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8700" tabRatio="926" firstSheet="1" activeTab="9"/>
  </bookViews>
  <sheets>
    <sheet name="kiadások " sheetId="1" r:id="rId1"/>
    <sheet name="bevételek " sheetId="2" r:id="rId2"/>
    <sheet name="támért kiadás" sheetId="3" r:id="rId3"/>
    <sheet name="támért bevétel" sheetId="4" r:id="rId4"/>
    <sheet name="felhalmozási saját" sheetId="5" r:id="rId5"/>
    <sheet name="állami támogatás" sheetId="6" r:id="rId6"/>
    <sheet name="átadott pénzeszk." sheetId="7" r:id="rId7"/>
    <sheet name="átvett pénzeszk." sheetId="8" r:id="rId8"/>
    <sheet name="beruh.,felúj." sheetId="9" r:id="rId9"/>
    <sheet name="pénzmaradvány" sheetId="10" r:id="rId10"/>
    <sheet name="tartalék" sheetId="11" r:id="rId11"/>
    <sheet name="létszám" sheetId="12" r:id="rId12"/>
    <sheet name="hitelek" sheetId="13" r:id="rId13"/>
    <sheet name="közvet.tám." sheetId="14" r:id="rId14"/>
    <sheet name="kataszter" sheetId="15" r:id="rId15"/>
    <sheet name="uniós" sheetId="16" r:id="rId16"/>
    <sheet name="fel.bont.önk" sheetId="17" r:id="rId17"/>
    <sheet name="Bölcsi fel.bont" sheetId="18" r:id="rId18"/>
    <sheet name="Hiv.felb.bont" sheetId="19" r:id="rId19"/>
    <sheet name="Könyvtár fel.bont" sheetId="20" r:id="rId20"/>
    <sheet name="közp Óvoda fel.bont " sheetId="21" r:id="rId21"/>
  </sheets>
  <definedNames>
    <definedName name="_xlnm.Print_Area" localSheetId="5">'állami támogatás'!$A$1:$D$51</definedName>
    <definedName name="_xlnm.Print_Area" localSheetId="1">'bevételek '!$A$1:$R$39</definedName>
    <definedName name="_xlnm.Print_Area" localSheetId="17">'Bölcsi fel.bont'!$A$1:$F$67</definedName>
    <definedName name="_xlnm.Print_Area" localSheetId="16">'fel.bont.önk'!$A$1:$F$56</definedName>
    <definedName name="_xlnm.Print_Area" localSheetId="4">'felhalmozási saját'!$A$1:$R$34</definedName>
    <definedName name="_xlnm.Print_Area" localSheetId="18">'Hiv.felb.bont'!$A$1:$F$67</definedName>
    <definedName name="_xlnm.Print_Area" localSheetId="0">'kiadások '!$A$1:$R$38</definedName>
    <definedName name="_xlnm.Print_Area" localSheetId="19">'Könyvtár fel.bont'!$A$1:$F$67</definedName>
    <definedName name="_xlnm.Print_Area" localSheetId="20">'közp Óvoda fel.bont '!$A$1:$F$67</definedName>
    <definedName name="_xlnm.Print_Area" localSheetId="3">'támért bevétel'!$A$1:$R$30</definedName>
    <definedName name="_xlnm.Print_Area" localSheetId="2">'támért kiadás'!$A$1:$R$20</definedName>
  </definedNames>
  <calcPr fullCalcOnLoad="1"/>
</workbook>
</file>

<file path=xl/sharedStrings.xml><?xml version="1.0" encoding="utf-8"?>
<sst xmlns="http://schemas.openxmlformats.org/spreadsheetml/2006/main" count="1176" uniqueCount="406">
  <si>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</si>
  <si>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</si>
  <si>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</si>
  <si>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</si>
  <si>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lakások, egyéb helyiségek értékesítése, cseréje </t>
  </si>
  <si>
    <t xml:space="preserve">Privatizációból származó bevételek </t>
  </si>
  <si>
    <t xml:space="preserve">Vállalatértékesítésből származó bevételek </t>
  </si>
  <si>
    <t xml:space="preserve">Vagyoni értékű jog értékesítéséből, egyéb vagyonhasznosításból származó bevétel 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</si>
  <si>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</si>
  <si>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</si>
  <si>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</si>
  <si>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</si>
  <si>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</si>
  <si>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</si>
  <si>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</si>
  <si>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</si>
  <si>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</si>
  <si>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</si>
  <si>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</si>
  <si>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</si>
  <si>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</si>
  <si>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</si>
  <si>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</si>
  <si>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</si>
  <si>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 xml:space="preserve">Felhalmozási célú garancia- és kezességvállalásból származó megtérülések államháztartáson belülről </t>
  </si>
  <si>
    <t>Támogatásértékű felhalmozási bevétel országos nemzetiségi önkormányzatoktól</t>
  </si>
  <si>
    <t xml:space="preserve">A 179. és 180. sorba nem tartozó támogatásértékű felhalmozási bevétel fejezeti kezelésű előirányzattól </t>
  </si>
  <si>
    <t xml:space="preserve">Felhalmozási célú saját bevételek összesen </t>
  </si>
  <si>
    <t xml:space="preserve">Helyi önkormányzatok által fenntartott, illetve támogatott előadó-művészeti szervezetek támogatása </t>
  </si>
  <si>
    <t xml:space="preserve">Címzett támogatás </t>
  </si>
  <si>
    <t>Céltámogatás</t>
  </si>
  <si>
    <t>Vis maior támogatás</t>
  </si>
  <si>
    <t>Egyéb központi támogatás</t>
  </si>
  <si>
    <t xml:space="preserve">Önkormányzat költségvetési támogatása  </t>
  </si>
  <si>
    <t xml:space="preserve">A tartósan fizetésképtelen helyzetbe került helyi önkormányzatok adósságrendezésére irányuló hitelfelvétel visszterhes kamattámogatása, a pénzügyi gondnok díja </t>
  </si>
  <si>
    <t>Pótlékok, bírságok</t>
  </si>
  <si>
    <t>Gépjárműadó</t>
  </si>
  <si>
    <t>Luxusadó</t>
  </si>
  <si>
    <t>Termőföld bérbeadásából származó jövedelemadó</t>
  </si>
  <si>
    <t>Átengedett egyéb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</si>
  <si>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</si>
  <si>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</si>
  <si>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</si>
  <si>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</si>
  <si>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</si>
  <si>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</si>
  <si>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Önkormányzati lakások értékesítése</t>
  </si>
  <si>
    <t>Önkormányzati lakótelek értékesítés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</si>
  <si>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</si>
  <si>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</si>
  <si>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</si>
  <si>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</si>
  <si>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működési bevételei</t>
  </si>
  <si>
    <t>Önkormányzatok sajátos felhalmozási és tőke bevételei</t>
  </si>
  <si>
    <t xml:space="preserve">Átengedett központi adók </t>
  </si>
  <si>
    <t>Átengedett központi adók</t>
  </si>
  <si>
    <t xml:space="preserve">Önkormányzatok sajátos működési bevételei                                  </t>
  </si>
  <si>
    <t xml:space="preserve">Önkormányzatok sajátos felhalmozási és tőke bevételei </t>
  </si>
  <si>
    <t>Igazgatási szolgáltatási díj</t>
  </si>
  <si>
    <t>Felügyeleti jellegű tevékenység díja</t>
  </si>
  <si>
    <t>Bírság bevétele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</si>
  <si>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</si>
  <si>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</si>
  <si>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</si>
  <si>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</si>
  <si>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</si>
  <si>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</si>
  <si>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</si>
  <si>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</si>
  <si>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</si>
  <si>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Működési célú ÁFA-bevételek, -visszatérülések</t>
  </si>
  <si>
    <t xml:space="preserve">Működési célú hozam- és kamatbevételek összesen </t>
  </si>
  <si>
    <t>Felhalmozási célú saját bevételek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</si>
  <si>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</si>
  <si>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</si>
  <si>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</si>
  <si>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 xml:space="preserve">Közhatalmi bevételek </t>
  </si>
  <si>
    <t xml:space="preserve">Intézményi működési bevételek összesen </t>
  </si>
  <si>
    <t>Működési célú pénzeszközátvételek államháztartáson kívülről</t>
  </si>
  <si>
    <t xml:space="preserve">Előző évi működési célú előirányzat-maradvány, pénzmaradvány átvétel összesen </t>
  </si>
  <si>
    <t>Támogatásértékű működési bevételek</t>
  </si>
  <si>
    <t xml:space="preserve">Illetékek </t>
  </si>
  <si>
    <t>Támogatásértékű felhalmozási bevételek</t>
  </si>
  <si>
    <t>Előző évi felhalmozási célú előirányzat-maradvány, pénzmaradvány átvétel</t>
  </si>
  <si>
    <t xml:space="preserve">Felhalmozási célú pénzeszközátvételek államháztartáson kívülről </t>
  </si>
  <si>
    <t>Irányító szervtől kapott működési célú támogatás</t>
  </si>
  <si>
    <t>Irányító szervtől kapott felhalmozási célú támogatás</t>
  </si>
  <si>
    <t>Személyi juttatások</t>
  </si>
  <si>
    <t xml:space="preserve">Munkaadókat terhelő járulékok és szociális hozzájárulási adó, </t>
  </si>
  <si>
    <t>Ellátottak pénzbeli juttatásai</t>
  </si>
  <si>
    <t>Felújítások</t>
  </si>
  <si>
    <t xml:space="preserve">   irányító szerv alá tartozó költségvetési szervnek folyósított felhalmozási támogatás</t>
  </si>
  <si>
    <t xml:space="preserve">Intézményi beruházások </t>
  </si>
  <si>
    <t xml:space="preserve">Egyéb felhalmozási kiadások </t>
  </si>
  <si>
    <t>Dologi kiadások és egyéb folyó kiadások</t>
  </si>
  <si>
    <t>Egyéb működési célú kiadások</t>
  </si>
  <si>
    <t xml:space="preserve">Egyéb pénzforgalom nélküli kiadások -Tartalékok </t>
  </si>
  <si>
    <t>KIADÁSOK MINDÖSSZESEN:</t>
  </si>
  <si>
    <t>BEVÉTELEK MINDÖSSZESEN:</t>
  </si>
  <si>
    <t>megnevezés</t>
  </si>
  <si>
    <t>ÖSSZESEN</t>
  </si>
  <si>
    <t>MINDÖSSZESEN</t>
  </si>
  <si>
    <r>
      <t>(</t>
    </r>
    <r>
      <rPr>
        <i/>
        <sz val="13"/>
        <color indexed="8"/>
        <rFont val="Arial"/>
        <family val="2"/>
      </rPr>
      <t>178+…+186</t>
    </r>
    <r>
      <rPr>
        <i/>
        <sz val="13"/>
        <color indexed="8"/>
        <rFont val="Arial"/>
        <family val="2"/>
      </rPr>
      <t>)</t>
    </r>
  </si>
  <si>
    <t>Városi Bölcsőde</t>
  </si>
  <si>
    <t>Sárbogárd Város Önkormányzata</t>
  </si>
  <si>
    <t xml:space="preserve"> - irányító szerv alá tartozó költségvetési szervnek folyósított működési támogatás</t>
  </si>
  <si>
    <t xml:space="preserve">  - támogatásértékű működési kiadások</t>
  </si>
  <si>
    <t xml:space="preserve">  - társadalom-, szociálpolitikai és egyéb juttatás, támogatás</t>
  </si>
  <si>
    <t xml:space="preserve"> - általános tartalék</t>
  </si>
  <si>
    <t xml:space="preserve">  -céltartalék</t>
  </si>
  <si>
    <t xml:space="preserve"> -működési célú pénzeszközátadások államháztartáson kívülre</t>
  </si>
  <si>
    <t>-előző évi működési célú előirányzat-maradvány, pénzmaradvány átadás összesen</t>
  </si>
  <si>
    <t xml:space="preserve">  - befektetési célú részesedések vásárlása </t>
  </si>
  <si>
    <t xml:space="preserve">  - támogatásértékű felhalmozási kiadások</t>
  </si>
  <si>
    <t xml:space="preserve">  - előző évi felhalmozási célú előirányzat-maradvány, pénzmaradvány átadás</t>
  </si>
  <si>
    <t xml:space="preserve">  - felhalmozási célú pénzeszközátadások államháztartáson kívülre </t>
  </si>
  <si>
    <t>Sárbogárd Város Önkormányzat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</si>
  <si>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</si>
  <si>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</si>
  <si>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</si>
  <si>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</si>
  <si>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</si>
  <si>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</si>
  <si>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</si>
  <si>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</si>
  <si>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</si>
  <si>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</si>
  <si>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adatok e Ft-ban</t>
  </si>
  <si>
    <t>adatok eFt-ban</t>
  </si>
  <si>
    <t>Egyéb saját működési bevétel</t>
  </si>
  <si>
    <t xml:space="preserve">A </t>
  </si>
  <si>
    <t>Támogatásértékű működési bevételek összesen</t>
  </si>
  <si>
    <t>Támogatásértékű felhalmozási bevételek összesen</t>
  </si>
  <si>
    <t>2013. évi kiadásai kiemelt előirányzatonként</t>
  </si>
  <si>
    <t xml:space="preserve"> Madarász József  Városi Könyvtár</t>
  </si>
  <si>
    <t>Sárszentmiklósi Kippkopp Óvoda</t>
  </si>
  <si>
    <t>Sárbogárdi Zengő Óvoda</t>
  </si>
  <si>
    <t>2013. évi bevételei forrásonként</t>
  </si>
  <si>
    <t>Madarász József Városi Könyvtár</t>
  </si>
  <si>
    <t xml:space="preserve"> Sárbogárdi Egyesített Szociális Intézmény</t>
  </si>
  <si>
    <t xml:space="preserve"> Sárbogárdi Polgármesteri Hivatal</t>
  </si>
  <si>
    <t>1/5. melléklet a ….../2013. (….) önkormányzati rendelethez</t>
  </si>
  <si>
    <t>2013. évi támogatásértékű bevételei</t>
  </si>
  <si>
    <t>2013. évi felhalmozási és intézményi működési bevételei</t>
  </si>
  <si>
    <t>Általános feladatok támogatása</t>
  </si>
  <si>
    <t>Szociális és gyermekjóléti feladatainak támogatása</t>
  </si>
  <si>
    <t>Köznevelési és gyermekétk.feladatainak támogatása</t>
  </si>
  <si>
    <t>Kulturális feladatainak támogatása</t>
  </si>
  <si>
    <t>Önkormányzati ingatlan értékesítés</t>
  </si>
  <si>
    <t>Működési célú hiány</t>
  </si>
  <si>
    <t>Működési célú többlet</t>
  </si>
  <si>
    <t>Működési költségvetés összesen</t>
  </si>
  <si>
    <t>Felhalmozási célú hiány</t>
  </si>
  <si>
    <t>Felhalmozási célú többlet</t>
  </si>
  <si>
    <t>Hitel felvétele felhalmozási célra</t>
  </si>
  <si>
    <t>Felhalmozási költségvetés összesen</t>
  </si>
  <si>
    <t>Hitel törlesztése felhalmozási célra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</si>
  <si>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</si>
  <si>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</si>
  <si>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</si>
  <si>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</si>
  <si>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ÁLLAMIGAZGATÁSI ELADAT</t>
  </si>
  <si>
    <t>ÁLLAMIGAZGATÁSI FELADAT</t>
  </si>
  <si>
    <t xml:space="preserve">Költségvetési támogatása </t>
  </si>
  <si>
    <t xml:space="preserve"> sajátos működési és felhalmozási bevételei</t>
  </si>
  <si>
    <t>2013. évi  költségvetési támogatása,</t>
  </si>
  <si>
    <t>2013. évi kiadásai és bevételei feladatonként</t>
  </si>
  <si>
    <t>Intézményi működési bevételek</t>
  </si>
  <si>
    <t xml:space="preserve">Helyi adók (iparűzési adó)  </t>
  </si>
  <si>
    <t>Működési célú költésgvetési bevételek összesen</t>
  </si>
  <si>
    <t>Felhalmozási célú költségvetési bevételek összesen</t>
  </si>
  <si>
    <t xml:space="preserve">Intézményi működési bevételek </t>
  </si>
  <si>
    <t xml:space="preserve"> </t>
  </si>
  <si>
    <t xml:space="preserve">  </t>
  </si>
  <si>
    <t>Hitel törlesztése működési célra</t>
  </si>
  <si>
    <t>Működőképesség megőrzését szolgáló kiegészítő támogatás</t>
  </si>
  <si>
    <t>Hitel felvétel müködési célra</t>
  </si>
  <si>
    <t>Sárbogárdi Egyesített Szociális Intézmény</t>
  </si>
  <si>
    <t>Sárbogárdi Polgármesteri Hivatal</t>
  </si>
  <si>
    <t>Működési célú költésgvetési bevételek  összesen</t>
  </si>
  <si>
    <t>1/6. melléklet a ….../2013. (….) önkormányzati rendelethez</t>
  </si>
  <si>
    <t>2013. évi támogatásértékű kiadásai</t>
  </si>
  <si>
    <t xml:space="preserve">Támogatásértékű működési kiadás helyi önkormányzatoknak és költségvetési szerveiknek </t>
  </si>
  <si>
    <t xml:space="preserve">Működési célú garancia- és kezességvállalásból származó kifizetés államháztartáson belülre </t>
  </si>
  <si>
    <t>Támogatásértékű működési kiadások</t>
  </si>
  <si>
    <t xml:space="preserve">(17+...+25) </t>
  </si>
  <si>
    <t xml:space="preserve">Támogatásértékű felhalmozási kiadás helyi önkormányzatoknak és költségvetési szerveiknek </t>
  </si>
  <si>
    <t xml:space="preserve">Támogatásértékű felhalmozási kiadás többcélú kistérségi társulásnak </t>
  </si>
  <si>
    <t>Támogatásértékű felhalmozási kiadások</t>
  </si>
  <si>
    <t>(64+…+72)</t>
  </si>
  <si>
    <t>1/9. melléklet a ….../2013. (….) önkormányzati rendelethez</t>
  </si>
  <si>
    <t xml:space="preserve">Központosított előirányzatok műk. </t>
  </si>
  <si>
    <t>Központosított előirányzatok felhalmozási</t>
  </si>
  <si>
    <t>Szerkezetátalakítás</t>
  </si>
  <si>
    <t>Költségvetési támogatása</t>
  </si>
  <si>
    <t>1/7. melléklet a ….../2013. (….) önkormányzati rendelethez</t>
  </si>
  <si>
    <t>J</t>
  </si>
  <si>
    <t>L</t>
  </si>
  <si>
    <t>M</t>
  </si>
  <si>
    <t>N</t>
  </si>
  <si>
    <t>O</t>
  </si>
  <si>
    <t>P</t>
  </si>
  <si>
    <t>Q</t>
  </si>
  <si>
    <t>2013.évi előirányzat</t>
  </si>
  <si>
    <t>2013.évi teljesítés</t>
  </si>
  <si>
    <t>Bölcsőde</t>
  </si>
  <si>
    <t>PH</t>
  </si>
  <si>
    <t>Önkorm.</t>
  </si>
  <si>
    <t>Könyvtár</t>
  </si>
  <si>
    <t>Összesen</t>
  </si>
  <si>
    <t>Záró pénzkészlet</t>
  </si>
  <si>
    <t>Fin.célú műveletek eredménye</t>
  </si>
  <si>
    <t>Költségvetési aktív-passzív elszámolások</t>
  </si>
  <si>
    <t>Előző években képzett maradvány</t>
  </si>
  <si>
    <t>T.évi helyesb.pénzmaradvány</t>
  </si>
  <si>
    <t>Intézményi befizetés többlettámogatás miatt</t>
  </si>
  <si>
    <t>Ktv.befizetés többlettámogatás miatt</t>
  </si>
  <si>
    <t>kiutalatlan intézményi támog.</t>
  </si>
  <si>
    <t>Költségvetési kiutalás</t>
  </si>
  <si>
    <t>Módosított pénzmaradvány</t>
  </si>
  <si>
    <t>Egészségbizt.Alap maradványa</t>
  </si>
  <si>
    <t>Működési célú kötelezettséggel terhelt pénzmar.</t>
  </si>
  <si>
    <t>Felhalmozási célú kötelezettséggel terhelt pénzmar.</t>
  </si>
  <si>
    <t>Működési célú szabad pénzmar.</t>
  </si>
  <si>
    <t>Felhalmozási célú szabad pénzmar.</t>
  </si>
  <si>
    <t>Pénzmaradvány</t>
  </si>
  <si>
    <t>Kiutalatlan intézményi támogatás</t>
  </si>
  <si>
    <t>Jóváhagyott pénzmaradvány</t>
  </si>
  <si>
    <t>Az önkormányzat 2013. évi pénzmaradványa intézményenként</t>
  </si>
  <si>
    <t>Költségvetési pénzmaradvány</t>
  </si>
  <si>
    <t>Előirányzat elvonás</t>
  </si>
  <si>
    <t>2013. évi átadott pénzeszközei</t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</si>
  <si>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</si>
  <si>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</si>
  <si>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</si>
  <si>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</si>
  <si>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</si>
  <si>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</si>
  <si>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</si>
  <si>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>Működési célú pénzeszközátadások államháztartáson kívülre összesen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</si>
  <si>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</si>
  <si>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</si>
  <si>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</si>
  <si>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</si>
  <si>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</si>
  <si>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</si>
  <si>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</si>
  <si>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</si>
  <si>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</si>
  <si>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</si>
  <si>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 összesen</t>
  </si>
  <si>
    <t>2013. évi átvett pénzeszközei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</si>
  <si>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</si>
  <si>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</si>
  <si>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</si>
  <si>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</si>
  <si>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</si>
  <si>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</si>
  <si>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</si>
  <si>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</si>
  <si>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</si>
  <si>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</si>
  <si>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</si>
  <si>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</si>
  <si>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</si>
  <si>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</si>
  <si>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</si>
  <si>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</si>
  <si>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</si>
  <si>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</si>
  <si>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</si>
  <si>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</si>
  <si>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</si>
  <si>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>2013. évi felhalmozási kiadások feladatonként</t>
  </si>
  <si>
    <t>felújítási kiadások célonként</t>
  </si>
  <si>
    <t>Informatikai eszközök vásárlása</t>
  </si>
  <si>
    <t>Antivírus szoftver vásárlás</t>
  </si>
  <si>
    <t>KEOP-7.1.0/11-2011-0093 Pusztaegres és Sárhatvan településrészek ívóvízellátás biztosnságának javítása</t>
  </si>
  <si>
    <t>KDOP-3.1.1/B-11-2012-0001 "Újratervezés- Sárbogárd Város Központjának megújítása"</t>
  </si>
  <si>
    <t>KDOP -4.1.1/E-11-2011-0018 Sbg városközponti területeinek vízrendezése, csapadékvíz elv. rendsz. fejlesztése</t>
  </si>
  <si>
    <t xml:space="preserve">Belterületi vízrendezés </t>
  </si>
  <si>
    <t>számítógép vás.</t>
  </si>
  <si>
    <t>számítógép. Interaktív tábla vás.</t>
  </si>
  <si>
    <t>Beruházás összesen:</t>
  </si>
  <si>
    <t>Útfelújítás</t>
  </si>
  <si>
    <t>2 db Pusztaegresi útfelújítás</t>
  </si>
  <si>
    <t>Felújítás összesen:</t>
  </si>
  <si>
    <t>adatok fő-ben</t>
  </si>
  <si>
    <t xml:space="preserve">Sárbogárd Város Önkormányzata </t>
  </si>
  <si>
    <t>fizikai állomány közalkalmazott</t>
  </si>
  <si>
    <t>szakmai állomány közalkalmazott</t>
  </si>
  <si>
    <t>fizikai állomány köztisztviselő</t>
  </si>
  <si>
    <t>szakmai állomány köztisztviselő</t>
  </si>
  <si>
    <t>Speciális köztisztviselő (polgármester)</t>
  </si>
  <si>
    <t>fizikai állomány MT</t>
  </si>
  <si>
    <t>szakmai állomány MT</t>
  </si>
  <si>
    <t>közfoglalkoztatás</t>
  </si>
  <si>
    <t>Összesen:</t>
  </si>
  <si>
    <t>Fejérvíz berzházás</t>
  </si>
  <si>
    <t>fűnyíró vásárlás</t>
  </si>
  <si>
    <t>Fejérvíz beruházás</t>
  </si>
  <si>
    <t>EKG készülék (V.körzet)</t>
  </si>
  <si>
    <t>Számítógép (védőnői körzet)</t>
  </si>
  <si>
    <t>Hómaró (téli közfogl.)</t>
  </si>
  <si>
    <t>Számítógép (Start belvíz)</t>
  </si>
  <si>
    <t>meseládikó</t>
  </si>
  <si>
    <t>SM közösségi szoba kialakítása</t>
  </si>
  <si>
    <t>műfüves sportpálya</t>
  </si>
  <si>
    <t>Kölcsön, hitel megnevezése</t>
  </si>
  <si>
    <t>Felvett hitel összege</t>
  </si>
  <si>
    <t>Lejárat éve</t>
  </si>
  <si>
    <t>Megjegyzés</t>
  </si>
  <si>
    <t>Rövid lejáratú hitel.működési célú</t>
  </si>
  <si>
    <t>Rövid lejáratú kölcsön összesen</t>
  </si>
  <si>
    <t>CIB BANK-fejl.célú</t>
  </si>
  <si>
    <t>TAKARÉKBANK fejl.célú</t>
  </si>
  <si>
    <t>OTP BANK-fejl.célú</t>
  </si>
  <si>
    <t>TAKARÉKBANK-fejl.célú</t>
  </si>
  <si>
    <t>UNI CREDIT BANK-fejl.célú</t>
  </si>
  <si>
    <t>Sbg.Önkormányzati Kötvény-műk.célú</t>
  </si>
  <si>
    <t>Hosszú lejáratú kölcsön, kötvény</t>
  </si>
  <si>
    <t>Nyújtott hitel megnevezése</t>
  </si>
  <si>
    <t>Köztemetés</t>
  </si>
  <si>
    <t>Kamatmentes kölcsön</t>
  </si>
  <si>
    <t>Szennyvíz ráköt.részlet</t>
  </si>
  <si>
    <t>Bérlakás részlet</t>
  </si>
  <si>
    <t>Szennyvíz érdekeltség</t>
  </si>
  <si>
    <t>Állomány 2013.01.01.</t>
  </si>
  <si>
    <t>Hitel igénybevétel  2013-ban</t>
  </si>
  <si>
    <t>Állomány 2013.12.31.</t>
  </si>
  <si>
    <t>Törlesztés 2014-ben</t>
  </si>
  <si>
    <t>Törlesztés 2014. után</t>
  </si>
  <si>
    <t>Törlesztés/konsz. 2013.évben</t>
  </si>
  <si>
    <t>Az önkormányzat által nyújtott kölcsönök 2013.12.31-i állapota</t>
  </si>
  <si>
    <t>Az önkormányzat által felvett hitelek 2013.12.31-i állapota</t>
  </si>
  <si>
    <t>2013.dec.31-i tartozás</t>
  </si>
  <si>
    <t>2014-ben befolyó törlesztés</t>
  </si>
  <si>
    <t>2014.után befolyó törlesztés</t>
  </si>
  <si>
    <t>közvetett támogatásai kedvezményezettként és összegszerűen</t>
  </si>
  <si>
    <t>Megnevezés (kedvezményezett)</t>
  </si>
  <si>
    <t>Bevétel kedvezmény nélkül</t>
  </si>
  <si>
    <t>Kedvezmény</t>
  </si>
  <si>
    <t>Megjegyzés/ hivatkozás</t>
  </si>
  <si>
    <t>FM Rendőr-főkapitányság, P.egres, Köztársaság tér 12. Iroda</t>
  </si>
  <si>
    <t>térítésmentes</t>
  </si>
  <si>
    <t>Országgyűlési Képviselőiroda Sbg, Ady E.164.</t>
  </si>
  <si>
    <t>289/2000.(IX.13.)Kth.sz.hat.</t>
  </si>
  <si>
    <t>Sbg.Városi Polgárőrség Sbg.Ady E.164 garázs</t>
  </si>
  <si>
    <t>bérleti díj kedvezmény, 568/2000.(XII.13.)Kth.sz.hat.</t>
  </si>
  <si>
    <t>Sbg.Városi Polgárőrség Sbg.Ady E.164 iroda</t>
  </si>
  <si>
    <t>bérleti díj kedvezmény, 328/1999.(VIII.12.)Kth. sz.hat.</t>
  </si>
  <si>
    <t>Labdarúgó SC</t>
  </si>
  <si>
    <t>közüzemi számlák</t>
  </si>
  <si>
    <t>Sárszentmiklósi SE</t>
  </si>
  <si>
    <t>Művelődési Ház, Sárbogárdi Kulturális Egyesület</t>
  </si>
  <si>
    <t>önkormányzati ingatlan hasznosítása</t>
  </si>
  <si>
    <t>Rétszilasért Egyesület, Rétszilas Fehérvári u.15</t>
  </si>
  <si>
    <t>Sárhatvanért Egyesület, Sárhatvan József A.u.</t>
  </si>
  <si>
    <t>Pusztegresért Egyesület, Pusztaegres Köztársaság tér 15.</t>
  </si>
  <si>
    <t>Honvéd Bajtársi Egyesület, József A.u.15/B</t>
  </si>
  <si>
    <t>Kedvezmények összesen</t>
  </si>
  <si>
    <t xml:space="preserve">Sárbogárd Város Önkormányzat 2013.évi </t>
  </si>
  <si>
    <t>Kataszterrel egyeztetett ingatlan nyilvántartás</t>
  </si>
  <si>
    <t>Intézmény</t>
  </si>
  <si>
    <t>Bruttó érték (e Ft)</t>
  </si>
  <si>
    <t>2013. december 31.</t>
  </si>
  <si>
    <t>Zengő Óvoda</t>
  </si>
  <si>
    <t>Polgármesteri Hivatal+Önkormányzat</t>
  </si>
  <si>
    <t>Tárgyévben</t>
  </si>
  <si>
    <t>Megnevezés</t>
  </si>
  <si>
    <t>EU forrás</t>
  </si>
  <si>
    <t>Egyéb forrás</t>
  </si>
  <si>
    <t>Hitel</t>
  </si>
  <si>
    <t>Európai uniós támogatással megvalósuló programok forrásösszetétele 2013-ban</t>
  </si>
  <si>
    <t>Támogatásértékű működési kiadás többcélú kistérségi társulásnak /társulásnak</t>
  </si>
  <si>
    <t>kazánház felújítás (Polgármesteri Hivatal)</t>
  </si>
  <si>
    <t xml:space="preserve">Sárbogárd Város Önkormányzat </t>
  </si>
  <si>
    <t>2013. évi általános és céltartalék</t>
  </si>
  <si>
    <t>Céltartalékok</t>
  </si>
  <si>
    <t>Kötvény árfolyamkockázatára</t>
  </si>
  <si>
    <t>Céltartalék összesen:</t>
  </si>
  <si>
    <t>Általános tartalékok</t>
  </si>
  <si>
    <t>felhalmozási célú</t>
  </si>
  <si>
    <t>működési célú</t>
  </si>
  <si>
    <t>Önerő "Újratervezés"-Sárbogárd Városközpont megújítása projekt</t>
  </si>
  <si>
    <t>Általános tartalék összesen:</t>
  </si>
  <si>
    <t xml:space="preserve">Függő, átfutó </t>
  </si>
  <si>
    <t>Függő, átfutó</t>
  </si>
  <si>
    <t>Támogatásértékű működési kiadás elkülönített állami pénzalapnak</t>
  </si>
  <si>
    <t>2013. évi létszám</t>
  </si>
  <si>
    <t>Zengő</t>
  </si>
  <si>
    <t>1. melléklet a 7/2014. (IV. 29.) önkormányzati rendelethez</t>
  </si>
  <si>
    <t>1/1. melléklet a 7/2014. (IV. 29.) önkormányzati rendelethez</t>
  </si>
  <si>
    <t>1/5. melléklet a 7/2014. (IV. 29.) önkormányzati rendelethez</t>
  </si>
  <si>
    <t>1/3. melléklet a 7/2014. (IV. 29.) önkormányzati rendelethez</t>
  </si>
  <si>
    <t>1/4. melléklet a 7/2014. (IV. 29.) önkormányzati rendelethez</t>
  </si>
  <si>
    <t>1/6. melléklet a 7/2014. (IV. 29.) önkormányzati rendelethez</t>
  </si>
  <si>
    <t>1/7. melléklet a 7/2014. (IV. 29.) önkormányzati rendelethez</t>
  </si>
  <si>
    <t>1/8. melléklet a 7/2014. (IV. 29.) önkormányzati rendelethez</t>
  </si>
  <si>
    <t>1/9. melléklet a 7/2014. (IV. 29.) önkormányzati rendelethez</t>
  </si>
  <si>
    <t>1/2. melléklet a 7/2014. (IV. 29.) önkormányzati rendelethez</t>
  </si>
  <si>
    <t>2. melléklet a 7/2014. (IV. 29.) önkormányzati rendelethez</t>
  </si>
  <si>
    <t>3. melléklet a 7/2014. (IV. 29.) önkormányzati rendelethez</t>
  </si>
  <si>
    <t>4. melléklet a 7/2014. (IV. 29.) önkormányzati rendelethez</t>
  </si>
  <si>
    <t>5. melléklet a 7/2014. (IV. 29.) önkormányzati rendelethez</t>
  </si>
  <si>
    <t>6. melléklet a 7/2014. (IV. 29.)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</si>
</sst>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#,###"/>
  </numFmts>
  <fonts count="53">
    <font>
      <sz val="10"/>
      <name val="Arial"/>
      <family val="0"/>
    </font>
    <font>
      <sz val="12"/>
      <name val="Georgia"/>
      <family val="1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name val="Times New Roman CE"/>
      <family val="0"/>
    </font>
    <font>
      <b/>
      <sz val="13"/>
      <color indexed="8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sz val="13"/>
      <color indexed="8"/>
      <name val="Georgia"/>
      <family val="1"/>
    </font>
    <font>
      <b/>
      <sz val="13"/>
      <color indexed="8"/>
      <name val="Georgia"/>
      <family val="1"/>
    </font>
    <font>
      <i/>
      <sz val="13"/>
      <color indexed="8"/>
      <name val="Arial"/>
      <family val="2"/>
    </font>
    <font>
      <b/>
      <i/>
      <sz val="1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1"/>
      <name val="Arial"/>
      <family val="0"/>
    </font>
    <font>
      <b/>
      <i/>
      <sz val="11"/>
      <name val="Georgia"/>
      <family val="1"/>
    </font>
    <font>
      <b/>
      <sz val="11"/>
      <color indexed="8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color indexed="8"/>
      <name val="Arial"/>
      <family val="2"/>
    </font>
    <font>
      <sz val="11"/>
      <color indexed="8"/>
      <name val="Georgia"/>
      <family val="1"/>
    </font>
    <font>
      <sz val="13"/>
      <color indexed="8"/>
      <name val="Arial CE"/>
      <family val="0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i/>
      <sz val="12"/>
      <name val="Georgia"/>
      <family val="1"/>
    </font>
    <font>
      <sz val="10"/>
      <color indexed="8"/>
      <name val="Geneva"/>
      <family val="2"/>
    </font>
    <font>
      <b/>
      <sz val="10"/>
      <color indexed="8"/>
      <name val="Geneva"/>
      <family val="2"/>
    </font>
    <font>
      <i/>
      <sz val="10"/>
      <name val="Arial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i/>
      <sz val="14"/>
      <name val="Georgia"/>
      <family val="1"/>
    </font>
    <font>
      <b/>
      <i/>
      <sz val="11"/>
      <name val="Arial"/>
      <family val="2"/>
    </font>
    <font>
      <b/>
      <i/>
      <sz val="13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164" fontId="3" fillId="0" borderId="0" xfId="20" applyNumberFormat="1" applyFont="1" applyFill="1" applyBorder="1" applyAlignment="1">
      <alignment horizontal="left" vertical="center" wrapText="1"/>
      <protection/>
    </xf>
    <xf numFmtId="164" fontId="3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64" fontId="5" fillId="0" borderId="0" xfId="20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9" fillId="0" borderId="0" xfId="20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7" fillId="2" borderId="1" xfId="0" applyFont="1" applyFill="1" applyBorder="1" applyAlignment="1">
      <alignment wrapText="1"/>
    </xf>
    <xf numFmtId="164" fontId="19" fillId="0" borderId="0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20" fillId="0" borderId="1" xfId="20" applyNumberFormat="1" applyFont="1" applyFill="1" applyBorder="1" applyAlignment="1">
      <alignment horizontal="left" vertical="center" wrapText="1"/>
      <protection/>
    </xf>
    <xf numFmtId="164" fontId="5" fillId="0" borderId="0" xfId="20" applyNumberFormat="1" applyFont="1" applyFill="1" applyBorder="1" applyAlignment="1">
      <alignment horizontal="left" vertical="center" wrapText="1"/>
      <protection/>
    </xf>
    <xf numFmtId="164" fontId="10" fillId="0" borderId="0" xfId="20" applyNumberFormat="1" applyFont="1" applyFill="1" applyBorder="1" applyAlignment="1">
      <alignment horizontal="right" vertical="center" wrapText="1"/>
      <protection/>
    </xf>
    <xf numFmtId="0" fontId="6" fillId="0" borderId="1" xfId="0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7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164" fontId="3" fillId="0" borderId="0" xfId="20" applyNumberFormat="1" applyFont="1" applyFill="1" applyBorder="1" applyAlignment="1">
      <alignment horizontal="left" vertical="center"/>
      <protection/>
    </xf>
    <xf numFmtId="164" fontId="3" fillId="0" borderId="0" xfId="20" applyNumberFormat="1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right" vertical="center" wrapText="1"/>
    </xf>
    <xf numFmtId="0" fontId="3" fillId="0" borderId="0" xfId="19" applyFont="1" applyFill="1" applyBorder="1" applyAlignment="1">
      <alignment horizontal="left" vertical="center"/>
      <protection/>
    </xf>
    <xf numFmtId="0" fontId="22" fillId="0" borderId="1" xfId="0" applyFont="1" applyBorder="1" applyAlignment="1">
      <alignment/>
    </xf>
    <xf numFmtId="164" fontId="23" fillId="0" borderId="1" xfId="20" applyNumberFormat="1" applyFont="1" applyFill="1" applyBorder="1" applyAlignment="1">
      <alignment horizontal="left" vertical="center" wrapText="1"/>
      <protection/>
    </xf>
    <xf numFmtId="0" fontId="20" fillId="0" borderId="1" xfId="1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6" fillId="0" borderId="1" xfId="0" applyFont="1" applyBorder="1" applyAlignment="1" quotePrefix="1">
      <alignment horizontal="justify" wrapText="1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68" fontId="7" fillId="0" borderId="1" xfId="0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168" fontId="6" fillId="3" borderId="1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13" fillId="0" borderId="1" xfId="20" applyNumberFormat="1" applyFont="1" applyFill="1" applyBorder="1" applyAlignment="1">
      <alignment horizontal="left" vertical="center" wrapText="1"/>
      <protection/>
    </xf>
    <xf numFmtId="168" fontId="6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168" fontId="8" fillId="0" borderId="1" xfId="20" applyNumberFormat="1" applyFont="1" applyFill="1" applyBorder="1" applyAlignment="1">
      <alignment horizontal="left" vertical="center" wrapText="1"/>
      <protection/>
    </xf>
    <xf numFmtId="168" fontId="13" fillId="0" borderId="1" xfId="20" applyNumberFormat="1" applyFont="1" applyFill="1" applyBorder="1" applyAlignment="1">
      <alignment horizontal="right" vertical="center" wrapText="1"/>
      <protection/>
    </xf>
    <xf numFmtId="168" fontId="8" fillId="0" borderId="1" xfId="19" applyNumberFormat="1" applyFont="1" applyFill="1" applyBorder="1" applyAlignment="1">
      <alignment horizontal="left" vertical="center"/>
      <protection/>
    </xf>
    <xf numFmtId="168" fontId="8" fillId="0" borderId="1" xfId="20" applyNumberFormat="1" applyFont="1" applyFill="1" applyBorder="1" applyAlignment="1">
      <alignment horizontal="left" vertical="center"/>
      <protection/>
    </xf>
    <xf numFmtId="168" fontId="13" fillId="0" borderId="1" xfId="20" applyNumberFormat="1" applyFont="1" applyFill="1" applyBorder="1" applyAlignment="1">
      <alignment horizontal="right" vertical="center"/>
      <protection/>
    </xf>
    <xf numFmtId="168" fontId="13" fillId="0" borderId="1" xfId="19" applyNumberFormat="1" applyFont="1" applyFill="1" applyBorder="1" applyAlignment="1">
      <alignment horizontal="right" vertical="center"/>
      <protection/>
    </xf>
    <xf numFmtId="168" fontId="9" fillId="0" borderId="1" xfId="20" applyNumberFormat="1" applyFont="1" applyFill="1" applyBorder="1" applyAlignment="1">
      <alignment horizontal="left" vertical="center" wrapText="1"/>
      <protection/>
    </xf>
    <xf numFmtId="168" fontId="12" fillId="0" borderId="1" xfId="20" applyNumberFormat="1" applyFont="1" applyFill="1" applyBorder="1" applyAlignment="1">
      <alignment horizontal="right" vertical="center" wrapText="1"/>
      <protection/>
    </xf>
    <xf numFmtId="0" fontId="11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8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68" fontId="12" fillId="0" borderId="1" xfId="20" applyNumberFormat="1" applyFont="1" applyFill="1" applyBorder="1" applyAlignment="1">
      <alignment horizontal="right" vertical="center"/>
      <protection/>
    </xf>
    <xf numFmtId="0" fontId="17" fillId="0" borderId="4" xfId="0" applyFont="1" applyFill="1" applyBorder="1" applyAlignment="1">
      <alignment wrapText="1"/>
    </xf>
    <xf numFmtId="168" fontId="0" fillId="0" borderId="0" xfId="0" applyNumberFormat="1" applyAlignment="1">
      <alignment/>
    </xf>
    <xf numFmtId="168" fontId="6" fillId="2" borderId="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wrapText="1"/>
    </xf>
    <xf numFmtId="168" fontId="15" fillId="2" borderId="1" xfId="0" applyNumberFormat="1" applyFont="1" applyFill="1" applyBorder="1" applyAlignment="1">
      <alignment/>
    </xf>
    <xf numFmtId="168" fontId="20" fillId="0" borderId="1" xfId="20" applyNumberFormat="1" applyFont="1" applyFill="1" applyBorder="1" applyAlignment="1">
      <alignment horizontal="right" vertical="center" wrapText="1"/>
      <protection/>
    </xf>
    <xf numFmtId="168" fontId="20" fillId="0" borderId="1" xfId="19" applyNumberFormat="1" applyFont="1" applyFill="1" applyBorder="1" applyAlignment="1">
      <alignment horizontal="right" vertical="center"/>
      <protection/>
    </xf>
    <xf numFmtId="168" fontId="16" fillId="0" borderId="1" xfId="20" applyNumberFormat="1" applyFont="1" applyFill="1" applyBorder="1" applyAlignment="1">
      <alignment horizontal="right" vertical="center" wrapText="1"/>
      <protection/>
    </xf>
    <xf numFmtId="168" fontId="12" fillId="0" borderId="1" xfId="19" applyNumberFormat="1" applyFont="1" applyFill="1" applyBorder="1" applyAlignment="1">
      <alignment horizontal="right" vertical="center"/>
      <protection/>
    </xf>
    <xf numFmtId="0" fontId="17" fillId="4" borderId="1" xfId="0" applyFont="1" applyFill="1" applyBorder="1" applyAlignment="1">
      <alignment wrapText="1"/>
    </xf>
    <xf numFmtId="168" fontId="6" fillId="4" borderId="1" xfId="0" applyNumberFormat="1" applyFont="1" applyFill="1" applyBorder="1" applyAlignment="1">
      <alignment/>
    </xf>
    <xf numFmtId="168" fontId="6" fillId="4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wrapText="1"/>
    </xf>
    <xf numFmtId="168" fontId="6" fillId="5" borderId="1" xfId="0" applyNumberFormat="1" applyFont="1" applyFill="1" applyBorder="1" applyAlignment="1">
      <alignment/>
    </xf>
    <xf numFmtId="0" fontId="17" fillId="0" borderId="5" xfId="0" applyFont="1" applyFill="1" applyBorder="1" applyAlignment="1">
      <alignment wrapText="1"/>
    </xf>
    <xf numFmtId="168" fontId="6" fillId="0" borderId="5" xfId="0" applyNumberFormat="1" applyFont="1" applyFill="1" applyBorder="1" applyAlignment="1">
      <alignment/>
    </xf>
    <xf numFmtId="168" fontId="6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68" fontId="6" fillId="0" borderId="3" xfId="0" applyNumberFormat="1" applyFont="1" applyBorder="1" applyAlignment="1">
      <alignment/>
    </xf>
    <xf numFmtId="168" fontId="6" fillId="0" borderId="3" xfId="0" applyNumberFormat="1" applyFont="1" applyBorder="1" applyAlignment="1">
      <alignment horizontal="right"/>
    </xf>
    <xf numFmtId="0" fontId="18" fillId="2" borderId="6" xfId="0" applyFont="1" applyFill="1" applyBorder="1" applyAlignment="1">
      <alignment wrapText="1"/>
    </xf>
    <xf numFmtId="168" fontId="7" fillId="5" borderId="1" xfId="0" applyNumberFormat="1" applyFont="1" applyFill="1" applyBorder="1" applyAlignment="1">
      <alignment/>
    </xf>
    <xf numFmtId="0" fontId="17" fillId="0" borderId="5" xfId="0" applyFont="1" applyBorder="1" applyAlignment="1">
      <alignment wrapText="1"/>
    </xf>
    <xf numFmtId="168" fontId="6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 horizontal="right"/>
    </xf>
    <xf numFmtId="164" fontId="12" fillId="6" borderId="3" xfId="20" applyNumberFormat="1" applyFont="1" applyFill="1" applyBorder="1" applyAlignment="1">
      <alignment horizontal="left" vertical="center" wrapText="1"/>
      <protection/>
    </xf>
    <xf numFmtId="168" fontId="15" fillId="6" borderId="3" xfId="0" applyNumberFormat="1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168" fontId="7" fillId="2" borderId="7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justify" wrapText="1"/>
    </xf>
    <xf numFmtId="0" fontId="28" fillId="0" borderId="0" xfId="0" applyFont="1" applyAlignment="1">
      <alignment/>
    </xf>
    <xf numFmtId="0" fontId="29" fillId="0" borderId="1" xfId="0" applyFont="1" applyBorder="1" applyAlignment="1">
      <alignment/>
    </xf>
    <xf numFmtId="0" fontId="28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4" xfId="0" applyFont="1" applyBorder="1" applyAlignment="1">
      <alignment wrapText="1"/>
    </xf>
    <xf numFmtId="164" fontId="20" fillId="0" borderId="4" xfId="20" applyNumberFormat="1" applyFont="1" applyFill="1" applyBorder="1" applyAlignment="1">
      <alignment horizontal="left" vertical="center" wrapText="1"/>
      <protection/>
    </xf>
    <xf numFmtId="0" fontId="17" fillId="5" borderId="4" xfId="0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8" fillId="2" borderId="9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8" xfId="0" applyFont="1" applyBorder="1" applyAlignment="1">
      <alignment wrapText="1"/>
    </xf>
    <xf numFmtId="164" fontId="12" fillId="6" borderId="10" xfId="20" applyNumberFormat="1" applyFont="1" applyFill="1" applyBorder="1" applyAlignment="1">
      <alignment horizontal="left" vertical="center" wrapText="1"/>
      <protection/>
    </xf>
    <xf numFmtId="0" fontId="7" fillId="5" borderId="1" xfId="0" applyFont="1" applyFill="1" applyBorder="1" applyAlignment="1">
      <alignment wrapText="1"/>
    </xf>
    <xf numFmtId="38" fontId="28" fillId="0" borderId="1" xfId="0" applyNumberFormat="1" applyFont="1" applyBorder="1" applyAlignment="1">
      <alignment/>
    </xf>
    <xf numFmtId="38" fontId="30" fillId="0" borderId="1" xfId="0" applyNumberFormat="1" applyFont="1" applyBorder="1" applyAlignment="1">
      <alignment/>
    </xf>
    <xf numFmtId="38" fontId="28" fillId="2" borderId="1" xfId="0" applyNumberFormat="1" applyFont="1" applyFill="1" applyBorder="1" applyAlignment="1">
      <alignment/>
    </xf>
    <xf numFmtId="38" fontId="30" fillId="2" borderId="1" xfId="0" applyNumberFormat="1" applyFont="1" applyFill="1" applyBorder="1" applyAlignment="1">
      <alignment/>
    </xf>
    <xf numFmtId="38" fontId="30" fillId="0" borderId="1" xfId="0" applyNumberFormat="1" applyFont="1" applyFill="1" applyBorder="1" applyAlignment="1">
      <alignment/>
    </xf>
    <xf numFmtId="38" fontId="28" fillId="5" borderId="1" xfId="0" applyNumberFormat="1" applyFont="1" applyFill="1" applyBorder="1" applyAlignment="1">
      <alignment/>
    </xf>
    <xf numFmtId="38" fontId="30" fillId="5" borderId="1" xfId="0" applyNumberFormat="1" applyFont="1" applyFill="1" applyBorder="1" applyAlignment="1">
      <alignment/>
    </xf>
    <xf numFmtId="38" fontId="31" fillId="2" borderId="1" xfId="0" applyNumberFormat="1" applyFont="1" applyFill="1" applyBorder="1" applyAlignment="1">
      <alignment/>
    </xf>
    <xf numFmtId="38" fontId="30" fillId="4" borderId="1" xfId="0" applyNumberFormat="1" applyFont="1" applyFill="1" applyBorder="1" applyAlignment="1">
      <alignment/>
    </xf>
    <xf numFmtId="38" fontId="28" fillId="4" borderId="1" xfId="0" applyNumberFormat="1" applyFont="1" applyFill="1" applyBorder="1" applyAlignment="1">
      <alignment/>
    </xf>
    <xf numFmtId="38" fontId="28" fillId="3" borderId="1" xfId="0" applyNumberFormat="1" applyFont="1" applyFill="1" applyBorder="1" applyAlignment="1">
      <alignment/>
    </xf>
    <xf numFmtId="38" fontId="30" fillId="3" borderId="1" xfId="0" applyNumberFormat="1" applyFont="1" applyFill="1" applyBorder="1" applyAlignment="1">
      <alignment/>
    </xf>
    <xf numFmtId="38" fontId="28" fillId="0" borderId="5" xfId="0" applyNumberFormat="1" applyFont="1" applyBorder="1" applyAlignment="1">
      <alignment/>
    </xf>
    <xf numFmtId="38" fontId="30" fillId="0" borderId="5" xfId="0" applyNumberFormat="1" applyFont="1" applyBorder="1" applyAlignment="1">
      <alignment/>
    </xf>
    <xf numFmtId="38" fontId="30" fillId="2" borderId="7" xfId="0" applyNumberFormat="1" applyFont="1" applyFill="1" applyBorder="1" applyAlignment="1">
      <alignment/>
    </xf>
    <xf numFmtId="38" fontId="30" fillId="2" borderId="11" xfId="0" applyNumberFormat="1" applyFont="1" applyFill="1" applyBorder="1" applyAlignment="1">
      <alignment/>
    </xf>
    <xf numFmtId="38" fontId="28" fillId="0" borderId="3" xfId="0" applyNumberFormat="1" applyFont="1" applyBorder="1" applyAlignment="1">
      <alignment/>
    </xf>
    <xf numFmtId="38" fontId="30" fillId="0" borderId="3" xfId="0" applyNumberFormat="1" applyFont="1" applyBorder="1" applyAlignment="1">
      <alignment/>
    </xf>
    <xf numFmtId="38" fontId="28" fillId="2" borderId="7" xfId="0" applyNumberFormat="1" applyFont="1" applyFill="1" applyBorder="1" applyAlignment="1">
      <alignment/>
    </xf>
    <xf numFmtId="38" fontId="30" fillId="6" borderId="3" xfId="0" applyNumberFormat="1" applyFont="1" applyFill="1" applyBorder="1" applyAlignment="1">
      <alignment/>
    </xf>
    <xf numFmtId="0" fontId="30" fillId="0" borderId="0" xfId="0" applyFont="1" applyAlignment="1">
      <alignment/>
    </xf>
    <xf numFmtId="38" fontId="28" fillId="0" borderId="1" xfId="0" applyNumberFormat="1" applyFont="1" applyFill="1" applyBorder="1" applyAlignment="1">
      <alignment/>
    </xf>
    <xf numFmtId="0" fontId="7" fillId="2" borderId="9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168" fontId="6" fillId="0" borderId="1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 horizontal="right"/>
    </xf>
    <xf numFmtId="38" fontId="28" fillId="6" borderId="3" xfId="0" applyNumberFormat="1" applyFont="1" applyFill="1" applyBorder="1" applyAlignment="1">
      <alignment/>
    </xf>
    <xf numFmtId="168" fontId="13" fillId="0" borderId="1" xfId="19" applyNumberFormat="1" applyFont="1" applyFill="1" applyBorder="1" applyAlignment="1">
      <alignment horizontal="right" vertical="center"/>
      <protection/>
    </xf>
    <xf numFmtId="168" fontId="8" fillId="0" borderId="1" xfId="20" applyNumberFormat="1" applyFont="1" applyFill="1" applyBorder="1" applyAlignment="1">
      <alignment horizontal="right" vertical="center" wrapText="1"/>
      <protection/>
    </xf>
    <xf numFmtId="168" fontId="9" fillId="0" borderId="1" xfId="20" applyNumberFormat="1" applyFont="1" applyFill="1" applyBorder="1" applyAlignment="1">
      <alignment horizontal="right" vertical="center" wrapText="1"/>
      <protection/>
    </xf>
    <xf numFmtId="164" fontId="5" fillId="0" borderId="0" xfId="20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168" fontId="13" fillId="0" borderId="1" xfId="20" applyNumberFormat="1" applyFont="1" applyFill="1" applyBorder="1" applyAlignment="1">
      <alignment horizontal="right" vertical="center" wrapText="1"/>
      <protection/>
    </xf>
    <xf numFmtId="168" fontId="12" fillId="0" borderId="1" xfId="20" applyNumberFormat="1" applyFont="1" applyFill="1" applyBorder="1" applyAlignment="1">
      <alignment horizontal="right" vertical="center" wrapText="1"/>
      <protection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3" fillId="0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NumberFormat="1" applyFont="1" applyFill="1" applyBorder="1" applyAlignment="1">
      <alignment horizontal="left" vertical="center" wrapText="1"/>
      <protection/>
    </xf>
    <xf numFmtId="164" fontId="3" fillId="0" borderId="1" xfId="20" applyNumberFormat="1" applyFont="1" applyFill="1" applyBorder="1" applyAlignment="1">
      <alignment horizontal="left" vertical="center"/>
      <protection/>
    </xf>
    <xf numFmtId="164" fontId="3" fillId="0" borderId="1" xfId="20" applyNumberFormat="1" applyFont="1" applyFill="1" applyBorder="1" applyAlignment="1">
      <alignment horizontal="left"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15" fillId="5" borderId="1" xfId="0" applyNumberFormat="1" applyFont="1" applyFill="1" applyBorder="1" applyAlignment="1">
      <alignment/>
    </xf>
    <xf numFmtId="0" fontId="18" fillId="2" borderId="13" xfId="0" applyFont="1" applyFill="1" applyBorder="1" applyAlignment="1">
      <alignment wrapText="1"/>
    </xf>
    <xf numFmtId="168" fontId="6" fillId="2" borderId="14" xfId="0" applyNumberFormat="1" applyFont="1" applyFill="1" applyBorder="1" applyAlignment="1">
      <alignment/>
    </xf>
    <xf numFmtId="168" fontId="7" fillId="6" borderId="3" xfId="0" applyNumberFormat="1" applyFont="1" applyFill="1" applyBorder="1" applyAlignment="1">
      <alignment/>
    </xf>
    <xf numFmtId="168" fontId="6" fillId="2" borderId="7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5" fillId="0" borderId="1" xfId="20" applyNumberFormat="1" applyFont="1" applyFill="1" applyBorder="1" applyAlignment="1">
      <alignment horizontal="left" vertical="center"/>
      <protection/>
    </xf>
    <xf numFmtId="164" fontId="3" fillId="0" borderId="1" xfId="20" applyNumberFormat="1" applyFont="1" applyFill="1" applyBorder="1" applyAlignment="1">
      <alignment horizontal="left" vertical="center" wrapText="1"/>
      <protection/>
    </xf>
    <xf numFmtId="164" fontId="20" fillId="0" borderId="1" xfId="20" applyNumberFormat="1" applyFont="1" applyFill="1" applyBorder="1" applyAlignment="1">
      <alignment horizontal="right" vertical="center" wrapText="1"/>
      <protection/>
    </xf>
    <xf numFmtId="164" fontId="16" fillId="0" borderId="1" xfId="20" applyNumberFormat="1" applyFont="1" applyFill="1" applyBorder="1" applyAlignment="1">
      <alignment horizontal="right" vertical="center"/>
      <protection/>
    </xf>
    <xf numFmtId="164" fontId="16" fillId="0" borderId="1" xfId="20" applyNumberFormat="1" applyFont="1" applyFill="1" applyBorder="1" applyAlignment="1">
      <alignment horizontal="right" vertical="center" wrapText="1"/>
      <protection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36" fillId="0" borderId="1" xfId="0" applyFont="1" applyBorder="1" applyAlignment="1">
      <alignment/>
    </xf>
    <xf numFmtId="164" fontId="37" fillId="0" borderId="1" xfId="20" applyNumberFormat="1" applyFont="1" applyFill="1" applyBorder="1" applyAlignment="1">
      <alignment horizontal="right" vertical="center" wrapText="1"/>
      <protection/>
    </xf>
    <xf numFmtId="164" fontId="38" fillId="0" borderId="1" xfId="20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2" fillId="0" borderId="1" xfId="20" applyNumberFormat="1" applyFont="1" applyFill="1" applyBorder="1" applyAlignment="1">
      <alignment horizontal="right" vertical="center" wrapText="1"/>
      <protection/>
    </xf>
    <xf numFmtId="164" fontId="13" fillId="0" borderId="1" xfId="20" applyNumberFormat="1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/>
    </xf>
    <xf numFmtId="0" fontId="40" fillId="0" borderId="15" xfId="0" applyFont="1" applyBorder="1" applyAlignment="1">
      <alignment/>
    </xf>
    <xf numFmtId="0" fontId="40" fillId="0" borderId="9" xfId="0" applyFont="1" applyBorder="1" applyAlignment="1">
      <alignment wrapText="1"/>
    </xf>
    <xf numFmtId="0" fontId="40" fillId="0" borderId="7" xfId="0" applyFont="1" applyBorder="1" applyAlignment="1">
      <alignment/>
    </xf>
    <xf numFmtId="0" fontId="40" fillId="0" borderId="7" xfId="0" applyFont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40" fillId="0" borderId="31" xfId="0" applyFont="1" applyBorder="1" applyAlignment="1">
      <alignment/>
    </xf>
    <xf numFmtId="3" fontId="33" fillId="0" borderId="32" xfId="0" applyNumberFormat="1" applyFont="1" applyBorder="1" applyAlignment="1">
      <alignment/>
    </xf>
    <xf numFmtId="0" fontId="33" fillId="0" borderId="28" xfId="0" applyFont="1" applyBorder="1" applyAlignment="1">
      <alignment/>
    </xf>
    <xf numFmtId="3" fontId="33" fillId="0" borderId="28" xfId="0" applyNumberFormat="1" applyFont="1" applyBorder="1" applyAlignment="1">
      <alignment/>
    </xf>
    <xf numFmtId="0" fontId="41" fillId="0" borderId="15" xfId="0" applyFont="1" applyBorder="1" applyAlignment="1">
      <alignment/>
    </xf>
    <xf numFmtId="3" fontId="33" fillId="0" borderId="33" xfId="0" applyNumberFormat="1" applyFont="1" applyBorder="1" applyAlignment="1">
      <alignment/>
    </xf>
    <xf numFmtId="0" fontId="33" fillId="0" borderId="34" xfId="0" applyFont="1" applyBorder="1" applyAlignment="1">
      <alignment/>
    </xf>
    <xf numFmtId="3" fontId="33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8" xfId="0" applyFill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43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44" fillId="0" borderId="0" xfId="0" applyFont="1" applyAlignment="1">
      <alignment horizontal="right"/>
    </xf>
    <xf numFmtId="0" fontId="33" fillId="0" borderId="31" xfId="0" applyFont="1" applyBorder="1" applyAlignment="1">
      <alignment wrapText="1"/>
    </xf>
    <xf numFmtId="0" fontId="33" fillId="0" borderId="35" xfId="0" applyFont="1" applyBorder="1" applyAlignment="1">
      <alignment wrapText="1"/>
    </xf>
    <xf numFmtId="0" fontId="33" fillId="0" borderId="36" xfId="0" applyFont="1" applyBorder="1" applyAlignment="1">
      <alignment vertical="top"/>
    </xf>
    <xf numFmtId="0" fontId="33" fillId="0" borderId="37" xfId="0" applyFont="1" applyBorder="1" applyAlignment="1">
      <alignment vertical="top" wrapText="1"/>
    </xf>
    <xf numFmtId="0" fontId="33" fillId="0" borderId="46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/>
    </xf>
    <xf numFmtId="0" fontId="33" fillId="0" borderId="50" xfId="0" applyFont="1" applyBorder="1" applyAlignment="1">
      <alignment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33" fillId="0" borderId="51" xfId="0" applyFont="1" applyBorder="1" applyAlignment="1">
      <alignment wrapText="1"/>
    </xf>
    <xf numFmtId="3" fontId="0" fillId="0" borderId="52" xfId="0" applyNumberFormat="1" applyBorder="1" applyAlignment="1">
      <alignment/>
    </xf>
    <xf numFmtId="0" fontId="0" fillId="0" borderId="42" xfId="0" applyBorder="1" applyAlignment="1">
      <alignment wrapText="1"/>
    </xf>
    <xf numFmtId="0" fontId="33" fillId="0" borderId="43" xfId="0" applyFont="1" applyBorder="1" applyAlignment="1">
      <alignment wrapText="1"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 wrapText="1"/>
    </xf>
    <xf numFmtId="0" fontId="33" fillId="0" borderId="43" xfId="0" applyFont="1" applyFill="1" applyBorder="1" applyAlignment="1">
      <alignment wrapText="1"/>
    </xf>
    <xf numFmtId="0" fontId="33" fillId="0" borderId="56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55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6" fillId="0" borderId="39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9" fillId="0" borderId="1" xfId="20" applyNumberFormat="1" applyFont="1" applyFill="1" applyBorder="1" applyAlignment="1">
      <alignment horizontal="left" vertical="center"/>
      <protection/>
    </xf>
    <xf numFmtId="164" fontId="9" fillId="0" borderId="1" xfId="20" applyNumberFormat="1" applyFont="1" applyFill="1" applyBorder="1" applyAlignment="1">
      <alignment horizontal="center" vertical="center"/>
      <protection/>
    </xf>
    <xf numFmtId="164" fontId="16" fillId="0" borderId="1" xfId="20" applyNumberFormat="1" applyFont="1" applyFill="1" applyBorder="1" applyAlignment="1">
      <alignment horizontal="left" vertical="center"/>
      <protection/>
    </xf>
    <xf numFmtId="3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68" fontId="51" fillId="0" borderId="1" xfId="0" applyNumberFormat="1" applyFont="1" applyBorder="1" applyAlignment="1">
      <alignment/>
    </xf>
    <xf numFmtId="3" fontId="3" fillId="0" borderId="1" xfId="20" applyNumberFormat="1" applyFont="1" applyFill="1" applyBorder="1" applyAlignment="1">
      <alignment horizontal="right" vertical="center"/>
      <protection/>
    </xf>
    <xf numFmtId="3" fontId="52" fillId="0" borderId="1" xfId="20" applyNumberFormat="1" applyFont="1" applyFill="1" applyBorder="1" applyAlignment="1">
      <alignment horizontal="right" vertical="center"/>
      <protection/>
    </xf>
    <xf numFmtId="164" fontId="12" fillId="0" borderId="1" xfId="20" applyNumberFormat="1" applyFont="1" applyFill="1" applyBorder="1" applyAlignment="1">
      <alignment horizontal="left" vertical="center"/>
      <protection/>
    </xf>
    <xf numFmtId="164" fontId="13" fillId="0" borderId="1" xfId="20" applyNumberFormat="1" applyFont="1" applyFill="1" applyBorder="1" applyAlignment="1">
      <alignment horizontal="right" vertical="center"/>
      <protection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/>
    </xf>
    <xf numFmtId="164" fontId="12" fillId="0" borderId="1" xfId="20" applyNumberFormat="1" applyFont="1" applyFill="1" applyBorder="1" applyAlignment="1">
      <alignment horizontal="right" vertical="center"/>
      <protection/>
    </xf>
    <xf numFmtId="0" fontId="24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5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33" fillId="0" borderId="58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70ûrlap" xfId="19"/>
    <cellStyle name="Normál_97ûrlap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7"/>
  <sheetViews>
    <sheetView workbookViewId="0" topLeftCell="L1">
      <selection activeCell="Q1" sqref="Q1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14.140625" style="0" customWidth="1"/>
    <col min="4" max="4" width="12.28125" style="0" customWidth="1"/>
    <col min="5" max="5" width="12.00390625" style="0" customWidth="1"/>
    <col min="6" max="6" width="11.00390625" style="0" customWidth="1"/>
    <col min="7" max="7" width="11.421875" style="0" customWidth="1"/>
    <col min="8" max="8" width="10.7109375" style="0" customWidth="1"/>
    <col min="9" max="9" width="14.00390625" style="0" customWidth="1"/>
    <col min="10" max="10" width="11.00390625" style="0" customWidth="1"/>
    <col min="11" max="11" width="13.140625" style="0" customWidth="1"/>
    <col min="12" max="12" width="13.00390625" style="0" customWidth="1"/>
    <col min="13" max="13" width="12.57421875" style="0" customWidth="1"/>
    <col min="14" max="14" width="12.8515625" style="0" customWidth="1"/>
    <col min="15" max="15" width="13.421875" style="0" customWidth="1"/>
    <col min="16" max="16" width="12.8515625" style="0" customWidth="1"/>
    <col min="17" max="17" width="13.7109375" style="0" customWidth="1"/>
    <col min="18" max="18" width="13.28125" style="0" customWidth="1"/>
    <col min="19" max="19" width="12.28125" style="0" customWidth="1"/>
  </cols>
  <sheetData>
    <row r="1" spans="17:28" ht="12.75">
      <c r="Q1" s="75" t="s">
        <v>391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2:17" ht="15" customHeight="1">
      <c r="B2" s="326" t="s">
        <v>116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2:17" ht="15" customHeight="1">
      <c r="B3" s="326" t="s">
        <v>133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</row>
    <row r="4" ht="12.75">
      <c r="R4" s="46" t="s">
        <v>127</v>
      </c>
    </row>
    <row r="5" spans="1:18" ht="12.75">
      <c r="A5" s="13"/>
      <c r="B5" s="66" t="s">
        <v>117</v>
      </c>
      <c r="C5" s="66" t="s">
        <v>118</v>
      </c>
      <c r="D5" s="66" t="s">
        <v>119</v>
      </c>
      <c r="E5" s="66" t="s">
        <v>120</v>
      </c>
      <c r="F5" s="66" t="s">
        <v>121</v>
      </c>
      <c r="G5" s="66" t="s">
        <v>122</v>
      </c>
      <c r="H5" s="66" t="s">
        <v>123</v>
      </c>
      <c r="I5" s="66" t="s">
        <v>124</v>
      </c>
      <c r="J5" s="66" t="s">
        <v>125</v>
      </c>
      <c r="K5" s="66" t="s">
        <v>196</v>
      </c>
      <c r="L5" s="66" t="s">
        <v>126</v>
      </c>
      <c r="M5" s="66" t="s">
        <v>197</v>
      </c>
      <c r="N5" s="66" t="s">
        <v>198</v>
      </c>
      <c r="O5" s="66" t="s">
        <v>199</v>
      </c>
      <c r="P5" s="66" t="s">
        <v>200</v>
      </c>
      <c r="Q5" s="157" t="s">
        <v>201</v>
      </c>
      <c r="R5" s="158" t="s">
        <v>202</v>
      </c>
    </row>
    <row r="6" spans="1:19" ht="54.75" customHeight="1">
      <c r="A6" s="13">
        <v>1</v>
      </c>
      <c r="B6" s="65" t="s">
        <v>99</v>
      </c>
      <c r="C6" s="327" t="s">
        <v>139</v>
      </c>
      <c r="D6" s="328"/>
      <c r="E6" s="327" t="s">
        <v>103</v>
      </c>
      <c r="F6" s="328"/>
      <c r="G6" s="329" t="s">
        <v>140</v>
      </c>
      <c r="H6" s="330"/>
      <c r="I6" s="331" t="s">
        <v>134</v>
      </c>
      <c r="J6" s="332"/>
      <c r="K6" s="327" t="s">
        <v>104</v>
      </c>
      <c r="L6" s="328"/>
      <c r="M6" s="331" t="s">
        <v>135</v>
      </c>
      <c r="N6" s="332"/>
      <c r="O6" s="327" t="s">
        <v>136</v>
      </c>
      <c r="P6" s="328"/>
      <c r="Q6" s="333" t="s">
        <v>101</v>
      </c>
      <c r="R6" s="334"/>
      <c r="S6" s="3"/>
    </row>
    <row r="7" spans="1:19" ht="31.5" customHeight="1">
      <c r="A7" s="13">
        <v>2</v>
      </c>
      <c r="B7" s="65"/>
      <c r="C7" s="159" t="s">
        <v>203</v>
      </c>
      <c r="D7" s="159" t="s">
        <v>204</v>
      </c>
      <c r="E7" s="159" t="s">
        <v>203</v>
      </c>
      <c r="F7" s="159" t="s">
        <v>204</v>
      </c>
      <c r="G7" s="159" t="s">
        <v>203</v>
      </c>
      <c r="H7" s="159" t="s">
        <v>204</v>
      </c>
      <c r="I7" s="159" t="s">
        <v>203</v>
      </c>
      <c r="J7" s="159" t="s">
        <v>204</v>
      </c>
      <c r="K7" s="159" t="s">
        <v>203</v>
      </c>
      <c r="L7" s="159" t="s">
        <v>204</v>
      </c>
      <c r="M7" s="159" t="s">
        <v>203</v>
      </c>
      <c r="N7" s="159" t="s">
        <v>204</v>
      </c>
      <c r="O7" s="159" t="s">
        <v>203</v>
      </c>
      <c r="P7" s="159" t="s">
        <v>204</v>
      </c>
      <c r="Q7" s="159" t="s">
        <v>203</v>
      </c>
      <c r="R7" s="159" t="s">
        <v>204</v>
      </c>
      <c r="S7" s="3"/>
    </row>
    <row r="8" spans="1:22" ht="13.5">
      <c r="A8" s="13">
        <v>3</v>
      </c>
      <c r="B8" s="14" t="s">
        <v>87</v>
      </c>
      <c r="C8" s="48">
        <v>40193</v>
      </c>
      <c r="D8" s="48">
        <v>40193</v>
      </c>
      <c r="E8" s="48">
        <v>11560</v>
      </c>
      <c r="F8" s="48">
        <v>11522</v>
      </c>
      <c r="G8" s="48">
        <v>106058</v>
      </c>
      <c r="H8" s="48">
        <v>103021</v>
      </c>
      <c r="I8" s="48">
        <v>12896</v>
      </c>
      <c r="J8" s="48">
        <v>12161</v>
      </c>
      <c r="K8" s="48">
        <v>180062</v>
      </c>
      <c r="L8" s="48">
        <v>179520</v>
      </c>
      <c r="M8" s="48">
        <v>25544</v>
      </c>
      <c r="N8" s="48">
        <v>25544</v>
      </c>
      <c r="O8" s="48">
        <v>100797</v>
      </c>
      <c r="P8" s="48">
        <v>96541</v>
      </c>
      <c r="Q8" s="49">
        <f>SUM(C8+E8+G8+I8+K8+M8+O8)</f>
        <v>477110</v>
      </c>
      <c r="R8" s="49">
        <f>SUM(D8+F8+H8+J8+L8+N8+P8)</f>
        <v>468502</v>
      </c>
      <c r="S8" s="5"/>
      <c r="T8" s="5"/>
      <c r="U8" s="5"/>
      <c r="V8" s="5"/>
    </row>
    <row r="9" spans="1:22" ht="26.25">
      <c r="A9" s="13">
        <v>4</v>
      </c>
      <c r="B9" s="14" t="s">
        <v>88</v>
      </c>
      <c r="C9" s="48">
        <v>10419</v>
      </c>
      <c r="D9" s="48">
        <v>10419</v>
      </c>
      <c r="E9" s="48">
        <v>3122</v>
      </c>
      <c r="F9" s="48">
        <v>2893</v>
      </c>
      <c r="G9" s="48">
        <v>27710</v>
      </c>
      <c r="H9" s="48">
        <v>25902</v>
      </c>
      <c r="I9" s="48">
        <v>3448</v>
      </c>
      <c r="J9" s="48">
        <v>2616</v>
      </c>
      <c r="K9" s="48">
        <v>30768</v>
      </c>
      <c r="L9" s="48">
        <v>30258</v>
      </c>
      <c r="M9" s="48">
        <v>6627</v>
      </c>
      <c r="N9" s="48">
        <v>6627</v>
      </c>
      <c r="O9" s="48">
        <v>27360</v>
      </c>
      <c r="P9" s="48">
        <v>25125</v>
      </c>
      <c r="Q9" s="49">
        <f aca="true" t="shared" si="0" ref="Q9:R34">SUM(C9+E9+G9+I9+K9+M9+O9)</f>
        <v>109454</v>
      </c>
      <c r="R9" s="49">
        <f t="shared" si="0"/>
        <v>103840</v>
      </c>
      <c r="S9" s="5"/>
      <c r="T9" s="5"/>
      <c r="U9" s="5"/>
      <c r="V9" s="5"/>
    </row>
    <row r="10" spans="1:22" ht="13.5">
      <c r="A10" s="13">
        <v>5</v>
      </c>
      <c r="B10" s="14" t="s">
        <v>94</v>
      </c>
      <c r="C10" s="48">
        <v>44777</v>
      </c>
      <c r="D10" s="48">
        <v>43392</v>
      </c>
      <c r="E10" s="48">
        <v>5556</v>
      </c>
      <c r="F10" s="48">
        <v>5447</v>
      </c>
      <c r="G10" s="48">
        <v>51771</v>
      </c>
      <c r="H10" s="48">
        <v>39492</v>
      </c>
      <c r="I10" s="48">
        <v>11488</v>
      </c>
      <c r="J10" s="48">
        <v>11326</v>
      </c>
      <c r="K10" s="48">
        <v>437902</v>
      </c>
      <c r="L10" s="48">
        <v>428329</v>
      </c>
      <c r="M10" s="48">
        <v>19647</v>
      </c>
      <c r="N10" s="48">
        <v>19609</v>
      </c>
      <c r="O10" s="48">
        <v>93200</v>
      </c>
      <c r="P10" s="48">
        <v>76481</v>
      </c>
      <c r="Q10" s="49">
        <f t="shared" si="0"/>
        <v>664341</v>
      </c>
      <c r="R10" s="49">
        <f t="shared" si="0"/>
        <v>624076</v>
      </c>
      <c r="S10" s="5"/>
      <c r="T10" s="5"/>
      <c r="U10" s="5"/>
      <c r="V10" s="5"/>
    </row>
    <row r="11" spans="1:22" ht="13.5">
      <c r="A11" s="13">
        <v>6</v>
      </c>
      <c r="B11" s="14" t="s">
        <v>89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>
        <v>25</v>
      </c>
      <c r="O11" s="48">
        <v>42</v>
      </c>
      <c r="P11" s="48">
        <v>59</v>
      </c>
      <c r="Q11" s="49">
        <f t="shared" si="0"/>
        <v>42</v>
      </c>
      <c r="R11" s="49">
        <f t="shared" si="0"/>
        <v>84</v>
      </c>
      <c r="S11" s="5"/>
      <c r="T11" s="5"/>
      <c r="U11" s="5"/>
      <c r="V11" s="5"/>
    </row>
    <row r="12" spans="1:22" ht="13.5">
      <c r="A12" s="13">
        <v>7</v>
      </c>
      <c r="B12" s="14" t="s">
        <v>95</v>
      </c>
      <c r="C12" s="48">
        <f>SUM(C13:C17)</f>
        <v>0</v>
      </c>
      <c r="D12" s="48"/>
      <c r="E12" s="48">
        <f>SUM(E13:E17)</f>
        <v>0</v>
      </c>
      <c r="F12" s="48"/>
      <c r="G12" s="48">
        <f>SUM(G13:G17)</f>
        <v>0</v>
      </c>
      <c r="H12" s="48"/>
      <c r="I12" s="48"/>
      <c r="J12" s="48"/>
      <c r="K12" s="48">
        <f>SUM(K14+K16+K17+K13)</f>
        <v>858160</v>
      </c>
      <c r="L12" s="48">
        <f>SUM(L14+L16+L17+L13)</f>
        <v>852434</v>
      </c>
      <c r="M12" s="48"/>
      <c r="N12" s="48"/>
      <c r="O12" s="48">
        <f>SUM(O13:O17)</f>
        <v>0</v>
      </c>
      <c r="P12" s="48"/>
      <c r="Q12" s="49">
        <f>SUM(Q14+Q16+Q17)</f>
        <v>337114</v>
      </c>
      <c r="R12" s="49">
        <f>SUM(R14+R16+R17)</f>
        <v>371402</v>
      </c>
      <c r="S12" s="5"/>
      <c r="T12" s="5"/>
      <c r="U12" s="5"/>
      <c r="V12" s="5"/>
    </row>
    <row r="13" spans="1:22" ht="26.25">
      <c r="A13" s="13">
        <v>8</v>
      </c>
      <c r="B13" s="76" t="s">
        <v>105</v>
      </c>
      <c r="C13" s="74"/>
      <c r="D13" s="74"/>
      <c r="E13" s="74"/>
      <c r="F13" s="74"/>
      <c r="G13" s="74"/>
      <c r="H13" s="74"/>
      <c r="I13" s="74"/>
      <c r="J13" s="74"/>
      <c r="K13" s="74">
        <v>521046</v>
      </c>
      <c r="L13" s="74">
        <v>485882</v>
      </c>
      <c r="M13" s="74"/>
      <c r="N13" s="74"/>
      <c r="O13" s="74"/>
      <c r="P13" s="74"/>
      <c r="Q13" s="78"/>
      <c r="R13" s="78"/>
      <c r="S13" s="5"/>
      <c r="T13" s="5"/>
      <c r="U13" s="5"/>
      <c r="V13" s="5"/>
    </row>
    <row r="14" spans="1:22" ht="13.5">
      <c r="A14" s="13">
        <v>9</v>
      </c>
      <c r="B14" s="24" t="s">
        <v>106</v>
      </c>
      <c r="C14" s="50"/>
      <c r="D14" s="50"/>
      <c r="E14" s="50"/>
      <c r="F14" s="50"/>
      <c r="G14" s="50"/>
      <c r="H14" s="50"/>
      <c r="I14" s="50"/>
      <c r="J14" s="50"/>
      <c r="K14" s="50">
        <v>114022</v>
      </c>
      <c r="L14" s="50">
        <v>149560</v>
      </c>
      <c r="M14" s="50"/>
      <c r="N14" s="50">
        <v>1768</v>
      </c>
      <c r="O14" s="50"/>
      <c r="P14" s="50">
        <v>3082</v>
      </c>
      <c r="Q14" s="49">
        <f t="shared" si="0"/>
        <v>114022</v>
      </c>
      <c r="R14" s="49">
        <f t="shared" si="0"/>
        <v>154410</v>
      </c>
      <c r="S14" s="5"/>
      <c r="T14" s="5"/>
      <c r="U14" s="5"/>
      <c r="V14" s="5"/>
    </row>
    <row r="15" spans="1:22" ht="26.25">
      <c r="A15" s="13">
        <v>10</v>
      </c>
      <c r="B15" s="45" t="s">
        <v>111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9">
        <f t="shared" si="0"/>
        <v>0</v>
      </c>
      <c r="R15" s="49">
        <f t="shared" si="0"/>
        <v>0</v>
      </c>
      <c r="S15" s="5"/>
      <c r="T15" s="5"/>
      <c r="U15" s="5"/>
      <c r="V15" s="5"/>
    </row>
    <row r="16" spans="1:22" ht="27" customHeight="1">
      <c r="A16" s="13">
        <v>11</v>
      </c>
      <c r="B16" s="24" t="s">
        <v>110</v>
      </c>
      <c r="C16" s="50"/>
      <c r="D16" s="50"/>
      <c r="E16" s="50"/>
      <c r="F16" s="50"/>
      <c r="G16" s="50"/>
      <c r="H16" s="50"/>
      <c r="I16" s="50"/>
      <c r="J16" s="50"/>
      <c r="K16" s="50">
        <v>31551</v>
      </c>
      <c r="L16" s="50">
        <v>31677</v>
      </c>
      <c r="M16" s="50"/>
      <c r="N16" s="50"/>
      <c r="O16" s="50"/>
      <c r="P16" s="50"/>
      <c r="Q16" s="49">
        <f t="shared" si="0"/>
        <v>31551</v>
      </c>
      <c r="R16" s="49">
        <f t="shared" si="0"/>
        <v>31677</v>
      </c>
      <c r="S16" s="5"/>
      <c r="T16" s="5"/>
      <c r="U16" s="5"/>
      <c r="V16" s="5"/>
    </row>
    <row r="17" spans="1:22" ht="18.75" customHeight="1">
      <c r="A17" s="13">
        <v>12</v>
      </c>
      <c r="B17" s="24" t="s">
        <v>107</v>
      </c>
      <c r="C17" s="50"/>
      <c r="D17" s="50"/>
      <c r="E17" s="50"/>
      <c r="F17" s="50"/>
      <c r="G17" s="50"/>
      <c r="H17" s="50"/>
      <c r="I17" s="50"/>
      <c r="J17" s="50"/>
      <c r="K17" s="50">
        <v>191541</v>
      </c>
      <c r="L17" s="50">
        <v>185315</v>
      </c>
      <c r="M17" s="50"/>
      <c r="N17" s="50"/>
      <c r="O17" s="50"/>
      <c r="P17" s="50"/>
      <c r="Q17" s="49">
        <f t="shared" si="0"/>
        <v>191541</v>
      </c>
      <c r="R17" s="49">
        <f t="shared" si="0"/>
        <v>185315</v>
      </c>
      <c r="S17" s="5"/>
      <c r="T17" s="5"/>
      <c r="U17" s="5"/>
      <c r="V17" s="5"/>
    </row>
    <row r="18" spans="1:22" ht="13.5">
      <c r="A18" s="13">
        <v>13</v>
      </c>
      <c r="B18" s="14" t="s">
        <v>96</v>
      </c>
      <c r="C18" s="48">
        <f>SUM(C19:C20)</f>
        <v>0</v>
      </c>
      <c r="D18" s="48"/>
      <c r="E18" s="48">
        <f>SUM(E19:E20)</f>
        <v>0</v>
      </c>
      <c r="F18" s="48"/>
      <c r="G18" s="48">
        <f>SUM(G19:G20)</f>
        <v>0</v>
      </c>
      <c r="H18" s="48"/>
      <c r="I18" s="48"/>
      <c r="J18" s="48"/>
      <c r="K18" s="48">
        <f>SUM(K19:K20)</f>
        <v>5374</v>
      </c>
      <c r="L18" s="48">
        <v>0</v>
      </c>
      <c r="M18" s="48"/>
      <c r="N18" s="48"/>
      <c r="O18" s="48">
        <f>SUM(O19:O20)</f>
        <v>0</v>
      </c>
      <c r="P18" s="48"/>
      <c r="Q18" s="49">
        <f t="shared" si="0"/>
        <v>5374</v>
      </c>
      <c r="R18" s="49">
        <f t="shared" si="0"/>
        <v>0</v>
      </c>
      <c r="S18" s="5"/>
      <c r="T18" s="5"/>
      <c r="U18" s="5"/>
      <c r="V18" s="5"/>
    </row>
    <row r="19" spans="1:22" ht="13.5">
      <c r="A19" s="13">
        <v>14</v>
      </c>
      <c r="B19" s="15" t="s">
        <v>108</v>
      </c>
      <c r="C19" s="50"/>
      <c r="D19" s="50"/>
      <c r="E19" s="50"/>
      <c r="F19" s="50"/>
      <c r="G19" s="50"/>
      <c r="H19" s="50"/>
      <c r="I19" s="50"/>
      <c r="J19" s="50"/>
      <c r="K19" s="50">
        <v>4874</v>
      </c>
      <c r="L19" s="50"/>
      <c r="M19" s="50"/>
      <c r="N19" s="50"/>
      <c r="O19" s="50"/>
      <c r="P19" s="50"/>
      <c r="Q19" s="49">
        <f t="shared" si="0"/>
        <v>4874</v>
      </c>
      <c r="R19" s="49">
        <f t="shared" si="0"/>
        <v>0</v>
      </c>
      <c r="S19" s="5"/>
      <c r="T19" s="5"/>
      <c r="U19" s="5"/>
      <c r="V19" s="5"/>
    </row>
    <row r="20" spans="1:22" ht="13.5">
      <c r="A20" s="13">
        <v>15</v>
      </c>
      <c r="B20" s="15" t="s">
        <v>109</v>
      </c>
      <c r="C20" s="50"/>
      <c r="D20" s="50"/>
      <c r="E20" s="50"/>
      <c r="F20" s="50"/>
      <c r="G20" s="50"/>
      <c r="H20" s="50"/>
      <c r="I20" s="50"/>
      <c r="J20" s="50"/>
      <c r="K20" s="50">
        <v>500</v>
      </c>
      <c r="L20" s="50"/>
      <c r="M20" s="50"/>
      <c r="N20" s="50"/>
      <c r="O20" s="50"/>
      <c r="P20" s="50"/>
      <c r="Q20" s="49">
        <f t="shared" si="0"/>
        <v>500</v>
      </c>
      <c r="R20" s="49">
        <f t="shared" si="0"/>
        <v>0</v>
      </c>
      <c r="S20" s="5"/>
      <c r="T20" s="5"/>
      <c r="U20" s="5"/>
      <c r="V20" s="5"/>
    </row>
    <row r="21" spans="1:22" ht="13.5">
      <c r="A21" s="13">
        <v>16</v>
      </c>
      <c r="B21" s="12" t="s">
        <v>174</v>
      </c>
      <c r="C21" s="50"/>
      <c r="D21" s="50"/>
      <c r="E21" s="50"/>
      <c r="F21" s="50"/>
      <c r="G21" s="50"/>
      <c r="H21" s="50"/>
      <c r="I21" s="50"/>
      <c r="J21" s="50"/>
      <c r="K21" s="48">
        <v>153969</v>
      </c>
      <c r="L21" s="48">
        <v>114220</v>
      </c>
      <c r="M21" s="50"/>
      <c r="N21" s="50"/>
      <c r="O21" s="50"/>
      <c r="P21" s="50"/>
      <c r="Q21" s="49">
        <f t="shared" si="0"/>
        <v>153969</v>
      </c>
      <c r="R21" s="49">
        <v>114220</v>
      </c>
      <c r="S21" s="5"/>
      <c r="T21" s="5"/>
      <c r="U21" s="5"/>
      <c r="V21" s="5"/>
    </row>
    <row r="22" spans="1:22" ht="13.5">
      <c r="A22" s="13">
        <v>17</v>
      </c>
      <c r="B22" s="103" t="s">
        <v>151</v>
      </c>
      <c r="C22" s="95">
        <f>SUM(C8:C20)</f>
        <v>95389</v>
      </c>
      <c r="D22" s="95">
        <f>SUM(D8:D20)</f>
        <v>94004</v>
      </c>
      <c r="E22" s="95">
        <f aca="true" t="shared" si="1" ref="E22:P22">SUM(E8:E20)</f>
        <v>20238</v>
      </c>
      <c r="F22" s="95">
        <f t="shared" si="1"/>
        <v>19862</v>
      </c>
      <c r="G22" s="95">
        <f t="shared" si="1"/>
        <v>185539</v>
      </c>
      <c r="H22" s="95">
        <f t="shared" si="1"/>
        <v>168415</v>
      </c>
      <c r="I22" s="95">
        <f t="shared" si="1"/>
        <v>27832</v>
      </c>
      <c r="J22" s="95">
        <f t="shared" si="1"/>
        <v>26103</v>
      </c>
      <c r="K22" s="95">
        <f>SUM(K8+K9+K10+K12+K18+K21)</f>
        <v>1666235</v>
      </c>
      <c r="L22" s="95">
        <f>SUM(L8+L9+L10+L12+L18+L21)</f>
        <v>1604761</v>
      </c>
      <c r="M22" s="95">
        <f t="shared" si="1"/>
        <v>51818</v>
      </c>
      <c r="N22" s="95">
        <f t="shared" si="1"/>
        <v>53573</v>
      </c>
      <c r="O22" s="95">
        <f t="shared" si="1"/>
        <v>221399</v>
      </c>
      <c r="P22" s="95">
        <f t="shared" si="1"/>
        <v>201288</v>
      </c>
      <c r="Q22" s="168">
        <f>SUM(Q8+Q9+Q10+Q11+Q12+Q18+Q21)</f>
        <v>1747404</v>
      </c>
      <c r="R22" s="168">
        <f>SUM(R8+R9+R10+R11+R12+R18+R21)</f>
        <v>1682124</v>
      </c>
      <c r="S22" s="5"/>
      <c r="T22" s="5"/>
      <c r="U22" s="5"/>
      <c r="V22" s="5"/>
    </row>
    <row r="23" spans="1:22" ht="13.5">
      <c r="A23" s="13">
        <v>18</v>
      </c>
      <c r="B23" s="26" t="s">
        <v>92</v>
      </c>
      <c r="C23" s="48">
        <v>388</v>
      </c>
      <c r="D23" s="48">
        <v>388</v>
      </c>
      <c r="E23" s="48"/>
      <c r="F23" s="48"/>
      <c r="G23" s="48">
        <v>1200</v>
      </c>
      <c r="H23" s="48">
        <v>857</v>
      </c>
      <c r="I23" s="48"/>
      <c r="J23" s="48"/>
      <c r="K23" s="48">
        <v>287152</v>
      </c>
      <c r="L23" s="48">
        <v>211959</v>
      </c>
      <c r="M23" s="48"/>
      <c r="N23" s="48"/>
      <c r="O23" s="48">
        <v>190</v>
      </c>
      <c r="P23" s="48">
        <v>990</v>
      </c>
      <c r="Q23" s="49">
        <f t="shared" si="0"/>
        <v>288930</v>
      </c>
      <c r="R23" s="49">
        <f t="shared" si="0"/>
        <v>214194</v>
      </c>
      <c r="S23" s="5"/>
      <c r="T23" s="5"/>
      <c r="U23" s="5"/>
      <c r="V23" s="5"/>
    </row>
    <row r="24" spans="1:22" ht="13.5">
      <c r="A24" s="13">
        <v>19</v>
      </c>
      <c r="B24" s="26" t="s">
        <v>90</v>
      </c>
      <c r="C24" s="48"/>
      <c r="D24" s="48"/>
      <c r="E24" s="48"/>
      <c r="F24" s="48"/>
      <c r="G24" s="48"/>
      <c r="H24" s="48"/>
      <c r="I24" s="48"/>
      <c r="J24" s="48"/>
      <c r="K24" s="48">
        <v>36835</v>
      </c>
      <c r="L24" s="48">
        <v>23111</v>
      </c>
      <c r="M24" s="48"/>
      <c r="N24" s="48"/>
      <c r="O24" s="48"/>
      <c r="P24" s="48"/>
      <c r="Q24" s="49">
        <f t="shared" si="0"/>
        <v>36835</v>
      </c>
      <c r="R24" s="49">
        <f t="shared" si="0"/>
        <v>23111</v>
      </c>
      <c r="S24" s="5"/>
      <c r="T24" s="5"/>
      <c r="U24" s="5"/>
      <c r="V24" s="5"/>
    </row>
    <row r="25" spans="1:22" ht="13.5">
      <c r="A25" s="13">
        <v>20</v>
      </c>
      <c r="B25" s="14" t="s">
        <v>93</v>
      </c>
      <c r="C25" s="48">
        <f aca="true" t="shared" si="2" ref="C25:O25">SUM(C26:C30)</f>
        <v>0</v>
      </c>
      <c r="D25" s="48"/>
      <c r="E25" s="48">
        <f t="shared" si="2"/>
        <v>0</v>
      </c>
      <c r="F25" s="48"/>
      <c r="G25" s="48">
        <f t="shared" si="2"/>
        <v>0</v>
      </c>
      <c r="H25" s="48"/>
      <c r="I25" s="48">
        <f t="shared" si="2"/>
        <v>0</v>
      </c>
      <c r="J25" s="48"/>
      <c r="K25" s="48">
        <f>SUM(K26:K30)</f>
        <v>4641</v>
      </c>
      <c r="L25" s="48">
        <f>SUM(L26:L30)</f>
        <v>4713</v>
      </c>
      <c r="M25" s="48">
        <f t="shared" si="2"/>
        <v>0</v>
      </c>
      <c r="N25" s="48"/>
      <c r="O25" s="48">
        <f t="shared" si="2"/>
        <v>0</v>
      </c>
      <c r="P25" s="48"/>
      <c r="Q25" s="49">
        <f>SUM(Q30)</f>
        <v>3053</v>
      </c>
      <c r="R25" s="49">
        <f>SUM(R30)</f>
        <v>2668</v>
      </c>
      <c r="S25" s="5"/>
      <c r="T25" s="5"/>
      <c r="U25" s="5"/>
      <c r="V25" s="5"/>
    </row>
    <row r="26" spans="1:22" ht="26.25">
      <c r="A26" s="13">
        <v>21</v>
      </c>
      <c r="B26" s="77" t="s">
        <v>91</v>
      </c>
      <c r="C26" s="74"/>
      <c r="D26" s="74"/>
      <c r="E26" s="74"/>
      <c r="F26" s="74"/>
      <c r="G26" s="74"/>
      <c r="H26" s="74"/>
      <c r="I26" s="74"/>
      <c r="J26" s="74"/>
      <c r="K26" s="74">
        <v>1588</v>
      </c>
      <c r="L26" s="74">
        <v>2045</v>
      </c>
      <c r="M26" s="74"/>
      <c r="N26" s="74"/>
      <c r="O26" s="74"/>
      <c r="P26" s="74"/>
      <c r="Q26" s="78"/>
      <c r="R26" s="78"/>
      <c r="S26" s="5"/>
      <c r="T26" s="5"/>
      <c r="U26" s="5"/>
      <c r="V26" s="5"/>
    </row>
    <row r="27" spans="1:22" ht="13.5">
      <c r="A27" s="13">
        <v>22</v>
      </c>
      <c r="B27" s="27" t="s">
        <v>112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9">
        <f t="shared" si="0"/>
        <v>0</v>
      </c>
      <c r="R27" s="49">
        <f t="shared" si="0"/>
        <v>0</v>
      </c>
      <c r="S27" s="5"/>
      <c r="T27" s="5"/>
      <c r="U27" s="5"/>
      <c r="V27" s="5"/>
    </row>
    <row r="28" spans="1:22" ht="13.5">
      <c r="A28" s="13">
        <v>23</v>
      </c>
      <c r="B28" s="27" t="s">
        <v>113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>
        <f t="shared" si="0"/>
        <v>0</v>
      </c>
      <c r="R28" s="49">
        <f t="shared" si="0"/>
        <v>0</v>
      </c>
      <c r="S28" s="5"/>
      <c r="T28" s="5"/>
      <c r="U28" s="5"/>
      <c r="V28" s="5"/>
    </row>
    <row r="29" spans="1:22" ht="26.25">
      <c r="A29" s="13">
        <v>24</v>
      </c>
      <c r="B29" s="11" t="s">
        <v>114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49">
        <f t="shared" si="0"/>
        <v>0</v>
      </c>
      <c r="R29" s="49">
        <f t="shared" si="0"/>
        <v>0</v>
      </c>
      <c r="S29" s="5"/>
      <c r="T29" s="5"/>
      <c r="U29" s="5"/>
      <c r="V29" s="5"/>
    </row>
    <row r="30" spans="1:22" ht="26.25">
      <c r="A30" s="13">
        <v>25</v>
      </c>
      <c r="B30" s="27" t="s">
        <v>115</v>
      </c>
      <c r="C30" s="50"/>
      <c r="D30" s="50"/>
      <c r="E30" s="50"/>
      <c r="F30" s="50"/>
      <c r="G30" s="50"/>
      <c r="H30" s="50"/>
      <c r="I30" s="50"/>
      <c r="J30" s="50"/>
      <c r="K30" s="50">
        <v>3053</v>
      </c>
      <c r="L30" s="50">
        <v>2668</v>
      </c>
      <c r="M30" s="50"/>
      <c r="N30" s="50"/>
      <c r="O30" s="50"/>
      <c r="P30" s="50"/>
      <c r="Q30" s="49">
        <f t="shared" si="0"/>
        <v>3053</v>
      </c>
      <c r="R30" s="49">
        <f t="shared" si="0"/>
        <v>2668</v>
      </c>
      <c r="S30" s="5"/>
      <c r="T30" s="5"/>
      <c r="U30" s="5"/>
      <c r="V30" s="5"/>
    </row>
    <row r="31" spans="1:22" ht="26.25">
      <c r="A31" s="13">
        <v>26</v>
      </c>
      <c r="B31" s="12" t="s">
        <v>73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>
        <f t="shared" si="0"/>
        <v>0</v>
      </c>
      <c r="R31" s="49">
        <f t="shared" si="0"/>
        <v>0</v>
      </c>
      <c r="S31" s="5"/>
      <c r="T31" s="5"/>
      <c r="U31" s="5"/>
      <c r="V31" s="5"/>
    </row>
    <row r="32" spans="1:22" ht="26.25">
      <c r="A32" s="13">
        <v>27</v>
      </c>
      <c r="B32" s="12" t="s">
        <v>74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>
        <f t="shared" si="0"/>
        <v>0</v>
      </c>
      <c r="R32" s="49">
        <f t="shared" si="0"/>
        <v>0</v>
      </c>
      <c r="S32" s="5"/>
      <c r="T32" s="5"/>
      <c r="U32" s="5"/>
      <c r="V32" s="5"/>
    </row>
    <row r="33" spans="1:22" ht="26.25">
      <c r="A33" s="13">
        <v>28</v>
      </c>
      <c r="B33" s="12" t="s">
        <v>75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>
        <f t="shared" si="0"/>
        <v>0</v>
      </c>
      <c r="R33" s="49">
        <f t="shared" si="0"/>
        <v>0</v>
      </c>
      <c r="S33" s="5"/>
      <c r="T33" s="5"/>
      <c r="U33" s="5"/>
      <c r="V33" s="5"/>
    </row>
    <row r="34" spans="1:22" ht="13.5">
      <c r="A34" s="13">
        <v>29</v>
      </c>
      <c r="B34" s="12" t="s">
        <v>156</v>
      </c>
      <c r="C34" s="48"/>
      <c r="D34" s="48"/>
      <c r="E34" s="48"/>
      <c r="F34" s="48"/>
      <c r="G34" s="48"/>
      <c r="H34" s="48"/>
      <c r="I34" s="48"/>
      <c r="J34" s="48"/>
      <c r="K34" s="48">
        <v>191162</v>
      </c>
      <c r="L34" s="48">
        <v>231714</v>
      </c>
      <c r="M34" s="48"/>
      <c r="N34" s="48"/>
      <c r="O34" s="48"/>
      <c r="P34" s="48"/>
      <c r="Q34" s="49">
        <f t="shared" si="0"/>
        <v>191162</v>
      </c>
      <c r="R34" s="49">
        <f t="shared" si="0"/>
        <v>231714</v>
      </c>
      <c r="S34" s="5"/>
      <c r="T34" s="5"/>
      <c r="U34" s="5"/>
      <c r="V34" s="5"/>
    </row>
    <row r="35" spans="1:22" ht="20.25" customHeight="1">
      <c r="A35" s="13">
        <v>30</v>
      </c>
      <c r="B35" s="122" t="s">
        <v>155</v>
      </c>
      <c r="C35" s="95">
        <f>SUM(C23:C34)</f>
        <v>388</v>
      </c>
      <c r="D35" s="95">
        <f>SUM(D23:D34)</f>
        <v>388</v>
      </c>
      <c r="E35" s="95">
        <f aca="true" t="shared" si="3" ref="E35:P35">SUM(E23:E34)</f>
        <v>0</v>
      </c>
      <c r="F35" s="95"/>
      <c r="G35" s="95">
        <f t="shared" si="3"/>
        <v>1200</v>
      </c>
      <c r="H35" s="95">
        <f t="shared" si="3"/>
        <v>857</v>
      </c>
      <c r="I35" s="95">
        <f t="shared" si="3"/>
        <v>0</v>
      </c>
      <c r="J35" s="95"/>
      <c r="K35" s="95">
        <f>SUM(K23+K24+K34+K25)</f>
        <v>519790</v>
      </c>
      <c r="L35" s="95">
        <f>SUM(L23+L24+L34+L25)</f>
        <v>471497</v>
      </c>
      <c r="M35" s="95">
        <f t="shared" si="3"/>
        <v>0</v>
      </c>
      <c r="N35" s="95"/>
      <c r="O35" s="95">
        <f t="shared" si="3"/>
        <v>190</v>
      </c>
      <c r="P35" s="95">
        <f t="shared" si="3"/>
        <v>990</v>
      </c>
      <c r="Q35" s="168">
        <f>SUM(Q23+Q24+Q25+Q34)</f>
        <v>519980</v>
      </c>
      <c r="R35" s="168">
        <f>SUM(R23+R24+R25+R34)</f>
        <v>471687</v>
      </c>
      <c r="S35" s="5"/>
      <c r="T35" s="5"/>
      <c r="U35" s="5"/>
      <c r="V35" s="5"/>
    </row>
    <row r="36" spans="1:22" ht="22.5" customHeight="1">
      <c r="A36" s="13">
        <v>31</v>
      </c>
      <c r="B36" s="16" t="s">
        <v>97</v>
      </c>
      <c r="C36" s="78">
        <f>SUM(C22+C35)</f>
        <v>95777</v>
      </c>
      <c r="D36" s="78">
        <f>SUM(D22+D35)</f>
        <v>94392</v>
      </c>
      <c r="E36" s="78">
        <f aca="true" t="shared" si="4" ref="E36:P36">SUM(E22+E35)</f>
        <v>20238</v>
      </c>
      <c r="F36" s="78">
        <f t="shared" si="4"/>
        <v>19862</v>
      </c>
      <c r="G36" s="78">
        <f t="shared" si="4"/>
        <v>186739</v>
      </c>
      <c r="H36" s="78">
        <f t="shared" si="4"/>
        <v>169272</v>
      </c>
      <c r="I36" s="78">
        <f t="shared" si="4"/>
        <v>27832</v>
      </c>
      <c r="J36" s="78">
        <f t="shared" si="4"/>
        <v>26103</v>
      </c>
      <c r="K36" s="78">
        <f>SUM(K22+K35)</f>
        <v>2186025</v>
      </c>
      <c r="L36" s="78">
        <f>SUM(L22+L35)</f>
        <v>2076258</v>
      </c>
      <c r="M36" s="78">
        <f t="shared" si="4"/>
        <v>51818</v>
      </c>
      <c r="N36" s="78">
        <f t="shared" si="4"/>
        <v>53573</v>
      </c>
      <c r="O36" s="78">
        <f t="shared" si="4"/>
        <v>221589</v>
      </c>
      <c r="P36" s="78">
        <f t="shared" si="4"/>
        <v>202278</v>
      </c>
      <c r="Q36" s="78">
        <f>SUM(Q22+Q23+Q24+Q25+Q34)</f>
        <v>2267384</v>
      </c>
      <c r="R36" s="78">
        <f>SUM(R22+R23+R24+R25+R34)</f>
        <v>2153811</v>
      </c>
      <c r="S36" s="5"/>
      <c r="T36" s="5"/>
      <c r="U36" s="5"/>
      <c r="V36" s="5"/>
    </row>
    <row r="37" spans="1:39" ht="17.25">
      <c r="A37" s="13">
        <v>32</v>
      </c>
      <c r="B37" s="312" t="s">
        <v>386</v>
      </c>
      <c r="C37" s="185"/>
      <c r="D37" s="185"/>
      <c r="E37" s="313"/>
      <c r="F37" s="313"/>
      <c r="G37" s="313"/>
      <c r="H37" s="313"/>
      <c r="I37" s="313"/>
      <c r="J37" s="313"/>
      <c r="K37" s="314"/>
      <c r="L37" s="314"/>
      <c r="M37" s="314"/>
      <c r="N37" s="314"/>
      <c r="O37" s="314"/>
      <c r="P37" s="314"/>
      <c r="Q37" s="315"/>
      <c r="R37" s="316">
        <v>30351</v>
      </c>
      <c r="S37" s="8"/>
      <c r="T37" s="8"/>
      <c r="U37" s="8"/>
      <c r="V37" s="8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22" ht="13.5">
      <c r="A38" s="13">
        <v>33</v>
      </c>
      <c r="B38" s="11" t="s">
        <v>101</v>
      </c>
      <c r="C38" s="190"/>
      <c r="D38" s="190"/>
      <c r="E38" s="190"/>
      <c r="F38" s="50"/>
      <c r="G38" s="190"/>
      <c r="H38" s="50"/>
      <c r="I38" s="190"/>
      <c r="J38" s="50"/>
      <c r="K38" s="190"/>
      <c r="L38" s="50"/>
      <c r="M38" s="190"/>
      <c r="N38" s="50"/>
      <c r="O38" s="190"/>
      <c r="P38" s="50"/>
      <c r="Q38" s="317"/>
      <c r="R38" s="318">
        <f>SUM(R36:R37)</f>
        <v>2184162</v>
      </c>
      <c r="S38" s="5"/>
      <c r="T38" s="5"/>
      <c r="U38" s="5"/>
      <c r="V38" s="5"/>
    </row>
    <row r="39" spans="2:22" ht="13.5">
      <c r="B39" s="9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4"/>
      <c r="R39" s="44"/>
      <c r="S39" s="5"/>
      <c r="T39" s="5"/>
      <c r="U39" s="5"/>
      <c r="V39" s="5"/>
    </row>
    <row r="40" spans="2:22" ht="13.5">
      <c r="B40" s="9"/>
      <c r="C40" s="18"/>
      <c r="D40" s="18"/>
      <c r="E40" s="19"/>
      <c r="F40" s="19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44"/>
      <c r="S40" s="5"/>
      <c r="T40" s="5"/>
      <c r="U40" s="5"/>
      <c r="V40" s="5"/>
    </row>
    <row r="41" spans="2:22" ht="13.5">
      <c r="B41" s="9"/>
      <c r="C41" s="18"/>
      <c r="D41" s="18"/>
      <c r="E41" s="19"/>
      <c r="F41" s="19"/>
      <c r="G41" s="5"/>
      <c r="H41" s="5"/>
      <c r="I41" s="5"/>
      <c r="J41" s="5"/>
      <c r="K41" s="5"/>
      <c r="L41" s="5"/>
      <c r="M41" s="5"/>
      <c r="N41" s="5"/>
      <c r="O41" s="5"/>
      <c r="P41" s="5"/>
      <c r="Q41" s="44"/>
      <c r="R41" s="44"/>
      <c r="S41" s="5"/>
      <c r="T41" s="5"/>
      <c r="U41" s="5"/>
      <c r="V41" s="5"/>
    </row>
    <row r="42" spans="2:22" ht="13.5">
      <c r="B42" s="9"/>
      <c r="C42" s="18" t="s">
        <v>172</v>
      </c>
      <c r="D42" s="18"/>
      <c r="E42" s="19"/>
      <c r="F42" s="19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44"/>
      <c r="S42" s="5"/>
      <c r="T42" s="5"/>
      <c r="U42" s="5"/>
      <c r="V42" s="5"/>
    </row>
    <row r="43" spans="2:22" ht="13.5">
      <c r="B43" s="9"/>
      <c r="C43" s="19"/>
      <c r="D43" s="19"/>
      <c r="E43" s="20"/>
      <c r="F43" s="20"/>
      <c r="G43" s="5"/>
      <c r="H43" s="5"/>
      <c r="I43" s="5"/>
      <c r="J43" s="5"/>
      <c r="K43" s="5"/>
      <c r="L43" s="5"/>
      <c r="M43" s="5"/>
      <c r="N43" s="5"/>
      <c r="O43" s="5"/>
      <c r="P43" s="5"/>
      <c r="Q43" s="44"/>
      <c r="R43" s="44"/>
      <c r="S43" s="5"/>
      <c r="T43" s="5"/>
      <c r="U43" s="5"/>
      <c r="V43" s="5"/>
    </row>
    <row r="44" spans="2:22" ht="13.5"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4"/>
      <c r="R44" s="44"/>
      <c r="S44" s="5"/>
      <c r="T44" s="5"/>
      <c r="U44" s="5"/>
      <c r="V44" s="5"/>
    </row>
    <row r="45" spans="2:22" ht="13.5"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4"/>
      <c r="R45" s="44"/>
      <c r="S45" s="5"/>
      <c r="T45" s="5"/>
      <c r="U45" s="5"/>
      <c r="V45" s="5"/>
    </row>
    <row r="46" spans="2:22" ht="12.75"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12.75"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12.75"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2.75"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12.75">
      <c r="B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2.75">
      <c r="B51" s="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12.75">
      <c r="B52" s="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12.75">
      <c r="B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12.75">
      <c r="B54" s="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15">
      <c r="B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</sheetData>
  <mergeCells count="10">
    <mergeCell ref="B2:Q2"/>
    <mergeCell ref="B3:Q3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C1">
      <selection activeCell="H2" sqref="H2"/>
    </sheetView>
  </sheetViews>
  <sheetFormatPr defaultColWidth="9.140625" defaultRowHeight="12.75"/>
  <cols>
    <col min="2" max="2" width="44.140625" style="0" customWidth="1"/>
    <col min="8" max="8" width="11.57421875" style="0" customWidth="1"/>
  </cols>
  <sheetData>
    <row r="1" ht="12.75">
      <c r="H1" s="75" t="s">
        <v>398</v>
      </c>
    </row>
    <row r="3" spans="3:10" ht="12.75">
      <c r="C3" s="179" t="s">
        <v>228</v>
      </c>
      <c r="D3" s="179"/>
      <c r="E3" s="179"/>
      <c r="F3" s="179"/>
      <c r="G3" s="179"/>
      <c r="H3" s="178"/>
      <c r="I3" s="178"/>
      <c r="J3" s="178"/>
    </row>
    <row r="5" ht="12.75">
      <c r="H5" s="46" t="s">
        <v>128</v>
      </c>
    </row>
    <row r="6" spans="2:8" ht="12.75">
      <c r="B6" s="13"/>
      <c r="C6" s="13" t="s">
        <v>205</v>
      </c>
      <c r="D6" s="13" t="s">
        <v>206</v>
      </c>
      <c r="E6" s="13" t="s">
        <v>208</v>
      </c>
      <c r="F6" s="13" t="s">
        <v>390</v>
      </c>
      <c r="G6" s="13" t="s">
        <v>207</v>
      </c>
      <c r="H6" s="184" t="s">
        <v>209</v>
      </c>
    </row>
    <row r="7" spans="2:8" ht="12.75">
      <c r="B7" s="13" t="s">
        <v>210</v>
      </c>
      <c r="C7" s="183">
        <v>75</v>
      </c>
      <c r="D7" s="183">
        <v>525</v>
      </c>
      <c r="E7" s="183">
        <v>47</v>
      </c>
      <c r="F7" s="183">
        <v>25</v>
      </c>
      <c r="G7" s="183">
        <v>113699</v>
      </c>
      <c r="H7" s="181">
        <f>SUM(C7:G7)</f>
        <v>114371</v>
      </c>
    </row>
    <row r="8" spans="2:8" ht="12.75">
      <c r="B8" s="13" t="s">
        <v>211</v>
      </c>
      <c r="C8" s="183"/>
      <c r="D8" s="183"/>
      <c r="E8" s="183"/>
      <c r="F8" s="183"/>
      <c r="G8" s="183">
        <v>40</v>
      </c>
      <c r="H8" s="181">
        <f aca="true" t="shared" si="0" ref="H8:H29">SUM(C8:G8)</f>
        <v>40</v>
      </c>
    </row>
    <row r="9" spans="2:8" ht="12.75">
      <c r="B9" s="13" t="s">
        <v>212</v>
      </c>
      <c r="C9" s="183">
        <v>636</v>
      </c>
      <c r="D9" s="183">
        <v>5330</v>
      </c>
      <c r="E9" s="183">
        <v>651</v>
      </c>
      <c r="F9" s="183">
        <v>3635</v>
      </c>
      <c r="G9" s="183">
        <v>26977</v>
      </c>
      <c r="H9" s="181">
        <f t="shared" si="0"/>
        <v>37229</v>
      </c>
    </row>
    <row r="10" spans="2:8" ht="12.75">
      <c r="B10" s="13" t="s">
        <v>213</v>
      </c>
      <c r="C10" s="183"/>
      <c r="D10" s="183"/>
      <c r="E10" s="183"/>
      <c r="F10" s="183"/>
      <c r="G10" s="183"/>
      <c r="H10" s="181">
        <f t="shared" si="0"/>
        <v>0</v>
      </c>
    </row>
    <row r="11" spans="2:8" ht="12.75">
      <c r="B11" s="13" t="s">
        <v>214</v>
      </c>
      <c r="C11" s="183">
        <f>SUM(C7:C10)</f>
        <v>711</v>
      </c>
      <c r="D11" s="183">
        <f>SUM(D7:D10)</f>
        <v>5855</v>
      </c>
      <c r="E11" s="183">
        <f>SUM(E7:E10)</f>
        <v>698</v>
      </c>
      <c r="F11" s="183">
        <f>SUM(F7:F10)</f>
        <v>3660</v>
      </c>
      <c r="G11" s="183">
        <f>SUM(G7:G10)</f>
        <v>140716</v>
      </c>
      <c r="H11" s="181">
        <f t="shared" si="0"/>
        <v>151640</v>
      </c>
    </row>
    <row r="12" spans="2:8" ht="12.75">
      <c r="B12" s="13" t="s">
        <v>215</v>
      </c>
      <c r="C12" s="183">
        <v>-557</v>
      </c>
      <c r="D12" s="183"/>
      <c r="E12" s="183"/>
      <c r="F12" s="183"/>
      <c r="G12" s="183">
        <v>557</v>
      </c>
      <c r="H12" s="181">
        <f t="shared" si="0"/>
        <v>0</v>
      </c>
    </row>
    <row r="13" spans="2:8" ht="12.75">
      <c r="B13" s="13" t="s">
        <v>216</v>
      </c>
      <c r="C13" s="183"/>
      <c r="D13" s="183"/>
      <c r="E13" s="183"/>
      <c r="F13" s="183"/>
      <c r="G13" s="183">
        <v>-18999</v>
      </c>
      <c r="H13" s="181">
        <f t="shared" si="0"/>
        <v>-18999</v>
      </c>
    </row>
    <row r="14" spans="2:8" ht="12.75">
      <c r="B14" s="13" t="s">
        <v>217</v>
      </c>
      <c r="C14" s="183"/>
      <c r="D14" s="183">
        <v>11769</v>
      </c>
      <c r="E14" s="183">
        <v>1039</v>
      </c>
      <c r="F14" s="183">
        <v>22456</v>
      </c>
      <c r="G14" s="183">
        <v>-35264</v>
      </c>
      <c r="H14" s="181">
        <f t="shared" si="0"/>
        <v>0</v>
      </c>
    </row>
    <row r="15" spans="2:8" ht="12.75">
      <c r="B15" s="13" t="s">
        <v>218</v>
      </c>
      <c r="C15" s="183"/>
      <c r="D15" s="183"/>
      <c r="E15" s="183"/>
      <c r="F15" s="183"/>
      <c r="G15" s="183"/>
      <c r="H15" s="181">
        <f t="shared" si="0"/>
        <v>0</v>
      </c>
    </row>
    <row r="16" spans="2:8" ht="12.75">
      <c r="B16" s="13" t="s">
        <v>219</v>
      </c>
      <c r="C16" s="183">
        <f>SUM(C11:C15)</f>
        <v>154</v>
      </c>
      <c r="D16" s="183">
        <f>SUM(D11:D15)</f>
        <v>17624</v>
      </c>
      <c r="E16" s="183">
        <f>SUM(E11:E15)</f>
        <v>1737</v>
      </c>
      <c r="F16" s="183">
        <f>SUM(F11:F15)</f>
        <v>26116</v>
      </c>
      <c r="G16" s="183">
        <f>SUM(G11:G15)</f>
        <v>87010</v>
      </c>
      <c r="H16" s="181">
        <f t="shared" si="0"/>
        <v>132641</v>
      </c>
    </row>
    <row r="17" spans="2:8" ht="12.75">
      <c r="B17" s="13" t="s">
        <v>220</v>
      </c>
      <c r="C17" s="183"/>
      <c r="D17" s="183"/>
      <c r="E17" s="183"/>
      <c r="F17" s="183"/>
      <c r="G17" s="183">
        <v>2071</v>
      </c>
      <c r="H17" s="181">
        <f t="shared" si="0"/>
        <v>2071</v>
      </c>
    </row>
    <row r="18" spans="2:8" ht="12.75">
      <c r="B18" s="13" t="s">
        <v>221</v>
      </c>
      <c r="C18" s="183"/>
      <c r="D18" s="183"/>
      <c r="E18" s="183"/>
      <c r="F18" s="183">
        <v>4395</v>
      </c>
      <c r="G18" s="183">
        <v>1835</v>
      </c>
      <c r="H18" s="181">
        <f t="shared" si="0"/>
        <v>6230</v>
      </c>
    </row>
    <row r="19" spans="2:8" ht="12.75">
      <c r="B19" s="13" t="s">
        <v>222</v>
      </c>
      <c r="C19" s="183"/>
      <c r="D19" s="183"/>
      <c r="E19" s="183"/>
      <c r="F19" s="183"/>
      <c r="G19" s="183">
        <v>10599</v>
      </c>
      <c r="H19" s="181">
        <f t="shared" si="0"/>
        <v>10599</v>
      </c>
    </row>
    <row r="20" spans="2:8" ht="12.75">
      <c r="B20" s="13" t="s">
        <v>223</v>
      </c>
      <c r="C20" s="183">
        <v>154</v>
      </c>
      <c r="D20" s="183">
        <v>17624</v>
      </c>
      <c r="E20" s="183">
        <v>1737</v>
      </c>
      <c r="F20" s="183">
        <v>21721</v>
      </c>
      <c r="G20" s="183">
        <v>72505</v>
      </c>
      <c r="H20" s="181">
        <f t="shared" si="0"/>
        <v>113741</v>
      </c>
    </row>
    <row r="21" spans="2:8" ht="12.75">
      <c r="B21" s="13" t="s">
        <v>224</v>
      </c>
      <c r="C21" s="183"/>
      <c r="D21" s="183"/>
      <c r="E21" s="183"/>
      <c r="F21" s="183"/>
      <c r="G21" s="183"/>
      <c r="H21" s="181">
        <f t="shared" si="0"/>
        <v>0</v>
      </c>
    </row>
    <row r="22" spans="2:8" ht="12.75">
      <c r="B22" s="13"/>
      <c r="C22" s="183"/>
      <c r="D22" s="183"/>
      <c r="E22" s="183"/>
      <c r="F22" s="183"/>
      <c r="G22" s="183"/>
      <c r="H22" s="181">
        <f t="shared" si="0"/>
        <v>0</v>
      </c>
    </row>
    <row r="23" spans="2:8" ht="12.75">
      <c r="B23" s="180" t="s">
        <v>225</v>
      </c>
      <c r="C23" s="181">
        <v>711</v>
      </c>
      <c r="D23" s="181">
        <v>5855</v>
      </c>
      <c r="E23" s="181">
        <v>698</v>
      </c>
      <c r="F23" s="181">
        <v>3660</v>
      </c>
      <c r="G23" s="181">
        <v>140716</v>
      </c>
      <c r="H23" s="181">
        <f t="shared" si="0"/>
        <v>151640</v>
      </c>
    </row>
    <row r="24" spans="2:8" ht="12.75">
      <c r="B24" s="13" t="s">
        <v>215</v>
      </c>
      <c r="C24" s="183">
        <v>-557</v>
      </c>
      <c r="D24" s="183"/>
      <c r="E24" s="183"/>
      <c r="F24" s="183"/>
      <c r="G24" s="183">
        <v>557</v>
      </c>
      <c r="H24" s="181">
        <f t="shared" si="0"/>
        <v>0</v>
      </c>
    </row>
    <row r="25" spans="2:8" ht="12.75">
      <c r="B25" s="13" t="s">
        <v>226</v>
      </c>
      <c r="C25" s="183"/>
      <c r="D25" s="183">
        <v>11769</v>
      </c>
      <c r="E25" s="183">
        <v>1039</v>
      </c>
      <c r="F25" s="183">
        <v>22456</v>
      </c>
      <c r="G25" s="183">
        <v>-35264</v>
      </c>
      <c r="H25" s="181">
        <f t="shared" si="0"/>
        <v>0</v>
      </c>
    </row>
    <row r="26" spans="2:8" ht="12.75">
      <c r="B26" s="13" t="s">
        <v>218</v>
      </c>
      <c r="C26" s="183"/>
      <c r="D26" s="183"/>
      <c r="E26" s="183"/>
      <c r="F26" s="183"/>
      <c r="G26" s="183"/>
      <c r="H26" s="181">
        <f t="shared" si="0"/>
        <v>0</v>
      </c>
    </row>
    <row r="27" spans="2:8" ht="12.75">
      <c r="B27" s="182" t="s">
        <v>229</v>
      </c>
      <c r="C27" s="183">
        <f>SUM(C23:C26)</f>
        <v>154</v>
      </c>
      <c r="D27" s="183">
        <f>SUM(D23:D26)</f>
        <v>17624</v>
      </c>
      <c r="E27" s="183">
        <f>SUM(E23:E26)</f>
        <v>1737</v>
      </c>
      <c r="F27" s="183">
        <f>SUM(F23:F26)</f>
        <v>26116</v>
      </c>
      <c r="G27" s="183">
        <f>SUM(G23:G26)</f>
        <v>106009</v>
      </c>
      <c r="H27" s="181">
        <f t="shared" si="0"/>
        <v>151640</v>
      </c>
    </row>
    <row r="28" spans="2:8" ht="12.75">
      <c r="B28" s="197" t="s">
        <v>230</v>
      </c>
      <c r="C28" s="183"/>
      <c r="D28" s="183">
        <v>-11769</v>
      </c>
      <c r="E28" s="183">
        <v>-1039</v>
      </c>
      <c r="F28" s="183">
        <v>-21721</v>
      </c>
      <c r="G28" s="183">
        <v>34529</v>
      </c>
      <c r="H28" s="181">
        <f t="shared" si="0"/>
        <v>0</v>
      </c>
    </row>
    <row r="29" spans="2:8" ht="12.75">
      <c r="B29" s="198" t="s">
        <v>227</v>
      </c>
      <c r="C29" s="181">
        <f>SUM(C27:C28)</f>
        <v>154</v>
      </c>
      <c r="D29" s="181">
        <f>SUM(D27:D28)</f>
        <v>5855</v>
      </c>
      <c r="E29" s="181">
        <f>SUM(E27:E28)</f>
        <v>698</v>
      </c>
      <c r="F29" s="181">
        <f>SUM(F27:F28)</f>
        <v>4395</v>
      </c>
      <c r="G29" s="181">
        <f>SUM(G27:G28)</f>
        <v>140538</v>
      </c>
      <c r="H29" s="181">
        <f t="shared" si="0"/>
        <v>151640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E24"/>
  <sheetViews>
    <sheetView workbookViewId="0" topLeftCell="A1">
      <selection activeCell="E5" sqref="E5"/>
    </sheetView>
  </sheetViews>
  <sheetFormatPr defaultColWidth="9.140625" defaultRowHeight="12.75"/>
  <cols>
    <col min="2" max="2" width="5.57421875" style="0" customWidth="1"/>
    <col min="3" max="3" width="36.00390625" style="0" customWidth="1"/>
    <col min="4" max="4" width="17.00390625" style="0" customWidth="1"/>
    <col min="5" max="5" width="14.8515625" style="0" customWidth="1"/>
  </cols>
  <sheetData>
    <row r="4" ht="12.75">
      <c r="E4" s="75" t="s">
        <v>399</v>
      </c>
    </row>
    <row r="5" ht="12.75">
      <c r="E5" s="46"/>
    </row>
    <row r="6" spans="3:5" ht="13.5">
      <c r="C6" s="326" t="s">
        <v>376</v>
      </c>
      <c r="D6" s="326"/>
      <c r="E6" s="326"/>
    </row>
    <row r="7" spans="3:5" ht="13.5">
      <c r="C7" s="326" t="s">
        <v>377</v>
      </c>
      <c r="D7" s="326"/>
      <c r="E7" s="326"/>
    </row>
    <row r="9" ht="12.75">
      <c r="E9" s="46" t="s">
        <v>128</v>
      </c>
    </row>
    <row r="10" spans="3:5" ht="12.75">
      <c r="C10" s="66" t="s">
        <v>117</v>
      </c>
      <c r="D10" s="66" t="s">
        <v>118</v>
      </c>
      <c r="E10" s="66" t="s">
        <v>119</v>
      </c>
    </row>
    <row r="11" spans="2:5" ht="42" customHeight="1">
      <c r="B11" s="13">
        <v>1</v>
      </c>
      <c r="C11" s="10" t="s">
        <v>99</v>
      </c>
      <c r="D11" s="11" t="s">
        <v>104</v>
      </c>
      <c r="E11" s="12" t="s">
        <v>100</v>
      </c>
    </row>
    <row r="12" spans="2:5" ht="21" customHeight="1">
      <c r="B12" s="13">
        <v>2</v>
      </c>
      <c r="C12" s="307" t="s">
        <v>378</v>
      </c>
      <c r="D12" s="13"/>
      <c r="E12" s="13"/>
    </row>
    <row r="13" spans="2:5" ht="36.75" customHeight="1">
      <c r="B13" s="13">
        <v>3</v>
      </c>
      <c r="C13" s="308" t="s">
        <v>379</v>
      </c>
      <c r="D13" s="50">
        <v>500</v>
      </c>
      <c r="E13" s="50">
        <f>SUM(D13)</f>
        <v>500</v>
      </c>
    </row>
    <row r="14" spans="2:5" ht="15">
      <c r="B14" s="13">
        <v>4</v>
      </c>
      <c r="C14" s="308"/>
      <c r="D14" s="50"/>
      <c r="E14" s="50"/>
    </row>
    <row r="15" spans="2:5" ht="24" customHeight="1">
      <c r="B15" s="13">
        <v>5</v>
      </c>
      <c r="C15" s="309" t="s">
        <v>380</v>
      </c>
      <c r="D15" s="50">
        <f>SUM(D13:D14)</f>
        <v>500</v>
      </c>
      <c r="E15" s="48">
        <f>SUM(E13:E14)</f>
        <v>500</v>
      </c>
    </row>
    <row r="16" ht="15">
      <c r="C16" s="310"/>
    </row>
    <row r="17" spans="3:5" ht="15">
      <c r="C17" s="310"/>
      <c r="E17" t="s">
        <v>128</v>
      </c>
    </row>
    <row r="18" spans="3:5" ht="15">
      <c r="C18" s="311" t="s">
        <v>117</v>
      </c>
      <c r="D18" s="66" t="s">
        <v>118</v>
      </c>
      <c r="E18" s="66" t="s">
        <v>119</v>
      </c>
    </row>
    <row r="19" spans="2:5" ht="31.5" customHeight="1">
      <c r="B19" s="13">
        <v>1</v>
      </c>
      <c r="C19" s="10" t="s">
        <v>99</v>
      </c>
      <c r="D19" s="11" t="s">
        <v>104</v>
      </c>
      <c r="E19" s="12" t="s">
        <v>100</v>
      </c>
    </row>
    <row r="20" spans="2:5" ht="28.5" customHeight="1">
      <c r="B20" s="13">
        <v>2</v>
      </c>
      <c r="C20" s="307" t="s">
        <v>381</v>
      </c>
      <c r="D20" s="13"/>
      <c r="E20" s="13"/>
    </row>
    <row r="21" spans="2:5" ht="25.5" customHeight="1">
      <c r="B21" s="13">
        <v>3</v>
      </c>
      <c r="C21" s="308" t="s">
        <v>382</v>
      </c>
      <c r="D21" s="50"/>
      <c r="E21" s="50"/>
    </row>
    <row r="22" spans="2:5" ht="19.5" customHeight="1">
      <c r="B22" s="13">
        <v>4</v>
      </c>
      <c r="C22" s="308" t="s">
        <v>383</v>
      </c>
      <c r="D22" s="50">
        <v>5000</v>
      </c>
      <c r="E22" s="50">
        <f>SUM(D22)</f>
        <v>5000</v>
      </c>
    </row>
    <row r="23" spans="2:5" ht="45.75" customHeight="1">
      <c r="B23" s="13">
        <v>5</v>
      </c>
      <c r="C23" s="308" t="s">
        <v>384</v>
      </c>
      <c r="D23" s="50">
        <v>-126</v>
      </c>
      <c r="E23" s="50">
        <v>-126</v>
      </c>
    </row>
    <row r="24" spans="2:5" ht="30.75" customHeight="1">
      <c r="B24" s="13">
        <v>6</v>
      </c>
      <c r="C24" s="309" t="s">
        <v>385</v>
      </c>
      <c r="D24" s="50">
        <f>SUM(D21:D23)</f>
        <v>4874</v>
      </c>
      <c r="E24" s="48">
        <f>SUM(E21:E23)</f>
        <v>4874</v>
      </c>
    </row>
  </sheetData>
  <mergeCells count="2">
    <mergeCell ref="C6:E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" sqref="H1"/>
    </sheetView>
  </sheetViews>
  <sheetFormatPr defaultColWidth="9.140625" defaultRowHeight="12.75"/>
  <cols>
    <col min="2" max="2" width="45.00390625" style="0" customWidth="1"/>
    <col min="4" max="4" width="14.421875" style="0" customWidth="1"/>
    <col min="5" max="5" width="12.7109375" style="0" customWidth="1"/>
    <col min="6" max="6" width="13.28125" style="0" customWidth="1"/>
    <col min="7" max="7" width="12.28125" style="0" customWidth="1"/>
    <col min="8" max="8" width="14.57421875" style="0" customWidth="1"/>
  </cols>
  <sheetData>
    <row r="1" ht="12.75">
      <c r="H1" s="75" t="s">
        <v>401</v>
      </c>
    </row>
    <row r="4" spans="2:8" ht="15">
      <c r="B4" s="335" t="s">
        <v>116</v>
      </c>
      <c r="C4" s="335"/>
      <c r="D4" s="335"/>
      <c r="E4" s="335"/>
      <c r="F4" s="335"/>
      <c r="G4" s="335"/>
      <c r="H4" s="335"/>
    </row>
    <row r="5" spans="2:8" ht="15">
      <c r="B5" s="335" t="s">
        <v>389</v>
      </c>
      <c r="C5" s="335"/>
      <c r="D5" s="335"/>
      <c r="E5" s="335"/>
      <c r="F5" s="335"/>
      <c r="G5" s="335"/>
      <c r="H5" s="335"/>
    </row>
    <row r="6" spans="2:8" ht="15">
      <c r="B6" s="67"/>
      <c r="C6" s="67"/>
      <c r="D6" s="67"/>
      <c r="E6" s="67"/>
      <c r="F6" s="67"/>
      <c r="G6" s="67"/>
      <c r="H6" s="67"/>
    </row>
    <row r="7" spans="2:8" ht="15">
      <c r="B7" s="67"/>
      <c r="C7" s="67"/>
      <c r="D7" s="67"/>
      <c r="E7" s="67"/>
      <c r="F7" s="67"/>
      <c r="G7" s="67"/>
      <c r="H7" s="67"/>
    </row>
    <row r="8" spans="2:8" ht="15">
      <c r="B8" s="67"/>
      <c r="C8" s="67"/>
      <c r="D8" s="67"/>
      <c r="E8" s="67"/>
      <c r="F8" s="67"/>
      <c r="G8" s="67"/>
      <c r="H8" s="67"/>
    </row>
    <row r="9" spans="3:8" ht="13.5">
      <c r="C9" s="177"/>
      <c r="D9" s="177"/>
      <c r="E9" s="177"/>
      <c r="F9" s="177"/>
      <c r="H9" s="46" t="s">
        <v>287</v>
      </c>
    </row>
    <row r="10" spans="2:8" ht="13.5">
      <c r="B10" s="191" t="s">
        <v>117</v>
      </c>
      <c r="C10" s="192" t="s">
        <v>119</v>
      </c>
      <c r="D10" s="192" t="s">
        <v>120</v>
      </c>
      <c r="E10" s="192" t="s">
        <v>121</v>
      </c>
      <c r="F10" s="192" t="s">
        <v>122</v>
      </c>
      <c r="G10" s="192" t="s">
        <v>123</v>
      </c>
      <c r="H10" s="191" t="s">
        <v>124</v>
      </c>
    </row>
    <row r="11" spans="1:8" ht="60.75" customHeight="1">
      <c r="A11" s="13">
        <v>1</v>
      </c>
      <c r="B11" s="10" t="s">
        <v>99</v>
      </c>
      <c r="C11" s="11" t="s">
        <v>103</v>
      </c>
      <c r="D11" s="11" t="s">
        <v>140</v>
      </c>
      <c r="E11" s="11" t="s">
        <v>138</v>
      </c>
      <c r="F11" s="11" t="s">
        <v>288</v>
      </c>
      <c r="G11" s="11" t="s">
        <v>136</v>
      </c>
      <c r="H11" s="12" t="s">
        <v>101</v>
      </c>
    </row>
    <row r="12" spans="1:8" ht="13.5">
      <c r="A12" s="13">
        <v>2</v>
      </c>
      <c r="B12" s="193" t="s">
        <v>289</v>
      </c>
      <c r="C12" s="193">
        <v>1</v>
      </c>
      <c r="D12" s="193"/>
      <c r="E12" s="193">
        <v>1</v>
      </c>
      <c r="F12" s="193">
        <v>1.5</v>
      </c>
      <c r="G12" s="193">
        <v>20</v>
      </c>
      <c r="H12" s="190">
        <f>SUM(C12:G12)</f>
        <v>23.5</v>
      </c>
    </row>
    <row r="13" spans="1:8" ht="13.5">
      <c r="A13" s="13">
        <v>3</v>
      </c>
      <c r="B13" s="193" t="s">
        <v>290</v>
      </c>
      <c r="C13" s="193">
        <v>6</v>
      </c>
      <c r="D13" s="193"/>
      <c r="E13" s="193">
        <v>4</v>
      </c>
      <c r="F13" s="193">
        <v>8.5</v>
      </c>
      <c r="G13" s="193">
        <v>41</v>
      </c>
      <c r="H13" s="190">
        <f>SUM(C13:G13)</f>
        <v>59.5</v>
      </c>
    </row>
    <row r="14" spans="1:8" ht="13.5">
      <c r="A14" s="13">
        <v>4</v>
      </c>
      <c r="B14" s="193" t="s">
        <v>291</v>
      </c>
      <c r="C14" s="193"/>
      <c r="D14" s="193"/>
      <c r="E14" s="193"/>
      <c r="F14" s="193"/>
      <c r="G14" s="193"/>
      <c r="H14" s="190"/>
    </row>
    <row r="15" spans="1:8" ht="13.5">
      <c r="A15" s="13">
        <v>5</v>
      </c>
      <c r="B15" s="193" t="s">
        <v>292</v>
      </c>
      <c r="C15" s="193"/>
      <c r="D15" s="193">
        <v>35.5</v>
      </c>
      <c r="E15" s="193"/>
      <c r="F15" s="193"/>
      <c r="G15" s="193"/>
      <c r="H15" s="190">
        <f>SUM(C15:G15)</f>
        <v>35.5</v>
      </c>
    </row>
    <row r="16" spans="1:8" ht="13.5">
      <c r="A16" s="13">
        <v>6</v>
      </c>
      <c r="B16" s="193" t="s">
        <v>293</v>
      </c>
      <c r="C16" s="193"/>
      <c r="D16" s="193"/>
      <c r="E16" s="193"/>
      <c r="F16" s="193">
        <v>1</v>
      </c>
      <c r="G16" s="193"/>
      <c r="H16" s="190">
        <f>SUM(C16:G16)</f>
        <v>1</v>
      </c>
    </row>
    <row r="17" spans="1:8" ht="13.5">
      <c r="A17" s="13">
        <v>7</v>
      </c>
      <c r="B17" s="193" t="s">
        <v>294</v>
      </c>
      <c r="C17" s="193"/>
      <c r="D17" s="193">
        <v>1</v>
      </c>
      <c r="E17" s="193"/>
      <c r="F17" s="193"/>
      <c r="G17" s="193"/>
      <c r="H17" s="190">
        <f>SUM(C17:G17)</f>
        <v>1</v>
      </c>
    </row>
    <row r="18" spans="1:8" ht="13.5">
      <c r="A18" s="13">
        <v>8</v>
      </c>
      <c r="B18" s="193" t="s">
        <v>295</v>
      </c>
      <c r="C18" s="193"/>
      <c r="D18" s="193"/>
      <c r="E18" s="193"/>
      <c r="F18" s="193"/>
      <c r="G18" s="193"/>
      <c r="H18" s="190"/>
    </row>
    <row r="19" spans="1:8" ht="13.5">
      <c r="A19" s="13">
        <v>9</v>
      </c>
      <c r="B19" s="193" t="s">
        <v>296</v>
      </c>
      <c r="C19" s="193"/>
      <c r="D19" s="193"/>
      <c r="E19" s="193"/>
      <c r="F19" s="193">
        <v>152</v>
      </c>
      <c r="G19" s="193"/>
      <c r="H19" s="190">
        <f>SUM(C19:G19)</f>
        <v>152</v>
      </c>
    </row>
    <row r="20" spans="1:8" ht="15">
      <c r="A20" s="13">
        <v>10</v>
      </c>
      <c r="B20" s="32" t="s">
        <v>297</v>
      </c>
      <c r="C20" s="194">
        <f aca="true" t="shared" si="0" ref="C20:H20">SUM(C12:C19)</f>
        <v>7</v>
      </c>
      <c r="D20" s="194">
        <f t="shared" si="0"/>
        <v>36.5</v>
      </c>
      <c r="E20" s="194">
        <f t="shared" si="0"/>
        <v>5</v>
      </c>
      <c r="F20" s="194">
        <f t="shared" si="0"/>
        <v>163</v>
      </c>
      <c r="G20" s="194">
        <f t="shared" si="0"/>
        <v>61</v>
      </c>
      <c r="H20" s="190">
        <f t="shared" si="0"/>
        <v>272.5</v>
      </c>
    </row>
  </sheetData>
  <mergeCells count="2">
    <mergeCell ref="B4:H4"/>
    <mergeCell ref="B5:H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7"/>
  <sheetViews>
    <sheetView view="pageBreakPreview" zoomScale="60" workbookViewId="0" topLeftCell="A1">
      <selection activeCell="K3" sqref="K3"/>
    </sheetView>
  </sheetViews>
  <sheetFormatPr defaultColWidth="9.140625" defaultRowHeight="12.75"/>
  <cols>
    <col min="1" max="1" width="4.8515625" style="0" customWidth="1"/>
    <col min="2" max="2" width="29.28125" style="0" customWidth="1"/>
  </cols>
  <sheetData>
    <row r="2" ht="12.75">
      <c r="K2" s="75" t="s">
        <v>402</v>
      </c>
    </row>
    <row r="3" ht="12.75">
      <c r="E3" s="75"/>
    </row>
    <row r="4" ht="12.75">
      <c r="E4" s="179"/>
    </row>
    <row r="6" spans="2:11" ht="12.75">
      <c r="B6" s="202" t="s">
        <v>334</v>
      </c>
      <c r="K6" s="46" t="s">
        <v>128</v>
      </c>
    </row>
    <row r="7" spans="2:11" ht="13.5" thickBot="1">
      <c r="B7" s="157" t="s">
        <v>117</v>
      </c>
      <c r="C7" s="157" t="s">
        <v>118</v>
      </c>
      <c r="D7" s="157" t="s">
        <v>119</v>
      </c>
      <c r="E7" s="157" t="s">
        <v>120</v>
      </c>
      <c r="F7" s="157" t="s">
        <v>121</v>
      </c>
      <c r="G7" s="157" t="s">
        <v>122</v>
      </c>
      <c r="H7" s="157" t="s">
        <v>123</v>
      </c>
      <c r="I7" s="157" t="s">
        <v>124</v>
      </c>
      <c r="J7" s="157" t="s">
        <v>125</v>
      </c>
      <c r="K7" s="157" t="s">
        <v>196</v>
      </c>
    </row>
    <row r="8" spans="1:11" ht="42" thickBot="1">
      <c r="A8" s="47">
        <v>1</v>
      </c>
      <c r="B8" s="203" t="s">
        <v>308</v>
      </c>
      <c r="C8" s="204" t="s">
        <v>309</v>
      </c>
      <c r="D8" s="205" t="s">
        <v>310</v>
      </c>
      <c r="E8" s="206" t="s">
        <v>327</v>
      </c>
      <c r="F8" s="206" t="s">
        <v>332</v>
      </c>
      <c r="G8" s="206" t="s">
        <v>328</v>
      </c>
      <c r="H8" s="206" t="s">
        <v>329</v>
      </c>
      <c r="I8" s="206" t="s">
        <v>330</v>
      </c>
      <c r="J8" s="206" t="s">
        <v>331</v>
      </c>
      <c r="K8" s="207" t="s">
        <v>311</v>
      </c>
    </row>
    <row r="9" spans="1:11" ht="12.75">
      <c r="A9" s="47">
        <v>2</v>
      </c>
      <c r="B9" s="210"/>
      <c r="C9" s="211"/>
      <c r="D9" s="212"/>
      <c r="E9" s="212"/>
      <c r="F9" s="212"/>
      <c r="G9" s="212"/>
      <c r="H9" s="213"/>
      <c r="I9" s="214"/>
      <c r="J9" s="214"/>
      <c r="K9" s="214"/>
    </row>
    <row r="10" spans="1:11" ht="12.75">
      <c r="A10" s="47">
        <v>3</v>
      </c>
      <c r="B10" s="215" t="s">
        <v>312</v>
      </c>
      <c r="C10" s="216">
        <v>40000</v>
      </c>
      <c r="D10" s="217">
        <v>2013</v>
      </c>
      <c r="E10" s="217">
        <v>40000</v>
      </c>
      <c r="F10" s="217">
        <v>40000</v>
      </c>
      <c r="G10" s="218">
        <v>0</v>
      </c>
      <c r="H10" s="219">
        <v>0</v>
      </c>
      <c r="I10" s="183">
        <v>0</v>
      </c>
      <c r="J10" s="183">
        <v>0</v>
      </c>
      <c r="K10" s="13"/>
    </row>
    <row r="11" spans="1:11" ht="13.5" thickBot="1">
      <c r="A11" s="47">
        <v>4</v>
      </c>
      <c r="B11" s="220"/>
      <c r="C11" s="221"/>
      <c r="D11" s="222"/>
      <c r="E11" s="222"/>
      <c r="F11" s="222"/>
      <c r="G11" s="222"/>
      <c r="H11" s="223"/>
      <c r="I11" s="224"/>
      <c r="J11" s="224"/>
      <c r="K11" s="224"/>
    </row>
    <row r="12" spans="1:11" ht="13.5" thickBot="1">
      <c r="A12" s="47">
        <v>5</v>
      </c>
      <c r="B12" s="203" t="s">
        <v>313</v>
      </c>
      <c r="C12" s="266">
        <f>SUM(C10:C11)</f>
        <v>40000</v>
      </c>
      <c r="D12" s="225"/>
      <c r="E12" s="225">
        <f>SUM(E10:E11)</f>
        <v>40000</v>
      </c>
      <c r="F12" s="225">
        <f>SUM(F10:F11)</f>
        <v>40000</v>
      </c>
      <c r="G12" s="225"/>
      <c r="H12" s="226">
        <f>SUM(H10:H11)</f>
        <v>0</v>
      </c>
      <c r="I12" s="226">
        <f>SUM(I10:I11)</f>
        <v>0</v>
      </c>
      <c r="J12" s="227"/>
      <c r="K12" s="228"/>
    </row>
    <row r="13" spans="1:11" ht="12.75">
      <c r="A13" s="47">
        <v>6</v>
      </c>
      <c r="B13" s="210" t="s">
        <v>314</v>
      </c>
      <c r="C13" s="229">
        <v>54422</v>
      </c>
      <c r="D13" s="212">
        <v>2015</v>
      </c>
      <c r="E13" s="230">
        <v>20672</v>
      </c>
      <c r="F13" s="231">
        <v>20672</v>
      </c>
      <c r="G13" s="231"/>
      <c r="H13" s="232">
        <f>SUM(E13-F13)</f>
        <v>0</v>
      </c>
      <c r="I13" s="232"/>
      <c r="J13" s="232">
        <f>SUM(H13-I13)</f>
        <v>0</v>
      </c>
      <c r="K13" s="214"/>
    </row>
    <row r="14" spans="1:11" ht="12.75">
      <c r="A14" s="47">
        <v>7</v>
      </c>
      <c r="B14" s="215" t="s">
        <v>315</v>
      </c>
      <c r="C14" s="216">
        <v>3744</v>
      </c>
      <c r="D14" s="217">
        <v>2021</v>
      </c>
      <c r="E14" s="219">
        <v>2598</v>
      </c>
      <c r="F14" s="218">
        <v>2258</v>
      </c>
      <c r="G14" s="218"/>
      <c r="H14" s="232">
        <f aca="true" t="shared" si="0" ref="H14:H21">SUM(E14-F14)</f>
        <v>340</v>
      </c>
      <c r="I14" s="183">
        <v>306</v>
      </c>
      <c r="J14" s="232">
        <f aca="true" t="shared" si="1" ref="J14:J23">SUM(H14-I14)</f>
        <v>34</v>
      </c>
      <c r="K14" s="13"/>
    </row>
    <row r="15" spans="1:11" ht="12.75">
      <c r="A15" s="47">
        <v>8</v>
      </c>
      <c r="B15" s="215" t="s">
        <v>316</v>
      </c>
      <c r="C15" s="216">
        <v>64397</v>
      </c>
      <c r="D15" s="217">
        <v>2017</v>
      </c>
      <c r="E15" s="219">
        <v>18605</v>
      </c>
      <c r="F15" s="218">
        <v>12490</v>
      </c>
      <c r="G15" s="218"/>
      <c r="H15" s="232">
        <f t="shared" si="0"/>
        <v>6115</v>
      </c>
      <c r="I15" s="183">
        <v>1884</v>
      </c>
      <c r="J15" s="232">
        <f t="shared" si="1"/>
        <v>4231</v>
      </c>
      <c r="K15" s="13"/>
    </row>
    <row r="16" spans="1:11" ht="12.75">
      <c r="A16" s="47">
        <v>9</v>
      </c>
      <c r="B16" s="215" t="s">
        <v>316</v>
      </c>
      <c r="C16" s="216">
        <v>63082</v>
      </c>
      <c r="D16" s="217">
        <v>2018</v>
      </c>
      <c r="E16" s="219">
        <v>38747</v>
      </c>
      <c r="F16" s="218">
        <v>38747</v>
      </c>
      <c r="G16" s="218"/>
      <c r="H16" s="232">
        <f t="shared" si="0"/>
        <v>0</v>
      </c>
      <c r="I16" s="183"/>
      <c r="J16" s="232">
        <f t="shared" si="1"/>
        <v>0</v>
      </c>
      <c r="K16" s="13"/>
    </row>
    <row r="17" spans="1:11" ht="12.75">
      <c r="A17" s="47">
        <v>10</v>
      </c>
      <c r="B17" s="215" t="s">
        <v>317</v>
      </c>
      <c r="C17" s="216">
        <v>51242</v>
      </c>
      <c r="D17" s="217">
        <v>2019</v>
      </c>
      <c r="E17" s="219">
        <v>44166</v>
      </c>
      <c r="F17" s="217">
        <v>44166</v>
      </c>
      <c r="G17" s="217"/>
      <c r="H17" s="232">
        <f t="shared" si="0"/>
        <v>0</v>
      </c>
      <c r="I17" s="183"/>
      <c r="J17" s="232">
        <f t="shared" si="1"/>
        <v>0</v>
      </c>
      <c r="K17" s="13"/>
    </row>
    <row r="18" spans="1:11" ht="12.75">
      <c r="A18" s="47">
        <v>11</v>
      </c>
      <c r="B18" s="215" t="s">
        <v>317</v>
      </c>
      <c r="C18" s="233">
        <v>22137</v>
      </c>
      <c r="D18" s="222">
        <v>2024</v>
      </c>
      <c r="E18" s="234">
        <v>21634</v>
      </c>
      <c r="F18" s="222">
        <v>21634</v>
      </c>
      <c r="G18" s="235"/>
      <c r="H18" s="232">
        <f t="shared" si="0"/>
        <v>0</v>
      </c>
      <c r="I18" s="183"/>
      <c r="J18" s="232">
        <f t="shared" si="1"/>
        <v>0</v>
      </c>
      <c r="K18" s="13"/>
    </row>
    <row r="19" spans="1:11" ht="12.75">
      <c r="A19" s="47">
        <v>12</v>
      </c>
      <c r="B19" s="215" t="s">
        <v>317</v>
      </c>
      <c r="C19" s="233">
        <v>3838</v>
      </c>
      <c r="D19" s="222">
        <v>2024</v>
      </c>
      <c r="E19" s="234">
        <v>3760</v>
      </c>
      <c r="F19" s="222">
        <v>314</v>
      </c>
      <c r="G19" s="235"/>
      <c r="H19" s="232">
        <f t="shared" si="0"/>
        <v>3446</v>
      </c>
      <c r="I19" s="183">
        <v>392</v>
      </c>
      <c r="J19" s="232">
        <f t="shared" si="1"/>
        <v>3054</v>
      </c>
      <c r="K19" s="13"/>
    </row>
    <row r="20" spans="1:11" ht="12.75">
      <c r="A20" s="47">
        <v>13</v>
      </c>
      <c r="B20" s="215" t="s">
        <v>317</v>
      </c>
      <c r="C20" s="233">
        <v>21348</v>
      </c>
      <c r="D20" s="222">
        <v>2024</v>
      </c>
      <c r="E20" s="234">
        <v>20791</v>
      </c>
      <c r="F20" s="222">
        <v>2227</v>
      </c>
      <c r="G20" s="235"/>
      <c r="H20" s="232">
        <f t="shared" si="0"/>
        <v>18564</v>
      </c>
      <c r="I20" s="183">
        <v>2784</v>
      </c>
      <c r="J20" s="232">
        <f t="shared" si="1"/>
        <v>15780</v>
      </c>
      <c r="K20" s="13"/>
    </row>
    <row r="21" spans="1:11" ht="12.75">
      <c r="A21" s="47">
        <v>14</v>
      </c>
      <c r="B21" s="220" t="s">
        <v>318</v>
      </c>
      <c r="C21" s="233">
        <v>64660</v>
      </c>
      <c r="D21" s="222">
        <v>2025</v>
      </c>
      <c r="E21" s="234">
        <v>64660</v>
      </c>
      <c r="F21" s="222">
        <v>46054</v>
      </c>
      <c r="G21" s="235"/>
      <c r="H21" s="232">
        <f t="shared" si="0"/>
        <v>18606</v>
      </c>
      <c r="I21" s="183">
        <v>1583</v>
      </c>
      <c r="J21" s="232">
        <f t="shared" si="1"/>
        <v>17023</v>
      </c>
      <c r="K21" s="13"/>
    </row>
    <row r="22" spans="1:11" ht="12.75">
      <c r="A22" s="47">
        <v>16</v>
      </c>
      <c r="B22" s="220" t="s">
        <v>317</v>
      </c>
      <c r="C22" s="233">
        <v>56737</v>
      </c>
      <c r="D22" s="222">
        <v>2019</v>
      </c>
      <c r="E22" s="234">
        <v>56737</v>
      </c>
      <c r="F22" s="222">
        <v>3152</v>
      </c>
      <c r="G22" s="235"/>
      <c r="H22" s="232">
        <v>53585</v>
      </c>
      <c r="I22" s="236">
        <v>15760</v>
      </c>
      <c r="J22" s="232">
        <f t="shared" si="1"/>
        <v>37825</v>
      </c>
      <c r="K22" s="224"/>
    </row>
    <row r="23" spans="1:11" ht="12.75">
      <c r="A23" s="47">
        <v>17</v>
      </c>
      <c r="B23" s="220" t="s">
        <v>317</v>
      </c>
      <c r="C23" s="233">
        <v>24473</v>
      </c>
      <c r="D23" s="222"/>
      <c r="E23" s="234"/>
      <c r="F23" s="222">
        <v>0</v>
      </c>
      <c r="G23" s="235">
        <v>24473</v>
      </c>
      <c r="H23" s="232">
        <v>24473</v>
      </c>
      <c r="I23" s="236"/>
      <c r="J23" s="267">
        <f t="shared" si="1"/>
        <v>24473</v>
      </c>
      <c r="K23" s="224"/>
    </row>
    <row r="24" spans="1:11" ht="53.25" customHeight="1" thickBot="1">
      <c r="A24" s="47">
        <v>18</v>
      </c>
      <c r="B24" s="220" t="s">
        <v>319</v>
      </c>
      <c r="C24" s="221">
        <v>151266</v>
      </c>
      <c r="D24" s="222">
        <v>2015</v>
      </c>
      <c r="E24" s="235">
        <v>114221</v>
      </c>
      <c r="F24" s="235">
        <v>114221</v>
      </c>
      <c r="G24" s="235"/>
      <c r="H24" s="232">
        <v>0</v>
      </c>
      <c r="I24" s="236">
        <v>0</v>
      </c>
      <c r="J24" s="236">
        <f>SUM(H24-I24)</f>
        <v>0</v>
      </c>
      <c r="K24" s="237"/>
    </row>
    <row r="25" spans="1:11" ht="13.5" thickBot="1">
      <c r="A25" s="47">
        <v>19</v>
      </c>
      <c r="B25" s="238" t="s">
        <v>320</v>
      </c>
      <c r="C25" s="239">
        <f>SUM(C13:C24)</f>
        <v>581346</v>
      </c>
      <c r="D25" s="240"/>
      <c r="E25" s="241">
        <f aca="true" t="shared" si="2" ref="E25:J25">SUM(E13:E24)</f>
        <v>406591</v>
      </c>
      <c r="F25" s="241">
        <f t="shared" si="2"/>
        <v>305935</v>
      </c>
      <c r="G25" s="241">
        <f t="shared" si="2"/>
        <v>24473</v>
      </c>
      <c r="H25" s="241">
        <f t="shared" si="2"/>
        <v>125129</v>
      </c>
      <c r="I25" s="241">
        <f t="shared" si="2"/>
        <v>22709</v>
      </c>
      <c r="J25" s="241">
        <f t="shared" si="2"/>
        <v>102420</v>
      </c>
      <c r="K25" s="228"/>
    </row>
    <row r="26" spans="1:11" ht="13.5" thickBot="1">
      <c r="A26" s="47">
        <v>20</v>
      </c>
      <c r="B26" s="242" t="s">
        <v>101</v>
      </c>
      <c r="C26" s="243">
        <f>SUM(C12+C25)</f>
        <v>621346</v>
      </c>
      <c r="D26" s="244"/>
      <c r="E26" s="245">
        <f aca="true" t="shared" si="3" ref="E26:J26">SUM(E10+E25)</f>
        <v>446591</v>
      </c>
      <c r="F26" s="245">
        <f t="shared" si="3"/>
        <v>345935</v>
      </c>
      <c r="G26" s="245">
        <f t="shared" si="3"/>
        <v>24473</v>
      </c>
      <c r="H26" s="245">
        <f t="shared" si="3"/>
        <v>125129</v>
      </c>
      <c r="I26" s="245">
        <f t="shared" si="3"/>
        <v>22709</v>
      </c>
      <c r="J26" s="245">
        <f t="shared" si="3"/>
        <v>102420</v>
      </c>
      <c r="K26" s="228"/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2.75">
      <c r="B29" s="202" t="s">
        <v>333</v>
      </c>
      <c r="C29" s="3"/>
      <c r="D29" s="3"/>
      <c r="E29" s="3"/>
      <c r="F29" s="3"/>
      <c r="G29" s="3"/>
      <c r="H29" s="3"/>
      <c r="I29" s="3"/>
      <c r="J29" s="3"/>
      <c r="K29" s="3"/>
    </row>
    <row r="30" spans="2:5" ht="13.5" thickBot="1">
      <c r="B30" s="157" t="s">
        <v>117</v>
      </c>
      <c r="C30" s="157" t="s">
        <v>118</v>
      </c>
      <c r="D30" s="157" t="s">
        <v>119</v>
      </c>
      <c r="E30" s="157" t="s">
        <v>120</v>
      </c>
    </row>
    <row r="31" spans="1:5" ht="39">
      <c r="A31" s="47">
        <v>1</v>
      </c>
      <c r="B31" s="246" t="s">
        <v>321</v>
      </c>
      <c r="C31" s="247" t="s">
        <v>335</v>
      </c>
      <c r="D31" s="248" t="s">
        <v>336</v>
      </c>
      <c r="E31" s="249" t="s">
        <v>337</v>
      </c>
    </row>
    <row r="32" spans="1:5" ht="12.75">
      <c r="A32" s="47">
        <v>2</v>
      </c>
      <c r="B32" s="250" t="s">
        <v>322</v>
      </c>
      <c r="C32" s="251">
        <v>1230</v>
      </c>
      <c r="D32" s="252">
        <v>278</v>
      </c>
      <c r="E32" s="253"/>
    </row>
    <row r="33" spans="1:5" ht="12.75">
      <c r="A33" s="47">
        <v>3</v>
      </c>
      <c r="B33" s="254" t="s">
        <v>323</v>
      </c>
      <c r="C33" s="255">
        <v>0</v>
      </c>
      <c r="D33" s="183">
        <v>0</v>
      </c>
      <c r="E33" s="256"/>
    </row>
    <row r="34" spans="1:5" ht="12.75">
      <c r="A34" s="47">
        <v>4</v>
      </c>
      <c r="B34" s="254" t="s">
        <v>324</v>
      </c>
      <c r="C34" s="255">
        <v>346</v>
      </c>
      <c r="D34" s="183">
        <v>270</v>
      </c>
      <c r="E34" s="257">
        <v>70</v>
      </c>
    </row>
    <row r="35" spans="1:5" ht="12.75">
      <c r="A35" s="47">
        <v>5</v>
      </c>
      <c r="B35" s="254" t="s">
        <v>325</v>
      </c>
      <c r="C35" s="255">
        <v>444</v>
      </c>
      <c r="D35" s="183">
        <v>105</v>
      </c>
      <c r="E35" s="257">
        <v>339</v>
      </c>
    </row>
    <row r="36" spans="1:5" ht="13.5" thickBot="1">
      <c r="A36" s="47">
        <v>6</v>
      </c>
      <c r="B36" s="258" t="s">
        <v>326</v>
      </c>
      <c r="C36" s="259">
        <v>26788</v>
      </c>
      <c r="D36" s="260">
        <v>26788</v>
      </c>
      <c r="E36" s="261">
        <v>0</v>
      </c>
    </row>
    <row r="37" spans="1:5" ht="13.5" thickBot="1">
      <c r="A37" s="47">
        <v>7</v>
      </c>
      <c r="B37" s="262" t="s">
        <v>209</v>
      </c>
      <c r="C37" s="263">
        <f>SUM(C32:C36)</f>
        <v>28808</v>
      </c>
      <c r="D37" s="264">
        <f>SUM(D32:D36)</f>
        <v>27441</v>
      </c>
      <c r="E37" s="265">
        <f>SUM(E32:E36)</f>
        <v>409</v>
      </c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A3" sqref="A3:E3"/>
    </sheetView>
  </sheetViews>
  <sheetFormatPr defaultColWidth="9.140625" defaultRowHeight="12.75"/>
  <cols>
    <col min="2" max="2" width="20.8515625" style="0" customWidth="1"/>
    <col min="3" max="3" width="16.28125" style="0" customWidth="1"/>
    <col min="4" max="4" width="14.7109375" style="0" customWidth="1"/>
    <col min="5" max="5" width="23.421875" style="0" customWidth="1"/>
  </cols>
  <sheetData>
    <row r="2" spans="3:5" ht="12.75">
      <c r="C2" s="75"/>
      <c r="D2" s="75"/>
      <c r="E2" s="75" t="s">
        <v>403</v>
      </c>
    </row>
    <row r="3" spans="1:5" ht="12.75">
      <c r="A3" s="345"/>
      <c r="B3" s="346"/>
      <c r="C3" s="346"/>
      <c r="D3" s="346"/>
      <c r="E3" s="346"/>
    </row>
    <row r="6" spans="1:5" ht="12.75">
      <c r="A6" s="347" t="s">
        <v>361</v>
      </c>
      <c r="B6" s="341"/>
      <c r="C6" s="341"/>
      <c r="D6" s="341"/>
      <c r="E6" s="341"/>
    </row>
    <row r="7" spans="1:5" ht="12.75">
      <c r="A7" s="347" t="s">
        <v>338</v>
      </c>
      <c r="B7" s="341"/>
      <c r="C7" s="341"/>
      <c r="D7" s="341"/>
      <c r="E7" s="341"/>
    </row>
    <row r="11" ht="13.5" thickBot="1">
      <c r="E11" s="268" t="s">
        <v>127</v>
      </c>
    </row>
    <row r="12" spans="2:5" ht="45.75" customHeight="1" thickBot="1">
      <c r="B12" s="269" t="s">
        <v>339</v>
      </c>
      <c r="C12" s="270" t="s">
        <v>340</v>
      </c>
      <c r="D12" s="271" t="s">
        <v>341</v>
      </c>
      <c r="E12" s="272" t="s">
        <v>342</v>
      </c>
    </row>
    <row r="13" spans="2:5" ht="59.25" customHeight="1">
      <c r="B13" s="273" t="s">
        <v>343</v>
      </c>
      <c r="C13" s="274">
        <v>125</v>
      </c>
      <c r="D13" s="275">
        <v>125</v>
      </c>
      <c r="E13" s="276" t="s">
        <v>344</v>
      </c>
    </row>
    <row r="14" spans="2:5" ht="44.25" customHeight="1">
      <c r="B14" s="277" t="s">
        <v>345</v>
      </c>
      <c r="C14" s="278">
        <v>411</v>
      </c>
      <c r="D14" s="13">
        <v>411</v>
      </c>
      <c r="E14" s="253" t="s">
        <v>346</v>
      </c>
    </row>
    <row r="15" spans="2:5" ht="49.5" customHeight="1">
      <c r="B15" s="277" t="s">
        <v>347</v>
      </c>
      <c r="C15" s="278">
        <v>60</v>
      </c>
      <c r="D15" s="13">
        <v>60</v>
      </c>
      <c r="E15" s="253" t="s">
        <v>348</v>
      </c>
    </row>
    <row r="16" spans="2:5" ht="61.5" customHeight="1">
      <c r="B16" s="277" t="s">
        <v>349</v>
      </c>
      <c r="C16" s="278">
        <v>411</v>
      </c>
      <c r="D16" s="13">
        <v>411</v>
      </c>
      <c r="E16" s="253" t="s">
        <v>350</v>
      </c>
    </row>
    <row r="17" spans="2:5" ht="12.75">
      <c r="B17" s="277" t="s">
        <v>351</v>
      </c>
      <c r="C17" s="279"/>
      <c r="D17" s="183">
        <v>860</v>
      </c>
      <c r="E17" s="253" t="s">
        <v>352</v>
      </c>
    </row>
    <row r="18" spans="2:5" ht="29.25" customHeight="1" thickBot="1">
      <c r="B18" s="280" t="s">
        <v>353</v>
      </c>
      <c r="C18" s="281"/>
      <c r="D18" s="260">
        <v>1066</v>
      </c>
      <c r="E18" s="282" t="s">
        <v>352</v>
      </c>
    </row>
    <row r="19" spans="2:5" ht="54.75" customHeight="1" thickBot="1">
      <c r="B19" s="283" t="s">
        <v>354</v>
      </c>
      <c r="C19" s="284"/>
      <c r="D19" s="285">
        <v>2200</v>
      </c>
      <c r="E19" s="286" t="s">
        <v>355</v>
      </c>
    </row>
    <row r="20" spans="2:5" ht="46.5" customHeight="1" thickBot="1">
      <c r="B20" s="283" t="s">
        <v>356</v>
      </c>
      <c r="C20" s="284"/>
      <c r="D20" s="285">
        <v>40</v>
      </c>
      <c r="E20" s="286" t="s">
        <v>355</v>
      </c>
    </row>
    <row r="21" spans="2:5" ht="43.5" customHeight="1" thickBot="1">
      <c r="B21" s="283" t="s">
        <v>357</v>
      </c>
      <c r="C21" s="284"/>
      <c r="D21" s="285">
        <v>10</v>
      </c>
      <c r="E21" s="286" t="s">
        <v>355</v>
      </c>
    </row>
    <row r="22" spans="2:5" ht="53.25" customHeight="1" thickBot="1">
      <c r="B22" s="283" t="s">
        <v>358</v>
      </c>
      <c r="C22" s="284"/>
      <c r="D22" s="285">
        <v>40</v>
      </c>
      <c r="E22" s="286" t="s">
        <v>355</v>
      </c>
    </row>
    <row r="23" spans="2:5" ht="40.5" customHeight="1" thickBot="1">
      <c r="B23" s="283" t="s">
        <v>359</v>
      </c>
      <c r="C23" s="284"/>
      <c r="D23" s="285">
        <v>1610</v>
      </c>
      <c r="E23" s="286" t="s">
        <v>352</v>
      </c>
    </row>
    <row r="24" spans="2:5" ht="30" customHeight="1" thickBot="1">
      <c r="B24" s="287" t="s">
        <v>360</v>
      </c>
      <c r="C24" s="288">
        <f>SUM(C13:C18)</f>
        <v>1007</v>
      </c>
      <c r="D24" s="289">
        <f>SUM(D13:D23)</f>
        <v>6833</v>
      </c>
      <c r="E24" s="290"/>
    </row>
  </sheetData>
  <mergeCells count="3">
    <mergeCell ref="A3:E3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D3" sqref="D3"/>
    </sheetView>
  </sheetViews>
  <sheetFormatPr defaultColWidth="9.140625" defaultRowHeight="12.75"/>
  <cols>
    <col min="1" max="1" width="13.28125" style="0" customWidth="1"/>
    <col min="2" max="2" width="39.00390625" style="0" customWidth="1"/>
    <col min="4" max="4" width="21.57421875" style="0" customWidth="1"/>
  </cols>
  <sheetData>
    <row r="2" ht="12.75">
      <c r="D2" s="75" t="s">
        <v>404</v>
      </c>
    </row>
    <row r="5" spans="1:4" ht="15">
      <c r="A5" s="348" t="s">
        <v>116</v>
      </c>
      <c r="B5" s="348"/>
      <c r="C5" s="348"/>
      <c r="D5" s="348"/>
    </row>
    <row r="6" spans="1:4" ht="15">
      <c r="A6" s="348" t="s">
        <v>362</v>
      </c>
      <c r="B6" s="349"/>
      <c r="C6" s="349"/>
      <c r="D6" s="349"/>
    </row>
    <row r="7" ht="15">
      <c r="B7" s="291"/>
    </row>
    <row r="8" ht="15">
      <c r="B8" s="209" t="s">
        <v>365</v>
      </c>
    </row>
    <row r="9" ht="15">
      <c r="B9" s="209"/>
    </row>
    <row r="10" ht="15">
      <c r="B10" s="292"/>
    </row>
    <row r="11" ht="15">
      <c r="B11" s="292"/>
    </row>
    <row r="12" ht="15">
      <c r="B12" s="292"/>
    </row>
    <row r="13" ht="15">
      <c r="B13" s="292"/>
    </row>
    <row r="14" ht="15">
      <c r="B14" s="292"/>
    </row>
    <row r="15" ht="15">
      <c r="B15" s="293"/>
    </row>
    <row r="16" spans="2:4" ht="15">
      <c r="B16" s="291" t="s">
        <v>363</v>
      </c>
      <c r="D16" s="291" t="s">
        <v>364</v>
      </c>
    </row>
    <row r="17" ht="15">
      <c r="B17" s="293"/>
    </row>
    <row r="18" spans="2:4" ht="15">
      <c r="B18" s="293" t="s">
        <v>366</v>
      </c>
      <c r="C18" s="294"/>
      <c r="D18" s="295">
        <v>65689</v>
      </c>
    </row>
    <row r="19" spans="2:4" ht="15">
      <c r="B19" s="293"/>
      <c r="D19" s="296"/>
    </row>
    <row r="20" spans="2:4" ht="15">
      <c r="B20" s="293" t="s">
        <v>138</v>
      </c>
      <c r="D20" s="295">
        <v>7686</v>
      </c>
    </row>
    <row r="21" spans="2:4" ht="15">
      <c r="B21" s="293"/>
      <c r="D21" s="296"/>
    </row>
    <row r="22" spans="2:4" ht="15">
      <c r="B22" s="297" t="s">
        <v>367</v>
      </c>
      <c r="C22" s="297"/>
      <c r="D22" s="298">
        <v>4328815</v>
      </c>
    </row>
    <row r="23" ht="15">
      <c r="B23" s="293"/>
    </row>
    <row r="24" spans="2:4" ht="15">
      <c r="B24" s="291" t="s">
        <v>209</v>
      </c>
      <c r="D24" s="299">
        <f>SUM(D18:D22)</f>
        <v>4402190</v>
      </c>
    </row>
  </sheetData>
  <mergeCells count="2"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K3" sqref="K3"/>
    </sheetView>
  </sheetViews>
  <sheetFormatPr defaultColWidth="9.140625" defaultRowHeight="12.75"/>
  <cols>
    <col min="2" max="2" width="28.28125" style="0" customWidth="1"/>
    <col min="4" max="4" width="11.00390625" style="0" customWidth="1"/>
    <col min="8" max="8" width="12.140625" style="0" customWidth="1"/>
    <col min="11" max="11" width="12.421875" style="0" customWidth="1"/>
  </cols>
  <sheetData>
    <row r="2" ht="12.75">
      <c r="K2" s="75" t="s">
        <v>405</v>
      </c>
    </row>
    <row r="5" spans="2:11" ht="12.75">
      <c r="B5" s="356" t="s">
        <v>116</v>
      </c>
      <c r="C5" s="356"/>
      <c r="D5" s="356"/>
      <c r="E5" s="356"/>
      <c r="F5" s="356"/>
      <c r="G5" s="356"/>
      <c r="H5" s="356"/>
      <c r="I5" s="356"/>
      <c r="J5" s="356"/>
      <c r="K5" s="356"/>
    </row>
    <row r="6" spans="2:11" ht="12.75">
      <c r="B6" s="347" t="s">
        <v>373</v>
      </c>
      <c r="C6" s="341"/>
      <c r="D6" s="341"/>
      <c r="E6" s="341"/>
      <c r="F6" s="341"/>
      <c r="G6" s="341"/>
      <c r="H6" s="341"/>
      <c r="I6" s="341"/>
      <c r="J6" s="341"/>
      <c r="K6" s="341"/>
    </row>
    <row r="7" ht="12.75">
      <c r="J7" s="208"/>
    </row>
    <row r="9" ht="13.5" thickBot="1">
      <c r="K9" s="46" t="s">
        <v>128</v>
      </c>
    </row>
    <row r="10" spans="2:11" ht="13.5" thickBot="1">
      <c r="B10" s="3"/>
      <c r="C10" s="350" t="s">
        <v>368</v>
      </c>
      <c r="D10" s="351"/>
      <c r="E10" s="351"/>
      <c r="F10" s="352"/>
      <c r="G10" s="353" t="s">
        <v>209</v>
      </c>
      <c r="H10" s="354"/>
      <c r="I10" s="354"/>
      <c r="J10" s="355"/>
      <c r="K10" s="3"/>
    </row>
    <row r="11" spans="2:11" ht="12.75">
      <c r="B11" s="300" t="s">
        <v>369</v>
      </c>
      <c r="C11" s="275" t="s">
        <v>370</v>
      </c>
      <c r="D11" s="275" t="s">
        <v>371</v>
      </c>
      <c r="E11" s="275" t="s">
        <v>372</v>
      </c>
      <c r="F11" s="275" t="s">
        <v>209</v>
      </c>
      <c r="G11" s="275" t="s">
        <v>370</v>
      </c>
      <c r="H11" s="275" t="s">
        <v>371</v>
      </c>
      <c r="I11" s="275" t="s">
        <v>372</v>
      </c>
      <c r="J11" s="275" t="s">
        <v>209</v>
      </c>
      <c r="K11" s="301" t="s">
        <v>311</v>
      </c>
    </row>
    <row r="12" spans="2:11" ht="39">
      <c r="B12" s="302" t="s">
        <v>278</v>
      </c>
      <c r="C12" s="305">
        <v>137861</v>
      </c>
      <c r="D12" s="303"/>
      <c r="E12" s="183">
        <v>24473</v>
      </c>
      <c r="F12" s="304">
        <f>SUM(C12:E12)</f>
        <v>162334</v>
      </c>
      <c r="G12" s="305">
        <v>184651</v>
      </c>
      <c r="H12" s="303"/>
      <c r="I12" s="305">
        <v>28877</v>
      </c>
      <c r="J12" s="304">
        <f>SUM(G12:I12)</f>
        <v>213528</v>
      </c>
      <c r="K12" s="256"/>
    </row>
    <row r="13" spans="2:11" ht="52.5">
      <c r="B13" s="302" t="s">
        <v>279</v>
      </c>
      <c r="C13" s="305">
        <v>43735</v>
      </c>
      <c r="D13" s="305"/>
      <c r="E13" s="13"/>
      <c r="F13" s="304">
        <f>SUM(C13:E13)</f>
        <v>43735</v>
      </c>
      <c r="G13" s="305">
        <v>93432</v>
      </c>
      <c r="H13" s="303"/>
      <c r="I13" s="303"/>
      <c r="J13" s="304">
        <f>SUM(G13:I13)</f>
        <v>93432</v>
      </c>
      <c r="K13" s="256"/>
    </row>
    <row r="14" spans="2:11" ht="52.5">
      <c r="B14" s="302" t="s">
        <v>277</v>
      </c>
      <c r="C14" s="305">
        <v>739</v>
      </c>
      <c r="D14" s="303">
        <v>2104</v>
      </c>
      <c r="E14" s="13"/>
      <c r="F14" s="304">
        <f>SUM(C14:E14)</f>
        <v>2843</v>
      </c>
      <c r="G14" s="305">
        <v>4311</v>
      </c>
      <c r="H14" s="305">
        <v>2642</v>
      </c>
      <c r="I14" s="303"/>
      <c r="J14" s="304">
        <f>SUM(G14:I14)</f>
        <v>6953</v>
      </c>
      <c r="K14" s="256"/>
    </row>
    <row r="15" ht="12.75">
      <c r="B15" s="306"/>
    </row>
  </sheetData>
  <mergeCells count="4">
    <mergeCell ref="B6:K6"/>
    <mergeCell ref="C10:F10"/>
    <mergeCell ref="G10:J10"/>
    <mergeCell ref="B5:K5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workbookViewId="0" topLeftCell="J56">
      <pane xSplit="14568" topLeftCell="B10" activePane="topRight" state="split"/>
      <selection pane="topLeft" activeCell="N17" sqref="N17"/>
      <selection pane="topRight" activeCell="B73" sqref="B73"/>
    </sheetView>
  </sheetViews>
  <sheetFormatPr defaultColWidth="9.140625" defaultRowHeight="12.75"/>
  <cols>
    <col min="1" max="1" width="3.8515625" style="0" customWidth="1"/>
    <col min="2" max="2" width="70.7109375" style="0" customWidth="1"/>
    <col min="3" max="3" width="20.57421875" style="0" bestFit="1" customWidth="1"/>
    <col min="4" max="4" width="18.421875" style="0" customWidth="1"/>
    <col min="5" max="6" width="19.140625" style="0" customWidth="1"/>
    <col min="7" max="7" width="16.28125" style="0" customWidth="1"/>
    <col min="8" max="8" width="22.140625" style="0" customWidth="1"/>
    <col min="9" max="9" width="21.7109375" style="0" customWidth="1"/>
  </cols>
  <sheetData>
    <row r="1" ht="12.75">
      <c r="F1" s="75"/>
    </row>
    <row r="3" spans="2:16" ht="15">
      <c r="B3" s="335"/>
      <c r="C3" s="335"/>
      <c r="D3" s="335"/>
      <c r="E3" s="335"/>
      <c r="F3" s="335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5">
      <c r="B4" s="335"/>
      <c r="C4" s="335"/>
      <c r="D4" s="335"/>
      <c r="E4" s="335"/>
      <c r="F4" s="335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ht="15">
      <c r="B5" s="67"/>
      <c r="C5" s="67"/>
      <c r="D5" s="67"/>
      <c r="E5" s="67"/>
      <c r="F5" s="68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1" ht="12.75">
      <c r="B6" s="111"/>
      <c r="C6" s="111"/>
      <c r="D6" s="111"/>
      <c r="E6" s="111"/>
      <c r="F6" s="111"/>
      <c r="G6" s="104"/>
      <c r="H6" s="104"/>
      <c r="I6" s="104"/>
      <c r="J6" s="104"/>
      <c r="K6" s="104"/>
    </row>
    <row r="7" spans="2:11" ht="18">
      <c r="B7" s="105"/>
      <c r="C7" s="106"/>
      <c r="D7" s="106"/>
      <c r="E7" s="106"/>
      <c r="F7" s="107"/>
      <c r="G7" s="104"/>
      <c r="H7" s="104"/>
      <c r="I7" s="104"/>
      <c r="J7" s="104"/>
      <c r="K7" s="104"/>
    </row>
    <row r="8" spans="1:11" ht="12.75">
      <c r="A8" s="13"/>
      <c r="B8" s="14"/>
      <c r="C8" s="123"/>
      <c r="D8" s="123"/>
      <c r="E8" s="123"/>
      <c r="F8" s="124"/>
      <c r="G8" s="104"/>
      <c r="H8" s="104"/>
      <c r="I8" s="104"/>
      <c r="J8" s="104"/>
      <c r="K8" s="104"/>
    </row>
    <row r="9" spans="1:11" ht="12.75">
      <c r="A9" s="13"/>
      <c r="B9" s="14"/>
      <c r="C9" s="123"/>
      <c r="D9" s="123"/>
      <c r="E9" s="123"/>
      <c r="F9" s="124"/>
      <c r="G9" s="104"/>
      <c r="H9" s="104"/>
      <c r="I9" s="104"/>
      <c r="J9" s="104"/>
      <c r="K9" s="104"/>
    </row>
    <row r="10" spans="1:11" ht="12.75">
      <c r="A10" s="13"/>
      <c r="B10" s="14"/>
      <c r="C10" s="123"/>
      <c r="D10" s="123"/>
      <c r="E10" s="123"/>
      <c r="F10" s="124"/>
      <c r="G10" s="104"/>
      <c r="H10" s="104"/>
      <c r="I10" s="104"/>
      <c r="J10" s="104"/>
      <c r="K10" s="104"/>
    </row>
    <row r="11" spans="1:11" ht="12.75">
      <c r="A11" s="13"/>
      <c r="B11" s="14"/>
      <c r="C11" s="123"/>
      <c r="D11" s="123"/>
      <c r="E11" s="123"/>
      <c r="F11" s="124"/>
      <c r="G11" s="104"/>
      <c r="H11" s="104"/>
      <c r="I11" s="104"/>
      <c r="J11" s="104"/>
      <c r="K11" s="104"/>
    </row>
    <row r="12" spans="1:11" ht="12.75">
      <c r="A12" s="13"/>
      <c r="B12" s="14"/>
      <c r="C12" s="124"/>
      <c r="D12" s="124"/>
      <c r="E12" s="124"/>
      <c r="F12" s="124"/>
      <c r="G12" s="104"/>
      <c r="H12" s="104"/>
      <c r="I12" s="104"/>
      <c r="J12" s="104"/>
      <c r="K12" s="104"/>
    </row>
    <row r="13" spans="1:11" ht="12.75">
      <c r="A13" s="13"/>
      <c r="B13" s="76"/>
      <c r="C13" s="125"/>
      <c r="D13" s="125"/>
      <c r="E13" s="125"/>
      <c r="F13" s="124"/>
      <c r="G13" s="104"/>
      <c r="H13" s="104"/>
      <c r="I13" s="104"/>
      <c r="J13" s="104"/>
      <c r="K13" s="104"/>
    </row>
    <row r="14" spans="1:11" ht="12.75">
      <c r="A14" s="13"/>
      <c r="B14" s="24"/>
      <c r="C14" s="123"/>
      <c r="D14" s="123"/>
      <c r="E14" s="123"/>
      <c r="F14" s="124"/>
      <c r="G14" s="104"/>
      <c r="H14" s="104"/>
      <c r="I14" s="104"/>
      <c r="J14" s="104"/>
      <c r="K14" s="104"/>
    </row>
    <row r="15" spans="1:11" ht="12.75">
      <c r="A15" s="13"/>
      <c r="B15" s="24"/>
      <c r="C15" s="123"/>
      <c r="D15" s="123"/>
      <c r="E15" s="123"/>
      <c r="F15" s="124"/>
      <c r="G15" s="104"/>
      <c r="H15" s="104"/>
      <c r="I15" s="104"/>
      <c r="J15" s="104"/>
      <c r="K15" s="104"/>
    </row>
    <row r="16" spans="1:11" ht="12.75">
      <c r="A16" s="13"/>
      <c r="B16" s="24"/>
      <c r="C16" s="123"/>
      <c r="D16" s="123"/>
      <c r="E16" s="123"/>
      <c r="F16" s="124"/>
      <c r="G16" s="104"/>
      <c r="H16" s="104"/>
      <c r="I16" s="104"/>
      <c r="J16" s="104"/>
      <c r="K16" s="104"/>
    </row>
    <row r="17" spans="1:11" ht="12.75">
      <c r="A17" s="13"/>
      <c r="B17" s="14"/>
      <c r="C17" s="123"/>
      <c r="D17" s="123"/>
      <c r="E17" s="123"/>
      <c r="F17" s="124"/>
      <c r="G17" s="104"/>
      <c r="H17" s="104"/>
      <c r="I17" s="104"/>
      <c r="J17" s="104"/>
      <c r="K17" s="104"/>
    </row>
    <row r="18" spans="1:11" ht="12.75">
      <c r="A18" s="13"/>
      <c r="B18" s="15"/>
      <c r="C18" s="123"/>
      <c r="D18" s="123"/>
      <c r="E18" s="123"/>
      <c r="F18" s="124"/>
      <c r="G18" s="104"/>
      <c r="H18" s="104"/>
      <c r="I18" s="104"/>
      <c r="J18" s="104"/>
      <c r="K18" s="104"/>
    </row>
    <row r="19" spans="1:11" ht="12.75">
      <c r="A19" s="13"/>
      <c r="B19" s="15"/>
      <c r="C19" s="144"/>
      <c r="D19" s="127"/>
      <c r="E19" s="127"/>
      <c r="F19" s="124"/>
      <c r="G19" s="104"/>
      <c r="H19" s="104"/>
      <c r="I19" s="104"/>
      <c r="J19" s="104"/>
      <c r="K19" s="104"/>
    </row>
    <row r="20" spans="1:11" ht="12.75">
      <c r="A20" s="13"/>
      <c r="B20" s="15"/>
      <c r="C20" s="144"/>
      <c r="D20" s="127"/>
      <c r="E20" s="127"/>
      <c r="F20" s="124"/>
      <c r="G20" s="104"/>
      <c r="H20" s="104"/>
      <c r="I20" s="104"/>
      <c r="J20" s="104"/>
      <c r="K20" s="104"/>
    </row>
    <row r="21" spans="1:11" ht="12.75">
      <c r="A21" s="13"/>
      <c r="B21" s="103"/>
      <c r="C21" s="129"/>
      <c r="D21" s="129"/>
      <c r="E21" s="129"/>
      <c r="F21" s="129"/>
      <c r="G21" s="104"/>
      <c r="H21" s="104"/>
      <c r="I21" s="104"/>
      <c r="J21" s="104"/>
      <c r="K21" s="104"/>
    </row>
    <row r="22" spans="1:11" ht="12.75">
      <c r="A22" s="13"/>
      <c r="B22" s="26"/>
      <c r="C22" s="124"/>
      <c r="D22" s="123"/>
      <c r="E22" s="123"/>
      <c r="F22" s="124"/>
      <c r="G22" s="104"/>
      <c r="H22" s="104"/>
      <c r="I22" s="104"/>
      <c r="J22" s="104"/>
      <c r="K22" s="104"/>
    </row>
    <row r="23" spans="1:11" ht="12.75">
      <c r="A23" s="13"/>
      <c r="B23" s="26"/>
      <c r="C23" s="124"/>
      <c r="D23" s="124"/>
      <c r="E23" s="124"/>
      <c r="F23" s="124"/>
      <c r="G23" s="104"/>
      <c r="H23" s="104"/>
      <c r="I23" s="104"/>
      <c r="J23" s="104"/>
      <c r="K23" s="104"/>
    </row>
    <row r="24" spans="1:11" ht="12.75">
      <c r="A24" s="13"/>
      <c r="B24" s="14"/>
      <c r="C24" s="123"/>
      <c r="D24" s="123"/>
      <c r="E24" s="123"/>
      <c r="F24" s="124"/>
      <c r="G24" s="104"/>
      <c r="H24" s="104"/>
      <c r="I24" s="104"/>
      <c r="J24" s="104"/>
      <c r="K24" s="104"/>
    </row>
    <row r="25" spans="1:11" ht="12.75">
      <c r="A25" s="13"/>
      <c r="B25" s="77"/>
      <c r="C25" s="125"/>
      <c r="D25" s="125"/>
      <c r="E25" s="125"/>
      <c r="F25" s="126"/>
      <c r="G25" s="104"/>
      <c r="H25" s="104"/>
      <c r="I25" s="104"/>
      <c r="J25" s="104"/>
      <c r="K25" s="104"/>
    </row>
    <row r="26" spans="1:11" ht="12.75">
      <c r="A26" s="13"/>
      <c r="B26" s="27"/>
      <c r="C26" s="123"/>
      <c r="D26" s="123"/>
      <c r="E26" s="123"/>
      <c r="F26" s="124"/>
      <c r="G26" s="104"/>
      <c r="H26" s="104"/>
      <c r="I26" s="104"/>
      <c r="J26" s="104"/>
      <c r="K26" s="104"/>
    </row>
    <row r="27" spans="1:11" ht="12.75">
      <c r="A27" s="13"/>
      <c r="B27" s="27"/>
      <c r="C27" s="123"/>
      <c r="D27" s="123"/>
      <c r="E27" s="123"/>
      <c r="F27" s="124"/>
      <c r="G27" s="104"/>
      <c r="H27" s="104"/>
      <c r="I27" s="104"/>
      <c r="J27" s="104"/>
      <c r="K27" s="104"/>
    </row>
    <row r="28" spans="1:11" ht="12.75">
      <c r="A28" s="13">
        <v>21</v>
      </c>
      <c r="B28" s="11"/>
      <c r="C28" s="123"/>
      <c r="D28" s="123"/>
      <c r="E28" s="123"/>
      <c r="F28" s="124"/>
      <c r="G28" s="104"/>
      <c r="H28" s="104"/>
      <c r="I28" s="104"/>
      <c r="J28" s="104"/>
      <c r="K28" s="104"/>
    </row>
    <row r="29" spans="1:11" ht="12.75">
      <c r="A29" s="13">
        <v>22</v>
      </c>
      <c r="B29" s="27"/>
      <c r="C29" s="123"/>
      <c r="D29" s="123"/>
      <c r="E29" s="123"/>
      <c r="F29" s="124"/>
      <c r="G29" s="104"/>
      <c r="H29" s="104"/>
      <c r="I29" s="104"/>
      <c r="J29" s="104"/>
      <c r="K29" s="104"/>
    </row>
    <row r="30" spans="1:11" ht="12.75">
      <c r="A30" s="13">
        <v>23</v>
      </c>
      <c r="B30" s="12"/>
      <c r="C30" s="123"/>
      <c r="D30" s="123"/>
      <c r="E30" s="123"/>
      <c r="F30" s="124"/>
      <c r="G30" s="104"/>
      <c r="H30" s="104"/>
      <c r="I30" s="104"/>
      <c r="J30" s="104"/>
      <c r="K30" s="104"/>
    </row>
    <row r="31" spans="1:11" ht="12.75">
      <c r="A31" s="13">
        <v>24</v>
      </c>
      <c r="B31" s="12"/>
      <c r="C31" s="123"/>
      <c r="D31" s="123"/>
      <c r="E31" s="123"/>
      <c r="F31" s="124"/>
      <c r="G31" s="104"/>
      <c r="H31" s="104"/>
      <c r="I31" s="104"/>
      <c r="J31" s="104"/>
      <c r="K31" s="104"/>
    </row>
    <row r="32" spans="1:11" ht="12.75">
      <c r="A32" s="13">
        <v>25</v>
      </c>
      <c r="B32" s="12"/>
      <c r="C32" s="123"/>
      <c r="D32" s="123"/>
      <c r="E32" s="123"/>
      <c r="F32" s="124"/>
      <c r="G32" s="104"/>
      <c r="H32" s="104"/>
      <c r="I32" s="104"/>
      <c r="J32" s="104"/>
      <c r="K32" s="104"/>
    </row>
    <row r="33" spans="1:11" ht="12.75">
      <c r="A33" s="13">
        <v>26</v>
      </c>
      <c r="B33" s="12"/>
      <c r="C33" s="123"/>
      <c r="D33" s="123"/>
      <c r="E33" s="123"/>
      <c r="F33" s="124"/>
      <c r="G33" s="104"/>
      <c r="H33" s="104"/>
      <c r="I33" s="104"/>
      <c r="J33" s="104"/>
      <c r="K33" s="104"/>
    </row>
    <row r="34" spans="1:11" ht="12.75">
      <c r="A34" s="13">
        <v>27</v>
      </c>
      <c r="B34" s="122"/>
      <c r="C34" s="129"/>
      <c r="D34" s="129"/>
      <c r="E34" s="129"/>
      <c r="F34" s="129"/>
      <c r="G34" s="104"/>
      <c r="H34" s="104"/>
      <c r="I34" s="104"/>
      <c r="J34" s="104"/>
      <c r="K34" s="104"/>
    </row>
    <row r="35" spans="1:11" ht="31.5" customHeight="1">
      <c r="A35" s="13">
        <v>28</v>
      </c>
      <c r="B35" s="16"/>
      <c r="C35" s="130"/>
      <c r="D35" s="130"/>
      <c r="E35" s="130"/>
      <c r="F35" s="130"/>
      <c r="G35" s="104"/>
      <c r="H35" s="104"/>
      <c r="I35" s="104"/>
      <c r="J35" s="104"/>
      <c r="K35" s="104"/>
    </row>
    <row r="36" spans="2:1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2.75">
      <c r="B37" s="111"/>
      <c r="C37" s="111"/>
      <c r="D37" s="111"/>
      <c r="E37" s="111"/>
      <c r="F37" s="111"/>
      <c r="G37" s="104"/>
      <c r="H37" s="104"/>
      <c r="I37" s="104"/>
      <c r="J37" s="104"/>
      <c r="K37" s="104"/>
    </row>
    <row r="38" spans="2:11" ht="18">
      <c r="B38" s="105"/>
      <c r="C38" s="106"/>
      <c r="D38" s="106"/>
      <c r="E38" s="106"/>
      <c r="F38" s="107"/>
      <c r="G38" s="104"/>
      <c r="H38" s="104"/>
      <c r="I38" s="104"/>
      <c r="J38" s="104"/>
      <c r="K38" s="104"/>
    </row>
    <row r="39" spans="1:11" ht="13.5">
      <c r="A39" s="13">
        <v>1</v>
      </c>
      <c r="B39" s="112"/>
      <c r="C39" s="123"/>
      <c r="D39" s="123"/>
      <c r="E39" s="123"/>
      <c r="F39" s="124"/>
      <c r="G39" s="104"/>
      <c r="H39" s="104"/>
      <c r="I39" s="104"/>
      <c r="J39" s="104"/>
      <c r="K39" s="104"/>
    </row>
    <row r="40" spans="1:11" ht="13.5">
      <c r="A40" s="13">
        <v>2</v>
      </c>
      <c r="B40" s="112"/>
      <c r="C40" s="123"/>
      <c r="D40" s="123"/>
      <c r="E40" s="123"/>
      <c r="F40" s="124"/>
      <c r="G40" s="104"/>
      <c r="H40" s="104"/>
      <c r="I40" s="104"/>
      <c r="J40" s="104"/>
      <c r="K40" s="104"/>
    </row>
    <row r="41" spans="1:11" ht="13.5">
      <c r="A41" s="13">
        <v>3</v>
      </c>
      <c r="B41" s="72"/>
      <c r="C41" s="123"/>
      <c r="D41" s="123"/>
      <c r="E41" s="123"/>
      <c r="F41" s="124"/>
      <c r="G41" s="104"/>
      <c r="H41" s="104"/>
      <c r="I41" s="104"/>
      <c r="J41" s="104"/>
      <c r="K41" s="104"/>
    </row>
    <row r="42" spans="1:11" ht="13.5">
      <c r="A42" s="13">
        <v>4</v>
      </c>
      <c r="B42" s="113"/>
      <c r="C42" s="123"/>
      <c r="D42" s="123"/>
      <c r="E42" s="123"/>
      <c r="F42" s="124"/>
      <c r="G42" s="104"/>
      <c r="H42" s="104"/>
      <c r="I42" s="104"/>
      <c r="J42" s="104"/>
      <c r="K42" s="104"/>
    </row>
    <row r="43" spans="1:11" ht="13.5">
      <c r="A43" s="13">
        <v>5</v>
      </c>
      <c r="B43" s="113"/>
      <c r="C43" s="123"/>
      <c r="D43" s="123"/>
      <c r="E43" s="123"/>
      <c r="F43" s="124"/>
      <c r="G43" s="104"/>
      <c r="H43" s="104"/>
      <c r="I43" s="104"/>
      <c r="J43" s="104"/>
      <c r="K43" s="104"/>
    </row>
    <row r="44" spans="1:11" ht="13.5">
      <c r="A44" s="13">
        <v>6</v>
      </c>
      <c r="B44" s="113"/>
      <c r="C44" s="123"/>
      <c r="D44" s="123"/>
      <c r="E44" s="123"/>
      <c r="F44" s="124"/>
      <c r="G44" s="104"/>
      <c r="H44" s="104"/>
      <c r="I44" s="104"/>
      <c r="J44" s="104"/>
      <c r="K44" s="104"/>
    </row>
    <row r="45" spans="1:11" ht="13.5">
      <c r="A45" s="13">
        <v>7</v>
      </c>
      <c r="B45" s="113"/>
      <c r="C45" s="123"/>
      <c r="D45" s="123"/>
      <c r="E45" s="123"/>
      <c r="F45" s="124"/>
      <c r="G45" s="104"/>
      <c r="H45" s="104"/>
      <c r="I45" s="104"/>
      <c r="J45" s="104"/>
      <c r="K45" s="104"/>
    </row>
    <row r="46" spans="1:11" ht="13.5">
      <c r="A46" s="13">
        <v>8</v>
      </c>
      <c r="B46" s="113"/>
      <c r="C46" s="123"/>
      <c r="D46" s="123"/>
      <c r="E46" s="123"/>
      <c r="F46" s="124"/>
      <c r="G46" s="104"/>
      <c r="H46" s="104"/>
      <c r="I46" s="104"/>
      <c r="J46" s="104"/>
      <c r="K46" s="104"/>
    </row>
    <row r="47" spans="1:11" ht="13.5">
      <c r="A47" s="13">
        <v>9</v>
      </c>
      <c r="B47" s="113"/>
      <c r="C47" s="123"/>
      <c r="D47" s="123"/>
      <c r="E47" s="123"/>
      <c r="F47" s="124"/>
      <c r="G47" s="104"/>
      <c r="H47" s="104"/>
      <c r="I47" s="104"/>
      <c r="J47" s="104"/>
      <c r="K47" s="104"/>
    </row>
    <row r="48" spans="1:11" ht="13.5">
      <c r="A48" s="13">
        <v>10</v>
      </c>
      <c r="B48" s="72"/>
      <c r="C48" s="123"/>
      <c r="D48" s="123"/>
      <c r="E48" s="123"/>
      <c r="F48" s="124"/>
      <c r="G48" s="104"/>
      <c r="H48" s="104"/>
      <c r="I48" s="104"/>
      <c r="J48" s="104"/>
      <c r="K48" s="104"/>
    </row>
    <row r="49" spans="1:11" ht="13.5">
      <c r="A49" s="13">
        <v>11</v>
      </c>
      <c r="B49" s="114"/>
      <c r="C49" s="129"/>
      <c r="D49" s="129"/>
      <c r="E49" s="129"/>
      <c r="F49" s="129"/>
      <c r="G49" s="104"/>
      <c r="H49" s="104"/>
      <c r="I49" s="104"/>
      <c r="J49" s="104"/>
      <c r="K49" s="104"/>
    </row>
    <row r="50" spans="1:11" ht="13.5">
      <c r="A50" s="13">
        <v>12</v>
      </c>
      <c r="B50" s="115"/>
      <c r="C50" s="131"/>
      <c r="D50" s="131"/>
      <c r="E50" s="131"/>
      <c r="F50" s="131"/>
      <c r="G50" s="104"/>
      <c r="H50" s="104"/>
      <c r="I50" s="104"/>
      <c r="J50" s="104"/>
      <c r="K50" s="104"/>
    </row>
    <row r="51" spans="1:11" ht="13.5">
      <c r="A51" s="13">
        <v>13</v>
      </c>
      <c r="B51" s="115"/>
      <c r="C51" s="132"/>
      <c r="D51" s="132"/>
      <c r="E51" s="132"/>
      <c r="F51" s="132"/>
      <c r="G51" s="104"/>
      <c r="H51" s="104"/>
      <c r="I51" s="104"/>
      <c r="J51" s="104"/>
      <c r="K51" s="104"/>
    </row>
    <row r="52" spans="1:11" ht="13.5">
      <c r="A52" s="13">
        <v>14</v>
      </c>
      <c r="B52" s="116"/>
      <c r="C52" s="133"/>
      <c r="D52" s="133"/>
      <c r="E52" s="133"/>
      <c r="F52" s="134"/>
      <c r="G52" s="104"/>
      <c r="H52" s="104"/>
      <c r="I52" s="104"/>
      <c r="J52" s="104"/>
      <c r="K52" s="104"/>
    </row>
    <row r="53" spans="1:11" ht="13.5">
      <c r="A53" s="13">
        <v>15</v>
      </c>
      <c r="B53" s="117"/>
      <c r="C53" s="123"/>
      <c r="D53" s="123"/>
      <c r="E53" s="123"/>
      <c r="F53" s="124"/>
      <c r="G53" s="104"/>
      <c r="H53" s="104"/>
      <c r="I53" s="104"/>
      <c r="J53" s="104"/>
      <c r="K53" s="104"/>
    </row>
    <row r="54" spans="1:11" ht="14.25" thickBot="1">
      <c r="A54" s="13"/>
      <c r="B54" s="146"/>
      <c r="C54" s="123"/>
      <c r="D54" s="123"/>
      <c r="E54" s="123"/>
      <c r="F54" s="124"/>
      <c r="G54" s="104"/>
      <c r="H54" s="104"/>
      <c r="I54" s="104"/>
      <c r="J54" s="104"/>
      <c r="K54" s="104"/>
    </row>
    <row r="55" spans="1:11" ht="14.25" thickBot="1">
      <c r="A55" s="13">
        <v>16</v>
      </c>
      <c r="B55" s="118"/>
      <c r="C55" s="126"/>
      <c r="D55" s="126"/>
      <c r="E55" s="126"/>
      <c r="F55" s="126"/>
      <c r="G55" s="104"/>
      <c r="H55" s="104"/>
      <c r="I55" s="104"/>
      <c r="J55" s="104"/>
      <c r="K55" s="104"/>
    </row>
    <row r="56" spans="1:11" ht="13.5">
      <c r="A56" s="13"/>
      <c r="B56" s="119"/>
      <c r="C56" s="123"/>
      <c r="D56" s="123"/>
      <c r="E56" s="123"/>
      <c r="F56" s="124"/>
      <c r="G56" s="104"/>
      <c r="H56" s="104"/>
      <c r="I56" s="104"/>
      <c r="J56" s="104"/>
      <c r="K56" s="104"/>
    </row>
    <row r="57" spans="2:11" ht="12.75"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2:11" ht="15">
      <c r="B58" s="108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2:11" ht="12.75"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2:11" ht="12.75"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2:11" ht="12.75"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2:11" ht="12.75"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2:11" ht="12.75"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2:11" ht="12.75"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pans="2:11" ht="12.75"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2:11" ht="12.75"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2:11" ht="12.75"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2:11" ht="12.75"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2:11" ht="12.75"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2:11" ht="12.75"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2:11" ht="12.7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2.75"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2:11" ht="12.75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2:11" ht="12.75"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2:11" ht="12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12.75"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2.7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2.7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12.75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.75"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2.75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2.75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12.75"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2.7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2.75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ht="12.75"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2:11" ht="12.75"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2.7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2.75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2.75"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2.7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2.7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2.7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2.7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</sheetData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workbookViewId="0" topLeftCell="A1">
      <selection activeCell="F1" sqref="F1"/>
    </sheetView>
  </sheetViews>
  <sheetFormatPr defaultColWidth="9.140625" defaultRowHeight="12.75"/>
  <cols>
    <col min="1" max="1" width="3.8515625" style="0" customWidth="1"/>
    <col min="2" max="2" width="70.7109375" style="0" customWidth="1"/>
    <col min="3" max="3" width="20.57421875" style="0" bestFit="1" customWidth="1"/>
    <col min="4" max="4" width="18.421875" style="0" customWidth="1"/>
    <col min="5" max="6" width="19.140625" style="0" customWidth="1"/>
    <col min="7" max="7" width="16.28125" style="0" customWidth="1"/>
    <col min="8" max="8" width="22.140625" style="0" customWidth="1"/>
    <col min="9" max="9" width="21.7109375" style="0" customWidth="1"/>
  </cols>
  <sheetData>
    <row r="1" ht="12.75">
      <c r="F1" s="75" t="s">
        <v>141</v>
      </c>
    </row>
    <row r="3" spans="2:16" ht="15">
      <c r="B3" s="335" t="s">
        <v>103</v>
      </c>
      <c r="C3" s="335"/>
      <c r="D3" s="335"/>
      <c r="E3" s="335"/>
      <c r="F3" s="335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5">
      <c r="B4" s="335" t="s">
        <v>166</v>
      </c>
      <c r="C4" s="335"/>
      <c r="D4" s="335"/>
      <c r="E4" s="335"/>
      <c r="F4" s="335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ht="15">
      <c r="B5" s="67"/>
      <c r="C5" s="67"/>
      <c r="D5" s="67"/>
      <c r="E5" s="67"/>
      <c r="F5" s="68" t="s">
        <v>128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1" ht="12.75">
      <c r="B6" s="111" t="s">
        <v>117</v>
      </c>
      <c r="C6" s="111" t="s">
        <v>118</v>
      </c>
      <c r="D6" s="111" t="s">
        <v>119</v>
      </c>
      <c r="E6" s="111" t="s">
        <v>120</v>
      </c>
      <c r="F6" s="111" t="s">
        <v>121</v>
      </c>
      <c r="G6" s="104"/>
      <c r="H6" s="104"/>
      <c r="I6" s="104"/>
      <c r="J6" s="104"/>
      <c r="K6" s="104"/>
    </row>
    <row r="7" spans="2:11" ht="40.5">
      <c r="B7" s="105" t="s">
        <v>99</v>
      </c>
      <c r="C7" s="106" t="s">
        <v>157</v>
      </c>
      <c r="D7" s="106" t="s">
        <v>158</v>
      </c>
      <c r="E7" s="106" t="s">
        <v>161</v>
      </c>
      <c r="F7" s="107" t="s">
        <v>100</v>
      </c>
      <c r="G7" s="104"/>
      <c r="H7" s="104"/>
      <c r="I7" s="104"/>
      <c r="J7" s="104"/>
      <c r="K7" s="104"/>
    </row>
    <row r="8" spans="1:11" ht="12.75">
      <c r="A8" s="13">
        <v>1</v>
      </c>
      <c r="B8" s="14" t="s">
        <v>87</v>
      </c>
      <c r="C8" s="123">
        <v>11560</v>
      </c>
      <c r="D8" s="123"/>
      <c r="E8" s="123"/>
      <c r="F8" s="124">
        <f aca="true" t="shared" si="0" ref="F8:F20">SUM(C8:E8)</f>
        <v>11560</v>
      </c>
      <c r="G8" s="104"/>
      <c r="H8" s="104"/>
      <c r="I8" s="104"/>
      <c r="J8" s="104"/>
      <c r="K8" s="104"/>
    </row>
    <row r="9" spans="1:11" ht="12.75">
      <c r="A9" s="13">
        <v>2</v>
      </c>
      <c r="B9" s="14" t="s">
        <v>88</v>
      </c>
      <c r="C9" s="123">
        <v>3122</v>
      </c>
      <c r="D9" s="123"/>
      <c r="E9" s="123"/>
      <c r="F9" s="124">
        <f t="shared" si="0"/>
        <v>3122</v>
      </c>
      <c r="G9" s="104"/>
      <c r="H9" s="104"/>
      <c r="I9" s="104"/>
      <c r="J9" s="104"/>
      <c r="K9" s="104"/>
    </row>
    <row r="10" spans="1:11" ht="12.75">
      <c r="A10" s="13">
        <v>3</v>
      </c>
      <c r="B10" s="14" t="s">
        <v>94</v>
      </c>
      <c r="C10" s="123">
        <v>5556</v>
      </c>
      <c r="D10" s="123"/>
      <c r="E10" s="123"/>
      <c r="F10" s="124">
        <f t="shared" si="0"/>
        <v>5556</v>
      </c>
      <c r="G10" s="104"/>
      <c r="H10" s="104"/>
      <c r="I10" s="104"/>
      <c r="J10" s="104"/>
      <c r="K10" s="104"/>
    </row>
    <row r="11" spans="1:11" ht="12.75">
      <c r="A11" s="13">
        <v>4</v>
      </c>
      <c r="B11" s="14" t="s">
        <v>89</v>
      </c>
      <c r="C11" s="123"/>
      <c r="D11" s="123"/>
      <c r="E11" s="123"/>
      <c r="F11" s="124">
        <f t="shared" si="0"/>
        <v>0</v>
      </c>
      <c r="G11" s="104"/>
      <c r="H11" s="104"/>
      <c r="I11" s="104"/>
      <c r="J11" s="104"/>
      <c r="K11" s="104"/>
    </row>
    <row r="12" spans="1:11" ht="12.75">
      <c r="A12" s="13">
        <v>5</v>
      </c>
      <c r="B12" s="14" t="s">
        <v>95</v>
      </c>
      <c r="C12" s="124"/>
      <c r="D12" s="124"/>
      <c r="E12" s="124"/>
      <c r="F12" s="124">
        <f t="shared" si="0"/>
        <v>0</v>
      </c>
      <c r="G12" s="104"/>
      <c r="H12" s="104"/>
      <c r="I12" s="104"/>
      <c r="J12" s="104"/>
      <c r="K12" s="104"/>
    </row>
    <row r="13" spans="1:11" ht="12.75">
      <c r="A13" s="13">
        <v>6</v>
      </c>
      <c r="B13" s="76" t="s">
        <v>105</v>
      </c>
      <c r="C13" s="125"/>
      <c r="D13" s="125"/>
      <c r="E13" s="125"/>
      <c r="F13" s="124">
        <f t="shared" si="0"/>
        <v>0</v>
      </c>
      <c r="G13" s="104"/>
      <c r="H13" s="104"/>
      <c r="I13" s="104"/>
      <c r="J13" s="104"/>
      <c r="K13" s="104"/>
    </row>
    <row r="14" spans="1:11" ht="12.75">
      <c r="A14" s="13">
        <v>7</v>
      </c>
      <c r="B14" s="24" t="s">
        <v>106</v>
      </c>
      <c r="C14" s="123"/>
      <c r="D14" s="123"/>
      <c r="E14" s="123"/>
      <c r="F14" s="124">
        <f t="shared" si="0"/>
        <v>0</v>
      </c>
      <c r="G14" s="104"/>
      <c r="H14" s="104"/>
      <c r="I14" s="104"/>
      <c r="J14" s="104"/>
      <c r="K14" s="104"/>
    </row>
    <row r="15" spans="1:11" ht="26.25">
      <c r="A15" s="13">
        <v>8</v>
      </c>
      <c r="B15" s="45" t="s">
        <v>111</v>
      </c>
      <c r="C15" s="123"/>
      <c r="D15" s="123"/>
      <c r="E15" s="123"/>
      <c r="F15" s="124">
        <f t="shared" si="0"/>
        <v>0</v>
      </c>
      <c r="G15" s="104"/>
      <c r="H15" s="104"/>
      <c r="I15" s="104"/>
      <c r="J15" s="104"/>
      <c r="K15" s="104"/>
    </row>
    <row r="16" spans="1:11" ht="12.75">
      <c r="A16" s="13">
        <v>9</v>
      </c>
      <c r="B16" s="24" t="s">
        <v>110</v>
      </c>
      <c r="C16" s="123"/>
      <c r="D16" s="123"/>
      <c r="E16" s="123"/>
      <c r="F16" s="124">
        <f t="shared" si="0"/>
        <v>0</v>
      </c>
      <c r="G16" s="104"/>
      <c r="H16" s="104"/>
      <c r="I16" s="104"/>
      <c r="J16" s="104"/>
      <c r="K16" s="104"/>
    </row>
    <row r="17" spans="1:11" ht="12.75">
      <c r="A17" s="13">
        <v>10</v>
      </c>
      <c r="B17" s="24" t="s">
        <v>107</v>
      </c>
      <c r="C17" s="123"/>
      <c r="D17" s="123"/>
      <c r="E17" s="123"/>
      <c r="F17" s="124">
        <f t="shared" si="0"/>
        <v>0</v>
      </c>
      <c r="G17" s="104"/>
      <c r="H17" s="104"/>
      <c r="I17" s="104"/>
      <c r="J17" s="104"/>
      <c r="K17" s="104"/>
    </row>
    <row r="18" spans="1:11" ht="12.75">
      <c r="A18" s="13">
        <v>11</v>
      </c>
      <c r="B18" s="14" t="s">
        <v>96</v>
      </c>
      <c r="C18" s="123"/>
      <c r="D18" s="123"/>
      <c r="E18" s="123"/>
      <c r="F18" s="124">
        <f t="shared" si="0"/>
        <v>0</v>
      </c>
      <c r="G18" s="104"/>
      <c r="H18" s="104"/>
      <c r="I18" s="104"/>
      <c r="J18" s="104"/>
      <c r="K18" s="104"/>
    </row>
    <row r="19" spans="1:11" ht="12.75">
      <c r="A19" s="13">
        <v>12</v>
      </c>
      <c r="B19" s="15" t="s">
        <v>108</v>
      </c>
      <c r="C19" s="123"/>
      <c r="D19" s="123"/>
      <c r="E19" s="123"/>
      <c r="F19" s="124">
        <f t="shared" si="0"/>
        <v>0</v>
      </c>
      <c r="G19" s="104"/>
      <c r="H19" s="104"/>
      <c r="I19" s="104"/>
      <c r="J19" s="104"/>
      <c r="K19" s="104"/>
    </row>
    <row r="20" spans="1:11" ht="12.75">
      <c r="A20" s="13">
        <v>13</v>
      </c>
      <c r="B20" s="15" t="s">
        <v>109</v>
      </c>
      <c r="C20" s="127"/>
      <c r="D20" s="127"/>
      <c r="E20" s="127"/>
      <c r="F20" s="124">
        <f t="shared" si="0"/>
        <v>0</v>
      </c>
      <c r="G20" s="104"/>
      <c r="H20" s="104"/>
      <c r="I20" s="104"/>
      <c r="J20" s="104"/>
      <c r="K20" s="104"/>
    </row>
    <row r="21" spans="1:11" ht="12.75">
      <c r="A21" s="13">
        <v>14</v>
      </c>
      <c r="B21" s="103" t="s">
        <v>151</v>
      </c>
      <c r="C21" s="128">
        <f>SUM(C8:C20)</f>
        <v>20238</v>
      </c>
      <c r="D21" s="128">
        <f>SUM(D8:D20)</f>
        <v>0</v>
      </c>
      <c r="E21" s="128">
        <f>SUM(E8:E20)</f>
        <v>0</v>
      </c>
      <c r="F21" s="128">
        <f>SUM(F8:F20)</f>
        <v>20238</v>
      </c>
      <c r="G21" s="104"/>
      <c r="H21" s="104"/>
      <c r="I21" s="104"/>
      <c r="J21" s="104"/>
      <c r="K21" s="104"/>
    </row>
    <row r="22" spans="1:11" ht="12.75">
      <c r="A22" s="13">
        <v>15</v>
      </c>
      <c r="B22" s="26" t="s">
        <v>92</v>
      </c>
      <c r="C22" s="123"/>
      <c r="D22" s="123"/>
      <c r="E22" s="123"/>
      <c r="F22" s="124">
        <f aca="true" t="shared" si="1" ref="F22:F33">SUM(C22:E22)</f>
        <v>0</v>
      </c>
      <c r="G22" s="104"/>
      <c r="H22" s="104"/>
      <c r="I22" s="104"/>
      <c r="J22" s="104"/>
      <c r="K22" s="104"/>
    </row>
    <row r="23" spans="1:11" ht="12.75">
      <c r="A23" s="13">
        <v>16</v>
      </c>
      <c r="B23" s="26" t="s">
        <v>90</v>
      </c>
      <c r="C23" s="124"/>
      <c r="D23" s="124"/>
      <c r="E23" s="124"/>
      <c r="F23" s="124">
        <f t="shared" si="1"/>
        <v>0</v>
      </c>
      <c r="G23" s="104"/>
      <c r="H23" s="104"/>
      <c r="I23" s="104"/>
      <c r="J23" s="104"/>
      <c r="K23" s="104"/>
    </row>
    <row r="24" spans="1:11" ht="12.75">
      <c r="A24" s="13">
        <v>17</v>
      </c>
      <c r="B24" s="14" t="s">
        <v>93</v>
      </c>
      <c r="C24" s="123"/>
      <c r="D24" s="123"/>
      <c r="E24" s="123"/>
      <c r="F24" s="124">
        <f t="shared" si="1"/>
        <v>0</v>
      </c>
      <c r="G24" s="104"/>
      <c r="H24" s="104"/>
      <c r="I24" s="104"/>
      <c r="J24" s="104"/>
      <c r="K24" s="104"/>
    </row>
    <row r="25" spans="1:11" ht="26.25">
      <c r="A25" s="13">
        <v>18</v>
      </c>
      <c r="B25" s="77" t="s">
        <v>91</v>
      </c>
      <c r="C25" s="125"/>
      <c r="D25" s="125"/>
      <c r="E25" s="125"/>
      <c r="F25" s="126">
        <f t="shared" si="1"/>
        <v>0</v>
      </c>
      <c r="G25" s="104"/>
      <c r="H25" s="104"/>
      <c r="I25" s="104"/>
      <c r="J25" s="104"/>
      <c r="K25" s="104"/>
    </row>
    <row r="26" spans="1:11" ht="12.75">
      <c r="A26" s="13">
        <v>19</v>
      </c>
      <c r="B26" s="27" t="s">
        <v>112</v>
      </c>
      <c r="C26" s="123"/>
      <c r="D26" s="123"/>
      <c r="E26" s="123"/>
      <c r="F26" s="124">
        <f t="shared" si="1"/>
        <v>0</v>
      </c>
      <c r="G26" s="104"/>
      <c r="H26" s="104"/>
      <c r="I26" s="104"/>
      <c r="J26" s="104"/>
      <c r="K26" s="104"/>
    </row>
    <row r="27" spans="1:11" ht="12.75">
      <c r="A27" s="13">
        <v>20</v>
      </c>
      <c r="B27" s="27" t="s">
        <v>113</v>
      </c>
      <c r="C27" s="123"/>
      <c r="D27" s="123"/>
      <c r="E27" s="123"/>
      <c r="F27" s="124">
        <f t="shared" si="1"/>
        <v>0</v>
      </c>
      <c r="G27" s="104"/>
      <c r="H27" s="104"/>
      <c r="I27" s="104"/>
      <c r="J27" s="104"/>
      <c r="K27" s="104"/>
    </row>
    <row r="28" spans="1:11" ht="12.75">
      <c r="A28" s="13">
        <v>21</v>
      </c>
      <c r="B28" s="11" t="s">
        <v>114</v>
      </c>
      <c r="C28" s="123"/>
      <c r="D28" s="123"/>
      <c r="E28" s="123"/>
      <c r="F28" s="124">
        <f t="shared" si="1"/>
        <v>0</v>
      </c>
      <c r="G28" s="104"/>
      <c r="H28" s="104"/>
      <c r="I28" s="104"/>
      <c r="J28" s="104"/>
      <c r="K28" s="104"/>
    </row>
    <row r="29" spans="1:11" ht="12.75">
      <c r="A29" s="13">
        <v>22</v>
      </c>
      <c r="B29" s="27" t="s">
        <v>115</v>
      </c>
      <c r="C29" s="123"/>
      <c r="D29" s="123"/>
      <c r="E29" s="123"/>
      <c r="F29" s="124">
        <f t="shared" si="1"/>
        <v>0</v>
      </c>
      <c r="G29" s="104"/>
      <c r="H29" s="104"/>
      <c r="I29" s="104"/>
      <c r="J29" s="104"/>
      <c r="K29" s="104"/>
    </row>
    <row r="30" spans="1:11" ht="12.75">
      <c r="A30" s="13">
        <v>23</v>
      </c>
      <c r="B30" s="12" t="s">
        <v>73</v>
      </c>
      <c r="C30" s="123"/>
      <c r="D30" s="123"/>
      <c r="E30" s="123"/>
      <c r="F30" s="124">
        <f t="shared" si="1"/>
        <v>0</v>
      </c>
      <c r="G30" s="104"/>
      <c r="H30" s="104"/>
      <c r="I30" s="104"/>
      <c r="J30" s="104"/>
      <c r="K30" s="104"/>
    </row>
    <row r="31" spans="1:11" ht="12.75">
      <c r="A31" s="13">
        <v>24</v>
      </c>
      <c r="B31" s="12" t="s">
        <v>74</v>
      </c>
      <c r="C31" s="123"/>
      <c r="D31" s="123"/>
      <c r="E31" s="123"/>
      <c r="F31" s="124">
        <f t="shared" si="1"/>
        <v>0</v>
      </c>
      <c r="G31" s="104"/>
      <c r="H31" s="104"/>
      <c r="I31" s="104"/>
      <c r="J31" s="104"/>
      <c r="K31" s="104"/>
    </row>
    <row r="32" spans="1:11" ht="12.75">
      <c r="A32" s="13">
        <v>25</v>
      </c>
      <c r="B32" s="12" t="s">
        <v>75</v>
      </c>
      <c r="C32" s="123"/>
      <c r="D32" s="123"/>
      <c r="E32" s="123"/>
      <c r="F32" s="124">
        <f t="shared" si="1"/>
        <v>0</v>
      </c>
      <c r="G32" s="104"/>
      <c r="H32" s="104"/>
      <c r="I32" s="104"/>
      <c r="J32" s="104"/>
      <c r="K32" s="104"/>
    </row>
    <row r="33" spans="1:11" ht="12.75">
      <c r="A33" s="13">
        <v>26</v>
      </c>
      <c r="B33" s="12" t="s">
        <v>156</v>
      </c>
      <c r="C33" s="123"/>
      <c r="D33" s="123"/>
      <c r="E33" s="123"/>
      <c r="F33" s="124">
        <f t="shared" si="1"/>
        <v>0</v>
      </c>
      <c r="G33" s="104"/>
      <c r="H33" s="104"/>
      <c r="I33" s="104"/>
      <c r="J33" s="104"/>
      <c r="K33" s="104"/>
    </row>
    <row r="34" spans="1:11" ht="12.75">
      <c r="A34" s="13">
        <v>27</v>
      </c>
      <c r="B34" s="122" t="s">
        <v>155</v>
      </c>
      <c r="C34" s="129">
        <f>SUM(C22:C33)</f>
        <v>0</v>
      </c>
      <c r="D34" s="129">
        <f>SUM(D22:D33)</f>
        <v>0</v>
      </c>
      <c r="E34" s="129">
        <f>SUM(E22:E33)</f>
        <v>0</v>
      </c>
      <c r="F34" s="129">
        <f>SUM(F22:F33)</f>
        <v>0</v>
      </c>
      <c r="G34" s="104"/>
      <c r="H34" s="104"/>
      <c r="I34" s="104"/>
      <c r="J34" s="104"/>
      <c r="K34" s="104"/>
    </row>
    <row r="35" spans="1:11" ht="31.5" customHeight="1">
      <c r="A35" s="13">
        <v>28</v>
      </c>
      <c r="B35" s="16" t="s">
        <v>97</v>
      </c>
      <c r="C35" s="130">
        <f>SUM(C21+C34)</f>
        <v>20238</v>
      </c>
      <c r="D35" s="130"/>
      <c r="E35" s="130"/>
      <c r="F35" s="130">
        <f>SUM(C35:E35)</f>
        <v>20238</v>
      </c>
      <c r="G35" s="104"/>
      <c r="H35" s="104"/>
      <c r="I35" s="104"/>
      <c r="J35" s="104"/>
      <c r="K35" s="104"/>
    </row>
    <row r="36" spans="2:1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2.75">
      <c r="B37" s="111" t="s">
        <v>117</v>
      </c>
      <c r="C37" s="111" t="s">
        <v>118</v>
      </c>
      <c r="D37" s="111" t="s">
        <v>119</v>
      </c>
      <c r="E37" s="111" t="s">
        <v>120</v>
      </c>
      <c r="F37" s="111" t="s">
        <v>121</v>
      </c>
      <c r="G37" s="104"/>
      <c r="H37" s="104"/>
      <c r="I37" s="104"/>
      <c r="J37" s="104"/>
      <c r="K37" s="104"/>
    </row>
    <row r="38" spans="2:11" ht="66.75">
      <c r="B38" s="105" t="s">
        <v>99</v>
      </c>
      <c r="C38" s="106" t="s">
        <v>159</v>
      </c>
      <c r="D38" s="106" t="s">
        <v>160</v>
      </c>
      <c r="E38" s="106" t="s">
        <v>162</v>
      </c>
      <c r="F38" s="107" t="s">
        <v>100</v>
      </c>
      <c r="G38" s="104"/>
      <c r="H38" s="104"/>
      <c r="I38" s="104"/>
      <c r="J38" s="104"/>
      <c r="K38" s="104"/>
    </row>
    <row r="39" spans="1:11" ht="13.5">
      <c r="A39" s="13">
        <v>1</v>
      </c>
      <c r="B39" s="112" t="s">
        <v>76</v>
      </c>
      <c r="C39" s="123"/>
      <c r="D39" s="123"/>
      <c r="E39" s="123"/>
      <c r="F39" s="124">
        <f aca="true" t="shared" si="2" ref="F39:F48">SUM(C39:D39)</f>
        <v>0</v>
      </c>
      <c r="G39" s="104"/>
      <c r="H39" s="104"/>
      <c r="I39" s="104"/>
      <c r="J39" s="104"/>
      <c r="K39" s="104"/>
    </row>
    <row r="40" spans="1:11" ht="13.5">
      <c r="A40" s="13">
        <v>2</v>
      </c>
      <c r="B40" s="112" t="s">
        <v>171</v>
      </c>
      <c r="C40" s="123">
        <v>2191</v>
      </c>
      <c r="D40" s="123"/>
      <c r="E40" s="123"/>
      <c r="F40" s="124">
        <f t="shared" si="2"/>
        <v>2191</v>
      </c>
      <c r="G40" s="104"/>
      <c r="H40" s="104"/>
      <c r="I40" s="104"/>
      <c r="J40" s="104"/>
      <c r="K40" s="104"/>
    </row>
    <row r="41" spans="1:11" ht="13.5">
      <c r="A41" s="13">
        <v>3</v>
      </c>
      <c r="B41" s="72" t="s">
        <v>78</v>
      </c>
      <c r="C41" s="123"/>
      <c r="D41" s="123"/>
      <c r="E41" s="123"/>
      <c r="F41" s="124">
        <f t="shared" si="2"/>
        <v>0</v>
      </c>
      <c r="G41" s="104"/>
      <c r="H41" s="104"/>
      <c r="I41" s="104"/>
      <c r="J41" s="104"/>
      <c r="K41" s="104"/>
    </row>
    <row r="42" spans="1:11" ht="13.5">
      <c r="A42" s="13">
        <v>4</v>
      </c>
      <c r="B42" s="113" t="s">
        <v>168</v>
      </c>
      <c r="C42" s="123"/>
      <c r="D42" s="123"/>
      <c r="E42" s="123"/>
      <c r="F42" s="124">
        <f t="shared" si="2"/>
        <v>0</v>
      </c>
      <c r="G42" s="104"/>
      <c r="H42" s="104"/>
      <c r="I42" s="104"/>
      <c r="J42" s="104"/>
      <c r="K42" s="104"/>
    </row>
    <row r="43" spans="1:11" ht="13.5">
      <c r="A43" s="13">
        <v>5</v>
      </c>
      <c r="B43" s="113" t="s">
        <v>81</v>
      </c>
      <c r="C43" s="123"/>
      <c r="D43" s="123"/>
      <c r="E43" s="123"/>
      <c r="F43" s="124">
        <f t="shared" si="2"/>
        <v>0</v>
      </c>
      <c r="G43" s="104"/>
      <c r="H43" s="104"/>
      <c r="I43" s="104"/>
      <c r="J43" s="104"/>
      <c r="K43" s="104"/>
    </row>
    <row r="44" spans="1:11" ht="13.5">
      <c r="A44" s="13">
        <v>6</v>
      </c>
      <c r="B44" s="113" t="s">
        <v>35</v>
      </c>
      <c r="C44" s="123"/>
      <c r="D44" s="123"/>
      <c r="E44" s="123"/>
      <c r="F44" s="124">
        <f t="shared" si="2"/>
        <v>0</v>
      </c>
      <c r="G44" s="104"/>
      <c r="H44" s="104"/>
      <c r="I44" s="104"/>
      <c r="J44" s="104"/>
      <c r="K44" s="104"/>
    </row>
    <row r="45" spans="1:11" ht="13.5">
      <c r="A45" s="13">
        <v>7</v>
      </c>
      <c r="B45" s="113" t="s">
        <v>54</v>
      </c>
      <c r="C45" s="123"/>
      <c r="D45" s="123"/>
      <c r="E45" s="123"/>
      <c r="F45" s="124">
        <f t="shared" si="2"/>
        <v>0</v>
      </c>
      <c r="G45" s="104"/>
      <c r="H45" s="104"/>
      <c r="I45" s="104"/>
      <c r="J45" s="104"/>
      <c r="K45" s="104"/>
    </row>
    <row r="46" spans="1:11" ht="13.5">
      <c r="A46" s="13">
        <v>8</v>
      </c>
      <c r="B46" s="113" t="s">
        <v>52</v>
      </c>
      <c r="C46" s="123"/>
      <c r="D46" s="123"/>
      <c r="E46" s="123"/>
      <c r="F46" s="124">
        <f t="shared" si="2"/>
        <v>0</v>
      </c>
      <c r="G46" s="104"/>
      <c r="H46" s="104"/>
      <c r="I46" s="104"/>
      <c r="J46" s="104"/>
      <c r="K46" s="104"/>
    </row>
    <row r="47" spans="1:11" ht="13.5">
      <c r="A47" s="13">
        <v>9</v>
      </c>
      <c r="B47" s="113" t="s">
        <v>163</v>
      </c>
      <c r="C47" s="123"/>
      <c r="D47" s="123"/>
      <c r="E47" s="123"/>
      <c r="F47" s="124">
        <f t="shared" si="2"/>
        <v>0</v>
      </c>
      <c r="G47" s="104"/>
      <c r="H47" s="104"/>
      <c r="I47" s="104"/>
      <c r="J47" s="104"/>
      <c r="K47" s="104"/>
    </row>
    <row r="48" spans="1:11" ht="13.5">
      <c r="A48" s="13">
        <v>10</v>
      </c>
      <c r="B48" s="72" t="s">
        <v>80</v>
      </c>
      <c r="C48" s="123"/>
      <c r="D48" s="123"/>
      <c r="E48" s="123"/>
      <c r="F48" s="124">
        <f t="shared" si="2"/>
        <v>0</v>
      </c>
      <c r="G48" s="104"/>
      <c r="H48" s="104"/>
      <c r="I48" s="104"/>
      <c r="J48" s="104"/>
      <c r="K48" s="104"/>
    </row>
    <row r="49" spans="1:11" ht="13.5">
      <c r="A49" s="13">
        <v>11</v>
      </c>
      <c r="B49" s="114" t="s">
        <v>169</v>
      </c>
      <c r="C49" s="129">
        <f>SUM(C39:C48)</f>
        <v>2191</v>
      </c>
      <c r="D49" s="129">
        <f>SUM(D39:D48)</f>
        <v>0</v>
      </c>
      <c r="E49" s="129">
        <f>SUM(E39:E48)</f>
        <v>0</v>
      </c>
      <c r="F49" s="129">
        <f>SUM(F39:F48)</f>
        <v>2191</v>
      </c>
      <c r="G49" s="104"/>
      <c r="H49" s="104"/>
      <c r="I49" s="104"/>
      <c r="J49" s="104"/>
      <c r="K49" s="104"/>
    </row>
    <row r="50" spans="1:11" ht="13.5">
      <c r="A50" s="13">
        <v>12</v>
      </c>
      <c r="B50" s="115" t="s">
        <v>149</v>
      </c>
      <c r="C50" s="131">
        <f>C49-C21</f>
        <v>-18047</v>
      </c>
      <c r="D50" s="131">
        <f>D49-D21</f>
        <v>0</v>
      </c>
      <c r="E50" s="131">
        <f>E49-E21</f>
        <v>0</v>
      </c>
      <c r="F50" s="131">
        <f>SUM(C50:D50)</f>
        <v>-18047</v>
      </c>
      <c r="G50" s="104"/>
      <c r="H50" s="104"/>
      <c r="I50" s="104"/>
      <c r="J50" s="104"/>
      <c r="K50" s="104"/>
    </row>
    <row r="51" spans="1:11" ht="13.5">
      <c r="A51" s="13">
        <v>13</v>
      </c>
      <c r="B51" s="115" t="s">
        <v>150</v>
      </c>
      <c r="C51" s="132"/>
      <c r="D51" s="132"/>
      <c r="E51" s="132"/>
      <c r="F51" s="132"/>
      <c r="G51" s="104"/>
      <c r="H51" s="104"/>
      <c r="I51" s="104"/>
      <c r="J51" s="104"/>
      <c r="K51" s="104"/>
    </row>
    <row r="52" spans="1:11" ht="13.5">
      <c r="A52" s="13">
        <v>14</v>
      </c>
      <c r="B52" s="116" t="s">
        <v>85</v>
      </c>
      <c r="C52" s="133">
        <v>17886</v>
      </c>
      <c r="D52" s="133"/>
      <c r="E52" s="133"/>
      <c r="F52" s="134">
        <f>SUM(C52:D52)</f>
        <v>17886</v>
      </c>
      <c r="G52" s="104"/>
      <c r="H52" s="104"/>
      <c r="I52" s="104"/>
      <c r="J52" s="104"/>
      <c r="K52" s="104"/>
    </row>
    <row r="53" spans="1:11" ht="27.75" thickBot="1">
      <c r="A53" s="13">
        <v>15</v>
      </c>
      <c r="B53" s="117" t="s">
        <v>79</v>
      </c>
      <c r="C53" s="135">
        <v>161</v>
      </c>
      <c r="D53" s="135"/>
      <c r="E53" s="135"/>
      <c r="F53" s="136">
        <f>SUM(C53:D53)</f>
        <v>161</v>
      </c>
      <c r="G53" s="104"/>
      <c r="H53" s="104"/>
      <c r="I53" s="104"/>
      <c r="J53" s="104"/>
      <c r="K53" s="104"/>
    </row>
    <row r="54" spans="1:11" ht="14.25" thickBot="1">
      <c r="A54" s="13">
        <v>16</v>
      </c>
      <c r="B54" s="118" t="s">
        <v>151</v>
      </c>
      <c r="C54" s="137">
        <f>SUM(C49+C52+C53)</f>
        <v>20238</v>
      </c>
      <c r="D54" s="137">
        <f>SUM(D49+D52+D53)</f>
        <v>0</v>
      </c>
      <c r="E54" s="137">
        <f>SUM(E49+E52+E53)</f>
        <v>0</v>
      </c>
      <c r="F54" s="138">
        <f>SUM(F49+F52+F53)</f>
        <v>20238</v>
      </c>
      <c r="G54" s="104"/>
      <c r="H54" s="104"/>
      <c r="I54" s="104"/>
      <c r="J54" s="104"/>
      <c r="K54" s="104"/>
    </row>
    <row r="55" spans="1:11" ht="13.5">
      <c r="A55" s="13">
        <v>17</v>
      </c>
      <c r="B55" s="119" t="s">
        <v>72</v>
      </c>
      <c r="C55" s="139"/>
      <c r="D55" s="139"/>
      <c r="E55" s="139"/>
      <c r="F55" s="140">
        <f>SUM(C55:D55)</f>
        <v>0</v>
      </c>
      <c r="G55" s="104"/>
      <c r="H55" s="104"/>
      <c r="I55" s="104"/>
      <c r="J55" s="104"/>
      <c r="K55" s="104"/>
    </row>
    <row r="56" spans="1:11" ht="13.5">
      <c r="A56" s="13">
        <v>18</v>
      </c>
      <c r="B56" s="112" t="s">
        <v>82</v>
      </c>
      <c r="C56" s="123"/>
      <c r="D56" s="123"/>
      <c r="E56" s="123"/>
      <c r="F56" s="124">
        <f>SUM(C56:D56)</f>
        <v>0</v>
      </c>
      <c r="G56" s="104"/>
      <c r="H56" s="104"/>
      <c r="I56" s="104"/>
      <c r="J56" s="104"/>
      <c r="K56" s="104"/>
    </row>
    <row r="57" spans="1:11" ht="13.5">
      <c r="A57" s="13">
        <v>19</v>
      </c>
      <c r="B57" s="113" t="s">
        <v>53</v>
      </c>
      <c r="C57" s="123"/>
      <c r="D57" s="123"/>
      <c r="E57" s="123"/>
      <c r="F57" s="124">
        <f>SUM(C57:D57)</f>
        <v>0</v>
      </c>
      <c r="G57" s="104"/>
      <c r="H57" s="104"/>
      <c r="I57" s="104"/>
      <c r="J57" s="104"/>
      <c r="K57" s="104"/>
    </row>
    <row r="58" spans="1:11" ht="13.5">
      <c r="A58" s="13">
        <v>20</v>
      </c>
      <c r="B58" s="112" t="s">
        <v>83</v>
      </c>
      <c r="C58" s="123"/>
      <c r="D58" s="123"/>
      <c r="E58" s="123"/>
      <c r="F58" s="124">
        <f>SUM(C58:D58)</f>
        <v>0</v>
      </c>
      <c r="G58" s="104"/>
      <c r="H58" s="104"/>
      <c r="I58" s="104"/>
      <c r="J58" s="104"/>
      <c r="K58" s="104"/>
    </row>
    <row r="59" spans="1:11" ht="13.5">
      <c r="A59" s="13">
        <v>21</v>
      </c>
      <c r="B59" s="72" t="s">
        <v>84</v>
      </c>
      <c r="C59" s="123"/>
      <c r="D59" s="123"/>
      <c r="E59" s="123"/>
      <c r="F59" s="124">
        <f>SUM(C59:D59)</f>
        <v>0</v>
      </c>
      <c r="G59" s="104"/>
      <c r="H59" s="104"/>
      <c r="I59" s="104"/>
      <c r="J59" s="104"/>
      <c r="K59" s="104"/>
    </row>
    <row r="60" spans="1:11" ht="13.5">
      <c r="A60" s="13">
        <v>22</v>
      </c>
      <c r="B60" s="114" t="s">
        <v>170</v>
      </c>
      <c r="C60" s="128">
        <f>SUM(C55:C59)</f>
        <v>0</v>
      </c>
      <c r="D60" s="128">
        <f>SUM(D55:D59)</f>
        <v>0</v>
      </c>
      <c r="E60" s="128">
        <f>SUM(E55:E59)</f>
        <v>0</v>
      </c>
      <c r="F60" s="128">
        <f>SUM(F55:F59)</f>
        <v>0</v>
      </c>
      <c r="G60" s="104"/>
      <c r="H60" s="104"/>
      <c r="I60" s="104"/>
      <c r="J60" s="104"/>
      <c r="K60" s="104"/>
    </row>
    <row r="61" spans="1:11" ht="13.5">
      <c r="A61" s="13">
        <v>23</v>
      </c>
      <c r="B61" s="115" t="s">
        <v>152</v>
      </c>
      <c r="C61" s="132">
        <f>C60-C34</f>
        <v>0</v>
      </c>
      <c r="D61" s="132">
        <f>D60-D34</f>
        <v>0</v>
      </c>
      <c r="E61" s="132">
        <f>E60-E34</f>
        <v>0</v>
      </c>
      <c r="F61" s="132">
        <f>F60-F34</f>
        <v>0</v>
      </c>
      <c r="G61" s="104"/>
      <c r="H61" s="104"/>
      <c r="I61" s="104"/>
      <c r="J61" s="104"/>
      <c r="K61" s="104"/>
    </row>
    <row r="62" spans="1:11" ht="13.5">
      <c r="A62" s="13">
        <v>24</v>
      </c>
      <c r="B62" s="115" t="s">
        <v>153</v>
      </c>
      <c r="C62" s="131"/>
      <c r="D62" s="131"/>
      <c r="E62" s="131"/>
      <c r="F62" s="131">
        <f>SUM(F55:F61)</f>
        <v>0</v>
      </c>
      <c r="G62" s="104"/>
      <c r="H62" s="104"/>
      <c r="I62" s="104"/>
      <c r="J62" s="104"/>
      <c r="K62" s="104"/>
    </row>
    <row r="63" spans="1:11" ht="13.5">
      <c r="A63" s="13">
        <v>25</v>
      </c>
      <c r="B63" s="116" t="s">
        <v>86</v>
      </c>
      <c r="C63" s="134"/>
      <c r="D63" s="134"/>
      <c r="E63" s="134"/>
      <c r="F63" s="134">
        <f>SUM(C63:D63)</f>
        <v>0</v>
      </c>
      <c r="G63" s="104"/>
      <c r="H63" s="104"/>
      <c r="I63" s="104"/>
      <c r="J63" s="104"/>
      <c r="K63" s="104"/>
    </row>
    <row r="64" spans="1:11" ht="13.5">
      <c r="A64" s="13">
        <v>26</v>
      </c>
      <c r="B64" s="112" t="s">
        <v>83</v>
      </c>
      <c r="C64" s="123"/>
      <c r="D64" s="123"/>
      <c r="E64" s="123"/>
      <c r="F64" s="123"/>
      <c r="G64" s="104"/>
      <c r="H64" s="104"/>
      <c r="I64" s="104"/>
      <c r="J64" s="104"/>
      <c r="K64" s="104"/>
    </row>
    <row r="65" spans="1:11" ht="14.25" thickBot="1">
      <c r="A65" s="13">
        <v>27</v>
      </c>
      <c r="B65" s="120" t="s">
        <v>154</v>
      </c>
      <c r="C65" s="135"/>
      <c r="D65" s="135"/>
      <c r="E65" s="135"/>
      <c r="F65" s="136">
        <f>SUM(C65:D65)</f>
        <v>0</v>
      </c>
      <c r="G65" s="104"/>
      <c r="H65" s="104"/>
      <c r="I65" s="104"/>
      <c r="J65" s="104"/>
      <c r="K65" s="104"/>
    </row>
    <row r="66" spans="1:11" ht="13.5" thickBot="1">
      <c r="A66" s="13">
        <v>28</v>
      </c>
      <c r="B66" s="145" t="s">
        <v>155</v>
      </c>
      <c r="C66" s="141">
        <f>SUM(C60+C63+C64+C65)</f>
        <v>0</v>
      </c>
      <c r="D66" s="141"/>
      <c r="E66" s="141"/>
      <c r="F66" s="138">
        <f>SUM(C66:D66)</f>
        <v>0</v>
      </c>
      <c r="G66" s="104"/>
      <c r="H66" s="104"/>
      <c r="I66" s="104"/>
      <c r="J66" s="104"/>
      <c r="K66" s="104"/>
    </row>
    <row r="67" spans="1:11" ht="12.75">
      <c r="A67" s="13">
        <v>29</v>
      </c>
      <c r="B67" s="121" t="s">
        <v>98</v>
      </c>
      <c r="C67" s="142">
        <f>SUM(C54+C66)</f>
        <v>20238</v>
      </c>
      <c r="D67" s="142">
        <f>SUM(D54+D66)</f>
        <v>0</v>
      </c>
      <c r="E67" s="142">
        <f>SUM(E54+E66)</f>
        <v>0</v>
      </c>
      <c r="F67" s="142">
        <f>SUM(C67:D67)</f>
        <v>20238</v>
      </c>
      <c r="G67" s="104"/>
      <c r="H67" s="104"/>
      <c r="I67" s="104"/>
      <c r="J67" s="104"/>
      <c r="K67" s="104"/>
    </row>
    <row r="68" spans="2:11" ht="12.75">
      <c r="B68" s="104"/>
      <c r="C68" s="143"/>
      <c r="D68" s="104"/>
      <c r="E68" s="104"/>
      <c r="F68" s="104"/>
      <c r="G68" s="104"/>
      <c r="H68" s="104"/>
      <c r="I68" s="104"/>
      <c r="J68" s="104"/>
      <c r="K68" s="104"/>
    </row>
    <row r="69" spans="2:11" ht="15">
      <c r="B69" s="108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2:11" ht="12.75"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2:11" ht="12.7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2.75"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2:11" ht="12.75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2:11" ht="12.75"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2:11" ht="12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12.75"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2.7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2.7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12.75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.75"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2.75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2.75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12.75"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2.7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2.75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ht="12.75"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2:11" ht="12.75"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2.7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2.75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2.75"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2.7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2.7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2.7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2.7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2.7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2:11" ht="12.7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2:11" ht="12.7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2:11" ht="12.7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2:11" ht="12.75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2:11" ht="12.7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2:11" ht="12.7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2:11" ht="12.7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2:11" ht="12.75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 ht="12.75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 ht="12.7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</sheetData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workbookViewId="0" topLeftCell="A1">
      <selection activeCell="F1" sqref="F1"/>
    </sheetView>
  </sheetViews>
  <sheetFormatPr defaultColWidth="9.140625" defaultRowHeight="12.75"/>
  <cols>
    <col min="1" max="1" width="3.8515625" style="0" customWidth="1"/>
    <col min="2" max="2" width="70.7109375" style="0" customWidth="1"/>
    <col min="3" max="3" width="20.57421875" style="0" bestFit="1" customWidth="1"/>
    <col min="4" max="4" width="18.421875" style="0" customWidth="1"/>
    <col min="5" max="6" width="19.140625" style="0" customWidth="1"/>
    <col min="7" max="7" width="16.28125" style="0" customWidth="1"/>
    <col min="8" max="8" width="22.140625" style="0" customWidth="1"/>
    <col min="9" max="9" width="21.7109375" style="0" customWidth="1"/>
  </cols>
  <sheetData>
    <row r="1" ht="12.75">
      <c r="F1" s="75" t="s">
        <v>180</v>
      </c>
    </row>
    <row r="3" spans="2:16" ht="15">
      <c r="B3" s="335" t="s">
        <v>178</v>
      </c>
      <c r="C3" s="335"/>
      <c r="D3" s="335"/>
      <c r="E3" s="335"/>
      <c r="F3" s="335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5">
      <c r="B4" s="335" t="s">
        <v>166</v>
      </c>
      <c r="C4" s="335"/>
      <c r="D4" s="335"/>
      <c r="E4" s="335"/>
      <c r="F4" s="335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ht="15">
      <c r="B5" s="67"/>
      <c r="C5" s="67"/>
      <c r="D5" s="67"/>
      <c r="E5" s="67"/>
      <c r="F5" s="68" t="s">
        <v>128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1" ht="12.75">
      <c r="B6" s="111" t="s">
        <v>117</v>
      </c>
      <c r="C6" s="111" t="s">
        <v>118</v>
      </c>
      <c r="D6" s="111" t="s">
        <v>119</v>
      </c>
      <c r="E6" s="111" t="s">
        <v>120</v>
      </c>
      <c r="F6" s="111" t="s">
        <v>121</v>
      </c>
      <c r="G6" s="104"/>
      <c r="H6" s="104"/>
      <c r="I6" s="104"/>
      <c r="J6" s="104"/>
      <c r="K6" s="104"/>
    </row>
    <row r="7" spans="2:11" ht="40.5">
      <c r="B7" s="105" t="s">
        <v>99</v>
      </c>
      <c r="C7" s="106" t="s">
        <v>157</v>
      </c>
      <c r="D7" s="106" t="s">
        <v>158</v>
      </c>
      <c r="E7" s="106" t="s">
        <v>161</v>
      </c>
      <c r="F7" s="107" t="s">
        <v>100</v>
      </c>
      <c r="G7" s="104"/>
      <c r="H7" s="104"/>
      <c r="I7" s="104"/>
      <c r="J7" s="104"/>
      <c r="K7" s="104"/>
    </row>
    <row r="8" spans="1:11" ht="12.75">
      <c r="A8" s="13">
        <v>1</v>
      </c>
      <c r="B8" s="14" t="s">
        <v>87</v>
      </c>
      <c r="C8" s="123">
        <v>80962</v>
      </c>
      <c r="D8" s="123"/>
      <c r="E8" s="123">
        <v>25096</v>
      </c>
      <c r="F8" s="124">
        <f aca="true" t="shared" si="0" ref="F8:F20">SUM(C8:E8)</f>
        <v>106058</v>
      </c>
      <c r="G8" s="104"/>
      <c r="H8" s="104"/>
      <c r="I8" s="104"/>
      <c r="J8" s="104"/>
      <c r="K8" s="104"/>
    </row>
    <row r="9" spans="1:11" ht="12.75">
      <c r="A9" s="13">
        <v>2</v>
      </c>
      <c r="B9" s="14" t="s">
        <v>88</v>
      </c>
      <c r="C9" s="123">
        <v>21166</v>
      </c>
      <c r="D9" s="123"/>
      <c r="E9" s="123">
        <v>6544</v>
      </c>
      <c r="F9" s="124">
        <f t="shared" si="0"/>
        <v>27710</v>
      </c>
      <c r="G9" s="104"/>
      <c r="H9" s="104"/>
      <c r="I9" s="104"/>
      <c r="J9" s="104"/>
      <c r="K9" s="104"/>
    </row>
    <row r="10" spans="1:11" ht="12.75">
      <c r="A10" s="13">
        <v>3</v>
      </c>
      <c r="B10" s="14" t="s">
        <v>94</v>
      </c>
      <c r="C10" s="123">
        <v>38918</v>
      </c>
      <c r="D10" s="123"/>
      <c r="E10" s="123">
        <v>12853</v>
      </c>
      <c r="F10" s="124">
        <f t="shared" si="0"/>
        <v>51771</v>
      </c>
      <c r="G10" s="104"/>
      <c r="H10" s="104"/>
      <c r="I10" s="104"/>
      <c r="J10" s="104"/>
      <c r="K10" s="104"/>
    </row>
    <row r="11" spans="1:11" ht="12.75">
      <c r="A11" s="13">
        <v>4</v>
      </c>
      <c r="B11" s="14" t="s">
        <v>89</v>
      </c>
      <c r="C11" s="123"/>
      <c r="D11" s="123"/>
      <c r="E11" s="123"/>
      <c r="F11" s="124">
        <f t="shared" si="0"/>
        <v>0</v>
      </c>
      <c r="G11" s="104"/>
      <c r="H11" s="104"/>
      <c r="I11" s="104"/>
      <c r="J11" s="104"/>
      <c r="K11" s="104"/>
    </row>
    <row r="12" spans="1:11" ht="12.75">
      <c r="A12" s="13">
        <v>5</v>
      </c>
      <c r="B12" s="14" t="s">
        <v>95</v>
      </c>
      <c r="C12" s="124"/>
      <c r="D12" s="124"/>
      <c r="E12" s="124"/>
      <c r="F12" s="124">
        <f t="shared" si="0"/>
        <v>0</v>
      </c>
      <c r="G12" s="104"/>
      <c r="H12" s="104"/>
      <c r="I12" s="104"/>
      <c r="J12" s="104"/>
      <c r="K12" s="104"/>
    </row>
    <row r="13" spans="1:11" ht="12.75">
      <c r="A13" s="13">
        <v>6</v>
      </c>
      <c r="B13" s="76" t="s">
        <v>105</v>
      </c>
      <c r="C13" s="125"/>
      <c r="D13" s="125"/>
      <c r="E13" s="125"/>
      <c r="F13" s="124">
        <f t="shared" si="0"/>
        <v>0</v>
      </c>
      <c r="G13" s="104"/>
      <c r="H13" s="104"/>
      <c r="I13" s="104"/>
      <c r="J13" s="104"/>
      <c r="K13" s="104"/>
    </row>
    <row r="14" spans="1:11" ht="12.75">
      <c r="A14" s="13">
        <v>7</v>
      </c>
      <c r="B14" s="24" t="s">
        <v>106</v>
      </c>
      <c r="C14" s="123"/>
      <c r="D14" s="123"/>
      <c r="E14" s="123"/>
      <c r="F14" s="124">
        <f t="shared" si="0"/>
        <v>0</v>
      </c>
      <c r="G14" s="104"/>
      <c r="H14" s="104"/>
      <c r="I14" s="104"/>
      <c r="J14" s="104"/>
      <c r="K14" s="104"/>
    </row>
    <row r="15" spans="1:11" ht="26.25">
      <c r="A15" s="13">
        <v>8</v>
      </c>
      <c r="B15" s="45" t="s">
        <v>111</v>
      </c>
      <c r="C15" s="123"/>
      <c r="D15" s="123"/>
      <c r="E15" s="123"/>
      <c r="F15" s="124">
        <f t="shared" si="0"/>
        <v>0</v>
      </c>
      <c r="G15" s="104"/>
      <c r="H15" s="104"/>
      <c r="I15" s="104"/>
      <c r="J15" s="104"/>
      <c r="K15" s="104"/>
    </row>
    <row r="16" spans="1:11" ht="12.75">
      <c r="A16" s="13">
        <v>9</v>
      </c>
      <c r="B16" s="24" t="s">
        <v>110</v>
      </c>
      <c r="C16" s="123"/>
      <c r="D16" s="123"/>
      <c r="E16" s="123"/>
      <c r="F16" s="124">
        <f t="shared" si="0"/>
        <v>0</v>
      </c>
      <c r="G16" s="104"/>
      <c r="H16" s="104"/>
      <c r="I16" s="104"/>
      <c r="J16" s="104"/>
      <c r="K16" s="104"/>
    </row>
    <row r="17" spans="1:11" ht="12.75">
      <c r="A17" s="13">
        <v>10</v>
      </c>
      <c r="B17" s="24" t="s">
        <v>107</v>
      </c>
      <c r="C17" s="123"/>
      <c r="D17" s="123"/>
      <c r="E17" s="123"/>
      <c r="F17" s="124">
        <f t="shared" si="0"/>
        <v>0</v>
      </c>
      <c r="G17" s="104"/>
      <c r="H17" s="104"/>
      <c r="I17" s="104"/>
      <c r="J17" s="104"/>
      <c r="K17" s="104"/>
    </row>
    <row r="18" spans="1:11" ht="12.75">
      <c r="A18" s="13">
        <v>11</v>
      </c>
      <c r="B18" s="14" t="s">
        <v>96</v>
      </c>
      <c r="C18" s="123"/>
      <c r="D18" s="123"/>
      <c r="E18" s="123"/>
      <c r="F18" s="124">
        <f t="shared" si="0"/>
        <v>0</v>
      </c>
      <c r="G18" s="104"/>
      <c r="H18" s="104"/>
      <c r="I18" s="104"/>
      <c r="J18" s="104"/>
      <c r="K18" s="104"/>
    </row>
    <row r="19" spans="1:11" ht="12.75">
      <c r="A19" s="13">
        <v>12</v>
      </c>
      <c r="B19" s="15" t="s">
        <v>108</v>
      </c>
      <c r="C19" s="123"/>
      <c r="D19" s="123"/>
      <c r="E19" s="123"/>
      <c r="F19" s="124">
        <f t="shared" si="0"/>
        <v>0</v>
      </c>
      <c r="G19" s="104"/>
      <c r="H19" s="104"/>
      <c r="I19" s="104"/>
      <c r="J19" s="104"/>
      <c r="K19" s="104"/>
    </row>
    <row r="20" spans="1:11" ht="12.75">
      <c r="A20" s="13">
        <v>13</v>
      </c>
      <c r="B20" s="15" t="s">
        <v>109</v>
      </c>
      <c r="C20" s="127"/>
      <c r="D20" s="127"/>
      <c r="E20" s="127"/>
      <c r="F20" s="124">
        <f t="shared" si="0"/>
        <v>0</v>
      </c>
      <c r="G20" s="104"/>
      <c r="H20" s="104"/>
      <c r="I20" s="104"/>
      <c r="J20" s="104"/>
      <c r="K20" s="104"/>
    </row>
    <row r="21" spans="1:11" ht="12.75">
      <c r="A21" s="13">
        <v>14</v>
      </c>
      <c r="B21" s="103" t="s">
        <v>151</v>
      </c>
      <c r="C21" s="128">
        <f>SUM(C8:C20)</f>
        <v>141046</v>
      </c>
      <c r="D21" s="128">
        <f>SUM(D8:D20)</f>
        <v>0</v>
      </c>
      <c r="E21" s="128">
        <f>SUM(E8:E20)</f>
        <v>44493</v>
      </c>
      <c r="F21" s="128">
        <f>SUM(F8:F20)</f>
        <v>185539</v>
      </c>
      <c r="G21" s="104"/>
      <c r="H21" s="104"/>
      <c r="I21" s="104"/>
      <c r="J21" s="104"/>
      <c r="K21" s="104"/>
    </row>
    <row r="22" spans="1:11" ht="12.75">
      <c r="A22" s="13">
        <v>15</v>
      </c>
      <c r="B22" s="26" t="s">
        <v>92</v>
      </c>
      <c r="C22" s="123">
        <v>1200</v>
      </c>
      <c r="D22" s="123"/>
      <c r="E22" s="123"/>
      <c r="F22" s="124">
        <f aca="true" t="shared" si="1" ref="F22:F33">SUM(C22:E22)</f>
        <v>1200</v>
      </c>
      <c r="G22" s="104"/>
      <c r="H22" s="104"/>
      <c r="I22" s="104"/>
      <c r="J22" s="104"/>
      <c r="K22" s="104"/>
    </row>
    <row r="23" spans="1:11" ht="12.75">
      <c r="A23" s="13">
        <v>16</v>
      </c>
      <c r="B23" s="26" t="s">
        <v>90</v>
      </c>
      <c r="C23" s="124"/>
      <c r="D23" s="124"/>
      <c r="E23" s="124"/>
      <c r="F23" s="124">
        <f t="shared" si="1"/>
        <v>0</v>
      </c>
      <c r="G23" s="104"/>
      <c r="H23" s="104"/>
      <c r="I23" s="104"/>
      <c r="J23" s="104"/>
      <c r="K23" s="104"/>
    </row>
    <row r="24" spans="1:11" ht="12.75">
      <c r="A24" s="13">
        <v>17</v>
      </c>
      <c r="B24" s="14" t="s">
        <v>93</v>
      </c>
      <c r="C24" s="123"/>
      <c r="D24" s="123"/>
      <c r="E24" s="123"/>
      <c r="F24" s="124">
        <f t="shared" si="1"/>
        <v>0</v>
      </c>
      <c r="G24" s="104"/>
      <c r="H24" s="104"/>
      <c r="I24" s="104"/>
      <c r="J24" s="104"/>
      <c r="K24" s="104"/>
    </row>
    <row r="25" spans="1:11" ht="26.25">
      <c r="A25" s="13">
        <v>18</v>
      </c>
      <c r="B25" s="77" t="s">
        <v>91</v>
      </c>
      <c r="C25" s="125"/>
      <c r="D25" s="125"/>
      <c r="E25" s="125"/>
      <c r="F25" s="124">
        <f t="shared" si="1"/>
        <v>0</v>
      </c>
      <c r="G25" s="104"/>
      <c r="H25" s="104"/>
      <c r="I25" s="104"/>
      <c r="J25" s="104"/>
      <c r="K25" s="104"/>
    </row>
    <row r="26" spans="1:11" ht="12.75">
      <c r="A26" s="13">
        <v>19</v>
      </c>
      <c r="B26" s="27" t="s">
        <v>112</v>
      </c>
      <c r="C26" s="123"/>
      <c r="D26" s="123"/>
      <c r="E26" s="123"/>
      <c r="F26" s="124">
        <f t="shared" si="1"/>
        <v>0</v>
      </c>
      <c r="G26" s="104"/>
      <c r="H26" s="104"/>
      <c r="I26" s="104"/>
      <c r="J26" s="104"/>
      <c r="K26" s="104"/>
    </row>
    <row r="27" spans="1:11" ht="12.75">
      <c r="A27" s="13">
        <v>20</v>
      </c>
      <c r="B27" s="27" t="s">
        <v>113</v>
      </c>
      <c r="C27" s="123"/>
      <c r="D27" s="123"/>
      <c r="E27" s="123"/>
      <c r="F27" s="124">
        <f t="shared" si="1"/>
        <v>0</v>
      </c>
      <c r="G27" s="104"/>
      <c r="H27" s="104"/>
      <c r="I27" s="104"/>
      <c r="J27" s="104"/>
      <c r="K27" s="104"/>
    </row>
    <row r="28" spans="1:11" ht="12.75">
      <c r="A28" s="13">
        <v>21</v>
      </c>
      <c r="B28" s="11" t="s">
        <v>114</v>
      </c>
      <c r="C28" s="123"/>
      <c r="D28" s="123"/>
      <c r="E28" s="123"/>
      <c r="F28" s="124">
        <f t="shared" si="1"/>
        <v>0</v>
      </c>
      <c r="G28" s="104"/>
      <c r="H28" s="104"/>
      <c r="I28" s="104"/>
      <c r="J28" s="104"/>
      <c r="K28" s="104"/>
    </row>
    <row r="29" spans="1:11" ht="12.75">
      <c r="A29" s="13">
        <v>22</v>
      </c>
      <c r="B29" s="27" t="s">
        <v>115</v>
      </c>
      <c r="C29" s="123"/>
      <c r="D29" s="123"/>
      <c r="E29" s="123"/>
      <c r="F29" s="124">
        <f t="shared" si="1"/>
        <v>0</v>
      </c>
      <c r="G29" s="104"/>
      <c r="H29" s="104"/>
      <c r="I29" s="104"/>
      <c r="J29" s="104"/>
      <c r="K29" s="104"/>
    </row>
    <row r="30" spans="1:11" ht="12.75">
      <c r="A30" s="13">
        <v>23</v>
      </c>
      <c r="B30" s="12" t="s">
        <v>73</v>
      </c>
      <c r="C30" s="123"/>
      <c r="D30" s="123"/>
      <c r="E30" s="123"/>
      <c r="F30" s="124">
        <f t="shared" si="1"/>
        <v>0</v>
      </c>
      <c r="G30" s="104"/>
      <c r="H30" s="104"/>
      <c r="I30" s="104"/>
      <c r="J30" s="104"/>
      <c r="K30" s="104"/>
    </row>
    <row r="31" spans="1:11" ht="12.75">
      <c r="A31" s="13">
        <v>24</v>
      </c>
      <c r="B31" s="12" t="s">
        <v>74</v>
      </c>
      <c r="C31" s="123"/>
      <c r="D31" s="123"/>
      <c r="E31" s="123"/>
      <c r="F31" s="124">
        <f t="shared" si="1"/>
        <v>0</v>
      </c>
      <c r="G31" s="104"/>
      <c r="H31" s="104"/>
      <c r="I31" s="104"/>
      <c r="J31" s="104"/>
      <c r="K31" s="104"/>
    </row>
    <row r="32" spans="1:11" ht="12.75">
      <c r="A32" s="13">
        <v>25</v>
      </c>
      <c r="B32" s="12" t="s">
        <v>75</v>
      </c>
      <c r="C32" s="123"/>
      <c r="D32" s="123"/>
      <c r="E32" s="123"/>
      <c r="F32" s="124">
        <f t="shared" si="1"/>
        <v>0</v>
      </c>
      <c r="G32" s="104"/>
      <c r="H32" s="104"/>
      <c r="I32" s="104"/>
      <c r="J32" s="104"/>
      <c r="K32" s="104"/>
    </row>
    <row r="33" spans="1:11" ht="12.75">
      <c r="A33" s="13">
        <v>26</v>
      </c>
      <c r="B33" s="12" t="s">
        <v>156</v>
      </c>
      <c r="C33" s="123"/>
      <c r="D33" s="123"/>
      <c r="E33" s="123"/>
      <c r="F33" s="124">
        <f t="shared" si="1"/>
        <v>0</v>
      </c>
      <c r="G33" s="104"/>
      <c r="H33" s="104"/>
      <c r="I33" s="104"/>
      <c r="J33" s="104"/>
      <c r="K33" s="104"/>
    </row>
    <row r="34" spans="1:11" ht="12.75">
      <c r="A34" s="13">
        <v>27</v>
      </c>
      <c r="B34" s="122" t="s">
        <v>155</v>
      </c>
      <c r="C34" s="129">
        <f>SUM(C22:C33)</f>
        <v>1200</v>
      </c>
      <c r="D34" s="129">
        <f>SUM(D22:D33)</f>
        <v>0</v>
      </c>
      <c r="E34" s="129">
        <f>SUM(E22:E33)</f>
        <v>0</v>
      </c>
      <c r="F34" s="129">
        <f>SUM(F22:F33)</f>
        <v>1200</v>
      </c>
      <c r="G34" s="104"/>
      <c r="H34" s="104"/>
      <c r="I34" s="104"/>
      <c r="J34" s="104"/>
      <c r="K34" s="104"/>
    </row>
    <row r="35" spans="1:11" ht="31.5" customHeight="1">
      <c r="A35" s="13">
        <v>28</v>
      </c>
      <c r="B35" s="16" t="s">
        <v>97</v>
      </c>
      <c r="C35" s="130">
        <f>SUM(C21+C34)</f>
        <v>142246</v>
      </c>
      <c r="D35" s="130">
        <f>SUM(D21+D34)</f>
        <v>0</v>
      </c>
      <c r="E35" s="130">
        <f>SUM(E21+E34)</f>
        <v>44493</v>
      </c>
      <c r="F35" s="126">
        <f>SUM(C35:E35)</f>
        <v>186739</v>
      </c>
      <c r="G35" s="104"/>
      <c r="H35" s="104"/>
      <c r="I35" s="104"/>
      <c r="J35" s="104"/>
      <c r="K35" s="104"/>
    </row>
    <row r="36" spans="2:1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2.75">
      <c r="B37" s="111" t="s">
        <v>117</v>
      </c>
      <c r="C37" s="111" t="s">
        <v>118</v>
      </c>
      <c r="D37" s="111" t="s">
        <v>119</v>
      </c>
      <c r="E37" s="111" t="s">
        <v>120</v>
      </c>
      <c r="F37" s="111" t="s">
        <v>121</v>
      </c>
      <c r="G37" s="104"/>
      <c r="H37" s="104"/>
      <c r="I37" s="104"/>
      <c r="J37" s="104"/>
      <c r="K37" s="104"/>
    </row>
    <row r="38" spans="2:11" ht="66.75">
      <c r="B38" s="105" t="s">
        <v>99</v>
      </c>
      <c r="C38" s="106" t="s">
        <v>159</v>
      </c>
      <c r="D38" s="106" t="s">
        <v>160</v>
      </c>
      <c r="E38" s="106" t="s">
        <v>162</v>
      </c>
      <c r="F38" s="107" t="s">
        <v>100</v>
      </c>
      <c r="G38" s="104"/>
      <c r="H38" s="104"/>
      <c r="I38" s="104"/>
      <c r="J38" s="104"/>
      <c r="K38" s="104"/>
    </row>
    <row r="39" spans="1:11" ht="13.5">
      <c r="A39" s="13">
        <v>1</v>
      </c>
      <c r="B39" s="112" t="s">
        <v>76</v>
      </c>
      <c r="C39" s="123">
        <v>600</v>
      </c>
      <c r="D39" s="123"/>
      <c r="E39" s="123">
        <v>200</v>
      </c>
      <c r="F39" s="124">
        <f>SUM(C39:E39)</f>
        <v>800</v>
      </c>
      <c r="G39" s="104"/>
      <c r="H39" s="104"/>
      <c r="I39" s="104"/>
      <c r="J39" s="104"/>
      <c r="K39" s="104"/>
    </row>
    <row r="40" spans="1:11" ht="13.5">
      <c r="A40" s="13">
        <v>2</v>
      </c>
      <c r="B40" s="112" t="s">
        <v>167</v>
      </c>
      <c r="C40" s="123">
        <v>9758</v>
      </c>
      <c r="D40" s="123"/>
      <c r="E40" s="123"/>
      <c r="F40" s="124">
        <f aca="true" t="shared" si="2" ref="F40:F48">SUM(C40:D40)</f>
        <v>9758</v>
      </c>
      <c r="G40" s="104"/>
      <c r="H40" s="104"/>
      <c r="I40" s="104"/>
      <c r="J40" s="104"/>
      <c r="K40" s="104"/>
    </row>
    <row r="41" spans="1:11" ht="13.5">
      <c r="A41" s="13">
        <v>3</v>
      </c>
      <c r="B41" s="72" t="s">
        <v>78</v>
      </c>
      <c r="C41" s="123"/>
      <c r="D41" s="123"/>
      <c r="E41" s="123"/>
      <c r="F41" s="124">
        <f t="shared" si="2"/>
        <v>0</v>
      </c>
      <c r="G41" s="104"/>
      <c r="H41" s="104"/>
      <c r="I41" s="104"/>
      <c r="J41" s="104"/>
      <c r="K41" s="104"/>
    </row>
    <row r="42" spans="1:11" ht="13.5">
      <c r="A42" s="13">
        <v>4</v>
      </c>
      <c r="B42" s="113" t="s">
        <v>168</v>
      </c>
      <c r="C42" s="123"/>
      <c r="D42" s="123"/>
      <c r="E42" s="123"/>
      <c r="F42" s="124">
        <f t="shared" si="2"/>
        <v>0</v>
      </c>
      <c r="G42" s="104"/>
      <c r="H42" s="104"/>
      <c r="I42" s="104"/>
      <c r="J42" s="104"/>
      <c r="K42" s="104"/>
    </row>
    <row r="43" spans="1:11" ht="13.5">
      <c r="A43" s="13">
        <v>5</v>
      </c>
      <c r="B43" s="113" t="s">
        <v>81</v>
      </c>
      <c r="C43" s="123"/>
      <c r="D43" s="123"/>
      <c r="E43" s="123"/>
      <c r="F43" s="124">
        <f t="shared" si="2"/>
        <v>0</v>
      </c>
      <c r="G43" s="104"/>
      <c r="H43" s="104"/>
      <c r="I43" s="104"/>
      <c r="J43" s="104"/>
      <c r="K43" s="104"/>
    </row>
    <row r="44" spans="1:11" ht="13.5">
      <c r="A44" s="13">
        <v>6</v>
      </c>
      <c r="B44" s="113" t="s">
        <v>35</v>
      </c>
      <c r="C44" s="123"/>
      <c r="D44" s="123"/>
      <c r="E44" s="123"/>
      <c r="F44" s="124">
        <f t="shared" si="2"/>
        <v>0</v>
      </c>
      <c r="G44" s="104"/>
      <c r="H44" s="104"/>
      <c r="I44" s="104"/>
      <c r="J44" s="104"/>
      <c r="K44" s="104"/>
    </row>
    <row r="45" spans="1:11" ht="13.5">
      <c r="A45" s="13">
        <v>7</v>
      </c>
      <c r="B45" s="113" t="s">
        <v>54</v>
      </c>
      <c r="C45" s="123"/>
      <c r="D45" s="123"/>
      <c r="E45" s="123"/>
      <c r="F45" s="124">
        <f t="shared" si="2"/>
        <v>0</v>
      </c>
      <c r="G45" s="104"/>
      <c r="H45" s="104"/>
      <c r="I45" s="104"/>
      <c r="J45" s="104"/>
      <c r="K45" s="104"/>
    </row>
    <row r="46" spans="1:11" ht="13.5">
      <c r="A46" s="13">
        <v>8</v>
      </c>
      <c r="B46" s="113" t="s">
        <v>52</v>
      </c>
      <c r="C46" s="123"/>
      <c r="D46" s="123"/>
      <c r="E46" s="123"/>
      <c r="F46" s="124">
        <f t="shared" si="2"/>
        <v>0</v>
      </c>
      <c r="G46" s="104"/>
      <c r="H46" s="104"/>
      <c r="I46" s="104"/>
      <c r="J46" s="104"/>
      <c r="K46" s="104"/>
    </row>
    <row r="47" spans="1:11" ht="13.5">
      <c r="A47" s="13">
        <v>9</v>
      </c>
      <c r="B47" s="113" t="s">
        <v>163</v>
      </c>
      <c r="C47" s="123"/>
      <c r="D47" s="123"/>
      <c r="E47" s="123"/>
      <c r="F47" s="124">
        <f t="shared" si="2"/>
        <v>0</v>
      </c>
      <c r="G47" s="104"/>
      <c r="H47" s="104"/>
      <c r="I47" s="104"/>
      <c r="J47" s="104"/>
      <c r="K47" s="104"/>
    </row>
    <row r="48" spans="1:11" ht="13.5">
      <c r="A48" s="13">
        <v>10</v>
      </c>
      <c r="B48" s="72" t="s">
        <v>80</v>
      </c>
      <c r="C48" s="123"/>
      <c r="D48" s="123"/>
      <c r="E48" s="123"/>
      <c r="F48" s="124">
        <f t="shared" si="2"/>
        <v>0</v>
      </c>
      <c r="G48" s="104"/>
      <c r="H48" s="104"/>
      <c r="I48" s="104"/>
      <c r="J48" s="104"/>
      <c r="K48" s="104"/>
    </row>
    <row r="49" spans="1:11" ht="13.5">
      <c r="A49" s="13">
        <v>11</v>
      </c>
      <c r="B49" s="114" t="s">
        <v>169</v>
      </c>
      <c r="C49" s="129">
        <f>SUM(C39:C48)</f>
        <v>10358</v>
      </c>
      <c r="D49" s="129">
        <f>SUM(D39:D48)</f>
        <v>0</v>
      </c>
      <c r="E49" s="129">
        <f>SUM(E39:E48)</f>
        <v>200</v>
      </c>
      <c r="F49" s="129">
        <f>SUM(F39:F48)</f>
        <v>10558</v>
      </c>
      <c r="G49" s="104"/>
      <c r="H49" s="104"/>
      <c r="I49" s="104"/>
      <c r="J49" s="104"/>
      <c r="K49" s="104"/>
    </row>
    <row r="50" spans="1:11" ht="13.5">
      <c r="A50" s="13">
        <v>12</v>
      </c>
      <c r="B50" s="115" t="s">
        <v>149</v>
      </c>
      <c r="C50" s="131">
        <f>SUM(C49-C21)</f>
        <v>-130688</v>
      </c>
      <c r="D50" s="131">
        <f>SUM(D49-D21)</f>
        <v>0</v>
      </c>
      <c r="E50" s="131">
        <f>SUM(E49-E21)</f>
        <v>-44293</v>
      </c>
      <c r="F50" s="131">
        <f>SUM(F49-F21)</f>
        <v>-174981</v>
      </c>
      <c r="G50" s="104"/>
      <c r="H50" s="104"/>
      <c r="I50" s="104"/>
      <c r="J50" s="104"/>
      <c r="K50" s="104"/>
    </row>
    <row r="51" spans="1:11" ht="13.5">
      <c r="A51" s="13">
        <v>13</v>
      </c>
      <c r="B51" s="115" t="s">
        <v>150</v>
      </c>
      <c r="C51" s="132"/>
      <c r="D51" s="132"/>
      <c r="E51" s="132"/>
      <c r="F51" s="132"/>
      <c r="G51" s="104"/>
      <c r="H51" s="104"/>
      <c r="I51" s="104"/>
      <c r="J51" s="104"/>
      <c r="K51" s="104"/>
    </row>
    <row r="52" spans="1:11" ht="13.5">
      <c r="A52" s="13">
        <v>14</v>
      </c>
      <c r="B52" s="116" t="s">
        <v>85</v>
      </c>
      <c r="C52" s="133">
        <v>130419</v>
      </c>
      <c r="D52" s="133"/>
      <c r="E52" s="133">
        <v>44293</v>
      </c>
      <c r="F52" s="134">
        <f>SUM(C52:E52)</f>
        <v>174712</v>
      </c>
      <c r="G52" s="104"/>
      <c r="H52" s="104"/>
      <c r="I52" s="104"/>
      <c r="J52" s="104"/>
      <c r="K52" s="104"/>
    </row>
    <row r="53" spans="1:11" ht="27.75" thickBot="1">
      <c r="A53" s="13">
        <v>15</v>
      </c>
      <c r="B53" s="117" t="s">
        <v>79</v>
      </c>
      <c r="C53" s="135">
        <v>269</v>
      </c>
      <c r="D53" s="135"/>
      <c r="E53" s="135"/>
      <c r="F53" s="136">
        <f>SUM(C53:D53)</f>
        <v>269</v>
      </c>
      <c r="G53" s="104"/>
      <c r="H53" s="104"/>
      <c r="I53" s="104"/>
      <c r="J53" s="104"/>
      <c r="K53" s="104"/>
    </row>
    <row r="54" spans="1:11" ht="14.25" thickBot="1">
      <c r="A54" s="47">
        <v>16</v>
      </c>
      <c r="B54" s="94" t="s">
        <v>151</v>
      </c>
      <c r="C54" s="137">
        <f>SUM(C49+C52+C53)</f>
        <v>141046</v>
      </c>
      <c r="D54" s="137">
        <f>SUM(D49+D52)</f>
        <v>0</v>
      </c>
      <c r="E54" s="137">
        <f>SUM(E49+E52)</f>
        <v>44493</v>
      </c>
      <c r="F54" s="138">
        <f>SUM(F49+F52+F53)</f>
        <v>185539</v>
      </c>
      <c r="G54" s="104"/>
      <c r="H54" s="104"/>
      <c r="I54" s="104"/>
      <c r="J54" s="104"/>
      <c r="K54" s="104"/>
    </row>
    <row r="55" spans="1:11" ht="13.5">
      <c r="A55" s="13">
        <v>17</v>
      </c>
      <c r="B55" s="119" t="s">
        <v>72</v>
      </c>
      <c r="C55" s="139"/>
      <c r="D55" s="139"/>
      <c r="E55" s="139"/>
      <c r="F55" s="140">
        <f aca="true" t="shared" si="3" ref="F55:F61">SUM(C55:D55)</f>
        <v>0</v>
      </c>
      <c r="G55" s="104"/>
      <c r="H55" s="104"/>
      <c r="I55" s="104"/>
      <c r="J55" s="104"/>
      <c r="K55" s="104"/>
    </row>
    <row r="56" spans="1:11" ht="13.5">
      <c r="A56" s="13">
        <v>18</v>
      </c>
      <c r="B56" s="112" t="s">
        <v>82</v>
      </c>
      <c r="C56" s="123"/>
      <c r="D56" s="123"/>
      <c r="E56" s="123"/>
      <c r="F56" s="124">
        <f t="shared" si="3"/>
        <v>0</v>
      </c>
      <c r="G56" s="104"/>
      <c r="H56" s="104"/>
      <c r="I56" s="104"/>
      <c r="J56" s="104"/>
      <c r="K56" s="104"/>
    </row>
    <row r="57" spans="1:11" ht="13.5">
      <c r="A57" s="13">
        <v>19</v>
      </c>
      <c r="B57" s="113" t="s">
        <v>53</v>
      </c>
      <c r="C57" s="123"/>
      <c r="D57" s="123"/>
      <c r="E57" s="123"/>
      <c r="F57" s="124">
        <f t="shared" si="3"/>
        <v>0</v>
      </c>
      <c r="G57" s="104"/>
      <c r="H57" s="104"/>
      <c r="I57" s="104"/>
      <c r="J57" s="104"/>
      <c r="K57" s="104"/>
    </row>
    <row r="58" spans="1:11" ht="13.5">
      <c r="A58" s="13">
        <v>20</v>
      </c>
      <c r="B58" s="112" t="s">
        <v>83</v>
      </c>
      <c r="C58" s="123"/>
      <c r="D58" s="123"/>
      <c r="E58" s="123"/>
      <c r="F58" s="124">
        <f t="shared" si="3"/>
        <v>0</v>
      </c>
      <c r="G58" s="104"/>
      <c r="H58" s="104"/>
      <c r="I58" s="104"/>
      <c r="J58" s="104"/>
      <c r="K58" s="104"/>
    </row>
    <row r="59" spans="1:11" ht="13.5">
      <c r="A59" s="13">
        <v>21</v>
      </c>
      <c r="B59" s="72" t="s">
        <v>84</v>
      </c>
      <c r="C59" s="123"/>
      <c r="D59" s="123"/>
      <c r="E59" s="123"/>
      <c r="F59" s="124">
        <f t="shared" si="3"/>
        <v>0</v>
      </c>
      <c r="G59" s="104"/>
      <c r="H59" s="104"/>
      <c r="I59" s="104"/>
      <c r="J59" s="104"/>
      <c r="K59" s="104"/>
    </row>
    <row r="60" spans="1:11" ht="13.5">
      <c r="A60" s="13">
        <v>22</v>
      </c>
      <c r="B60" s="114" t="s">
        <v>170</v>
      </c>
      <c r="C60" s="128"/>
      <c r="D60" s="128"/>
      <c r="E60" s="128"/>
      <c r="F60" s="129">
        <f t="shared" si="3"/>
        <v>0</v>
      </c>
      <c r="G60" s="104"/>
      <c r="H60" s="104"/>
      <c r="I60" s="104"/>
      <c r="J60" s="104"/>
      <c r="K60" s="104"/>
    </row>
    <row r="61" spans="1:11" ht="13.5">
      <c r="A61" s="13">
        <v>23</v>
      </c>
      <c r="B61" s="115" t="s">
        <v>152</v>
      </c>
      <c r="C61" s="132">
        <v>-1200</v>
      </c>
      <c r="D61" s="132"/>
      <c r="E61" s="132"/>
      <c r="F61" s="131">
        <f t="shared" si="3"/>
        <v>-1200</v>
      </c>
      <c r="G61" s="104"/>
      <c r="H61" s="104"/>
      <c r="I61" s="104"/>
      <c r="J61" s="104"/>
      <c r="K61" s="104"/>
    </row>
    <row r="62" spans="1:11" ht="13.5">
      <c r="A62" s="13">
        <v>24</v>
      </c>
      <c r="B62" s="115" t="s">
        <v>153</v>
      </c>
      <c r="C62" s="131"/>
      <c r="D62" s="131"/>
      <c r="E62" s="131"/>
      <c r="F62" s="131"/>
      <c r="G62" s="104"/>
      <c r="H62" s="104"/>
      <c r="I62" s="104"/>
      <c r="J62" s="104"/>
      <c r="K62" s="104"/>
    </row>
    <row r="63" spans="1:11" ht="13.5">
      <c r="A63" s="13">
        <v>25</v>
      </c>
      <c r="B63" s="116" t="s">
        <v>86</v>
      </c>
      <c r="C63" s="134">
        <v>1200</v>
      </c>
      <c r="D63" s="134"/>
      <c r="E63" s="134"/>
      <c r="F63" s="134">
        <f>SUM(C63:D63)</f>
        <v>1200</v>
      </c>
      <c r="G63" s="104"/>
      <c r="H63" s="104"/>
      <c r="I63" s="104"/>
      <c r="J63" s="104"/>
      <c r="K63" s="104"/>
    </row>
    <row r="64" spans="1:11" ht="13.5">
      <c r="A64" s="13">
        <v>26</v>
      </c>
      <c r="B64" s="112" t="s">
        <v>83</v>
      </c>
      <c r="C64" s="123"/>
      <c r="D64" s="123"/>
      <c r="E64" s="123"/>
      <c r="F64" s="123"/>
      <c r="G64" s="104"/>
      <c r="H64" s="104"/>
      <c r="I64" s="104"/>
      <c r="J64" s="104"/>
      <c r="K64" s="104"/>
    </row>
    <row r="65" spans="1:11" ht="14.25" thickBot="1">
      <c r="A65" s="13">
        <v>27</v>
      </c>
      <c r="B65" s="120" t="s">
        <v>154</v>
      </c>
      <c r="C65" s="135"/>
      <c r="D65" s="135"/>
      <c r="E65" s="135"/>
      <c r="F65" s="136">
        <f>SUM(C65:D65)</f>
        <v>0</v>
      </c>
      <c r="G65" s="104"/>
      <c r="H65" s="104"/>
      <c r="I65" s="104"/>
      <c r="J65" s="104"/>
      <c r="K65" s="104"/>
    </row>
    <row r="66" spans="1:11" ht="13.5" thickBot="1">
      <c r="A66" s="47">
        <v>28</v>
      </c>
      <c r="B66" s="101" t="s">
        <v>155</v>
      </c>
      <c r="C66" s="141">
        <v>1200</v>
      </c>
      <c r="D66" s="141"/>
      <c r="E66" s="141"/>
      <c r="F66" s="138">
        <f>SUM(C66:D66)</f>
        <v>1200</v>
      </c>
      <c r="G66" s="104"/>
      <c r="H66" s="104"/>
      <c r="I66" s="104"/>
      <c r="J66" s="104"/>
      <c r="K66" s="104"/>
    </row>
    <row r="67" spans="1:11" ht="12.75">
      <c r="A67" s="13">
        <v>29</v>
      </c>
      <c r="B67" s="121" t="s">
        <v>98</v>
      </c>
      <c r="C67" s="142">
        <f>SUM(C54+C66)</f>
        <v>142246</v>
      </c>
      <c r="D67" s="142">
        <f>SUM(D54+D66)</f>
        <v>0</v>
      </c>
      <c r="E67" s="142">
        <f>SUM(E54+E66)</f>
        <v>44493</v>
      </c>
      <c r="F67" s="142">
        <f>SUM(F54+F66)</f>
        <v>186739</v>
      </c>
      <c r="G67" s="104"/>
      <c r="H67" s="104"/>
      <c r="I67" s="104"/>
      <c r="J67" s="104"/>
      <c r="K67" s="104"/>
    </row>
    <row r="68" spans="2:11" ht="12.75"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2:11" ht="15">
      <c r="B69" s="108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2:11" ht="12.75"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2:11" ht="12.7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2.75"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2:11" ht="12.75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2:11" ht="12.75"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2:11" ht="12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12.75"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2.7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2.7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12.75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.75"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2.75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2.75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12.75"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2.7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2.75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ht="12.75"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2:11" ht="12.75"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2.7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2.75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2.75"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2.7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2.7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2.7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2.7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2.7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2:11" ht="12.7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2:11" ht="12.7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2:11" ht="12.7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2:11" ht="12.75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2:11" ht="12.7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2:11" ht="12.7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2:11" ht="12.7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2:11" ht="12.75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 ht="12.75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 ht="12.7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</sheetData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1"/>
  <sheetViews>
    <sheetView workbookViewId="0" topLeftCell="G1">
      <selection activeCell="Q1" sqref="Q1"/>
    </sheetView>
  </sheetViews>
  <sheetFormatPr defaultColWidth="9.140625" defaultRowHeight="12.75"/>
  <cols>
    <col min="1" max="1" width="5.28125" style="0" customWidth="1"/>
    <col min="2" max="2" width="55.00390625" style="0" customWidth="1"/>
    <col min="3" max="3" width="14.140625" style="0" customWidth="1"/>
    <col min="4" max="4" width="13.00390625" style="0" customWidth="1"/>
    <col min="5" max="5" width="12.7109375" style="0" customWidth="1"/>
    <col min="6" max="6" width="11.8515625" style="0" customWidth="1"/>
    <col min="7" max="7" width="13.57421875" style="0" customWidth="1"/>
    <col min="8" max="8" width="12.28125" style="0" customWidth="1"/>
    <col min="9" max="9" width="12.00390625" style="0" customWidth="1"/>
    <col min="10" max="10" width="11.421875" style="0" customWidth="1"/>
    <col min="11" max="11" width="13.00390625" style="0" customWidth="1"/>
    <col min="12" max="12" width="13.140625" style="0" customWidth="1"/>
    <col min="13" max="13" width="12.57421875" style="0" customWidth="1"/>
    <col min="14" max="14" width="13.00390625" style="0" customWidth="1"/>
    <col min="15" max="15" width="12.7109375" style="0" customWidth="1"/>
    <col min="16" max="16" width="12.8515625" style="0" customWidth="1"/>
    <col min="17" max="17" width="16.140625" style="0" customWidth="1"/>
    <col min="18" max="18" width="15.28125" style="0" customWidth="1"/>
  </cols>
  <sheetData>
    <row r="1" ht="12.75">
      <c r="Q1" s="75" t="s">
        <v>391</v>
      </c>
    </row>
    <row r="2" spans="2:17" ht="15">
      <c r="B2" s="335" t="s">
        <v>116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2:17" ht="15">
      <c r="B3" s="335" t="s">
        <v>137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2:18" ht="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R4" s="68" t="s">
        <v>128</v>
      </c>
    </row>
    <row r="5" spans="2:18" ht="12.75">
      <c r="B5" s="66" t="s">
        <v>117</v>
      </c>
      <c r="C5" s="66" t="s">
        <v>118</v>
      </c>
      <c r="D5" s="66" t="s">
        <v>119</v>
      </c>
      <c r="E5" s="66" t="s">
        <v>120</v>
      </c>
      <c r="F5" s="66" t="s">
        <v>121</v>
      </c>
      <c r="G5" s="66" t="s">
        <v>122</v>
      </c>
      <c r="H5" s="66" t="s">
        <v>123</v>
      </c>
      <c r="I5" s="66" t="s">
        <v>124</v>
      </c>
      <c r="J5" s="66" t="s">
        <v>125</v>
      </c>
      <c r="K5" s="66" t="s">
        <v>196</v>
      </c>
      <c r="L5" s="66" t="s">
        <v>126</v>
      </c>
      <c r="M5" s="66" t="s">
        <v>197</v>
      </c>
      <c r="N5" s="66" t="s">
        <v>198</v>
      </c>
      <c r="O5" s="66" t="s">
        <v>199</v>
      </c>
      <c r="P5" s="66" t="s">
        <v>200</v>
      </c>
      <c r="Q5" s="66" t="s">
        <v>201</v>
      </c>
      <c r="R5" s="66" t="s">
        <v>202</v>
      </c>
    </row>
    <row r="6" spans="1:19" ht="34.5" customHeight="1">
      <c r="A6" s="13">
        <v>1</v>
      </c>
      <c r="B6" s="10" t="s">
        <v>99</v>
      </c>
      <c r="C6" s="327" t="s">
        <v>139</v>
      </c>
      <c r="D6" s="328"/>
      <c r="E6" s="327" t="s">
        <v>103</v>
      </c>
      <c r="F6" s="328"/>
      <c r="G6" s="331" t="s">
        <v>140</v>
      </c>
      <c r="H6" s="336"/>
      <c r="I6" s="331" t="s">
        <v>134</v>
      </c>
      <c r="J6" s="332"/>
      <c r="K6" s="327" t="s">
        <v>116</v>
      </c>
      <c r="L6" s="328"/>
      <c r="M6" s="331" t="s">
        <v>135</v>
      </c>
      <c r="N6" s="332"/>
      <c r="O6" s="327" t="s">
        <v>136</v>
      </c>
      <c r="P6" s="328"/>
      <c r="Q6" s="333" t="s">
        <v>101</v>
      </c>
      <c r="R6" s="334"/>
      <c r="S6" s="3"/>
    </row>
    <row r="7" spans="1:19" ht="34.5" customHeight="1">
      <c r="A7" s="13">
        <v>2</v>
      </c>
      <c r="B7" s="10"/>
      <c r="C7" s="159" t="s">
        <v>203</v>
      </c>
      <c r="D7" s="159" t="s">
        <v>204</v>
      </c>
      <c r="E7" s="159" t="s">
        <v>203</v>
      </c>
      <c r="F7" s="159" t="s">
        <v>204</v>
      </c>
      <c r="G7" s="159" t="s">
        <v>203</v>
      </c>
      <c r="H7" s="159" t="s">
        <v>204</v>
      </c>
      <c r="I7" s="159" t="s">
        <v>203</v>
      </c>
      <c r="J7" s="159" t="s">
        <v>204</v>
      </c>
      <c r="K7" s="159" t="s">
        <v>203</v>
      </c>
      <c r="L7" s="159" t="s">
        <v>204</v>
      </c>
      <c r="M7" s="159" t="s">
        <v>203</v>
      </c>
      <c r="N7" s="159" t="s">
        <v>204</v>
      </c>
      <c r="O7" s="159" t="s">
        <v>203</v>
      </c>
      <c r="P7" s="159" t="s">
        <v>204</v>
      </c>
      <c r="Q7" s="159" t="s">
        <v>203</v>
      </c>
      <c r="R7" s="159" t="s">
        <v>204</v>
      </c>
      <c r="S7" s="3"/>
    </row>
    <row r="8" spans="1:18" ht="13.5">
      <c r="A8" s="13">
        <v>3</v>
      </c>
      <c r="B8" s="37" t="s">
        <v>76</v>
      </c>
      <c r="C8" s="50"/>
      <c r="D8" s="50"/>
      <c r="E8" s="50"/>
      <c r="F8" s="50"/>
      <c r="G8" s="50">
        <v>800</v>
      </c>
      <c r="H8" s="50">
        <v>735</v>
      </c>
      <c r="I8" s="55"/>
      <c r="J8" s="55"/>
      <c r="K8" s="50">
        <v>1000</v>
      </c>
      <c r="L8" s="50">
        <v>1476</v>
      </c>
      <c r="M8" s="50"/>
      <c r="N8" s="50"/>
      <c r="O8" s="50"/>
      <c r="P8" s="50"/>
      <c r="Q8" s="50">
        <f>SUM(C8+E8+G8+I8+K8+M8+O8)</f>
        <v>1800</v>
      </c>
      <c r="R8" s="50">
        <f>SUM(D8+F8+H8+J8+L8+N8+P8)</f>
        <v>2211</v>
      </c>
    </row>
    <row r="9" spans="1:18" ht="13.5">
      <c r="A9" s="13">
        <v>4</v>
      </c>
      <c r="B9" s="37" t="s">
        <v>167</v>
      </c>
      <c r="C9" s="50">
        <v>30329</v>
      </c>
      <c r="D9" s="50">
        <v>30329</v>
      </c>
      <c r="E9" s="50">
        <v>2191</v>
      </c>
      <c r="F9" s="50">
        <v>1969</v>
      </c>
      <c r="G9" s="50">
        <v>9758</v>
      </c>
      <c r="H9" s="50">
        <v>8700</v>
      </c>
      <c r="I9" s="55">
        <v>1235</v>
      </c>
      <c r="J9" s="55">
        <v>1243</v>
      </c>
      <c r="K9" s="50">
        <v>83213</v>
      </c>
      <c r="L9" s="50">
        <v>95120</v>
      </c>
      <c r="M9" s="50">
        <v>8649</v>
      </c>
      <c r="N9" s="50">
        <v>8648</v>
      </c>
      <c r="O9" s="50">
        <v>21011</v>
      </c>
      <c r="P9" s="50">
        <v>23823</v>
      </c>
      <c r="Q9" s="50">
        <f aca="true" t="shared" si="0" ref="Q9:R35">SUM(C9+E9+G9+I9+K9+M9+O9)</f>
        <v>156386</v>
      </c>
      <c r="R9" s="50">
        <f t="shared" si="0"/>
        <v>169832</v>
      </c>
    </row>
    <row r="10" spans="1:18" ht="27">
      <c r="A10" s="13">
        <v>5</v>
      </c>
      <c r="B10" s="38" t="s">
        <v>78</v>
      </c>
      <c r="C10" s="50"/>
      <c r="D10" s="50"/>
      <c r="E10" s="50"/>
      <c r="F10" s="50"/>
      <c r="G10" s="50"/>
      <c r="H10" s="50"/>
      <c r="I10" s="55"/>
      <c r="J10" s="55"/>
      <c r="K10" s="50"/>
      <c r="L10" s="50">
        <v>10144</v>
      </c>
      <c r="M10" s="50">
        <v>106</v>
      </c>
      <c r="N10" s="50">
        <v>106</v>
      </c>
      <c r="O10" s="50"/>
      <c r="P10" s="50"/>
      <c r="Q10" s="50">
        <f t="shared" si="0"/>
        <v>106</v>
      </c>
      <c r="R10" s="50">
        <f t="shared" si="0"/>
        <v>10250</v>
      </c>
    </row>
    <row r="11" spans="1:44" ht="17.25">
      <c r="A11" s="13">
        <v>6</v>
      </c>
      <c r="B11" s="21" t="s">
        <v>168</v>
      </c>
      <c r="C11" s="57"/>
      <c r="D11" s="57"/>
      <c r="E11" s="57"/>
      <c r="F11" s="57"/>
      <c r="G11" s="58"/>
      <c r="H11" s="58"/>
      <c r="I11" s="58"/>
      <c r="J11" s="58"/>
      <c r="K11" s="79">
        <v>210000</v>
      </c>
      <c r="L11" s="79">
        <v>238813</v>
      </c>
      <c r="M11" s="79"/>
      <c r="N11" s="79"/>
      <c r="O11" s="57"/>
      <c r="P11" s="57"/>
      <c r="Q11" s="50">
        <f t="shared" si="0"/>
        <v>210000</v>
      </c>
      <c r="R11" s="50">
        <f t="shared" si="0"/>
        <v>238813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>
      <c r="A12" s="13">
        <v>7</v>
      </c>
      <c r="B12" s="21" t="s">
        <v>81</v>
      </c>
      <c r="C12" s="54"/>
      <c r="D12" s="54"/>
      <c r="E12" s="54"/>
      <c r="F12" s="54"/>
      <c r="G12" s="58"/>
      <c r="H12" s="58"/>
      <c r="I12" s="58"/>
      <c r="J12" s="58"/>
      <c r="K12" s="79"/>
      <c r="L12" s="79"/>
      <c r="M12" s="54"/>
      <c r="N12" s="54"/>
      <c r="O12" s="54"/>
      <c r="P12" s="54"/>
      <c r="Q12" s="50">
        <f t="shared" si="0"/>
        <v>0</v>
      </c>
      <c r="R12" s="50">
        <f t="shared" si="0"/>
        <v>0</v>
      </c>
      <c r="S12" s="17"/>
      <c r="T12" s="17"/>
      <c r="U12" s="17"/>
      <c r="V12" s="1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>
      <c r="A13" s="13">
        <v>8</v>
      </c>
      <c r="B13" s="21" t="s">
        <v>35</v>
      </c>
      <c r="C13" s="54"/>
      <c r="D13" s="54"/>
      <c r="E13" s="54"/>
      <c r="F13" s="54"/>
      <c r="G13" s="58"/>
      <c r="H13" s="58"/>
      <c r="I13" s="58"/>
      <c r="J13" s="58"/>
      <c r="K13" s="79">
        <v>3000</v>
      </c>
      <c r="L13" s="79">
        <v>2547</v>
      </c>
      <c r="M13" s="58"/>
      <c r="N13" s="58"/>
      <c r="O13" s="54"/>
      <c r="P13" s="54"/>
      <c r="Q13" s="50">
        <f t="shared" si="0"/>
        <v>3000</v>
      </c>
      <c r="R13" s="50">
        <f t="shared" si="0"/>
        <v>2547</v>
      </c>
      <c r="S13" s="17"/>
      <c r="T13" s="17"/>
      <c r="U13" s="17"/>
      <c r="V13" s="1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>
      <c r="A14" s="13">
        <v>9</v>
      </c>
      <c r="B14" s="21" t="s">
        <v>54</v>
      </c>
      <c r="C14" s="54"/>
      <c r="D14" s="54"/>
      <c r="E14" s="54"/>
      <c r="F14" s="54"/>
      <c r="G14" s="58"/>
      <c r="H14" s="58"/>
      <c r="I14" s="58"/>
      <c r="J14" s="58"/>
      <c r="K14" s="79">
        <v>35000</v>
      </c>
      <c r="L14" s="79">
        <v>39076</v>
      </c>
      <c r="M14" s="58"/>
      <c r="N14" s="58"/>
      <c r="O14" s="54"/>
      <c r="P14" s="54"/>
      <c r="Q14" s="50">
        <f t="shared" si="0"/>
        <v>35000</v>
      </c>
      <c r="R14" s="50">
        <f t="shared" si="0"/>
        <v>39076</v>
      </c>
      <c r="S14" s="17"/>
      <c r="T14" s="17"/>
      <c r="U14" s="17"/>
      <c r="V14" s="1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>
      <c r="A15" s="13">
        <v>10</v>
      </c>
      <c r="B15" s="21" t="s">
        <v>52</v>
      </c>
      <c r="C15" s="54"/>
      <c r="D15" s="54"/>
      <c r="E15" s="54"/>
      <c r="F15" s="54"/>
      <c r="G15" s="58"/>
      <c r="H15" s="58"/>
      <c r="I15" s="58"/>
      <c r="J15" s="58"/>
      <c r="K15" s="79">
        <v>4000</v>
      </c>
      <c r="L15" s="79">
        <v>5190</v>
      </c>
      <c r="M15" s="58"/>
      <c r="N15" s="58"/>
      <c r="O15" s="54"/>
      <c r="P15" s="54"/>
      <c r="Q15" s="50">
        <f t="shared" si="0"/>
        <v>4000</v>
      </c>
      <c r="R15" s="50">
        <f t="shared" si="0"/>
        <v>5190</v>
      </c>
      <c r="S15" s="17"/>
      <c r="T15" s="17"/>
      <c r="U15" s="17"/>
      <c r="V15" s="1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>
      <c r="A16" s="13">
        <v>11</v>
      </c>
      <c r="B16" s="21" t="s">
        <v>194</v>
      </c>
      <c r="C16" s="54"/>
      <c r="D16" s="54"/>
      <c r="E16" s="54"/>
      <c r="F16" s="54"/>
      <c r="G16" s="58"/>
      <c r="H16" s="58"/>
      <c r="I16" s="58"/>
      <c r="J16" s="58"/>
      <c r="K16" s="155">
        <v>1050993</v>
      </c>
      <c r="L16" s="155">
        <v>1050981</v>
      </c>
      <c r="M16" s="58"/>
      <c r="N16" s="58"/>
      <c r="O16" s="54"/>
      <c r="P16" s="54"/>
      <c r="Q16" s="50">
        <f t="shared" si="0"/>
        <v>1050993</v>
      </c>
      <c r="R16" s="50">
        <f t="shared" si="0"/>
        <v>1050981</v>
      </c>
      <c r="S16" s="17"/>
      <c r="T16" s="17"/>
      <c r="U16" s="17"/>
      <c r="V16" s="1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18" ht="13.5">
      <c r="A17" s="13">
        <v>12</v>
      </c>
      <c r="B17" s="38" t="s">
        <v>80</v>
      </c>
      <c r="C17" s="50">
        <v>2322</v>
      </c>
      <c r="D17" s="50">
        <v>2322</v>
      </c>
      <c r="E17" s="50"/>
      <c r="F17" s="50"/>
      <c r="G17" s="50"/>
      <c r="H17" s="50">
        <v>1280</v>
      </c>
      <c r="I17" s="55"/>
      <c r="J17" s="55"/>
      <c r="K17" s="50">
        <v>240366</v>
      </c>
      <c r="L17" s="50">
        <v>245447</v>
      </c>
      <c r="M17" s="50">
        <v>15</v>
      </c>
      <c r="N17" s="50">
        <v>15</v>
      </c>
      <c r="O17" s="50">
        <v>2246</v>
      </c>
      <c r="P17" s="50">
        <v>4803</v>
      </c>
      <c r="Q17" s="50">
        <f t="shared" si="0"/>
        <v>244949</v>
      </c>
      <c r="R17" s="50">
        <f t="shared" si="0"/>
        <v>253867</v>
      </c>
    </row>
    <row r="18" spans="1:18" ht="13.5">
      <c r="A18" s="13">
        <v>13</v>
      </c>
      <c r="B18" s="86" t="s">
        <v>169</v>
      </c>
      <c r="C18" s="87">
        <f>SUM(C8:C17)</f>
        <v>32651</v>
      </c>
      <c r="D18" s="87">
        <f>SUM(D8:D17)</f>
        <v>32651</v>
      </c>
      <c r="E18" s="87">
        <f aca="true" t="shared" si="1" ref="E18:P18">SUM(E8:E17)</f>
        <v>2191</v>
      </c>
      <c r="F18" s="87">
        <f t="shared" si="1"/>
        <v>1969</v>
      </c>
      <c r="G18" s="87">
        <f t="shared" si="1"/>
        <v>10558</v>
      </c>
      <c r="H18" s="87">
        <f t="shared" si="1"/>
        <v>10715</v>
      </c>
      <c r="I18" s="87">
        <f t="shared" si="1"/>
        <v>1235</v>
      </c>
      <c r="J18" s="87">
        <f t="shared" si="1"/>
        <v>1243</v>
      </c>
      <c r="K18" s="87">
        <f>SUM(K8:K17)</f>
        <v>1627572</v>
      </c>
      <c r="L18" s="87">
        <f>SUM(L8:L17)</f>
        <v>1688794</v>
      </c>
      <c r="M18" s="87">
        <f t="shared" si="1"/>
        <v>8770</v>
      </c>
      <c r="N18" s="87">
        <f t="shared" si="1"/>
        <v>8769</v>
      </c>
      <c r="O18" s="87">
        <f t="shared" si="1"/>
        <v>23257</v>
      </c>
      <c r="P18" s="87">
        <f t="shared" si="1"/>
        <v>28626</v>
      </c>
      <c r="Q18" s="87">
        <f t="shared" si="0"/>
        <v>1706234</v>
      </c>
      <c r="R18" s="87">
        <f t="shared" si="0"/>
        <v>1772767</v>
      </c>
    </row>
    <row r="19" spans="1:18" ht="13.5">
      <c r="A19" s="13">
        <v>14</v>
      </c>
      <c r="B19" s="83" t="s">
        <v>149</v>
      </c>
      <c r="C19" s="84">
        <f>SUM(C18-'kiadások '!C22)</f>
        <v>-62738</v>
      </c>
      <c r="D19" s="84"/>
      <c r="E19" s="84">
        <f>SUM(E18-'kiadások '!E22)</f>
        <v>-18047</v>
      </c>
      <c r="F19" s="84"/>
      <c r="G19" s="84">
        <f>SUM(G18-'kiadások '!G22)</f>
        <v>-174981</v>
      </c>
      <c r="H19" s="84"/>
      <c r="I19" s="84">
        <f>SUM(I18-'kiadások '!I22)</f>
        <v>-26597</v>
      </c>
      <c r="J19" s="84"/>
      <c r="K19" s="84"/>
      <c r="L19" s="84"/>
      <c r="M19" s="84">
        <f>SUM(M18-'kiadások '!M22)</f>
        <v>-43048</v>
      </c>
      <c r="N19" s="84"/>
      <c r="O19" s="84">
        <f>SUM(O18-'kiadások '!O22)</f>
        <v>-198142</v>
      </c>
      <c r="P19" s="84"/>
      <c r="Q19" s="84"/>
      <c r="R19" s="166"/>
    </row>
    <row r="20" spans="1:18" ht="13.5">
      <c r="A20" s="13">
        <v>15</v>
      </c>
      <c r="B20" s="83" t="s">
        <v>150</v>
      </c>
      <c r="C20" s="84"/>
      <c r="D20" s="84"/>
      <c r="E20" s="84"/>
      <c r="F20" s="84"/>
      <c r="G20" s="84"/>
      <c r="H20" s="84"/>
      <c r="I20" s="85"/>
      <c r="J20" s="85"/>
      <c r="K20" s="84"/>
      <c r="L20" s="84"/>
      <c r="M20" s="84"/>
      <c r="N20" s="84"/>
      <c r="O20" s="84"/>
      <c r="P20" s="84"/>
      <c r="Q20" s="84">
        <f t="shared" si="0"/>
        <v>0</v>
      </c>
      <c r="R20" s="166"/>
    </row>
    <row r="21" spans="1:18" ht="18.75" customHeight="1">
      <c r="A21" s="13">
        <v>16</v>
      </c>
      <c r="B21" s="39" t="s">
        <v>85</v>
      </c>
      <c r="C21" s="51">
        <v>62535</v>
      </c>
      <c r="D21" s="51">
        <v>62535</v>
      </c>
      <c r="E21" s="51">
        <v>17886</v>
      </c>
      <c r="F21" s="51">
        <v>18443</v>
      </c>
      <c r="G21" s="51">
        <v>174712</v>
      </c>
      <c r="H21" s="51">
        <v>163286</v>
      </c>
      <c r="I21" s="69">
        <v>26583</v>
      </c>
      <c r="J21" s="69">
        <v>25544</v>
      </c>
      <c r="K21" s="51"/>
      <c r="L21" s="51"/>
      <c r="M21" s="51">
        <v>41188</v>
      </c>
      <c r="N21" s="51">
        <v>41061</v>
      </c>
      <c r="O21" s="51">
        <v>198142</v>
      </c>
      <c r="P21" s="51">
        <v>175013</v>
      </c>
      <c r="Q21" s="51"/>
      <c r="R21" s="167"/>
    </row>
    <row r="22" spans="1:18" ht="27" customHeight="1">
      <c r="A22" s="13">
        <v>17</v>
      </c>
      <c r="B22" s="88" t="s">
        <v>79</v>
      </c>
      <c r="C22" s="89">
        <v>203</v>
      </c>
      <c r="D22" s="89"/>
      <c r="E22" s="89">
        <v>161</v>
      </c>
      <c r="F22" s="89">
        <v>161</v>
      </c>
      <c r="G22" s="89">
        <v>269</v>
      </c>
      <c r="H22" s="89">
        <v>269</v>
      </c>
      <c r="I22" s="90">
        <v>14</v>
      </c>
      <c r="J22" s="90">
        <v>14</v>
      </c>
      <c r="K22" s="89">
        <v>29246</v>
      </c>
      <c r="L22" s="89">
        <v>29246</v>
      </c>
      <c r="M22" s="89">
        <v>105</v>
      </c>
      <c r="N22" s="89">
        <v>105</v>
      </c>
      <c r="O22" s="89"/>
      <c r="P22" s="89"/>
      <c r="Q22" s="50">
        <f t="shared" si="0"/>
        <v>29998</v>
      </c>
      <c r="R22" s="50">
        <f t="shared" si="0"/>
        <v>29795</v>
      </c>
    </row>
    <row r="23" spans="1:18" ht="14.25" customHeight="1">
      <c r="A23" s="13">
        <v>18</v>
      </c>
      <c r="B23" s="38" t="s">
        <v>176</v>
      </c>
      <c r="C23" s="147"/>
      <c r="D23" s="147"/>
      <c r="E23" s="147"/>
      <c r="F23" s="147"/>
      <c r="G23" s="147"/>
      <c r="H23" s="147"/>
      <c r="I23" s="148"/>
      <c r="J23" s="148"/>
      <c r="K23" s="147">
        <v>0</v>
      </c>
      <c r="L23" s="147"/>
      <c r="M23" s="147"/>
      <c r="N23" s="147"/>
      <c r="O23" s="147"/>
      <c r="P23" s="147"/>
      <c r="Q23" s="50">
        <f t="shared" si="0"/>
        <v>0</v>
      </c>
      <c r="R23" s="50"/>
    </row>
    <row r="24" spans="1:18" ht="14.25" thickBot="1">
      <c r="A24" s="13">
        <v>19</v>
      </c>
      <c r="B24" s="169" t="s">
        <v>151</v>
      </c>
      <c r="C24" s="170">
        <f aca="true" t="shared" si="2" ref="C24:J24">SUM(C18+C22+C21)</f>
        <v>95389</v>
      </c>
      <c r="D24" s="170">
        <f t="shared" si="2"/>
        <v>95186</v>
      </c>
      <c r="E24" s="170">
        <f t="shared" si="2"/>
        <v>20238</v>
      </c>
      <c r="F24" s="170">
        <f t="shared" si="2"/>
        <v>20573</v>
      </c>
      <c r="G24" s="170">
        <f t="shared" si="2"/>
        <v>185539</v>
      </c>
      <c r="H24" s="170">
        <f t="shared" si="2"/>
        <v>174270</v>
      </c>
      <c r="I24" s="170">
        <f t="shared" si="2"/>
        <v>27832</v>
      </c>
      <c r="J24" s="170">
        <f t="shared" si="2"/>
        <v>26801</v>
      </c>
      <c r="K24" s="170">
        <f aca="true" t="shared" si="3" ref="K24:P24">SUM(K18+K22+K21+K23)</f>
        <v>1656818</v>
      </c>
      <c r="L24" s="170">
        <f t="shared" si="3"/>
        <v>1718040</v>
      </c>
      <c r="M24" s="170">
        <f t="shared" si="3"/>
        <v>50063</v>
      </c>
      <c r="N24" s="170">
        <f t="shared" si="3"/>
        <v>49935</v>
      </c>
      <c r="O24" s="170">
        <f t="shared" si="3"/>
        <v>221399</v>
      </c>
      <c r="P24" s="170">
        <f t="shared" si="3"/>
        <v>203639</v>
      </c>
      <c r="Q24" s="170">
        <f>SUM(Q18+Q22)</f>
        <v>1736232</v>
      </c>
      <c r="R24" s="170">
        <f>SUM(R18+R22+R23)</f>
        <v>1802562</v>
      </c>
    </row>
    <row r="25" spans="1:21" ht="13.5">
      <c r="A25" s="13">
        <v>20</v>
      </c>
      <c r="B25" s="91" t="s">
        <v>72</v>
      </c>
      <c r="C25" s="92"/>
      <c r="D25" s="92"/>
      <c r="E25" s="92"/>
      <c r="F25" s="92"/>
      <c r="G25" s="92"/>
      <c r="H25" s="92"/>
      <c r="I25" s="93"/>
      <c r="J25" s="93"/>
      <c r="K25" s="92"/>
      <c r="L25" s="92"/>
      <c r="M25" s="92"/>
      <c r="N25" s="92"/>
      <c r="O25" s="92"/>
      <c r="P25" s="92"/>
      <c r="Q25" s="92">
        <f t="shared" si="0"/>
        <v>0</v>
      </c>
      <c r="R25" s="92">
        <f t="shared" si="0"/>
        <v>0</v>
      </c>
      <c r="U25" s="73"/>
    </row>
    <row r="26" spans="1:18" ht="13.5">
      <c r="A26" s="13">
        <v>21</v>
      </c>
      <c r="B26" s="37" t="s">
        <v>82</v>
      </c>
      <c r="C26" s="50"/>
      <c r="D26" s="50"/>
      <c r="E26" s="50"/>
      <c r="F26" s="50"/>
      <c r="G26" s="50"/>
      <c r="H26" s="50"/>
      <c r="I26" s="55"/>
      <c r="J26" s="55"/>
      <c r="K26" s="50">
        <v>239691</v>
      </c>
      <c r="L26" s="50">
        <v>191871</v>
      </c>
      <c r="M26" s="50">
        <v>1755</v>
      </c>
      <c r="N26" s="50">
        <v>1755</v>
      </c>
      <c r="O26" s="50"/>
      <c r="P26" s="50"/>
      <c r="Q26" s="50">
        <f t="shared" si="0"/>
        <v>241446</v>
      </c>
      <c r="R26" s="50">
        <f t="shared" si="0"/>
        <v>193626</v>
      </c>
    </row>
    <row r="27" spans="1:18" ht="13.5">
      <c r="A27" s="13">
        <v>22</v>
      </c>
      <c r="B27" s="37" t="s">
        <v>163</v>
      </c>
      <c r="C27" s="50"/>
      <c r="D27" s="50"/>
      <c r="E27" s="50"/>
      <c r="F27" s="50"/>
      <c r="G27" s="50"/>
      <c r="H27" s="50"/>
      <c r="I27" s="55"/>
      <c r="J27" s="55"/>
      <c r="K27" s="50">
        <v>179546</v>
      </c>
      <c r="L27" s="50">
        <v>179546</v>
      </c>
      <c r="M27" s="50"/>
      <c r="N27" s="50"/>
      <c r="O27" s="50"/>
      <c r="P27" s="50"/>
      <c r="Q27" s="50">
        <f t="shared" si="0"/>
        <v>179546</v>
      </c>
      <c r="R27" s="50">
        <f t="shared" si="0"/>
        <v>179546</v>
      </c>
    </row>
    <row r="28" spans="1:18" ht="13.5">
      <c r="A28" s="13">
        <v>23</v>
      </c>
      <c r="B28" s="21" t="s">
        <v>53</v>
      </c>
      <c r="C28" s="50"/>
      <c r="D28" s="50"/>
      <c r="E28" s="50"/>
      <c r="F28" s="50"/>
      <c r="G28" s="50"/>
      <c r="H28" s="50"/>
      <c r="I28" s="55"/>
      <c r="J28" s="55"/>
      <c r="K28" s="50">
        <v>33053</v>
      </c>
      <c r="L28" s="50">
        <v>28050</v>
      </c>
      <c r="M28" s="50"/>
      <c r="N28" s="50"/>
      <c r="O28" s="50"/>
      <c r="P28" s="50"/>
      <c r="Q28" s="50">
        <f t="shared" si="0"/>
        <v>33053</v>
      </c>
      <c r="R28" s="50">
        <f t="shared" si="0"/>
        <v>28050</v>
      </c>
    </row>
    <row r="29" spans="1:18" ht="27">
      <c r="A29" s="13">
        <v>24</v>
      </c>
      <c r="B29" s="38" t="s">
        <v>84</v>
      </c>
      <c r="C29" s="50"/>
      <c r="D29" s="50"/>
      <c r="E29" s="50"/>
      <c r="F29" s="50"/>
      <c r="G29" s="50"/>
      <c r="H29" s="50"/>
      <c r="I29" s="55"/>
      <c r="J29" s="55"/>
      <c r="K29" s="50">
        <v>8008</v>
      </c>
      <c r="L29" s="50">
        <v>11582</v>
      </c>
      <c r="M29" s="50"/>
      <c r="N29" s="50"/>
      <c r="O29" s="50"/>
      <c r="P29" s="50"/>
      <c r="Q29" s="50">
        <f t="shared" si="0"/>
        <v>8008</v>
      </c>
      <c r="R29" s="50">
        <f t="shared" si="0"/>
        <v>11582</v>
      </c>
    </row>
    <row r="30" spans="1:18" ht="13.5">
      <c r="A30" s="13">
        <v>25</v>
      </c>
      <c r="B30" s="86" t="s">
        <v>170</v>
      </c>
      <c r="C30" s="87">
        <f aca="true" t="shared" si="4" ref="C30:O30">SUM(C25:C29)</f>
        <v>0</v>
      </c>
      <c r="D30" s="87"/>
      <c r="E30" s="87">
        <f t="shared" si="4"/>
        <v>0</v>
      </c>
      <c r="F30" s="87"/>
      <c r="G30" s="87">
        <f t="shared" si="4"/>
        <v>0</v>
      </c>
      <c r="H30" s="87"/>
      <c r="I30" s="87">
        <f t="shared" si="4"/>
        <v>0</v>
      </c>
      <c r="J30" s="87"/>
      <c r="K30" s="87">
        <f t="shared" si="4"/>
        <v>460298</v>
      </c>
      <c r="L30" s="87">
        <f t="shared" si="4"/>
        <v>411049</v>
      </c>
      <c r="M30" s="87">
        <f t="shared" si="4"/>
        <v>1755</v>
      </c>
      <c r="N30" s="87">
        <f t="shared" si="4"/>
        <v>1755</v>
      </c>
      <c r="O30" s="87">
        <f t="shared" si="4"/>
        <v>0</v>
      </c>
      <c r="P30" s="87"/>
      <c r="Q30" s="87">
        <f t="shared" si="0"/>
        <v>462053</v>
      </c>
      <c r="R30" s="87">
        <f t="shared" si="0"/>
        <v>412804</v>
      </c>
    </row>
    <row r="31" spans="1:18" ht="13.5">
      <c r="A31" s="13">
        <v>26</v>
      </c>
      <c r="B31" s="83" t="s">
        <v>152</v>
      </c>
      <c r="C31" s="84">
        <f>SUM(C30-'kiadások '!C35)</f>
        <v>-388</v>
      </c>
      <c r="D31" s="84"/>
      <c r="E31" s="84">
        <f>SUM(E30-'kiadások '!E35)</f>
        <v>0</v>
      </c>
      <c r="F31" s="84"/>
      <c r="G31" s="84">
        <f>SUM(G30-'kiadások '!G35)</f>
        <v>-1200</v>
      </c>
      <c r="H31" s="84"/>
      <c r="I31" s="84">
        <f>SUM(I30-'kiadások '!I35)</f>
        <v>0</v>
      </c>
      <c r="J31" s="84"/>
      <c r="K31" s="84">
        <f>SUM(K30-'kiadások '!K35)</f>
        <v>-59492</v>
      </c>
      <c r="L31" s="84"/>
      <c r="M31" s="84">
        <f>SUM(M30-'kiadások '!M35)</f>
        <v>1755</v>
      </c>
      <c r="N31" s="84"/>
      <c r="O31" s="84">
        <f>SUM(O30-'kiadások '!O35)</f>
        <v>-190</v>
      </c>
      <c r="P31" s="84"/>
      <c r="Q31" s="84"/>
      <c r="R31" s="166"/>
    </row>
    <row r="32" spans="1:18" ht="13.5">
      <c r="A32" s="13">
        <v>27</v>
      </c>
      <c r="B32" s="83" t="s">
        <v>153</v>
      </c>
      <c r="C32" s="84"/>
      <c r="D32" s="84"/>
      <c r="E32" s="84"/>
      <c r="F32" s="84"/>
      <c r="G32" s="84"/>
      <c r="H32" s="84"/>
      <c r="I32" s="85"/>
      <c r="J32" s="85"/>
      <c r="K32" s="84"/>
      <c r="L32" s="84"/>
      <c r="M32" s="84"/>
      <c r="N32" s="84"/>
      <c r="O32" s="84"/>
      <c r="P32" s="84"/>
      <c r="Q32" s="84">
        <f t="shared" si="0"/>
        <v>0</v>
      </c>
      <c r="R32" s="166"/>
    </row>
    <row r="33" spans="1:18" ht="13.5">
      <c r="A33" s="13">
        <v>28</v>
      </c>
      <c r="B33" s="39" t="s">
        <v>86</v>
      </c>
      <c r="C33" s="51">
        <v>388</v>
      </c>
      <c r="D33" s="51">
        <v>388</v>
      </c>
      <c r="E33" s="51"/>
      <c r="F33" s="51"/>
      <c r="G33" s="51">
        <v>1200</v>
      </c>
      <c r="H33" s="51">
        <v>857</v>
      </c>
      <c r="I33" s="69"/>
      <c r="J33" s="69"/>
      <c r="K33" s="51"/>
      <c r="L33" s="51"/>
      <c r="M33" s="51"/>
      <c r="N33" s="51"/>
      <c r="O33" s="51"/>
      <c r="P33" s="51">
        <v>800</v>
      </c>
      <c r="Q33" s="51"/>
      <c r="R33" s="167"/>
    </row>
    <row r="34" spans="1:18" ht="27">
      <c r="A34" s="13">
        <v>29</v>
      </c>
      <c r="B34" s="37" t="s">
        <v>83</v>
      </c>
      <c r="C34" s="50"/>
      <c r="D34" s="50"/>
      <c r="E34" s="50"/>
      <c r="F34" s="50"/>
      <c r="G34" s="50"/>
      <c r="H34" s="50"/>
      <c r="I34" s="55"/>
      <c r="J34" s="55"/>
      <c r="K34" s="50">
        <v>5867</v>
      </c>
      <c r="L34" s="50">
        <v>5867</v>
      </c>
      <c r="M34" s="50"/>
      <c r="N34" s="50"/>
      <c r="O34" s="50">
        <v>190</v>
      </c>
      <c r="P34" s="50">
        <v>190</v>
      </c>
      <c r="Q34" s="50">
        <f t="shared" si="0"/>
        <v>6057</v>
      </c>
      <c r="R34" s="50">
        <f t="shared" si="0"/>
        <v>6057</v>
      </c>
    </row>
    <row r="35" spans="1:18" ht="14.25" thickBot="1">
      <c r="A35" s="13">
        <v>30</v>
      </c>
      <c r="B35" s="96" t="s">
        <v>154</v>
      </c>
      <c r="C35" s="97"/>
      <c r="D35" s="97"/>
      <c r="E35" s="97"/>
      <c r="F35" s="97"/>
      <c r="G35" s="97"/>
      <c r="H35" s="97"/>
      <c r="I35" s="98"/>
      <c r="J35" s="98"/>
      <c r="K35" s="97">
        <v>63042</v>
      </c>
      <c r="L35" s="97">
        <v>24473</v>
      </c>
      <c r="M35" s="97"/>
      <c r="N35" s="97"/>
      <c r="O35" s="97"/>
      <c r="P35" s="97"/>
      <c r="Q35" s="97">
        <f t="shared" si="0"/>
        <v>63042</v>
      </c>
      <c r="R35" s="97">
        <f t="shared" si="0"/>
        <v>24473</v>
      </c>
    </row>
    <row r="36" spans="1:18" ht="19.5" customHeight="1" thickBot="1">
      <c r="A36" s="13">
        <v>31</v>
      </c>
      <c r="B36" s="101" t="s">
        <v>155</v>
      </c>
      <c r="C36" s="102">
        <f aca="true" t="shared" si="5" ref="C36:P36">SUM(C30+C33+C34+C35)</f>
        <v>388</v>
      </c>
      <c r="D36" s="102">
        <f t="shared" si="5"/>
        <v>388</v>
      </c>
      <c r="E36" s="102">
        <f t="shared" si="5"/>
        <v>0</v>
      </c>
      <c r="F36" s="102"/>
      <c r="G36" s="102">
        <f t="shared" si="5"/>
        <v>1200</v>
      </c>
      <c r="H36" s="102">
        <f t="shared" si="5"/>
        <v>857</v>
      </c>
      <c r="I36" s="102">
        <f t="shared" si="5"/>
        <v>0</v>
      </c>
      <c r="J36" s="102"/>
      <c r="K36" s="102">
        <f>SUM(K30+K33+K34+K35)</f>
        <v>529207</v>
      </c>
      <c r="L36" s="102">
        <f>SUM(L30+L33+L34+L35)</f>
        <v>441389</v>
      </c>
      <c r="M36" s="102">
        <f t="shared" si="5"/>
        <v>1755</v>
      </c>
      <c r="N36" s="102">
        <f t="shared" si="5"/>
        <v>1755</v>
      </c>
      <c r="O36" s="102">
        <f t="shared" si="5"/>
        <v>190</v>
      </c>
      <c r="P36" s="102">
        <f t="shared" si="5"/>
        <v>990</v>
      </c>
      <c r="Q36" s="172">
        <f>SUM(Q30+Q34+Q35)</f>
        <v>531152</v>
      </c>
      <c r="R36" s="172">
        <f>SUM(R30+R34+R35)</f>
        <v>443334</v>
      </c>
    </row>
    <row r="37" spans="1:18" ht="24.75" customHeight="1">
      <c r="A37" s="13">
        <v>32</v>
      </c>
      <c r="B37" s="99" t="s">
        <v>98</v>
      </c>
      <c r="C37" s="100">
        <f aca="true" t="shared" si="6" ref="C37:P37">SUM(C24+C36)</f>
        <v>95777</v>
      </c>
      <c r="D37" s="100">
        <f t="shared" si="6"/>
        <v>95574</v>
      </c>
      <c r="E37" s="100">
        <f t="shared" si="6"/>
        <v>20238</v>
      </c>
      <c r="F37" s="100">
        <f t="shared" si="6"/>
        <v>20573</v>
      </c>
      <c r="G37" s="100">
        <f t="shared" si="6"/>
        <v>186739</v>
      </c>
      <c r="H37" s="100">
        <f t="shared" si="6"/>
        <v>175127</v>
      </c>
      <c r="I37" s="100">
        <f t="shared" si="6"/>
        <v>27832</v>
      </c>
      <c r="J37" s="100">
        <f t="shared" si="6"/>
        <v>26801</v>
      </c>
      <c r="K37" s="100">
        <f t="shared" si="6"/>
        <v>2186025</v>
      </c>
      <c r="L37" s="100">
        <f t="shared" si="6"/>
        <v>2159429</v>
      </c>
      <c r="M37" s="100">
        <f t="shared" si="6"/>
        <v>51818</v>
      </c>
      <c r="N37" s="100">
        <f t="shared" si="6"/>
        <v>51690</v>
      </c>
      <c r="O37" s="100">
        <f t="shared" si="6"/>
        <v>221589</v>
      </c>
      <c r="P37" s="100">
        <f t="shared" si="6"/>
        <v>204629</v>
      </c>
      <c r="Q37" s="171">
        <f>SUM(Q24+Q30+Q34+Q35)</f>
        <v>2267384</v>
      </c>
      <c r="R37" s="171">
        <f>SUM(R24+R30+R34+R35)</f>
        <v>2245896</v>
      </c>
    </row>
    <row r="38" spans="1:39" ht="17.25">
      <c r="A38" s="13">
        <v>33</v>
      </c>
      <c r="B38" s="312" t="s">
        <v>387</v>
      </c>
      <c r="C38" s="185"/>
      <c r="D38" s="185"/>
      <c r="E38" s="185"/>
      <c r="F38" s="185"/>
      <c r="G38" s="185"/>
      <c r="H38" s="185"/>
      <c r="I38" s="185"/>
      <c r="J38" s="185"/>
      <c r="K38" s="314"/>
      <c r="L38" s="314"/>
      <c r="M38" s="314"/>
      <c r="N38" s="314"/>
      <c r="O38" s="314"/>
      <c r="P38" s="314"/>
      <c r="Q38" s="185"/>
      <c r="R38" s="319">
        <v>6086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6.5">
      <c r="A39" s="13">
        <v>34</v>
      </c>
      <c r="B39" s="312" t="s">
        <v>101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320">
        <f>SUM(R37:R38)</f>
        <v>2251982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4" ht="12.75">
      <c r="B40" s="9"/>
      <c r="C40" s="73"/>
      <c r="D40" s="73"/>
    </row>
    <row r="41" ht="15">
      <c r="B41" s="6"/>
    </row>
    <row r="42" spans="2:15" ht="15">
      <c r="B42" s="6"/>
      <c r="O42" t="s">
        <v>173</v>
      </c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</sheetData>
  <mergeCells count="10">
    <mergeCell ref="B2:Q2"/>
    <mergeCell ref="B3:Q3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workbookViewId="0" topLeftCell="A1">
      <selection activeCell="F1" sqref="F1"/>
    </sheetView>
  </sheetViews>
  <sheetFormatPr defaultColWidth="9.140625" defaultRowHeight="12.75"/>
  <cols>
    <col min="1" max="1" width="3.8515625" style="0" customWidth="1"/>
    <col min="2" max="2" width="70.7109375" style="0" customWidth="1"/>
    <col min="3" max="3" width="20.57421875" style="0" bestFit="1" customWidth="1"/>
    <col min="4" max="4" width="18.421875" style="0" customWidth="1"/>
    <col min="5" max="6" width="19.140625" style="0" customWidth="1"/>
    <col min="7" max="7" width="16.28125" style="0" customWidth="1"/>
    <col min="8" max="8" width="22.140625" style="0" customWidth="1"/>
    <col min="9" max="9" width="21.7109375" style="0" customWidth="1"/>
  </cols>
  <sheetData>
    <row r="1" ht="12.75">
      <c r="F1" s="75" t="s">
        <v>195</v>
      </c>
    </row>
    <row r="3" spans="2:16" ht="15">
      <c r="B3" s="335" t="s">
        <v>138</v>
      </c>
      <c r="C3" s="335"/>
      <c r="D3" s="335"/>
      <c r="E3" s="335"/>
      <c r="F3" s="335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5">
      <c r="B4" s="335" t="s">
        <v>166</v>
      </c>
      <c r="C4" s="335"/>
      <c r="D4" s="335"/>
      <c r="E4" s="335"/>
      <c r="F4" s="335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ht="15">
      <c r="B5" s="67"/>
      <c r="C5" s="67"/>
      <c r="D5" s="67"/>
      <c r="E5" s="67"/>
      <c r="F5" s="68" t="s">
        <v>128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1" ht="12.75">
      <c r="B6" s="111" t="s">
        <v>117</v>
      </c>
      <c r="C6" s="111" t="s">
        <v>118</v>
      </c>
      <c r="D6" s="111" t="s">
        <v>119</v>
      </c>
      <c r="E6" s="111" t="s">
        <v>120</v>
      </c>
      <c r="F6" s="111" t="s">
        <v>121</v>
      </c>
      <c r="G6" s="104"/>
      <c r="H6" s="104"/>
      <c r="I6" s="104"/>
      <c r="J6" s="104"/>
      <c r="K6" s="104"/>
    </row>
    <row r="7" spans="2:11" ht="40.5">
      <c r="B7" s="105" t="s">
        <v>99</v>
      </c>
      <c r="C7" s="106" t="s">
        <v>157</v>
      </c>
      <c r="D7" s="106" t="s">
        <v>158</v>
      </c>
      <c r="E7" s="106" t="s">
        <v>161</v>
      </c>
      <c r="F7" s="107" t="s">
        <v>100</v>
      </c>
      <c r="G7" s="104"/>
      <c r="H7" s="104"/>
      <c r="I7" s="104"/>
      <c r="J7" s="104"/>
      <c r="K7" s="104"/>
    </row>
    <row r="8" spans="1:11" ht="12.75">
      <c r="A8" s="13">
        <v>1</v>
      </c>
      <c r="B8" s="14" t="s">
        <v>87</v>
      </c>
      <c r="C8" s="123">
        <v>12896</v>
      </c>
      <c r="D8" s="123"/>
      <c r="E8" s="123"/>
      <c r="F8" s="124">
        <f aca="true" t="shared" si="0" ref="F8:F35">SUM(C8:E8)</f>
        <v>12896</v>
      </c>
      <c r="G8" s="104"/>
      <c r="H8" s="104"/>
      <c r="I8" s="104"/>
      <c r="J8" s="104"/>
      <c r="K8" s="104"/>
    </row>
    <row r="9" spans="1:11" ht="12.75">
      <c r="A9" s="13">
        <v>2</v>
      </c>
      <c r="B9" s="14" t="s">
        <v>88</v>
      </c>
      <c r="C9" s="123">
        <v>3448</v>
      </c>
      <c r="D9" s="123"/>
      <c r="E9" s="123"/>
      <c r="F9" s="124">
        <f t="shared" si="0"/>
        <v>3448</v>
      </c>
      <c r="G9" s="104"/>
      <c r="H9" s="104"/>
      <c r="I9" s="104"/>
      <c r="J9" s="104"/>
      <c r="K9" s="104"/>
    </row>
    <row r="10" spans="1:11" ht="12.75">
      <c r="A10" s="13">
        <v>3</v>
      </c>
      <c r="B10" s="14" t="s">
        <v>94</v>
      </c>
      <c r="C10" s="123">
        <v>11488</v>
      </c>
      <c r="D10" s="123"/>
      <c r="E10" s="123"/>
      <c r="F10" s="124">
        <f t="shared" si="0"/>
        <v>11488</v>
      </c>
      <c r="G10" s="104"/>
      <c r="H10" s="104"/>
      <c r="I10" s="104"/>
      <c r="J10" s="104"/>
      <c r="K10" s="104"/>
    </row>
    <row r="11" spans="1:11" ht="12.75">
      <c r="A11" s="13">
        <v>4</v>
      </c>
      <c r="B11" s="14" t="s">
        <v>89</v>
      </c>
      <c r="C11" s="123"/>
      <c r="D11" s="123"/>
      <c r="E11" s="123"/>
      <c r="F11" s="124">
        <f t="shared" si="0"/>
        <v>0</v>
      </c>
      <c r="G11" s="104"/>
      <c r="H11" s="104"/>
      <c r="I11" s="104"/>
      <c r="J11" s="104"/>
      <c r="K11" s="104"/>
    </row>
    <row r="12" spans="1:11" ht="12.75">
      <c r="A12" s="13">
        <v>5</v>
      </c>
      <c r="B12" s="14" t="s">
        <v>95</v>
      </c>
      <c r="C12" s="124"/>
      <c r="D12" s="124"/>
      <c r="E12" s="124"/>
      <c r="F12" s="124">
        <f t="shared" si="0"/>
        <v>0</v>
      </c>
      <c r="G12" s="104"/>
      <c r="H12" s="104"/>
      <c r="I12" s="104"/>
      <c r="J12" s="104"/>
      <c r="K12" s="104"/>
    </row>
    <row r="13" spans="1:11" ht="12.75">
      <c r="A13" s="13">
        <v>6</v>
      </c>
      <c r="B13" s="76" t="s">
        <v>105</v>
      </c>
      <c r="C13" s="125"/>
      <c r="D13" s="125"/>
      <c r="E13" s="125"/>
      <c r="F13" s="124">
        <f t="shared" si="0"/>
        <v>0</v>
      </c>
      <c r="G13" s="104"/>
      <c r="H13" s="104"/>
      <c r="I13" s="104"/>
      <c r="J13" s="104"/>
      <c r="K13" s="104"/>
    </row>
    <row r="14" spans="1:11" ht="12.75">
      <c r="A14" s="13">
        <v>7</v>
      </c>
      <c r="B14" s="24" t="s">
        <v>106</v>
      </c>
      <c r="C14" s="123"/>
      <c r="D14" s="123"/>
      <c r="E14" s="123"/>
      <c r="F14" s="124">
        <f t="shared" si="0"/>
        <v>0</v>
      </c>
      <c r="G14" s="104"/>
      <c r="H14" s="104"/>
      <c r="I14" s="104"/>
      <c r="J14" s="104"/>
      <c r="K14" s="104"/>
    </row>
    <row r="15" spans="1:11" ht="26.25">
      <c r="A15" s="13">
        <v>8</v>
      </c>
      <c r="B15" s="45" t="s">
        <v>111</v>
      </c>
      <c r="C15" s="123"/>
      <c r="D15" s="123"/>
      <c r="E15" s="123"/>
      <c r="F15" s="124">
        <f t="shared" si="0"/>
        <v>0</v>
      </c>
      <c r="G15" s="104"/>
      <c r="H15" s="104"/>
      <c r="I15" s="104"/>
      <c r="J15" s="104"/>
      <c r="K15" s="104"/>
    </row>
    <row r="16" spans="1:11" ht="12.75">
      <c r="A16" s="13">
        <v>9</v>
      </c>
      <c r="B16" s="24" t="s">
        <v>110</v>
      </c>
      <c r="C16" s="123"/>
      <c r="D16" s="123"/>
      <c r="E16" s="123"/>
      <c r="F16" s="124">
        <f t="shared" si="0"/>
        <v>0</v>
      </c>
      <c r="G16" s="104"/>
      <c r="H16" s="104"/>
      <c r="I16" s="104"/>
      <c r="J16" s="104"/>
      <c r="K16" s="104"/>
    </row>
    <row r="17" spans="1:11" ht="12.75">
      <c r="A17" s="13">
        <v>10</v>
      </c>
      <c r="B17" s="24" t="s">
        <v>107</v>
      </c>
      <c r="C17" s="123"/>
      <c r="D17" s="123"/>
      <c r="E17" s="123"/>
      <c r="F17" s="124">
        <f t="shared" si="0"/>
        <v>0</v>
      </c>
      <c r="G17" s="104"/>
      <c r="H17" s="104"/>
      <c r="I17" s="104"/>
      <c r="J17" s="104"/>
      <c r="K17" s="104"/>
    </row>
    <row r="18" spans="1:11" ht="12.75">
      <c r="A18" s="13">
        <v>11</v>
      </c>
      <c r="B18" s="14" t="s">
        <v>96</v>
      </c>
      <c r="C18" s="123"/>
      <c r="D18" s="123"/>
      <c r="E18" s="123"/>
      <c r="F18" s="124">
        <f t="shared" si="0"/>
        <v>0</v>
      </c>
      <c r="G18" s="104"/>
      <c r="H18" s="104"/>
      <c r="I18" s="104"/>
      <c r="J18" s="104"/>
      <c r="K18" s="104"/>
    </row>
    <row r="19" spans="1:11" ht="12.75">
      <c r="A19" s="13">
        <v>12</v>
      </c>
      <c r="B19" s="15" t="s">
        <v>108</v>
      </c>
      <c r="C19" s="123"/>
      <c r="D19" s="123"/>
      <c r="E19" s="123"/>
      <c r="F19" s="124">
        <f t="shared" si="0"/>
        <v>0</v>
      </c>
      <c r="G19" s="104"/>
      <c r="H19" s="104"/>
      <c r="I19" s="104"/>
      <c r="J19" s="104"/>
      <c r="K19" s="104"/>
    </row>
    <row r="20" spans="1:11" ht="12.75">
      <c r="A20" s="13">
        <v>13</v>
      </c>
      <c r="B20" s="15" t="s">
        <v>109</v>
      </c>
      <c r="C20" s="127"/>
      <c r="D20" s="127"/>
      <c r="E20" s="127"/>
      <c r="F20" s="124">
        <f t="shared" si="0"/>
        <v>0</v>
      </c>
      <c r="G20" s="104"/>
      <c r="H20" s="104"/>
      <c r="I20" s="104"/>
      <c r="J20" s="104"/>
      <c r="K20" s="104"/>
    </row>
    <row r="21" spans="1:11" ht="12.75">
      <c r="A21" s="13">
        <v>14</v>
      </c>
      <c r="B21" s="103" t="s">
        <v>151</v>
      </c>
      <c r="C21" s="128">
        <f>SUM(C8:C20)</f>
        <v>27832</v>
      </c>
      <c r="D21" s="128">
        <f>SUM(D8:D20)</f>
        <v>0</v>
      </c>
      <c r="E21" s="128">
        <f>SUM(E8:E20)</f>
        <v>0</v>
      </c>
      <c r="F21" s="129">
        <f t="shared" si="0"/>
        <v>27832</v>
      </c>
      <c r="G21" s="104"/>
      <c r="H21" s="104"/>
      <c r="I21" s="104"/>
      <c r="J21" s="104"/>
      <c r="K21" s="104"/>
    </row>
    <row r="22" spans="1:11" ht="12.75">
      <c r="A22" s="13">
        <v>15</v>
      </c>
      <c r="B22" s="26" t="s">
        <v>92</v>
      </c>
      <c r="C22" s="123"/>
      <c r="D22" s="123"/>
      <c r="E22" s="123"/>
      <c r="F22" s="124">
        <f t="shared" si="0"/>
        <v>0</v>
      </c>
      <c r="G22" s="104"/>
      <c r="H22" s="104"/>
      <c r="I22" s="104"/>
      <c r="J22" s="104"/>
      <c r="K22" s="104"/>
    </row>
    <row r="23" spans="1:11" ht="12.75">
      <c r="A23" s="13">
        <v>16</v>
      </c>
      <c r="B23" s="26" t="s">
        <v>90</v>
      </c>
      <c r="C23" s="124"/>
      <c r="D23" s="124"/>
      <c r="E23" s="124"/>
      <c r="F23" s="124">
        <f t="shared" si="0"/>
        <v>0</v>
      </c>
      <c r="G23" s="104"/>
      <c r="H23" s="104"/>
      <c r="I23" s="104"/>
      <c r="J23" s="104"/>
      <c r="K23" s="104"/>
    </row>
    <row r="24" spans="1:11" ht="12.75">
      <c r="A24" s="13">
        <v>17</v>
      </c>
      <c r="B24" s="14" t="s">
        <v>93</v>
      </c>
      <c r="C24" s="123"/>
      <c r="D24" s="123"/>
      <c r="E24" s="123"/>
      <c r="F24" s="124">
        <f t="shared" si="0"/>
        <v>0</v>
      </c>
      <c r="G24" s="104"/>
      <c r="H24" s="104"/>
      <c r="I24" s="104"/>
      <c r="J24" s="104"/>
      <c r="K24" s="104"/>
    </row>
    <row r="25" spans="1:11" ht="26.25">
      <c r="A25" s="13">
        <v>18</v>
      </c>
      <c r="B25" s="77" t="s">
        <v>91</v>
      </c>
      <c r="C25" s="125"/>
      <c r="D25" s="125"/>
      <c r="E25" s="125"/>
      <c r="F25" s="126">
        <f t="shared" si="0"/>
        <v>0</v>
      </c>
      <c r="G25" s="104"/>
      <c r="H25" s="104"/>
      <c r="I25" s="104"/>
      <c r="J25" s="104"/>
      <c r="K25" s="104"/>
    </row>
    <row r="26" spans="1:11" ht="12.75">
      <c r="A26" s="13">
        <v>19</v>
      </c>
      <c r="B26" s="27" t="s">
        <v>112</v>
      </c>
      <c r="C26" s="123"/>
      <c r="D26" s="123"/>
      <c r="E26" s="123"/>
      <c r="F26" s="124">
        <f t="shared" si="0"/>
        <v>0</v>
      </c>
      <c r="G26" s="104"/>
      <c r="H26" s="104"/>
      <c r="I26" s="104"/>
      <c r="J26" s="104"/>
      <c r="K26" s="104"/>
    </row>
    <row r="27" spans="1:11" ht="12.75">
      <c r="A27" s="13">
        <v>20</v>
      </c>
      <c r="B27" s="27" t="s">
        <v>113</v>
      </c>
      <c r="C27" s="123"/>
      <c r="D27" s="123"/>
      <c r="E27" s="123"/>
      <c r="F27" s="124">
        <f t="shared" si="0"/>
        <v>0</v>
      </c>
      <c r="G27" s="104"/>
      <c r="H27" s="104"/>
      <c r="I27" s="104"/>
      <c r="J27" s="104"/>
      <c r="K27" s="104"/>
    </row>
    <row r="28" spans="1:11" ht="12.75">
      <c r="A28" s="13">
        <v>21</v>
      </c>
      <c r="B28" s="11" t="s">
        <v>114</v>
      </c>
      <c r="C28" s="123"/>
      <c r="D28" s="123"/>
      <c r="E28" s="123"/>
      <c r="F28" s="124">
        <f t="shared" si="0"/>
        <v>0</v>
      </c>
      <c r="G28" s="104"/>
      <c r="H28" s="104"/>
      <c r="I28" s="104"/>
      <c r="J28" s="104"/>
      <c r="K28" s="104"/>
    </row>
    <row r="29" spans="1:11" ht="12.75">
      <c r="A29" s="13">
        <v>22</v>
      </c>
      <c r="B29" s="27" t="s">
        <v>115</v>
      </c>
      <c r="C29" s="123"/>
      <c r="D29" s="123"/>
      <c r="E29" s="123"/>
      <c r="F29" s="124">
        <f t="shared" si="0"/>
        <v>0</v>
      </c>
      <c r="G29" s="104"/>
      <c r="H29" s="104"/>
      <c r="I29" s="104"/>
      <c r="J29" s="104"/>
      <c r="K29" s="104"/>
    </row>
    <row r="30" spans="1:11" ht="12.75">
      <c r="A30" s="13">
        <v>23</v>
      </c>
      <c r="B30" s="12" t="s">
        <v>73</v>
      </c>
      <c r="C30" s="123"/>
      <c r="D30" s="123"/>
      <c r="E30" s="123"/>
      <c r="F30" s="124">
        <f t="shared" si="0"/>
        <v>0</v>
      </c>
      <c r="G30" s="104"/>
      <c r="H30" s="104"/>
      <c r="I30" s="104"/>
      <c r="J30" s="104"/>
      <c r="K30" s="104"/>
    </row>
    <row r="31" spans="1:11" ht="12.75">
      <c r="A31" s="13">
        <v>24</v>
      </c>
      <c r="B31" s="12" t="s">
        <v>74</v>
      </c>
      <c r="C31" s="123"/>
      <c r="D31" s="123"/>
      <c r="E31" s="123"/>
      <c r="F31" s="124">
        <f t="shared" si="0"/>
        <v>0</v>
      </c>
      <c r="G31" s="104"/>
      <c r="H31" s="104"/>
      <c r="I31" s="104"/>
      <c r="J31" s="104"/>
      <c r="K31" s="104"/>
    </row>
    <row r="32" spans="1:11" ht="12.75">
      <c r="A32" s="13">
        <v>25</v>
      </c>
      <c r="B32" s="12" t="s">
        <v>75</v>
      </c>
      <c r="C32" s="123"/>
      <c r="D32" s="123"/>
      <c r="E32" s="123"/>
      <c r="F32" s="124">
        <f t="shared" si="0"/>
        <v>0</v>
      </c>
      <c r="G32" s="104"/>
      <c r="H32" s="104"/>
      <c r="I32" s="104"/>
      <c r="J32" s="104"/>
      <c r="K32" s="104"/>
    </row>
    <row r="33" spans="1:11" ht="12.75">
      <c r="A33" s="13">
        <v>26</v>
      </c>
      <c r="B33" s="12" t="s">
        <v>156</v>
      </c>
      <c r="C33" s="123"/>
      <c r="D33" s="123"/>
      <c r="E33" s="123"/>
      <c r="F33" s="124">
        <f t="shared" si="0"/>
        <v>0</v>
      </c>
      <c r="G33" s="104"/>
      <c r="H33" s="104"/>
      <c r="I33" s="104"/>
      <c r="J33" s="104"/>
      <c r="K33" s="104"/>
    </row>
    <row r="34" spans="1:11" ht="12.75">
      <c r="A34" s="13">
        <v>27</v>
      </c>
      <c r="B34" s="122" t="s">
        <v>155</v>
      </c>
      <c r="C34" s="129">
        <f>SUM(C22:C33)</f>
        <v>0</v>
      </c>
      <c r="D34" s="129">
        <f>SUM(D22:D33)</f>
        <v>0</v>
      </c>
      <c r="E34" s="129">
        <f>SUM(E22:E33)</f>
        <v>0</v>
      </c>
      <c r="F34" s="129">
        <f t="shared" si="0"/>
        <v>0</v>
      </c>
      <c r="G34" s="104"/>
      <c r="H34" s="104"/>
      <c r="I34" s="104"/>
      <c r="J34" s="104"/>
      <c r="K34" s="104"/>
    </row>
    <row r="35" spans="1:11" ht="31.5" customHeight="1">
      <c r="A35" s="13">
        <v>28</v>
      </c>
      <c r="B35" s="16" t="s">
        <v>97</v>
      </c>
      <c r="C35" s="130">
        <f>SUM(C21+C34)</f>
        <v>27832</v>
      </c>
      <c r="D35" s="130">
        <f>SUM(D21+D34)</f>
        <v>0</v>
      </c>
      <c r="E35" s="130">
        <f>SUM(E21+E34)</f>
        <v>0</v>
      </c>
      <c r="F35" s="126">
        <f t="shared" si="0"/>
        <v>27832</v>
      </c>
      <c r="G35" s="104"/>
      <c r="H35" s="104"/>
      <c r="I35" s="104"/>
      <c r="J35" s="104"/>
      <c r="K35" s="104"/>
    </row>
    <row r="36" spans="2:1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2.75">
      <c r="B37" s="111" t="s">
        <v>117</v>
      </c>
      <c r="C37" s="111" t="s">
        <v>118</v>
      </c>
      <c r="D37" s="111" t="s">
        <v>119</v>
      </c>
      <c r="E37" s="111" t="s">
        <v>120</v>
      </c>
      <c r="F37" s="111" t="s">
        <v>121</v>
      </c>
      <c r="G37" s="104"/>
      <c r="H37" s="104"/>
      <c r="I37" s="104"/>
      <c r="J37" s="104"/>
      <c r="K37" s="104"/>
    </row>
    <row r="38" spans="2:11" ht="66.75">
      <c r="B38" s="105" t="s">
        <v>99</v>
      </c>
      <c r="C38" s="106" t="s">
        <v>159</v>
      </c>
      <c r="D38" s="106" t="s">
        <v>160</v>
      </c>
      <c r="E38" s="106" t="s">
        <v>162</v>
      </c>
      <c r="F38" s="107" t="s">
        <v>100</v>
      </c>
      <c r="G38" s="104"/>
      <c r="H38" s="104"/>
      <c r="I38" s="104"/>
      <c r="J38" s="104"/>
      <c r="K38" s="104"/>
    </row>
    <row r="39" spans="1:11" ht="13.5">
      <c r="A39" s="13">
        <v>1</v>
      </c>
      <c r="B39" s="112" t="s">
        <v>76</v>
      </c>
      <c r="C39" s="123"/>
      <c r="D39" s="123"/>
      <c r="E39" s="123"/>
      <c r="F39" s="124">
        <f aca="true" t="shared" si="1" ref="F39:F48">SUM(C39:D39)</f>
        <v>0</v>
      </c>
      <c r="G39" s="104"/>
      <c r="H39" s="104"/>
      <c r="I39" s="104"/>
      <c r="J39" s="104"/>
      <c r="K39" s="104"/>
    </row>
    <row r="40" spans="1:11" ht="13.5">
      <c r="A40" s="13">
        <v>2</v>
      </c>
      <c r="B40" s="112" t="s">
        <v>167</v>
      </c>
      <c r="C40" s="123">
        <v>1235</v>
      </c>
      <c r="D40" s="123"/>
      <c r="E40" s="123"/>
      <c r="F40" s="124">
        <f t="shared" si="1"/>
        <v>1235</v>
      </c>
      <c r="G40" s="104"/>
      <c r="H40" s="104"/>
      <c r="I40" s="104"/>
      <c r="J40" s="104"/>
      <c r="K40" s="104"/>
    </row>
    <row r="41" spans="1:11" ht="13.5">
      <c r="A41" s="13">
        <v>3</v>
      </c>
      <c r="B41" s="72" t="s">
        <v>78</v>
      </c>
      <c r="C41" s="123"/>
      <c r="D41" s="123"/>
      <c r="E41" s="123"/>
      <c r="F41" s="124">
        <f t="shared" si="1"/>
        <v>0</v>
      </c>
      <c r="G41" s="104"/>
      <c r="H41" s="104"/>
      <c r="I41" s="104"/>
      <c r="J41" s="104"/>
      <c r="K41" s="104"/>
    </row>
    <row r="42" spans="1:11" ht="13.5">
      <c r="A42" s="13">
        <v>4</v>
      </c>
      <c r="B42" s="113" t="s">
        <v>168</v>
      </c>
      <c r="C42" s="123"/>
      <c r="D42" s="123"/>
      <c r="E42" s="123"/>
      <c r="F42" s="124">
        <f t="shared" si="1"/>
        <v>0</v>
      </c>
      <c r="G42" s="104"/>
      <c r="H42" s="104"/>
      <c r="I42" s="104"/>
      <c r="J42" s="104"/>
      <c r="K42" s="104"/>
    </row>
    <row r="43" spans="1:11" ht="13.5">
      <c r="A43" s="13">
        <v>5</v>
      </c>
      <c r="B43" s="113" t="s">
        <v>81</v>
      </c>
      <c r="C43" s="123"/>
      <c r="D43" s="123"/>
      <c r="E43" s="123"/>
      <c r="F43" s="124">
        <f t="shared" si="1"/>
        <v>0</v>
      </c>
      <c r="G43" s="104"/>
      <c r="H43" s="104"/>
      <c r="I43" s="104"/>
      <c r="J43" s="104"/>
      <c r="K43" s="104"/>
    </row>
    <row r="44" spans="1:11" ht="13.5">
      <c r="A44" s="13">
        <v>6</v>
      </c>
      <c r="B44" s="113" t="s">
        <v>35</v>
      </c>
      <c r="C44" s="123"/>
      <c r="D44" s="123"/>
      <c r="E44" s="123"/>
      <c r="F44" s="124">
        <f t="shared" si="1"/>
        <v>0</v>
      </c>
      <c r="G44" s="104"/>
      <c r="H44" s="104"/>
      <c r="I44" s="104"/>
      <c r="J44" s="104"/>
      <c r="K44" s="104"/>
    </row>
    <row r="45" spans="1:11" ht="13.5">
      <c r="A45" s="13">
        <v>7</v>
      </c>
      <c r="B45" s="113" t="s">
        <v>54</v>
      </c>
      <c r="C45" s="123"/>
      <c r="D45" s="123"/>
      <c r="E45" s="123"/>
      <c r="F45" s="124">
        <f t="shared" si="1"/>
        <v>0</v>
      </c>
      <c r="G45" s="104"/>
      <c r="H45" s="104"/>
      <c r="I45" s="104"/>
      <c r="J45" s="104"/>
      <c r="K45" s="104"/>
    </row>
    <row r="46" spans="1:11" ht="13.5">
      <c r="A46" s="13">
        <v>8</v>
      </c>
      <c r="B46" s="113" t="s">
        <v>52</v>
      </c>
      <c r="C46" s="123"/>
      <c r="D46" s="123"/>
      <c r="E46" s="123"/>
      <c r="F46" s="124">
        <f t="shared" si="1"/>
        <v>0</v>
      </c>
      <c r="G46" s="104"/>
      <c r="H46" s="104"/>
      <c r="I46" s="104"/>
      <c r="J46" s="104"/>
      <c r="K46" s="104"/>
    </row>
    <row r="47" spans="1:11" ht="13.5">
      <c r="A47" s="13">
        <v>9</v>
      </c>
      <c r="B47" s="113" t="s">
        <v>163</v>
      </c>
      <c r="C47" s="123"/>
      <c r="D47" s="123"/>
      <c r="E47" s="123"/>
      <c r="F47" s="124">
        <f t="shared" si="1"/>
        <v>0</v>
      </c>
      <c r="G47" s="104"/>
      <c r="H47" s="104"/>
      <c r="I47" s="104"/>
      <c r="J47" s="104"/>
      <c r="K47" s="104"/>
    </row>
    <row r="48" spans="1:11" ht="13.5">
      <c r="A48" s="13">
        <v>10</v>
      </c>
      <c r="B48" s="72" t="s">
        <v>80</v>
      </c>
      <c r="C48" s="123"/>
      <c r="D48" s="123"/>
      <c r="E48" s="123"/>
      <c r="F48" s="124">
        <f t="shared" si="1"/>
        <v>0</v>
      </c>
      <c r="G48" s="104"/>
      <c r="H48" s="104"/>
      <c r="I48" s="104"/>
      <c r="J48" s="104"/>
      <c r="K48" s="104"/>
    </row>
    <row r="49" spans="1:11" ht="13.5">
      <c r="A49" s="13">
        <v>11</v>
      </c>
      <c r="B49" s="114" t="s">
        <v>179</v>
      </c>
      <c r="C49" s="129">
        <f>SUM(C39:C48)</f>
        <v>1235</v>
      </c>
      <c r="D49" s="129">
        <f>SUM(D39:D48)</f>
        <v>0</v>
      </c>
      <c r="E49" s="129">
        <f>SUM(E39:E48)</f>
        <v>0</v>
      </c>
      <c r="F49" s="129">
        <f>SUM(F39:F48)</f>
        <v>1235</v>
      </c>
      <c r="G49" s="104"/>
      <c r="H49" s="104"/>
      <c r="I49" s="104"/>
      <c r="J49" s="104"/>
      <c r="K49" s="104"/>
    </row>
    <row r="50" spans="1:11" ht="13.5">
      <c r="A50" s="13">
        <v>12</v>
      </c>
      <c r="B50" s="115" t="s">
        <v>149</v>
      </c>
      <c r="C50" s="131">
        <f>SUM(C49-C21)</f>
        <v>-26597</v>
      </c>
      <c r="D50" s="131">
        <f>SUM(D49-D21)</f>
        <v>0</v>
      </c>
      <c r="E50" s="131">
        <f>SUM(E49-E21)</f>
        <v>0</v>
      </c>
      <c r="F50" s="131">
        <f>SUM(C50:D50)</f>
        <v>-26597</v>
      </c>
      <c r="G50" s="104"/>
      <c r="H50" s="104"/>
      <c r="I50" s="104"/>
      <c r="J50" s="104"/>
      <c r="K50" s="104"/>
    </row>
    <row r="51" spans="1:11" ht="13.5">
      <c r="A51" s="13">
        <v>13</v>
      </c>
      <c r="B51" s="115" t="s">
        <v>150</v>
      </c>
      <c r="C51" s="132"/>
      <c r="D51" s="132"/>
      <c r="E51" s="132"/>
      <c r="F51" s="132"/>
      <c r="G51" s="104"/>
      <c r="H51" s="104"/>
      <c r="I51" s="104"/>
      <c r="J51" s="104"/>
      <c r="K51" s="104"/>
    </row>
    <row r="52" spans="1:11" ht="13.5">
      <c r="A52" s="13">
        <v>14</v>
      </c>
      <c r="B52" s="116" t="s">
        <v>85</v>
      </c>
      <c r="C52" s="133">
        <v>26583</v>
      </c>
      <c r="D52" s="133"/>
      <c r="E52" s="133"/>
      <c r="F52" s="134">
        <f>SUM(C52:D52)</f>
        <v>26583</v>
      </c>
      <c r="G52" s="104"/>
      <c r="H52" s="104"/>
      <c r="I52" s="104"/>
      <c r="J52" s="104"/>
      <c r="K52" s="104"/>
    </row>
    <row r="53" spans="1:11" ht="27.75" thickBot="1">
      <c r="A53" s="13">
        <v>15</v>
      </c>
      <c r="B53" s="117" t="s">
        <v>79</v>
      </c>
      <c r="C53" s="135">
        <v>14</v>
      </c>
      <c r="D53" s="135"/>
      <c r="E53" s="135"/>
      <c r="F53" s="136">
        <f>SUM(C53:D53)</f>
        <v>14</v>
      </c>
      <c r="G53" s="104"/>
      <c r="H53" s="104"/>
      <c r="I53" s="104"/>
      <c r="J53" s="104"/>
      <c r="K53" s="104"/>
    </row>
    <row r="54" spans="1:11" ht="14.25" thickBot="1">
      <c r="A54" s="47">
        <v>16</v>
      </c>
      <c r="B54" s="94" t="s">
        <v>151</v>
      </c>
      <c r="C54" s="137">
        <f>SUM(C49+C52+C53)</f>
        <v>27832</v>
      </c>
      <c r="D54" s="137">
        <f>SUM(D49+D52+D53)</f>
        <v>0</v>
      </c>
      <c r="E54" s="137">
        <f>SUM(E49+E52+E53)</f>
        <v>0</v>
      </c>
      <c r="F54" s="138">
        <f>SUM(F49,F52,F53)</f>
        <v>27832</v>
      </c>
      <c r="G54" s="104"/>
      <c r="H54" s="104"/>
      <c r="I54" s="104"/>
      <c r="J54" s="104"/>
      <c r="K54" s="104"/>
    </row>
    <row r="55" spans="1:11" ht="13.5">
      <c r="A55" s="13">
        <v>17</v>
      </c>
      <c r="B55" s="119" t="s">
        <v>72</v>
      </c>
      <c r="C55" s="139"/>
      <c r="D55" s="139"/>
      <c r="E55" s="139"/>
      <c r="F55" s="140">
        <f aca="true" t="shared" si="2" ref="F55:F61">SUM(C55:D55)</f>
        <v>0</v>
      </c>
      <c r="G55" s="104"/>
      <c r="H55" s="104"/>
      <c r="I55" s="104"/>
      <c r="J55" s="104"/>
      <c r="K55" s="104"/>
    </row>
    <row r="56" spans="1:11" ht="13.5">
      <c r="A56" s="13">
        <v>18</v>
      </c>
      <c r="B56" s="112" t="s">
        <v>82</v>
      </c>
      <c r="C56" s="123"/>
      <c r="D56" s="123"/>
      <c r="E56" s="123"/>
      <c r="F56" s="124">
        <f t="shared" si="2"/>
        <v>0</v>
      </c>
      <c r="G56" s="104"/>
      <c r="H56" s="104"/>
      <c r="I56" s="104"/>
      <c r="J56" s="104"/>
      <c r="K56" s="104"/>
    </row>
    <row r="57" spans="1:11" ht="13.5">
      <c r="A57" s="13">
        <v>19</v>
      </c>
      <c r="B57" s="113" t="s">
        <v>53</v>
      </c>
      <c r="C57" s="123"/>
      <c r="D57" s="123"/>
      <c r="E57" s="123"/>
      <c r="F57" s="124">
        <f t="shared" si="2"/>
        <v>0</v>
      </c>
      <c r="G57" s="104"/>
      <c r="H57" s="104"/>
      <c r="I57" s="104"/>
      <c r="J57" s="104"/>
      <c r="K57" s="104"/>
    </row>
    <row r="58" spans="1:11" ht="13.5">
      <c r="A58" s="13">
        <v>20</v>
      </c>
      <c r="B58" s="112" t="s">
        <v>83</v>
      </c>
      <c r="C58" s="123"/>
      <c r="D58" s="123"/>
      <c r="E58" s="123"/>
      <c r="F58" s="124">
        <f t="shared" si="2"/>
        <v>0</v>
      </c>
      <c r="G58" s="104"/>
      <c r="H58" s="104"/>
      <c r="I58" s="104"/>
      <c r="J58" s="104"/>
      <c r="K58" s="104"/>
    </row>
    <row r="59" spans="1:11" ht="13.5">
      <c r="A59" s="13">
        <v>21</v>
      </c>
      <c r="B59" s="72" t="s">
        <v>84</v>
      </c>
      <c r="C59" s="123"/>
      <c r="D59" s="123"/>
      <c r="E59" s="123"/>
      <c r="F59" s="124">
        <f t="shared" si="2"/>
        <v>0</v>
      </c>
      <c r="G59" s="104"/>
      <c r="H59" s="104"/>
      <c r="I59" s="104"/>
      <c r="J59" s="104"/>
      <c r="K59" s="104"/>
    </row>
    <row r="60" spans="1:11" ht="13.5">
      <c r="A60" s="13">
        <v>22</v>
      </c>
      <c r="B60" s="114" t="s">
        <v>170</v>
      </c>
      <c r="C60" s="128">
        <f>SUM(C55:C59)</f>
        <v>0</v>
      </c>
      <c r="D60" s="128"/>
      <c r="E60" s="128"/>
      <c r="F60" s="129">
        <f t="shared" si="2"/>
        <v>0</v>
      </c>
      <c r="G60" s="104"/>
      <c r="H60" s="104"/>
      <c r="I60" s="104"/>
      <c r="J60" s="104"/>
      <c r="K60" s="104"/>
    </row>
    <row r="61" spans="1:11" ht="13.5">
      <c r="A61" s="13">
        <v>23</v>
      </c>
      <c r="B61" s="115" t="s">
        <v>152</v>
      </c>
      <c r="C61" s="132">
        <f>SUM(C60-C34)</f>
        <v>0</v>
      </c>
      <c r="D61" s="132">
        <f>SUM(D60-D34)</f>
        <v>0</v>
      </c>
      <c r="E61" s="132">
        <f>SUM(E60-E34)</f>
        <v>0</v>
      </c>
      <c r="F61" s="131">
        <f t="shared" si="2"/>
        <v>0</v>
      </c>
      <c r="G61" s="104"/>
      <c r="H61" s="104"/>
      <c r="I61" s="104"/>
      <c r="J61" s="104"/>
      <c r="K61" s="104"/>
    </row>
    <row r="62" spans="1:11" ht="13.5">
      <c r="A62" s="13">
        <v>24</v>
      </c>
      <c r="B62" s="115" t="s">
        <v>153</v>
      </c>
      <c r="C62" s="131"/>
      <c r="D62" s="131"/>
      <c r="E62" s="131"/>
      <c r="F62" s="131">
        <f>SUM(F55:F61)</f>
        <v>0</v>
      </c>
      <c r="G62" s="104"/>
      <c r="H62" s="104"/>
      <c r="I62" s="104"/>
      <c r="J62" s="104"/>
      <c r="K62" s="104"/>
    </row>
    <row r="63" spans="1:11" ht="13.5">
      <c r="A63" s="13">
        <v>25</v>
      </c>
      <c r="B63" s="116" t="s">
        <v>86</v>
      </c>
      <c r="C63" s="134"/>
      <c r="D63" s="134"/>
      <c r="E63" s="134"/>
      <c r="F63" s="134">
        <f>SUM(C63:D63)</f>
        <v>0</v>
      </c>
      <c r="G63" s="104"/>
      <c r="H63" s="104"/>
      <c r="I63" s="104"/>
      <c r="J63" s="104"/>
      <c r="K63" s="104"/>
    </row>
    <row r="64" spans="1:11" ht="13.5">
      <c r="A64" s="13">
        <v>26</v>
      </c>
      <c r="B64" s="112" t="s">
        <v>83</v>
      </c>
      <c r="C64" s="123"/>
      <c r="D64" s="123"/>
      <c r="E64" s="123"/>
      <c r="F64" s="123"/>
      <c r="G64" s="104"/>
      <c r="H64" s="104"/>
      <c r="I64" s="104"/>
      <c r="J64" s="104"/>
      <c r="K64" s="104"/>
    </row>
    <row r="65" spans="1:11" ht="14.25" thickBot="1">
      <c r="A65" s="13">
        <v>27</v>
      </c>
      <c r="B65" s="120" t="s">
        <v>154</v>
      </c>
      <c r="C65" s="135"/>
      <c r="D65" s="135"/>
      <c r="E65" s="135"/>
      <c r="F65" s="136">
        <f>SUM(C65:D65)</f>
        <v>0</v>
      </c>
      <c r="G65" s="104"/>
      <c r="H65" s="104"/>
      <c r="I65" s="104"/>
      <c r="J65" s="104"/>
      <c r="K65" s="104"/>
    </row>
    <row r="66" spans="1:11" ht="13.5" thickBot="1">
      <c r="A66" s="47">
        <v>28</v>
      </c>
      <c r="B66" s="101" t="s">
        <v>155</v>
      </c>
      <c r="C66" s="141">
        <f>SUM(C60+C64+C65+C63)</f>
        <v>0</v>
      </c>
      <c r="D66" s="141">
        <f>SUM(D60+D64+D65+D63)</f>
        <v>0</v>
      </c>
      <c r="E66" s="141">
        <f>SUM(E60+E64+E65+E63)</f>
        <v>0</v>
      </c>
      <c r="F66" s="138">
        <f>SUM(C66:D66)</f>
        <v>0</v>
      </c>
      <c r="G66" s="104"/>
      <c r="H66" s="104"/>
      <c r="I66" s="104"/>
      <c r="J66" s="104"/>
      <c r="K66" s="104"/>
    </row>
    <row r="67" spans="1:11" ht="12.75">
      <c r="A67" s="13">
        <v>29</v>
      </c>
      <c r="B67" s="121" t="s">
        <v>98</v>
      </c>
      <c r="C67" s="142">
        <f>SUM(C66+C54)</f>
        <v>27832</v>
      </c>
      <c r="D67" s="149">
        <f>SUM(D66+D54)</f>
        <v>0</v>
      </c>
      <c r="E67" s="149">
        <f>SUM(E66+E54)</f>
        <v>0</v>
      </c>
      <c r="F67" s="142">
        <f>SUM(C67:D67)</f>
        <v>27832</v>
      </c>
      <c r="G67" s="104"/>
      <c r="H67" s="104"/>
      <c r="I67" s="104"/>
      <c r="J67" s="104"/>
      <c r="K67" s="104"/>
    </row>
    <row r="68" spans="2:11" ht="12.75"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2:11" ht="15">
      <c r="B69" s="108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2:11" ht="12.75"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2:11" ht="12.7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2.75"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2:11" ht="12.75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2:11" ht="12.75"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2:11" ht="12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12.75"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2.7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2.7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12.75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.75"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2.75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2.75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12.75"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2.7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2.75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ht="12.75"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2:11" ht="12.75"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2.7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2.75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2.75"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2.7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2.7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2.7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2.7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2.7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2:11" ht="12.7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2:11" ht="12.7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2:11" ht="12.7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2:11" ht="12.75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2:11" ht="12.7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2:11" ht="12.7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2:11" ht="12.7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2:11" ht="12.75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 ht="12.75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 ht="12.7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</sheetData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workbookViewId="0" topLeftCell="A4">
      <selection activeCell="C69" sqref="C69"/>
    </sheetView>
  </sheetViews>
  <sheetFormatPr defaultColWidth="9.140625" defaultRowHeight="12.75"/>
  <cols>
    <col min="1" max="1" width="3.8515625" style="0" customWidth="1"/>
    <col min="2" max="2" width="70.7109375" style="0" customWidth="1"/>
    <col min="3" max="3" width="20.57421875" style="0" bestFit="1" customWidth="1"/>
    <col min="4" max="4" width="18.421875" style="0" customWidth="1"/>
    <col min="5" max="6" width="19.140625" style="0" customWidth="1"/>
    <col min="7" max="7" width="16.28125" style="0" customWidth="1"/>
    <col min="8" max="8" width="22.140625" style="0" customWidth="1"/>
    <col min="9" max="9" width="21.7109375" style="0" customWidth="1"/>
  </cols>
  <sheetData>
    <row r="1" ht="12.75">
      <c r="F1" s="75" t="s">
        <v>190</v>
      </c>
    </row>
    <row r="3" spans="2:16" ht="15">
      <c r="B3" s="335" t="s">
        <v>136</v>
      </c>
      <c r="C3" s="335"/>
      <c r="D3" s="335"/>
      <c r="E3" s="335"/>
      <c r="F3" s="335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5">
      <c r="B4" s="335" t="s">
        <v>166</v>
      </c>
      <c r="C4" s="335"/>
      <c r="D4" s="335"/>
      <c r="E4" s="335"/>
      <c r="F4" s="335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ht="15">
      <c r="B5" s="67"/>
      <c r="C5" s="67"/>
      <c r="D5" s="67"/>
      <c r="E5" s="67"/>
      <c r="F5" s="68" t="s">
        <v>128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1" ht="12.75">
      <c r="B6" s="111" t="s">
        <v>117</v>
      </c>
      <c r="C6" s="111" t="s">
        <v>118</v>
      </c>
      <c r="D6" s="111" t="s">
        <v>119</v>
      </c>
      <c r="E6" s="111" t="s">
        <v>120</v>
      </c>
      <c r="F6" s="111" t="s">
        <v>121</v>
      </c>
      <c r="G6" s="104"/>
      <c r="H6" s="104"/>
      <c r="I6" s="104"/>
      <c r="J6" s="104"/>
      <c r="K6" s="104"/>
    </row>
    <row r="7" spans="1:11" ht="40.5">
      <c r="A7" s="13"/>
      <c r="B7" s="105" t="s">
        <v>99</v>
      </c>
      <c r="C7" s="106" t="s">
        <v>157</v>
      </c>
      <c r="D7" s="106" t="s">
        <v>158</v>
      </c>
      <c r="E7" s="106" t="s">
        <v>161</v>
      </c>
      <c r="F7" s="107" t="s">
        <v>100</v>
      </c>
      <c r="G7" s="104"/>
      <c r="H7" s="104"/>
      <c r="I7" s="104"/>
      <c r="J7" s="104"/>
      <c r="K7" s="104"/>
    </row>
    <row r="8" spans="1:11" ht="12.75">
      <c r="A8" s="13">
        <v>1</v>
      </c>
      <c r="B8" s="14" t="s">
        <v>87</v>
      </c>
      <c r="C8" s="123">
        <v>100797</v>
      </c>
      <c r="D8" s="123"/>
      <c r="E8" s="123"/>
      <c r="F8" s="124">
        <f>SUM(C8:E8)</f>
        <v>100797</v>
      </c>
      <c r="G8" s="104"/>
      <c r="H8" s="104"/>
      <c r="I8" s="104"/>
      <c r="J8" s="104"/>
      <c r="K8" s="104"/>
    </row>
    <row r="9" spans="1:11" ht="12.75">
      <c r="A9" s="13">
        <v>2</v>
      </c>
      <c r="B9" s="14" t="s">
        <v>88</v>
      </c>
      <c r="C9" s="123">
        <v>27360</v>
      </c>
      <c r="D9" s="123"/>
      <c r="E9" s="123"/>
      <c r="F9" s="124">
        <f aca="true" t="shared" si="0" ref="F9:F35">SUM(C9:E9)</f>
        <v>27360</v>
      </c>
      <c r="G9" s="104"/>
      <c r="H9" s="104"/>
      <c r="I9" s="104"/>
      <c r="J9" s="104"/>
      <c r="K9" s="104"/>
    </row>
    <row r="10" spans="1:11" ht="12.75">
      <c r="A10" s="13">
        <v>3</v>
      </c>
      <c r="B10" s="14" t="s">
        <v>94</v>
      </c>
      <c r="C10" s="123">
        <v>93200</v>
      </c>
      <c r="D10" s="123"/>
      <c r="E10" s="123"/>
      <c r="F10" s="124">
        <f t="shared" si="0"/>
        <v>93200</v>
      </c>
      <c r="G10" s="104"/>
      <c r="H10" s="104"/>
      <c r="I10" s="104"/>
      <c r="J10" s="104"/>
      <c r="K10" s="104"/>
    </row>
    <row r="11" spans="1:11" ht="12.75">
      <c r="A11" s="13">
        <v>4</v>
      </c>
      <c r="B11" s="14" t="s">
        <v>89</v>
      </c>
      <c r="C11" s="123">
        <v>42</v>
      </c>
      <c r="D11" s="123"/>
      <c r="E11" s="123"/>
      <c r="F11" s="124">
        <f t="shared" si="0"/>
        <v>42</v>
      </c>
      <c r="G11" s="104"/>
      <c r="H11" s="104"/>
      <c r="I11" s="104"/>
      <c r="J11" s="104"/>
      <c r="K11" s="104"/>
    </row>
    <row r="12" spans="1:11" ht="12.75">
      <c r="A12" s="13">
        <v>5</v>
      </c>
      <c r="B12" s="14" t="s">
        <v>95</v>
      </c>
      <c r="C12" s="124"/>
      <c r="D12" s="124"/>
      <c r="E12" s="124"/>
      <c r="F12" s="124">
        <f t="shared" si="0"/>
        <v>0</v>
      </c>
      <c r="G12" s="104"/>
      <c r="H12" s="104"/>
      <c r="I12" s="104"/>
      <c r="J12" s="104"/>
      <c r="K12" s="104"/>
    </row>
    <row r="13" spans="1:11" ht="12.75">
      <c r="A13" s="13">
        <v>6</v>
      </c>
      <c r="B13" s="76" t="s">
        <v>105</v>
      </c>
      <c r="C13" s="125"/>
      <c r="D13" s="125"/>
      <c r="E13" s="125"/>
      <c r="F13" s="126">
        <f t="shared" si="0"/>
        <v>0</v>
      </c>
      <c r="G13" s="104"/>
      <c r="H13" s="104"/>
      <c r="I13" s="104"/>
      <c r="J13" s="104"/>
      <c r="K13" s="104"/>
    </row>
    <row r="14" spans="1:11" ht="12.75">
      <c r="A14" s="13">
        <v>7</v>
      </c>
      <c r="B14" s="24" t="s">
        <v>106</v>
      </c>
      <c r="C14" s="123"/>
      <c r="D14" s="123"/>
      <c r="E14" s="123"/>
      <c r="F14" s="124">
        <f t="shared" si="0"/>
        <v>0</v>
      </c>
      <c r="G14" s="104"/>
      <c r="H14" s="104"/>
      <c r="I14" s="104"/>
      <c r="J14" s="104"/>
      <c r="K14" s="104"/>
    </row>
    <row r="15" spans="1:11" ht="26.25">
      <c r="A15" s="13">
        <v>8</v>
      </c>
      <c r="B15" s="45" t="s">
        <v>111</v>
      </c>
      <c r="C15" s="123"/>
      <c r="D15" s="123"/>
      <c r="E15" s="123"/>
      <c r="F15" s="124">
        <f t="shared" si="0"/>
        <v>0</v>
      </c>
      <c r="G15" s="104"/>
      <c r="H15" s="104"/>
      <c r="I15" s="104"/>
      <c r="J15" s="104"/>
      <c r="K15" s="104"/>
    </row>
    <row r="16" spans="1:11" ht="12.75">
      <c r="A16" s="13">
        <v>9</v>
      </c>
      <c r="B16" s="24" t="s">
        <v>110</v>
      </c>
      <c r="C16" s="123"/>
      <c r="D16" s="123"/>
      <c r="E16" s="123"/>
      <c r="F16" s="124">
        <f t="shared" si="0"/>
        <v>0</v>
      </c>
      <c r="G16" s="104"/>
      <c r="H16" s="104"/>
      <c r="I16" s="104"/>
      <c r="J16" s="104"/>
      <c r="K16" s="104"/>
    </row>
    <row r="17" spans="1:11" ht="12.75">
      <c r="A17" s="13">
        <v>10</v>
      </c>
      <c r="B17" s="24" t="s">
        <v>107</v>
      </c>
      <c r="C17" s="123"/>
      <c r="D17" s="123"/>
      <c r="E17" s="123"/>
      <c r="F17" s="124">
        <f t="shared" si="0"/>
        <v>0</v>
      </c>
      <c r="G17" s="104"/>
      <c r="H17" s="104"/>
      <c r="I17" s="104"/>
      <c r="J17" s="104"/>
      <c r="K17" s="104"/>
    </row>
    <row r="18" spans="1:11" ht="12.75">
      <c r="A18" s="13">
        <v>11</v>
      </c>
      <c r="B18" s="14" t="s">
        <v>96</v>
      </c>
      <c r="C18" s="123"/>
      <c r="D18" s="123"/>
      <c r="E18" s="123"/>
      <c r="F18" s="124">
        <f t="shared" si="0"/>
        <v>0</v>
      </c>
      <c r="G18" s="104"/>
      <c r="H18" s="104"/>
      <c r="I18" s="104"/>
      <c r="J18" s="104"/>
      <c r="K18" s="104"/>
    </row>
    <row r="19" spans="1:11" ht="12.75">
      <c r="A19" s="13">
        <v>12</v>
      </c>
      <c r="B19" s="15" t="s">
        <v>108</v>
      </c>
      <c r="C19" s="123"/>
      <c r="D19" s="123"/>
      <c r="E19" s="123"/>
      <c r="F19" s="124">
        <f t="shared" si="0"/>
        <v>0</v>
      </c>
      <c r="G19" s="104"/>
      <c r="H19" s="104"/>
      <c r="I19" s="104"/>
      <c r="J19" s="104"/>
      <c r="K19" s="104"/>
    </row>
    <row r="20" spans="1:11" ht="12.75">
      <c r="A20" s="13">
        <v>13</v>
      </c>
      <c r="B20" s="15" t="s">
        <v>109</v>
      </c>
      <c r="C20" s="127"/>
      <c r="D20" s="127"/>
      <c r="E20" s="127"/>
      <c r="F20" s="124">
        <f t="shared" si="0"/>
        <v>0</v>
      </c>
      <c r="G20" s="104"/>
      <c r="H20" s="104"/>
      <c r="I20" s="104"/>
      <c r="J20" s="104"/>
      <c r="K20" s="104"/>
    </row>
    <row r="21" spans="1:11" ht="12.75">
      <c r="A21" s="13">
        <v>14</v>
      </c>
      <c r="B21" s="103" t="s">
        <v>151</v>
      </c>
      <c r="C21" s="128">
        <f>SUM(C8:C20)</f>
        <v>221399</v>
      </c>
      <c r="D21" s="128">
        <f>SUM(D8:D20)</f>
        <v>0</v>
      </c>
      <c r="E21" s="128">
        <f>SUM(E8:E20)</f>
        <v>0</v>
      </c>
      <c r="F21" s="129">
        <f t="shared" si="0"/>
        <v>221399</v>
      </c>
      <c r="G21" s="104"/>
      <c r="H21" s="104"/>
      <c r="I21" s="104"/>
      <c r="J21" s="104"/>
      <c r="K21" s="104"/>
    </row>
    <row r="22" spans="1:11" ht="12.75">
      <c r="A22" s="13">
        <v>15</v>
      </c>
      <c r="B22" s="26" t="s">
        <v>92</v>
      </c>
      <c r="C22" s="123">
        <v>190</v>
      </c>
      <c r="D22" s="123"/>
      <c r="E22" s="123"/>
      <c r="F22" s="124">
        <f t="shared" si="0"/>
        <v>190</v>
      </c>
      <c r="G22" s="104"/>
      <c r="H22" s="104"/>
      <c r="I22" s="104"/>
      <c r="J22" s="104"/>
      <c r="K22" s="104"/>
    </row>
    <row r="23" spans="1:11" ht="12.75">
      <c r="A23" s="13">
        <v>16</v>
      </c>
      <c r="B23" s="26" t="s">
        <v>90</v>
      </c>
      <c r="C23" s="124"/>
      <c r="D23" s="124"/>
      <c r="E23" s="124"/>
      <c r="F23" s="124">
        <f t="shared" si="0"/>
        <v>0</v>
      </c>
      <c r="G23" s="104"/>
      <c r="H23" s="104"/>
      <c r="I23" s="104"/>
      <c r="J23" s="104"/>
      <c r="K23" s="104"/>
    </row>
    <row r="24" spans="1:11" ht="12.75">
      <c r="A24" s="13">
        <v>17</v>
      </c>
      <c r="B24" s="14" t="s">
        <v>93</v>
      </c>
      <c r="C24" s="123"/>
      <c r="D24" s="123"/>
      <c r="E24" s="123"/>
      <c r="F24" s="124">
        <f t="shared" si="0"/>
        <v>0</v>
      </c>
      <c r="G24" s="104"/>
      <c r="H24" s="104"/>
      <c r="I24" s="104"/>
      <c r="J24" s="104"/>
      <c r="K24" s="104"/>
    </row>
    <row r="25" spans="1:11" ht="26.25">
      <c r="A25" s="13">
        <v>18</v>
      </c>
      <c r="B25" s="77" t="s">
        <v>91</v>
      </c>
      <c r="C25" s="125"/>
      <c r="D25" s="125"/>
      <c r="E25" s="125"/>
      <c r="F25" s="126">
        <f t="shared" si="0"/>
        <v>0</v>
      </c>
      <c r="G25" s="104"/>
      <c r="H25" s="104"/>
      <c r="I25" s="104"/>
      <c r="J25" s="104"/>
      <c r="K25" s="104"/>
    </row>
    <row r="26" spans="1:11" ht="12.75">
      <c r="A26" s="13">
        <v>19</v>
      </c>
      <c r="B26" s="27" t="s">
        <v>112</v>
      </c>
      <c r="C26" s="123"/>
      <c r="D26" s="123"/>
      <c r="E26" s="123"/>
      <c r="F26" s="124">
        <f t="shared" si="0"/>
        <v>0</v>
      </c>
      <c r="G26" s="104"/>
      <c r="H26" s="104"/>
      <c r="I26" s="104"/>
      <c r="J26" s="104"/>
      <c r="K26" s="104"/>
    </row>
    <row r="27" spans="1:11" ht="12.75">
      <c r="A27" s="13">
        <v>20</v>
      </c>
      <c r="B27" s="27" t="s">
        <v>113</v>
      </c>
      <c r="C27" s="123"/>
      <c r="D27" s="123"/>
      <c r="E27" s="123"/>
      <c r="F27" s="124">
        <f t="shared" si="0"/>
        <v>0</v>
      </c>
      <c r="G27" s="104"/>
      <c r="H27" s="104"/>
      <c r="I27" s="104"/>
      <c r="J27" s="104"/>
      <c r="K27" s="104"/>
    </row>
    <row r="28" spans="1:11" ht="12.75">
      <c r="A28" s="13">
        <v>21</v>
      </c>
      <c r="B28" s="11" t="s">
        <v>114</v>
      </c>
      <c r="C28" s="123"/>
      <c r="D28" s="123"/>
      <c r="E28" s="123"/>
      <c r="F28" s="124">
        <f t="shared" si="0"/>
        <v>0</v>
      </c>
      <c r="G28" s="104"/>
      <c r="H28" s="104"/>
      <c r="I28" s="104"/>
      <c r="J28" s="104"/>
      <c r="K28" s="104"/>
    </row>
    <row r="29" spans="1:11" ht="12.75">
      <c r="A29" s="13">
        <v>22</v>
      </c>
      <c r="B29" s="27" t="s">
        <v>115</v>
      </c>
      <c r="C29" s="123"/>
      <c r="D29" s="123"/>
      <c r="E29" s="123"/>
      <c r="F29" s="124">
        <f t="shared" si="0"/>
        <v>0</v>
      </c>
      <c r="G29" s="104"/>
      <c r="H29" s="104"/>
      <c r="I29" s="104"/>
      <c r="J29" s="104"/>
      <c r="K29" s="104"/>
    </row>
    <row r="30" spans="1:11" ht="12.75">
      <c r="A30" s="13">
        <v>23</v>
      </c>
      <c r="B30" s="12" t="s">
        <v>73</v>
      </c>
      <c r="C30" s="123"/>
      <c r="D30" s="123"/>
      <c r="E30" s="123"/>
      <c r="F30" s="124">
        <f t="shared" si="0"/>
        <v>0</v>
      </c>
      <c r="G30" s="104"/>
      <c r="H30" s="104"/>
      <c r="I30" s="104"/>
      <c r="J30" s="104"/>
      <c r="K30" s="104"/>
    </row>
    <row r="31" spans="1:11" ht="12.75">
      <c r="A31" s="13">
        <v>24</v>
      </c>
      <c r="B31" s="12" t="s">
        <v>74</v>
      </c>
      <c r="C31" s="123"/>
      <c r="D31" s="123"/>
      <c r="E31" s="123"/>
      <c r="F31" s="124">
        <f t="shared" si="0"/>
        <v>0</v>
      </c>
      <c r="G31" s="104"/>
      <c r="H31" s="104"/>
      <c r="I31" s="104"/>
      <c r="J31" s="104"/>
      <c r="K31" s="104"/>
    </row>
    <row r="32" spans="1:11" ht="12.75">
      <c r="A32" s="13">
        <v>25</v>
      </c>
      <c r="B32" s="12" t="s">
        <v>75</v>
      </c>
      <c r="C32" s="123"/>
      <c r="D32" s="123"/>
      <c r="E32" s="123"/>
      <c r="F32" s="124">
        <f t="shared" si="0"/>
        <v>0</v>
      </c>
      <c r="G32" s="104"/>
      <c r="H32" s="104"/>
      <c r="I32" s="104"/>
      <c r="J32" s="104"/>
      <c r="K32" s="104"/>
    </row>
    <row r="33" spans="1:11" ht="12.75">
      <c r="A33" s="13">
        <v>26</v>
      </c>
      <c r="B33" s="12" t="s">
        <v>156</v>
      </c>
      <c r="C33" s="123"/>
      <c r="D33" s="123"/>
      <c r="E33" s="123"/>
      <c r="F33" s="124">
        <f t="shared" si="0"/>
        <v>0</v>
      </c>
      <c r="G33" s="104"/>
      <c r="H33" s="104"/>
      <c r="I33" s="104"/>
      <c r="J33" s="104"/>
      <c r="K33" s="104"/>
    </row>
    <row r="34" spans="1:11" ht="12.75">
      <c r="A34" s="13">
        <v>27</v>
      </c>
      <c r="B34" s="122" t="s">
        <v>155</v>
      </c>
      <c r="C34" s="129">
        <f>SUM(C22:C33)</f>
        <v>190</v>
      </c>
      <c r="D34" s="129">
        <f>SUM(D22:D33)</f>
        <v>0</v>
      </c>
      <c r="E34" s="129">
        <f>SUM(E22:E33)</f>
        <v>0</v>
      </c>
      <c r="F34" s="129">
        <f t="shared" si="0"/>
        <v>190</v>
      </c>
      <c r="G34" s="104"/>
      <c r="H34" s="104"/>
      <c r="I34" s="104"/>
      <c r="J34" s="104"/>
      <c r="K34" s="104"/>
    </row>
    <row r="35" spans="1:11" ht="31.5" customHeight="1">
      <c r="A35" s="13">
        <v>28</v>
      </c>
      <c r="B35" s="16" t="s">
        <v>97</v>
      </c>
      <c r="C35" s="130">
        <f>SUM(C21+C34)</f>
        <v>221589</v>
      </c>
      <c r="D35" s="130">
        <f>SUM(D21+D34)</f>
        <v>0</v>
      </c>
      <c r="E35" s="130">
        <f>SUM(E21+E34)</f>
        <v>0</v>
      </c>
      <c r="F35" s="126">
        <f t="shared" si="0"/>
        <v>221589</v>
      </c>
      <c r="G35" s="104"/>
      <c r="H35" s="104"/>
      <c r="I35" s="104"/>
      <c r="J35" s="104"/>
      <c r="K35" s="104"/>
    </row>
    <row r="36" spans="2:1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2.75">
      <c r="B37" s="110" t="s">
        <v>117</v>
      </c>
      <c r="C37" s="111" t="s">
        <v>118</v>
      </c>
      <c r="D37" s="111" t="s">
        <v>119</v>
      </c>
      <c r="E37" s="111" t="s">
        <v>120</v>
      </c>
      <c r="F37" s="111" t="s">
        <v>121</v>
      </c>
      <c r="G37" s="104"/>
      <c r="H37" s="104"/>
      <c r="I37" s="104"/>
      <c r="J37" s="104"/>
      <c r="K37" s="104"/>
    </row>
    <row r="38" spans="2:11" ht="66.75">
      <c r="B38" s="105" t="s">
        <v>99</v>
      </c>
      <c r="C38" s="106" t="s">
        <v>159</v>
      </c>
      <c r="D38" s="106" t="s">
        <v>160</v>
      </c>
      <c r="E38" s="106" t="s">
        <v>162</v>
      </c>
      <c r="F38" s="107" t="s">
        <v>100</v>
      </c>
      <c r="G38" s="104"/>
      <c r="H38" s="104"/>
      <c r="I38" s="104"/>
      <c r="J38" s="104"/>
      <c r="K38" s="104"/>
    </row>
    <row r="39" spans="1:11" ht="13.5">
      <c r="A39" s="13">
        <v>1</v>
      </c>
      <c r="B39" s="112" t="s">
        <v>76</v>
      </c>
      <c r="C39" s="123"/>
      <c r="D39" s="123"/>
      <c r="E39" s="123"/>
      <c r="F39" s="124">
        <f aca="true" t="shared" si="1" ref="F39:F48">SUM(C39:D39)</f>
        <v>0</v>
      </c>
      <c r="G39" s="104"/>
      <c r="H39" s="104"/>
      <c r="I39" s="104"/>
      <c r="J39" s="104"/>
      <c r="K39" s="104"/>
    </row>
    <row r="40" spans="1:11" ht="13.5">
      <c r="A40" s="13">
        <v>2</v>
      </c>
      <c r="B40" s="112" t="s">
        <v>171</v>
      </c>
      <c r="C40" s="123">
        <v>21011</v>
      </c>
      <c r="D40" s="123"/>
      <c r="E40" s="123"/>
      <c r="F40" s="124">
        <f t="shared" si="1"/>
        <v>21011</v>
      </c>
      <c r="G40" s="104"/>
      <c r="H40" s="104"/>
      <c r="I40" s="104"/>
      <c r="J40" s="104"/>
      <c r="K40" s="104"/>
    </row>
    <row r="41" spans="1:11" ht="13.5">
      <c r="A41" s="13">
        <v>3</v>
      </c>
      <c r="B41" s="72" t="s">
        <v>78</v>
      </c>
      <c r="C41" s="123"/>
      <c r="D41" s="123"/>
      <c r="E41" s="123"/>
      <c r="F41" s="124">
        <f t="shared" si="1"/>
        <v>0</v>
      </c>
      <c r="G41" s="104"/>
      <c r="H41" s="104"/>
      <c r="I41" s="104"/>
      <c r="J41" s="104"/>
      <c r="K41" s="104"/>
    </row>
    <row r="42" spans="1:11" ht="13.5">
      <c r="A42" s="13">
        <v>4</v>
      </c>
      <c r="B42" s="113" t="s">
        <v>168</v>
      </c>
      <c r="C42" s="123"/>
      <c r="D42" s="123"/>
      <c r="E42" s="123"/>
      <c r="F42" s="124">
        <f t="shared" si="1"/>
        <v>0</v>
      </c>
      <c r="G42" s="104"/>
      <c r="H42" s="104"/>
      <c r="I42" s="104"/>
      <c r="J42" s="104"/>
      <c r="K42" s="104"/>
    </row>
    <row r="43" spans="1:11" ht="13.5">
      <c r="A43" s="13">
        <v>5</v>
      </c>
      <c r="B43" s="113" t="s">
        <v>81</v>
      </c>
      <c r="C43" s="123"/>
      <c r="D43" s="123"/>
      <c r="E43" s="123"/>
      <c r="F43" s="124">
        <f t="shared" si="1"/>
        <v>0</v>
      </c>
      <c r="G43" s="104"/>
      <c r="H43" s="104"/>
      <c r="I43" s="104"/>
      <c r="J43" s="104"/>
      <c r="K43" s="104"/>
    </row>
    <row r="44" spans="1:11" ht="13.5">
      <c r="A44" s="13">
        <v>6</v>
      </c>
      <c r="B44" s="113" t="s">
        <v>35</v>
      </c>
      <c r="C44" s="123"/>
      <c r="D44" s="123"/>
      <c r="E44" s="123"/>
      <c r="F44" s="124">
        <f t="shared" si="1"/>
        <v>0</v>
      </c>
      <c r="G44" s="104"/>
      <c r="H44" s="104"/>
      <c r="I44" s="104"/>
      <c r="J44" s="104"/>
      <c r="K44" s="104"/>
    </row>
    <row r="45" spans="1:11" ht="13.5">
      <c r="A45" s="13">
        <v>7</v>
      </c>
      <c r="B45" s="113" t="s">
        <v>54</v>
      </c>
      <c r="C45" s="123"/>
      <c r="D45" s="123"/>
      <c r="E45" s="123"/>
      <c r="F45" s="124">
        <f t="shared" si="1"/>
        <v>0</v>
      </c>
      <c r="G45" s="104"/>
      <c r="H45" s="104"/>
      <c r="I45" s="104"/>
      <c r="J45" s="104"/>
      <c r="K45" s="104"/>
    </row>
    <row r="46" spans="1:11" ht="13.5">
      <c r="A46" s="13">
        <v>8</v>
      </c>
      <c r="B46" s="113" t="s">
        <v>52</v>
      </c>
      <c r="C46" s="123"/>
      <c r="D46" s="123"/>
      <c r="E46" s="123"/>
      <c r="F46" s="124">
        <f t="shared" si="1"/>
        <v>0</v>
      </c>
      <c r="G46" s="104"/>
      <c r="H46" s="104"/>
      <c r="I46" s="104"/>
      <c r="J46" s="104"/>
      <c r="K46" s="104"/>
    </row>
    <row r="47" spans="1:11" ht="13.5">
      <c r="A47" s="13">
        <v>9</v>
      </c>
      <c r="B47" s="113" t="s">
        <v>163</v>
      </c>
      <c r="C47" s="123"/>
      <c r="D47" s="123"/>
      <c r="E47" s="123"/>
      <c r="F47" s="124">
        <f t="shared" si="1"/>
        <v>0</v>
      </c>
      <c r="G47" s="104"/>
      <c r="H47" s="104"/>
      <c r="I47" s="104"/>
      <c r="J47" s="104"/>
      <c r="K47" s="104"/>
    </row>
    <row r="48" spans="1:11" ht="13.5">
      <c r="A48" s="13">
        <v>10</v>
      </c>
      <c r="B48" s="72" t="s">
        <v>80</v>
      </c>
      <c r="C48" s="123">
        <v>2246</v>
      </c>
      <c r="D48" s="123"/>
      <c r="E48" s="123"/>
      <c r="F48" s="124">
        <f t="shared" si="1"/>
        <v>2246</v>
      </c>
      <c r="G48" s="104"/>
      <c r="H48" s="104"/>
      <c r="I48" s="104"/>
      <c r="J48" s="104"/>
      <c r="K48" s="104"/>
    </row>
    <row r="49" spans="1:11" ht="13.5">
      <c r="A49" s="13">
        <v>11</v>
      </c>
      <c r="B49" s="114" t="s">
        <v>169</v>
      </c>
      <c r="C49" s="129">
        <f>SUM(C39:C48)</f>
        <v>23257</v>
      </c>
      <c r="D49" s="129">
        <f>SUM(D39:D48)</f>
        <v>0</v>
      </c>
      <c r="E49" s="129">
        <f>SUM(E39:E48)</f>
        <v>0</v>
      </c>
      <c r="F49" s="129">
        <f>SUM(F39:F48)</f>
        <v>23257</v>
      </c>
      <c r="G49" s="104"/>
      <c r="H49" s="104"/>
      <c r="I49" s="104"/>
      <c r="J49" s="104"/>
      <c r="K49" s="104"/>
    </row>
    <row r="50" spans="1:11" ht="13.5">
      <c r="A50" s="13">
        <v>12</v>
      </c>
      <c r="B50" s="115" t="s">
        <v>149</v>
      </c>
      <c r="C50" s="131">
        <f>SUM(C49-C21)</f>
        <v>-198142</v>
      </c>
      <c r="D50" s="131">
        <f>SUM(D49-D21)</f>
        <v>0</v>
      </c>
      <c r="E50" s="131">
        <f>SUM(E49-E21)</f>
        <v>0</v>
      </c>
      <c r="F50" s="131">
        <f>SUM(C50:D50)</f>
        <v>-198142</v>
      </c>
      <c r="G50" s="104"/>
      <c r="H50" s="104"/>
      <c r="I50" s="104"/>
      <c r="J50" s="104"/>
      <c r="K50" s="104"/>
    </row>
    <row r="51" spans="1:11" ht="13.5">
      <c r="A51" s="13">
        <v>13</v>
      </c>
      <c r="B51" s="115" t="s">
        <v>150</v>
      </c>
      <c r="C51" s="132"/>
      <c r="D51" s="132"/>
      <c r="E51" s="132"/>
      <c r="F51" s="132"/>
      <c r="G51" s="104"/>
      <c r="H51" s="104"/>
      <c r="I51" s="104"/>
      <c r="J51" s="104"/>
      <c r="K51" s="104"/>
    </row>
    <row r="52" spans="1:11" ht="13.5">
      <c r="A52" s="13">
        <v>14</v>
      </c>
      <c r="B52" s="116" t="s">
        <v>85</v>
      </c>
      <c r="C52" s="133">
        <v>198142</v>
      </c>
      <c r="D52" s="133"/>
      <c r="E52" s="133"/>
      <c r="F52" s="134">
        <f>SUM(C52:D52)</f>
        <v>198142</v>
      </c>
      <c r="G52" s="104"/>
      <c r="H52" s="104"/>
      <c r="I52" s="104"/>
      <c r="J52" s="104"/>
      <c r="K52" s="104"/>
    </row>
    <row r="53" spans="1:11" ht="27.75" thickBot="1">
      <c r="A53" s="13">
        <v>15</v>
      </c>
      <c r="B53" s="117" t="s">
        <v>79</v>
      </c>
      <c r="C53" s="135"/>
      <c r="D53" s="135"/>
      <c r="E53" s="135"/>
      <c r="F53" s="136">
        <f>SUM(C53:D53)</f>
        <v>0</v>
      </c>
      <c r="G53" s="104"/>
      <c r="H53" s="104"/>
      <c r="I53" s="104"/>
      <c r="J53" s="104"/>
      <c r="K53" s="104"/>
    </row>
    <row r="54" spans="1:11" ht="14.25" thickBot="1">
      <c r="A54" s="47">
        <v>16</v>
      </c>
      <c r="B54" s="94" t="s">
        <v>151</v>
      </c>
      <c r="C54" s="137">
        <f>SUM(C49+C52+C53)</f>
        <v>221399</v>
      </c>
      <c r="D54" s="137">
        <f>SUM(D49+D52+D53)</f>
        <v>0</v>
      </c>
      <c r="E54" s="137">
        <f>SUM(E49+E52+E53)</f>
        <v>0</v>
      </c>
      <c r="F54" s="138">
        <f>SUM(F49,F52,F53)</f>
        <v>221399</v>
      </c>
      <c r="G54" s="104"/>
      <c r="H54" s="104"/>
      <c r="I54" s="104"/>
      <c r="J54" s="104"/>
      <c r="K54" s="104"/>
    </row>
    <row r="55" spans="1:11" ht="13.5">
      <c r="A55" s="13">
        <v>17</v>
      </c>
      <c r="B55" s="119" t="s">
        <v>72</v>
      </c>
      <c r="C55" s="139"/>
      <c r="D55" s="139"/>
      <c r="E55" s="139"/>
      <c r="F55" s="140">
        <f aca="true" t="shared" si="2" ref="F55:F61">SUM(C55:D55)</f>
        <v>0</v>
      </c>
      <c r="G55" s="104"/>
      <c r="H55" s="104"/>
      <c r="I55" s="104"/>
      <c r="J55" s="104"/>
      <c r="K55" s="104"/>
    </row>
    <row r="56" spans="1:11" ht="13.5">
      <c r="A56" s="13">
        <v>18</v>
      </c>
      <c r="B56" s="112" t="s">
        <v>82</v>
      </c>
      <c r="C56" s="123"/>
      <c r="D56" s="123"/>
      <c r="E56" s="123"/>
      <c r="F56" s="124">
        <f t="shared" si="2"/>
        <v>0</v>
      </c>
      <c r="G56" s="104"/>
      <c r="H56" s="104"/>
      <c r="I56" s="104"/>
      <c r="J56" s="104"/>
      <c r="K56" s="104"/>
    </row>
    <row r="57" spans="1:11" ht="13.5">
      <c r="A57" s="13">
        <v>19</v>
      </c>
      <c r="B57" s="113" t="s">
        <v>53</v>
      </c>
      <c r="C57" s="123"/>
      <c r="D57" s="123"/>
      <c r="E57" s="123"/>
      <c r="F57" s="124">
        <f t="shared" si="2"/>
        <v>0</v>
      </c>
      <c r="G57" s="104"/>
      <c r="H57" s="104"/>
      <c r="I57" s="104"/>
      <c r="J57" s="104"/>
      <c r="K57" s="104"/>
    </row>
    <row r="58" spans="1:11" ht="13.5">
      <c r="A58" s="13">
        <v>20</v>
      </c>
      <c r="B58" s="112" t="s">
        <v>83</v>
      </c>
      <c r="C58" s="123"/>
      <c r="D58" s="123"/>
      <c r="E58" s="123"/>
      <c r="F58" s="124">
        <f t="shared" si="2"/>
        <v>0</v>
      </c>
      <c r="G58" s="104"/>
      <c r="H58" s="104"/>
      <c r="I58" s="104"/>
      <c r="J58" s="104"/>
      <c r="K58" s="104"/>
    </row>
    <row r="59" spans="1:11" ht="13.5">
      <c r="A59" s="13">
        <v>21</v>
      </c>
      <c r="B59" s="72" t="s">
        <v>84</v>
      </c>
      <c r="C59" s="123"/>
      <c r="D59" s="123"/>
      <c r="E59" s="123"/>
      <c r="F59" s="124">
        <f t="shared" si="2"/>
        <v>0</v>
      </c>
      <c r="G59" s="104"/>
      <c r="H59" s="104"/>
      <c r="I59" s="104"/>
      <c r="J59" s="104"/>
      <c r="K59" s="104"/>
    </row>
    <row r="60" spans="1:11" ht="13.5">
      <c r="A60" s="13">
        <v>22</v>
      </c>
      <c r="B60" s="114" t="s">
        <v>170</v>
      </c>
      <c r="C60" s="128">
        <f>SUM(C55:C59)</f>
        <v>0</v>
      </c>
      <c r="D60" s="128"/>
      <c r="E60" s="128"/>
      <c r="F60" s="129">
        <f t="shared" si="2"/>
        <v>0</v>
      </c>
      <c r="G60" s="104"/>
      <c r="H60" s="104"/>
      <c r="I60" s="104"/>
      <c r="J60" s="104"/>
      <c r="K60" s="104"/>
    </row>
    <row r="61" spans="1:11" ht="13.5">
      <c r="A61" s="13">
        <v>23</v>
      </c>
      <c r="B61" s="115" t="s">
        <v>152</v>
      </c>
      <c r="C61" s="132">
        <f>SUM(C60-C34)</f>
        <v>-190</v>
      </c>
      <c r="D61" s="132">
        <f>SUM(D60-D34)</f>
        <v>0</v>
      </c>
      <c r="E61" s="132">
        <f>SUM(E60-E34)</f>
        <v>0</v>
      </c>
      <c r="F61" s="131">
        <f t="shared" si="2"/>
        <v>-190</v>
      </c>
      <c r="G61" s="104"/>
      <c r="H61" s="104"/>
      <c r="I61" s="104"/>
      <c r="J61" s="104"/>
      <c r="K61" s="104"/>
    </row>
    <row r="62" spans="1:11" ht="13.5">
      <c r="A62" s="13">
        <v>24</v>
      </c>
      <c r="B62" s="115" t="s">
        <v>153</v>
      </c>
      <c r="C62" s="131"/>
      <c r="D62" s="131"/>
      <c r="E62" s="131"/>
      <c r="F62" s="131">
        <f>SUM(F55:F61)</f>
        <v>-190</v>
      </c>
      <c r="G62" s="104"/>
      <c r="H62" s="104"/>
      <c r="I62" s="104"/>
      <c r="J62" s="104"/>
      <c r="K62" s="104"/>
    </row>
    <row r="63" spans="1:11" ht="13.5">
      <c r="A63" s="13">
        <v>25</v>
      </c>
      <c r="B63" s="116" t="s">
        <v>86</v>
      </c>
      <c r="C63" s="134"/>
      <c r="D63" s="134"/>
      <c r="E63" s="134"/>
      <c r="F63" s="134">
        <f>SUM(C63:D63)</f>
        <v>0</v>
      </c>
      <c r="G63" s="104"/>
      <c r="H63" s="104"/>
      <c r="I63" s="104"/>
      <c r="J63" s="104"/>
      <c r="K63" s="104"/>
    </row>
    <row r="64" spans="1:11" ht="13.5">
      <c r="A64" s="13">
        <v>26</v>
      </c>
      <c r="B64" s="112" t="s">
        <v>83</v>
      </c>
      <c r="C64" s="123">
        <v>190</v>
      </c>
      <c r="D64" s="123"/>
      <c r="E64" s="123"/>
      <c r="F64" s="123"/>
      <c r="G64" s="104"/>
      <c r="H64" s="104"/>
      <c r="I64" s="104"/>
      <c r="J64" s="104"/>
      <c r="K64" s="104"/>
    </row>
    <row r="65" spans="1:11" ht="14.25" thickBot="1">
      <c r="A65" s="13">
        <v>27</v>
      </c>
      <c r="B65" s="120" t="s">
        <v>154</v>
      </c>
      <c r="C65" s="135"/>
      <c r="D65" s="135"/>
      <c r="E65" s="135"/>
      <c r="F65" s="136">
        <f>SUM(C65:D65)</f>
        <v>0</v>
      </c>
      <c r="G65" s="104"/>
      <c r="H65" s="104"/>
      <c r="I65" s="104"/>
      <c r="J65" s="104"/>
      <c r="K65" s="104"/>
    </row>
    <row r="66" spans="1:11" ht="13.5" thickBot="1">
      <c r="A66" s="47">
        <v>28</v>
      </c>
      <c r="B66" s="101" t="s">
        <v>155</v>
      </c>
      <c r="C66" s="141">
        <f>SUM(C60+C63+C64+C65)</f>
        <v>190</v>
      </c>
      <c r="D66" s="141">
        <f>SUM(D60+D63+D64+D65)</f>
        <v>0</v>
      </c>
      <c r="E66" s="141">
        <f>SUM(E60+E63+E64+E65)</f>
        <v>0</v>
      </c>
      <c r="F66" s="138">
        <f>SUM(C66:D66)</f>
        <v>190</v>
      </c>
      <c r="G66" s="104"/>
      <c r="H66" s="104"/>
      <c r="I66" s="104"/>
      <c r="J66" s="104"/>
      <c r="K66" s="104"/>
    </row>
    <row r="67" spans="1:11" ht="12.75">
      <c r="A67" s="13">
        <v>29</v>
      </c>
      <c r="B67" s="121" t="s">
        <v>98</v>
      </c>
      <c r="C67" s="142">
        <f>SUM(C66+C54)</f>
        <v>221589</v>
      </c>
      <c r="D67" s="142">
        <f>SUM(D66+D54)</f>
        <v>0</v>
      </c>
      <c r="E67" s="142">
        <f>SUM(E66+E54)</f>
        <v>0</v>
      </c>
      <c r="F67" s="142">
        <f>SUM(C67:D67)</f>
        <v>221589</v>
      </c>
      <c r="G67" s="143"/>
      <c r="H67" s="104"/>
      <c r="I67" s="104"/>
      <c r="J67" s="104"/>
      <c r="K67" s="104"/>
    </row>
    <row r="68" spans="2:11" ht="12.75"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2:11" ht="15">
      <c r="B69" s="108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2:11" ht="12.75"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2:11" ht="12.7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2.75"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2:11" ht="12.75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2:11" ht="12.75"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2:11" ht="12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12.75"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2.7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2.7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12.75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.75"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2.75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2.75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12.75"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2.7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2.75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ht="12.75"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2:11" ht="12.75"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2.7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2.75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2.75"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2.7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2.7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2.7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2.7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2.7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2:11" ht="12.7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2:11" ht="12.7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2:11" ht="12.7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2:11" ht="12.75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2:11" ht="12.7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2:11" ht="12.7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2:11" ht="12.7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2:11" ht="12.75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 ht="12.75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 ht="12.7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</sheetData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workbookViewId="0" topLeftCell="F1">
      <selection activeCell="Q2" sqref="Q2"/>
    </sheetView>
  </sheetViews>
  <sheetFormatPr defaultColWidth="9.140625" defaultRowHeight="12.75"/>
  <cols>
    <col min="1" max="1" width="5.57421875" style="0" customWidth="1"/>
    <col min="2" max="2" width="63.7109375" style="0" customWidth="1"/>
    <col min="3" max="3" width="11.57421875" style="0" customWidth="1"/>
    <col min="4" max="4" width="11.7109375" style="0" customWidth="1"/>
    <col min="7" max="7" width="11.140625" style="0" customWidth="1"/>
    <col min="8" max="8" width="10.421875" style="0" customWidth="1"/>
    <col min="9" max="9" width="11.140625" style="0" customWidth="1"/>
    <col min="10" max="10" width="11.8515625" style="0" customWidth="1"/>
    <col min="11" max="11" width="12.8515625" style="0" customWidth="1"/>
    <col min="12" max="12" width="11.7109375" style="0" customWidth="1"/>
    <col min="13" max="13" width="11.140625" style="0" customWidth="1"/>
    <col min="14" max="14" width="12.28125" style="0" customWidth="1"/>
    <col min="15" max="15" width="11.8515625" style="0" customWidth="1"/>
    <col min="16" max="16" width="10.57421875" style="0" customWidth="1"/>
    <col min="17" max="17" width="13.140625" style="0" customWidth="1"/>
    <col min="18" max="18" width="11.8515625" style="0" customWidth="1"/>
  </cols>
  <sheetData>
    <row r="1" ht="12.75">
      <c r="Q1" s="75" t="s">
        <v>393</v>
      </c>
    </row>
    <row r="4" spans="2:17" ht="15">
      <c r="B4" s="335" t="s">
        <v>116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2:17" ht="15">
      <c r="B5" s="335" t="s">
        <v>181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2:17" ht="1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ht="12.75">
      <c r="R9" s="46" t="s">
        <v>128</v>
      </c>
    </row>
    <row r="10" spans="2:18" ht="12.75">
      <c r="B10" s="66" t="s">
        <v>117</v>
      </c>
      <c r="C10" s="66" t="s">
        <v>118</v>
      </c>
      <c r="D10" s="66" t="s">
        <v>119</v>
      </c>
      <c r="E10" s="66" t="s">
        <v>120</v>
      </c>
      <c r="F10" s="66" t="s">
        <v>121</v>
      </c>
      <c r="G10" s="66" t="s">
        <v>122</v>
      </c>
      <c r="H10" s="66" t="s">
        <v>123</v>
      </c>
      <c r="I10" s="66" t="s">
        <v>124</v>
      </c>
      <c r="J10" s="66" t="s">
        <v>125</v>
      </c>
      <c r="K10" s="66" t="s">
        <v>196</v>
      </c>
      <c r="L10" s="66" t="s">
        <v>126</v>
      </c>
      <c r="M10" s="66" t="s">
        <v>197</v>
      </c>
      <c r="N10" s="66" t="s">
        <v>198</v>
      </c>
      <c r="O10" s="66" t="s">
        <v>199</v>
      </c>
      <c r="P10" s="66" t="s">
        <v>200</v>
      </c>
      <c r="Q10" s="66" t="s">
        <v>201</v>
      </c>
      <c r="R10" s="66" t="s">
        <v>202</v>
      </c>
    </row>
    <row r="11" spans="1:18" ht="57.75" customHeight="1">
      <c r="A11" s="13">
        <v>1</v>
      </c>
      <c r="B11" s="10" t="s">
        <v>99</v>
      </c>
      <c r="C11" s="327" t="s">
        <v>177</v>
      </c>
      <c r="D11" s="328"/>
      <c r="E11" s="331" t="s">
        <v>103</v>
      </c>
      <c r="F11" s="332"/>
      <c r="G11" s="327" t="s">
        <v>140</v>
      </c>
      <c r="H11" s="337"/>
      <c r="I11" s="327" t="s">
        <v>134</v>
      </c>
      <c r="J11" s="328"/>
      <c r="K11" s="327" t="s">
        <v>116</v>
      </c>
      <c r="L11" s="328"/>
      <c r="M11" s="327" t="s">
        <v>135</v>
      </c>
      <c r="N11" s="328"/>
      <c r="O11" s="327" t="s">
        <v>136</v>
      </c>
      <c r="P11" s="328"/>
      <c r="Q11" s="338" t="s">
        <v>101</v>
      </c>
      <c r="R11" s="339"/>
    </row>
    <row r="12" spans="1:18" ht="42" customHeight="1">
      <c r="A12" s="13">
        <v>2</v>
      </c>
      <c r="B12" s="10"/>
      <c r="C12" s="159" t="s">
        <v>203</v>
      </c>
      <c r="D12" s="159" t="s">
        <v>204</v>
      </c>
      <c r="E12" s="159" t="s">
        <v>203</v>
      </c>
      <c r="F12" s="159" t="s">
        <v>204</v>
      </c>
      <c r="G12" s="159" t="s">
        <v>203</v>
      </c>
      <c r="H12" s="159" t="s">
        <v>204</v>
      </c>
      <c r="I12" s="159" t="s">
        <v>203</v>
      </c>
      <c r="J12" s="159" t="s">
        <v>204</v>
      </c>
      <c r="K12" s="159" t="s">
        <v>203</v>
      </c>
      <c r="L12" s="159" t="s">
        <v>204</v>
      </c>
      <c r="M12" s="159" t="s">
        <v>203</v>
      </c>
      <c r="N12" s="159" t="s">
        <v>204</v>
      </c>
      <c r="O12" s="159" t="s">
        <v>203</v>
      </c>
      <c r="P12" s="159" t="s">
        <v>204</v>
      </c>
      <c r="Q12" s="159" t="s">
        <v>203</v>
      </c>
      <c r="R12" s="159" t="s">
        <v>204</v>
      </c>
    </row>
    <row r="13" spans="1:18" ht="42" customHeight="1">
      <c r="A13" s="13">
        <v>3</v>
      </c>
      <c r="B13" s="21" t="s">
        <v>388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323">
        <v>751</v>
      </c>
      <c r="M13" s="159"/>
      <c r="N13" s="159"/>
      <c r="O13" s="159"/>
      <c r="P13" s="159"/>
      <c r="Q13" s="159"/>
      <c r="R13" s="159">
        <f>SUM(L13:Q13)</f>
        <v>751</v>
      </c>
    </row>
    <row r="14" spans="1:39" ht="27">
      <c r="A14" s="13">
        <v>4</v>
      </c>
      <c r="B14" s="21" t="s">
        <v>182</v>
      </c>
      <c r="C14" s="58"/>
      <c r="D14" s="58"/>
      <c r="E14" s="58"/>
      <c r="F14" s="58"/>
      <c r="G14" s="58"/>
      <c r="H14" s="58"/>
      <c r="I14" s="58"/>
      <c r="J14" s="58"/>
      <c r="K14" s="58">
        <v>9514</v>
      </c>
      <c r="L14" s="58">
        <v>3352</v>
      </c>
      <c r="M14" s="58"/>
      <c r="N14" s="58">
        <v>1768</v>
      </c>
      <c r="O14" s="58"/>
      <c r="P14" s="58">
        <v>3082</v>
      </c>
      <c r="Q14" s="58">
        <f aca="true" t="shared" si="0" ref="Q14:R16">SUM(K14+M14+O14)</f>
        <v>9514</v>
      </c>
      <c r="R14" s="58">
        <f t="shared" si="0"/>
        <v>8202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7">
      <c r="A15" s="13">
        <v>5</v>
      </c>
      <c r="B15" s="21" t="s">
        <v>374</v>
      </c>
      <c r="C15" s="58"/>
      <c r="D15" s="58"/>
      <c r="E15" s="58"/>
      <c r="F15" s="58"/>
      <c r="G15" s="58"/>
      <c r="H15" s="58"/>
      <c r="I15" s="58"/>
      <c r="J15" s="58"/>
      <c r="K15" s="58">
        <v>104508</v>
      </c>
      <c r="L15" s="58">
        <v>145457</v>
      </c>
      <c r="M15" s="58"/>
      <c r="N15" s="58"/>
      <c r="O15" s="58"/>
      <c r="P15" s="58"/>
      <c r="Q15" s="58">
        <f t="shared" si="0"/>
        <v>104508</v>
      </c>
      <c r="R15" s="58">
        <f t="shared" si="0"/>
        <v>145457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7">
      <c r="A16" s="13">
        <v>6</v>
      </c>
      <c r="B16" s="21" t="s">
        <v>183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>
        <f t="shared" si="0"/>
        <v>0</v>
      </c>
      <c r="R16" s="58">
        <f t="shared" si="0"/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5.5" customHeight="1">
      <c r="A17" s="13">
        <v>7</v>
      </c>
      <c r="B17" s="33" t="s">
        <v>184</v>
      </c>
      <c r="C17" s="64">
        <f>SUM(C14:C16)</f>
        <v>0</v>
      </c>
      <c r="D17" s="64"/>
      <c r="E17" s="64">
        <f>SUM(E14:E16)</f>
        <v>0</v>
      </c>
      <c r="F17" s="64"/>
      <c r="G17" s="64">
        <f>SUM(G14:G16)</f>
        <v>0</v>
      </c>
      <c r="H17" s="64"/>
      <c r="I17" s="64"/>
      <c r="J17" s="64"/>
      <c r="K17" s="64">
        <f>SUM(K14+K15+K16)</f>
        <v>114022</v>
      </c>
      <c r="L17" s="64">
        <f>SUM(L14+L15+L16+L13)</f>
        <v>149560</v>
      </c>
      <c r="M17" s="64">
        <f>SUM(M14+M15+M16)</f>
        <v>0</v>
      </c>
      <c r="N17" s="64">
        <f>SUM(N14:N16)</f>
        <v>1768</v>
      </c>
      <c r="O17" s="64">
        <f>SUM(O14:O16)</f>
        <v>0</v>
      </c>
      <c r="P17" s="64">
        <f>SUM(P14:P16)</f>
        <v>3082</v>
      </c>
      <c r="Q17" s="64">
        <f>SUM(Q14:Q16)</f>
        <v>114022</v>
      </c>
      <c r="R17" s="64">
        <f>SUM(R13:R16)</f>
        <v>154410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 t="s">
        <v>185</v>
      </c>
      <c r="AF17" s="23"/>
      <c r="AG17" s="23"/>
      <c r="AH17" s="23"/>
      <c r="AI17" s="23"/>
      <c r="AJ17" s="23"/>
      <c r="AK17" s="23"/>
      <c r="AL17" s="23"/>
      <c r="AM17" s="23"/>
    </row>
    <row r="18" spans="1:39" ht="32.25" customHeight="1">
      <c r="A18" s="13">
        <v>8</v>
      </c>
      <c r="B18" s="21" t="s">
        <v>186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6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7.25">
      <c r="A19" s="13">
        <v>9</v>
      </c>
      <c r="B19" s="21" t="s">
        <v>187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6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0.25" customHeight="1">
      <c r="A20" s="13">
        <v>10</v>
      </c>
      <c r="B20" s="33" t="s">
        <v>188</v>
      </c>
      <c r="C20" s="152">
        <f aca="true" t="shared" si="1" ref="C20:O20">SUM(C18:C19)</f>
        <v>0</v>
      </c>
      <c r="D20" s="152"/>
      <c r="E20" s="152">
        <f t="shared" si="1"/>
        <v>0</v>
      </c>
      <c r="F20" s="152"/>
      <c r="G20" s="152">
        <f t="shared" si="1"/>
        <v>0</v>
      </c>
      <c r="H20" s="152"/>
      <c r="I20" s="152">
        <f t="shared" si="1"/>
        <v>0</v>
      </c>
      <c r="J20" s="152"/>
      <c r="K20" s="152">
        <f t="shared" si="1"/>
        <v>0</v>
      </c>
      <c r="L20" s="152"/>
      <c r="M20" s="152">
        <f t="shared" si="1"/>
        <v>0</v>
      </c>
      <c r="N20" s="152"/>
      <c r="O20" s="152">
        <f t="shared" si="1"/>
        <v>0</v>
      </c>
      <c r="P20" s="152"/>
      <c r="Q20" s="152"/>
      <c r="R20" s="16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3"/>
      <c r="AG20" s="23" t="s">
        <v>189</v>
      </c>
      <c r="AH20" s="23"/>
      <c r="AI20" s="23"/>
      <c r="AJ20" s="23"/>
      <c r="AK20" s="23"/>
      <c r="AL20" s="23"/>
      <c r="AM20" s="23"/>
    </row>
    <row r="21" ht="13.5">
      <c r="B21" s="25"/>
    </row>
    <row r="22" ht="13.5">
      <c r="B22" s="25"/>
    </row>
    <row r="23" ht="13.5">
      <c r="B23" s="25"/>
    </row>
    <row r="24" ht="13.5">
      <c r="B24" s="25"/>
    </row>
    <row r="25" ht="13.5">
      <c r="B25" s="25"/>
    </row>
    <row r="26" ht="13.5">
      <c r="B26" s="25"/>
    </row>
    <row r="27" ht="13.5">
      <c r="B27" s="25"/>
    </row>
    <row r="28" ht="13.5">
      <c r="B28" s="25"/>
    </row>
    <row r="29" ht="13.5">
      <c r="B29" s="25"/>
    </row>
    <row r="30" ht="13.5">
      <c r="B30" s="25"/>
    </row>
    <row r="31" ht="13.5">
      <c r="B31" s="25"/>
    </row>
    <row r="32" ht="13.5">
      <c r="B32" s="25"/>
    </row>
    <row r="33" ht="13.5">
      <c r="B33" s="25"/>
    </row>
    <row r="34" ht="13.5">
      <c r="B34" s="25"/>
    </row>
    <row r="35" ht="13.5">
      <c r="B35" s="25"/>
    </row>
    <row r="36" ht="13.5">
      <c r="B36" s="25"/>
    </row>
    <row r="37" ht="13.5">
      <c r="B37" s="25"/>
    </row>
    <row r="38" ht="13.5">
      <c r="B38" s="25"/>
    </row>
    <row r="39" ht="13.5">
      <c r="B39" s="25"/>
    </row>
    <row r="40" ht="13.5">
      <c r="B40" s="25"/>
    </row>
    <row r="41" ht="13.5">
      <c r="B41" s="154"/>
    </row>
    <row r="42" ht="13.5">
      <c r="B42" s="154"/>
    </row>
    <row r="43" ht="13.5">
      <c r="B43" s="154"/>
    </row>
    <row r="44" ht="13.5">
      <c r="B44" s="154"/>
    </row>
    <row r="45" ht="13.5">
      <c r="B45" s="154"/>
    </row>
    <row r="46" ht="13.5">
      <c r="B46" s="154"/>
    </row>
  </sheetData>
  <mergeCells count="10">
    <mergeCell ref="B4:Q4"/>
    <mergeCell ref="B5:Q5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workbookViewId="0" topLeftCell="H1">
      <selection activeCell="Q2" sqref="Q2"/>
    </sheetView>
  </sheetViews>
  <sheetFormatPr defaultColWidth="9.140625" defaultRowHeight="12.75"/>
  <cols>
    <col min="1" max="1" width="5.28125" style="0" customWidth="1"/>
    <col min="2" max="2" width="72.421875" style="0" customWidth="1"/>
    <col min="3" max="3" width="12.28125" style="0" customWidth="1"/>
    <col min="4" max="4" width="10.7109375" style="0" customWidth="1"/>
    <col min="7" max="8" width="10.7109375" style="0" customWidth="1"/>
    <col min="9" max="9" width="12.140625" style="0" customWidth="1"/>
    <col min="10" max="10" width="9.7109375" style="0" customWidth="1"/>
    <col min="11" max="12" width="11.421875" style="0" customWidth="1"/>
    <col min="13" max="13" width="11.00390625" style="0" customWidth="1"/>
    <col min="14" max="14" width="10.140625" style="0" customWidth="1"/>
    <col min="15" max="15" width="11.00390625" style="0" customWidth="1"/>
    <col min="16" max="16" width="10.8515625" style="0" customWidth="1"/>
    <col min="17" max="17" width="12.8515625" style="0" customWidth="1"/>
    <col min="18" max="18" width="12.421875" style="0" customWidth="1"/>
  </cols>
  <sheetData>
    <row r="1" ht="12.75">
      <c r="Q1" s="75" t="s">
        <v>392</v>
      </c>
    </row>
    <row r="3" spans="2:17" ht="15">
      <c r="B3" s="335" t="s">
        <v>116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2:17" ht="15">
      <c r="B4" s="335" t="s">
        <v>142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6" ht="12.75">
      <c r="R6" s="46" t="s">
        <v>128</v>
      </c>
    </row>
    <row r="7" spans="2:18" ht="12.75">
      <c r="B7" s="66" t="s">
        <v>130</v>
      </c>
      <c r="C7" s="66" t="s">
        <v>118</v>
      </c>
      <c r="D7" s="66" t="s">
        <v>119</v>
      </c>
      <c r="E7" s="66" t="s">
        <v>120</v>
      </c>
      <c r="F7" s="66" t="s">
        <v>121</v>
      </c>
      <c r="G7" s="66" t="s">
        <v>122</v>
      </c>
      <c r="H7" s="66" t="s">
        <v>123</v>
      </c>
      <c r="I7" s="66" t="s">
        <v>124</v>
      </c>
      <c r="J7" s="66" t="s">
        <v>125</v>
      </c>
      <c r="K7" s="66" t="s">
        <v>196</v>
      </c>
      <c r="L7" s="66" t="s">
        <v>126</v>
      </c>
      <c r="M7" s="66" t="s">
        <v>197</v>
      </c>
      <c r="N7" s="66" t="s">
        <v>198</v>
      </c>
      <c r="O7" s="66" t="s">
        <v>199</v>
      </c>
      <c r="P7" s="66" t="s">
        <v>200</v>
      </c>
      <c r="Q7" s="66" t="s">
        <v>201</v>
      </c>
      <c r="R7" s="66" t="s">
        <v>202</v>
      </c>
    </row>
    <row r="8" spans="2:18" ht="59.25" customHeight="1">
      <c r="B8" s="10" t="s">
        <v>99</v>
      </c>
      <c r="C8" s="331" t="s">
        <v>139</v>
      </c>
      <c r="D8" s="332"/>
      <c r="E8" s="331" t="s">
        <v>103</v>
      </c>
      <c r="F8" s="332"/>
      <c r="G8" s="331" t="s">
        <v>140</v>
      </c>
      <c r="H8" s="336"/>
      <c r="I8" s="327" t="s">
        <v>134</v>
      </c>
      <c r="J8" s="328"/>
      <c r="K8" s="327" t="s">
        <v>116</v>
      </c>
      <c r="L8" s="336"/>
      <c r="M8" s="327" t="s">
        <v>135</v>
      </c>
      <c r="N8" s="328"/>
      <c r="O8" s="327" t="s">
        <v>136</v>
      </c>
      <c r="P8" s="328"/>
      <c r="Q8" s="333" t="s">
        <v>101</v>
      </c>
      <c r="R8" s="340"/>
    </row>
    <row r="9" spans="2:18" ht="42" customHeight="1">
      <c r="B9" s="10"/>
      <c r="C9" s="159" t="s">
        <v>203</v>
      </c>
      <c r="D9" s="159" t="s">
        <v>204</v>
      </c>
      <c r="E9" s="159" t="s">
        <v>203</v>
      </c>
      <c r="F9" s="159" t="s">
        <v>204</v>
      </c>
      <c r="G9" s="159" t="s">
        <v>203</v>
      </c>
      <c r="H9" s="159" t="s">
        <v>204</v>
      </c>
      <c r="I9" s="159" t="s">
        <v>203</v>
      </c>
      <c r="J9" s="159" t="s">
        <v>204</v>
      </c>
      <c r="K9" s="159" t="s">
        <v>203</v>
      </c>
      <c r="L9" s="159" t="s">
        <v>204</v>
      </c>
      <c r="M9" s="159" t="s">
        <v>203</v>
      </c>
      <c r="N9" s="159" t="s">
        <v>204</v>
      </c>
      <c r="O9" s="159" t="s">
        <v>203</v>
      </c>
      <c r="P9" s="159" t="s">
        <v>204</v>
      </c>
      <c r="Q9" s="159" t="s">
        <v>203</v>
      </c>
      <c r="R9" s="159" t="s">
        <v>204</v>
      </c>
    </row>
    <row r="10" spans="1:39" ht="16.5">
      <c r="A10" s="13">
        <v>1</v>
      </c>
      <c r="B10" s="21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>
        <f>SUM(C10:O10)</f>
        <v>0</v>
      </c>
      <c r="R10" s="16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27">
      <c r="A11" s="13">
        <v>2</v>
      </c>
      <c r="B11" s="21" t="s">
        <v>9</v>
      </c>
      <c r="C11" s="61">
        <v>2322</v>
      </c>
      <c r="D11" s="61">
        <v>2322</v>
      </c>
      <c r="E11" s="61"/>
      <c r="F11" s="61"/>
      <c r="G11" s="61"/>
      <c r="H11" s="61"/>
      <c r="I11" s="61"/>
      <c r="J11" s="61"/>
      <c r="K11" s="61">
        <v>192187</v>
      </c>
      <c r="L11" s="61">
        <v>192188</v>
      </c>
      <c r="M11" s="61"/>
      <c r="N11" s="61"/>
      <c r="O11" s="61"/>
      <c r="P11" s="61"/>
      <c r="Q11" s="71">
        <f>SUM(C11+E11+G11+I11+K11+M11+O11)</f>
        <v>194509</v>
      </c>
      <c r="R11" s="71">
        <f>SUM(D11+F11+H11+J11+L11+N11+P11)</f>
        <v>194510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27">
      <c r="A12" s="13">
        <v>3</v>
      </c>
      <c r="B12" s="21" t="s">
        <v>10</v>
      </c>
      <c r="C12" s="58"/>
      <c r="D12" s="58"/>
      <c r="E12" s="58"/>
      <c r="F12" s="58"/>
      <c r="G12" s="58"/>
      <c r="H12" s="58"/>
      <c r="I12" s="58"/>
      <c r="J12" s="58"/>
      <c r="K12" s="61">
        <v>8385</v>
      </c>
      <c r="L12" s="61">
        <v>8911</v>
      </c>
      <c r="M12" s="58"/>
      <c r="N12" s="58"/>
      <c r="O12" s="58">
        <v>2246</v>
      </c>
      <c r="P12" s="58">
        <v>4803</v>
      </c>
      <c r="Q12" s="71">
        <f aca="true" t="shared" si="0" ref="Q12:R30">SUM(C12+E12+G12+I12+K12+M12+O12)</f>
        <v>10631</v>
      </c>
      <c r="R12" s="71">
        <f t="shared" si="0"/>
        <v>13714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6.5">
      <c r="A13" s="13">
        <v>4</v>
      </c>
      <c r="B13" s="21" t="s">
        <v>11</v>
      </c>
      <c r="C13" s="61"/>
      <c r="D13" s="61"/>
      <c r="E13" s="61"/>
      <c r="F13" s="61"/>
      <c r="G13" s="61"/>
      <c r="H13" s="61"/>
      <c r="I13" s="61"/>
      <c r="J13" s="61"/>
      <c r="K13" s="61">
        <v>39617</v>
      </c>
      <c r="L13" s="61">
        <v>39617</v>
      </c>
      <c r="M13" s="61"/>
      <c r="N13" s="61"/>
      <c r="O13" s="61"/>
      <c r="P13" s="61"/>
      <c r="Q13" s="71">
        <f t="shared" si="0"/>
        <v>39617</v>
      </c>
      <c r="R13" s="71">
        <f t="shared" si="0"/>
        <v>39617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6.5">
      <c r="A14" s="13">
        <v>5</v>
      </c>
      <c r="B14" s="21" t="s">
        <v>12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1">
        <f t="shared" si="0"/>
        <v>0</v>
      </c>
      <c r="R14" s="71">
        <f t="shared" si="0"/>
        <v>0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7">
      <c r="A15" s="13">
        <v>6</v>
      </c>
      <c r="B15" s="21" t="s">
        <v>13</v>
      </c>
      <c r="C15" s="58"/>
      <c r="D15" s="58"/>
      <c r="E15" s="58"/>
      <c r="F15" s="58"/>
      <c r="G15" s="58"/>
      <c r="H15" s="58"/>
      <c r="I15" s="58"/>
      <c r="J15" s="58"/>
      <c r="K15" s="61">
        <v>177</v>
      </c>
      <c r="L15" s="61">
        <v>1471</v>
      </c>
      <c r="M15" s="58">
        <v>15</v>
      </c>
      <c r="N15" s="58">
        <v>15</v>
      </c>
      <c r="O15" s="58"/>
      <c r="P15" s="58"/>
      <c r="Q15" s="71">
        <f t="shared" si="0"/>
        <v>192</v>
      </c>
      <c r="R15" s="71">
        <f t="shared" si="0"/>
        <v>1486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6.5">
      <c r="A16" s="13">
        <v>7</v>
      </c>
      <c r="B16" s="21" t="s">
        <v>14</v>
      </c>
      <c r="C16" s="61"/>
      <c r="D16" s="61"/>
      <c r="E16" s="61"/>
      <c r="F16" s="61"/>
      <c r="G16" s="61"/>
      <c r="H16" s="61">
        <v>1280</v>
      </c>
      <c r="I16" s="61"/>
      <c r="J16" s="61"/>
      <c r="K16" s="61"/>
      <c r="L16" s="61">
        <v>3260</v>
      </c>
      <c r="M16" s="61"/>
      <c r="N16" s="61"/>
      <c r="O16" s="61"/>
      <c r="P16" s="61"/>
      <c r="Q16" s="71">
        <f t="shared" si="0"/>
        <v>0</v>
      </c>
      <c r="R16" s="71">
        <f t="shared" si="0"/>
        <v>4540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6.5">
      <c r="A17" s="13">
        <v>8</v>
      </c>
      <c r="B17" s="21" t="s">
        <v>15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1">
        <f t="shared" si="0"/>
        <v>0</v>
      </c>
      <c r="R17" s="71">
        <f t="shared" si="0"/>
        <v>0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27">
      <c r="A18" s="13">
        <v>9</v>
      </c>
      <c r="B18" s="21" t="s">
        <v>16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1">
        <f t="shared" si="0"/>
        <v>0</v>
      </c>
      <c r="R18" s="71">
        <f t="shared" si="0"/>
        <v>0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28.5" customHeight="1">
      <c r="A19" s="13">
        <v>10</v>
      </c>
      <c r="B19" s="33" t="s">
        <v>131</v>
      </c>
      <c r="C19" s="64">
        <f>SUM(C10:C18)</f>
        <v>2322</v>
      </c>
      <c r="D19" s="64">
        <f>SUM(D10:D18)</f>
        <v>2322</v>
      </c>
      <c r="E19" s="64">
        <f aca="true" t="shared" si="1" ref="E19:P19">SUM(E10:E18)</f>
        <v>0</v>
      </c>
      <c r="F19" s="64"/>
      <c r="G19" s="64">
        <f t="shared" si="1"/>
        <v>0</v>
      </c>
      <c r="H19" s="64">
        <v>1280</v>
      </c>
      <c r="I19" s="64">
        <f t="shared" si="1"/>
        <v>0</v>
      </c>
      <c r="J19" s="64"/>
      <c r="K19" s="64">
        <f>SUM(K10:K18)</f>
        <v>240366</v>
      </c>
      <c r="L19" s="64">
        <f>SUM(L10:L18)</f>
        <v>245447</v>
      </c>
      <c r="M19" s="64">
        <f t="shared" si="1"/>
        <v>15</v>
      </c>
      <c r="N19" s="64">
        <f t="shared" si="1"/>
        <v>15</v>
      </c>
      <c r="O19" s="64">
        <f t="shared" si="1"/>
        <v>2246</v>
      </c>
      <c r="P19" s="64">
        <f t="shared" si="1"/>
        <v>4803</v>
      </c>
      <c r="Q19" s="71">
        <f t="shared" si="0"/>
        <v>244949</v>
      </c>
      <c r="R19" s="71">
        <f t="shared" si="0"/>
        <v>253867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30"/>
      <c r="AL19" s="30"/>
      <c r="AM19" s="30"/>
    </row>
    <row r="20" spans="1:39" ht="17.25">
      <c r="A20" s="13">
        <v>11</v>
      </c>
      <c r="B20" s="34" t="s">
        <v>17</v>
      </c>
      <c r="C20" s="59"/>
      <c r="D20" s="59"/>
      <c r="E20" s="59"/>
      <c r="F20" s="59"/>
      <c r="G20" s="59"/>
      <c r="H20" s="59"/>
      <c r="I20" s="59"/>
      <c r="J20" s="59"/>
      <c r="K20" s="150"/>
      <c r="L20" s="150"/>
      <c r="M20" s="59"/>
      <c r="N20" s="59"/>
      <c r="O20" s="59"/>
      <c r="P20" s="59"/>
      <c r="Q20" s="71">
        <f t="shared" si="0"/>
        <v>0</v>
      </c>
      <c r="R20" s="71">
        <f t="shared" si="0"/>
        <v>0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ht="27">
      <c r="A21" s="13">
        <v>12</v>
      </c>
      <c r="B21" s="21" t="s">
        <v>18</v>
      </c>
      <c r="C21" s="60"/>
      <c r="D21" s="60"/>
      <c r="E21" s="60"/>
      <c r="F21" s="60"/>
      <c r="G21" s="60"/>
      <c r="H21" s="60"/>
      <c r="I21" s="60"/>
      <c r="J21" s="60"/>
      <c r="K21" s="80"/>
      <c r="L21" s="80"/>
      <c r="M21" s="60"/>
      <c r="N21" s="60"/>
      <c r="O21" s="60"/>
      <c r="P21" s="60"/>
      <c r="Q21" s="71">
        <f t="shared" si="0"/>
        <v>0</v>
      </c>
      <c r="R21" s="71">
        <f t="shared" si="0"/>
        <v>0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ht="27">
      <c r="A22" s="13">
        <v>13</v>
      </c>
      <c r="B22" s="21" t="s">
        <v>19</v>
      </c>
      <c r="C22" s="57"/>
      <c r="D22" s="57"/>
      <c r="E22" s="57"/>
      <c r="F22" s="57"/>
      <c r="G22" s="57"/>
      <c r="H22" s="57"/>
      <c r="I22" s="57"/>
      <c r="J22" s="57"/>
      <c r="K22" s="150">
        <v>239691</v>
      </c>
      <c r="L22" s="150">
        <v>191871</v>
      </c>
      <c r="M22" s="155">
        <v>1755</v>
      </c>
      <c r="N22" s="155">
        <v>1755</v>
      </c>
      <c r="O22" s="57"/>
      <c r="P22" s="57"/>
      <c r="Q22" s="71">
        <f t="shared" si="0"/>
        <v>241446</v>
      </c>
      <c r="R22" s="71">
        <f t="shared" si="0"/>
        <v>193626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27">
      <c r="A23" s="13">
        <v>14</v>
      </c>
      <c r="B23" s="21" t="s">
        <v>26</v>
      </c>
      <c r="C23" s="57"/>
      <c r="D23" s="57"/>
      <c r="E23" s="57"/>
      <c r="F23" s="57"/>
      <c r="G23" s="57"/>
      <c r="H23" s="57"/>
      <c r="I23" s="57"/>
      <c r="J23" s="57"/>
      <c r="K23" s="59"/>
      <c r="L23" s="59"/>
      <c r="M23" s="57"/>
      <c r="N23" s="57"/>
      <c r="O23" s="57"/>
      <c r="P23" s="57"/>
      <c r="Q23" s="71">
        <f t="shared" si="0"/>
        <v>0</v>
      </c>
      <c r="R23" s="71">
        <f t="shared" si="0"/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7.25">
      <c r="A24" s="13">
        <v>15</v>
      </c>
      <c r="B24" s="21" t="s">
        <v>20</v>
      </c>
      <c r="C24" s="60"/>
      <c r="D24" s="60"/>
      <c r="E24" s="60"/>
      <c r="F24" s="60"/>
      <c r="G24" s="60"/>
      <c r="H24" s="60"/>
      <c r="I24" s="60"/>
      <c r="J24" s="60"/>
      <c r="K24" s="59"/>
      <c r="L24" s="59"/>
      <c r="M24" s="60"/>
      <c r="N24" s="60"/>
      <c r="O24" s="60"/>
      <c r="P24" s="60"/>
      <c r="Q24" s="71">
        <f t="shared" si="0"/>
        <v>0</v>
      </c>
      <c r="R24" s="71">
        <f t="shared" si="0"/>
        <v>0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ht="17.25">
      <c r="A25" s="13">
        <v>16</v>
      </c>
      <c r="B25" s="21" t="s">
        <v>21</v>
      </c>
      <c r="C25" s="60"/>
      <c r="D25" s="60"/>
      <c r="E25" s="60"/>
      <c r="F25" s="60"/>
      <c r="G25" s="60"/>
      <c r="H25" s="60"/>
      <c r="I25" s="60"/>
      <c r="J25" s="60"/>
      <c r="K25" s="59"/>
      <c r="L25" s="59"/>
      <c r="M25" s="60"/>
      <c r="N25" s="60"/>
      <c r="O25" s="60"/>
      <c r="P25" s="60"/>
      <c r="Q25" s="71">
        <f t="shared" si="0"/>
        <v>0</v>
      </c>
      <c r="R25" s="71">
        <f t="shared" si="0"/>
        <v>0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27">
      <c r="A26" s="13">
        <v>17</v>
      </c>
      <c r="B26" s="21" t="s">
        <v>22</v>
      </c>
      <c r="C26" s="60"/>
      <c r="D26" s="60"/>
      <c r="E26" s="60"/>
      <c r="F26" s="60"/>
      <c r="G26" s="60"/>
      <c r="H26" s="60"/>
      <c r="I26" s="60"/>
      <c r="J26" s="60"/>
      <c r="K26" s="59"/>
      <c r="L26" s="59"/>
      <c r="M26" s="60"/>
      <c r="N26" s="60"/>
      <c r="O26" s="60"/>
      <c r="P26" s="60"/>
      <c r="Q26" s="71">
        <f t="shared" si="0"/>
        <v>0</v>
      </c>
      <c r="R26" s="71">
        <f t="shared" si="0"/>
        <v>0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17.25">
      <c r="A27" s="13">
        <v>18</v>
      </c>
      <c r="B27" s="21" t="s">
        <v>23</v>
      </c>
      <c r="C27" s="60"/>
      <c r="D27" s="60"/>
      <c r="E27" s="60"/>
      <c r="F27" s="60"/>
      <c r="G27" s="60"/>
      <c r="H27" s="60"/>
      <c r="I27" s="60"/>
      <c r="J27" s="60"/>
      <c r="K27" s="59"/>
      <c r="L27" s="59"/>
      <c r="M27" s="60"/>
      <c r="N27" s="60"/>
      <c r="O27" s="60"/>
      <c r="P27" s="60"/>
      <c r="Q27" s="71">
        <f t="shared" si="0"/>
        <v>0</v>
      </c>
      <c r="R27" s="71">
        <f t="shared" si="0"/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ht="27">
      <c r="A28" s="13">
        <v>19</v>
      </c>
      <c r="B28" s="21" t="s">
        <v>25</v>
      </c>
      <c r="C28" s="60"/>
      <c r="D28" s="60"/>
      <c r="E28" s="60"/>
      <c r="F28" s="60"/>
      <c r="G28" s="60"/>
      <c r="H28" s="60"/>
      <c r="I28" s="60"/>
      <c r="J28" s="60"/>
      <c r="K28" s="59"/>
      <c r="L28" s="59"/>
      <c r="M28" s="60"/>
      <c r="N28" s="60"/>
      <c r="O28" s="60"/>
      <c r="P28" s="60"/>
      <c r="Q28" s="71">
        <f t="shared" si="0"/>
        <v>0</v>
      </c>
      <c r="R28" s="71">
        <f t="shared" si="0"/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ht="27">
      <c r="A29" s="13">
        <v>20</v>
      </c>
      <c r="B29" s="21" t="s">
        <v>24</v>
      </c>
      <c r="C29" s="60"/>
      <c r="D29" s="60"/>
      <c r="E29" s="60"/>
      <c r="F29" s="60"/>
      <c r="G29" s="60"/>
      <c r="H29" s="60"/>
      <c r="I29" s="60"/>
      <c r="J29" s="60"/>
      <c r="K29" s="59">
        <f>SUM(C29:I29)</f>
        <v>0</v>
      </c>
      <c r="L29" s="59"/>
      <c r="M29" s="60"/>
      <c r="N29" s="60"/>
      <c r="O29" s="60"/>
      <c r="P29" s="60"/>
      <c r="Q29" s="71">
        <f t="shared" si="0"/>
        <v>0</v>
      </c>
      <c r="R29" s="71">
        <f t="shared" si="0"/>
        <v>0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ht="24.75" customHeight="1">
      <c r="A30" s="13">
        <v>21</v>
      </c>
      <c r="B30" s="33" t="s">
        <v>132</v>
      </c>
      <c r="C30" s="63">
        <f>SUM(C20:C29)</f>
        <v>0</v>
      </c>
      <c r="D30" s="63"/>
      <c r="E30" s="63">
        <f aca="true" t="shared" si="2" ref="E30:O30">SUM(E20:E29)</f>
        <v>0</v>
      </c>
      <c r="F30" s="63"/>
      <c r="G30" s="63">
        <f t="shared" si="2"/>
        <v>0</v>
      </c>
      <c r="H30" s="63"/>
      <c r="I30" s="63">
        <f t="shared" si="2"/>
        <v>0</v>
      </c>
      <c r="J30" s="63"/>
      <c r="K30" s="81">
        <f t="shared" si="2"/>
        <v>239691</v>
      </c>
      <c r="L30" s="81">
        <f t="shared" si="2"/>
        <v>191871</v>
      </c>
      <c r="M30" s="156">
        <f t="shared" si="2"/>
        <v>1755</v>
      </c>
      <c r="N30" s="156">
        <f t="shared" si="2"/>
        <v>1755</v>
      </c>
      <c r="O30" s="63">
        <f t="shared" si="2"/>
        <v>0</v>
      </c>
      <c r="P30" s="63"/>
      <c r="Q30" s="71">
        <f t="shared" si="0"/>
        <v>241446</v>
      </c>
      <c r="R30" s="71">
        <f t="shared" si="0"/>
        <v>193626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 t="s">
        <v>102</v>
      </c>
      <c r="AK30" s="30"/>
      <c r="AL30" s="30"/>
      <c r="AM30" s="30"/>
    </row>
  </sheetData>
  <mergeCells count="10">
    <mergeCell ref="B3:Q3"/>
    <mergeCell ref="B4:Q4"/>
    <mergeCell ref="C8:D8"/>
    <mergeCell ref="E8:F8"/>
    <mergeCell ref="G8:H8"/>
    <mergeCell ref="I8:J8"/>
    <mergeCell ref="K8:L8"/>
    <mergeCell ref="M8:N8"/>
    <mergeCell ref="O8:P8"/>
    <mergeCell ref="Q8:R8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workbookViewId="0" topLeftCell="E1">
      <selection activeCell="B2" sqref="B2:Q2"/>
    </sheetView>
  </sheetViews>
  <sheetFormatPr defaultColWidth="9.140625" defaultRowHeight="12.75"/>
  <cols>
    <col min="1" max="1" width="5.140625" style="0" customWidth="1"/>
    <col min="2" max="2" width="53.8515625" style="0" customWidth="1"/>
    <col min="3" max="4" width="11.421875" style="0" customWidth="1"/>
    <col min="7" max="7" width="11.7109375" style="0" customWidth="1"/>
    <col min="8" max="8" width="10.8515625" style="0" customWidth="1"/>
    <col min="9" max="9" width="11.57421875" style="0" customWidth="1"/>
    <col min="10" max="10" width="10.7109375" style="0" customWidth="1"/>
    <col min="11" max="11" width="12.421875" style="0" customWidth="1"/>
    <col min="12" max="12" width="12.140625" style="0" customWidth="1"/>
    <col min="13" max="13" width="11.421875" style="0" customWidth="1"/>
    <col min="14" max="14" width="11.8515625" style="0" customWidth="1"/>
    <col min="15" max="15" width="11.00390625" style="0" customWidth="1"/>
    <col min="16" max="16" width="10.140625" style="0" customWidth="1"/>
    <col min="17" max="17" width="12.7109375" style="0" customWidth="1"/>
    <col min="18" max="18" width="12.57421875" style="0" customWidth="1"/>
  </cols>
  <sheetData>
    <row r="1" ht="12.75">
      <c r="Q1" s="75" t="s">
        <v>394</v>
      </c>
    </row>
    <row r="2" spans="2:17" ht="15">
      <c r="B2" s="335" t="s">
        <v>116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2:17" ht="15">
      <c r="B3" s="335" t="s">
        <v>143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5" ht="12.75">
      <c r="R5" s="46" t="s">
        <v>128</v>
      </c>
    </row>
    <row r="6" spans="2:18" ht="12.75">
      <c r="B6" s="66" t="s">
        <v>117</v>
      </c>
      <c r="C6" s="66" t="s">
        <v>118</v>
      </c>
      <c r="D6" s="66" t="s">
        <v>119</v>
      </c>
      <c r="E6" s="66" t="s">
        <v>120</v>
      </c>
      <c r="F6" s="66" t="s">
        <v>121</v>
      </c>
      <c r="G6" s="66" t="s">
        <v>122</v>
      </c>
      <c r="H6" s="66" t="s">
        <v>123</v>
      </c>
      <c r="I6" s="66" t="s">
        <v>124</v>
      </c>
      <c r="J6" s="66" t="s">
        <v>125</v>
      </c>
      <c r="K6" s="66" t="s">
        <v>196</v>
      </c>
      <c r="L6" s="66" t="s">
        <v>126</v>
      </c>
      <c r="M6" s="66" t="s">
        <v>197</v>
      </c>
      <c r="N6" s="66" t="s">
        <v>198</v>
      </c>
      <c r="O6" s="66" t="s">
        <v>199</v>
      </c>
      <c r="P6" s="66" t="s">
        <v>200</v>
      </c>
      <c r="Q6" s="66" t="s">
        <v>201</v>
      </c>
      <c r="R6" s="66" t="s">
        <v>202</v>
      </c>
    </row>
    <row r="7" spans="1:18" ht="60" customHeight="1">
      <c r="A7" s="13">
        <v>1</v>
      </c>
      <c r="B7" s="10" t="s">
        <v>99</v>
      </c>
      <c r="C7" s="331" t="s">
        <v>139</v>
      </c>
      <c r="D7" s="332"/>
      <c r="E7" s="331" t="s">
        <v>103</v>
      </c>
      <c r="F7" s="332"/>
      <c r="G7" s="331" t="s">
        <v>140</v>
      </c>
      <c r="H7" s="336"/>
      <c r="I7" s="327" t="s">
        <v>134</v>
      </c>
      <c r="J7" s="328"/>
      <c r="K7" s="327" t="s">
        <v>116</v>
      </c>
      <c r="L7" s="328"/>
      <c r="M7" s="327" t="s">
        <v>135</v>
      </c>
      <c r="N7" s="328"/>
      <c r="O7" s="327" t="s">
        <v>136</v>
      </c>
      <c r="P7" s="328"/>
      <c r="Q7" s="333" t="s">
        <v>101</v>
      </c>
      <c r="R7" s="340"/>
    </row>
    <row r="8" spans="1:18" ht="42.75" customHeight="1">
      <c r="A8" s="13">
        <v>2</v>
      </c>
      <c r="B8" s="10"/>
      <c r="C8" s="159" t="s">
        <v>203</v>
      </c>
      <c r="D8" s="159" t="s">
        <v>204</v>
      </c>
      <c r="E8" s="159" t="s">
        <v>203</v>
      </c>
      <c r="F8" s="159" t="s">
        <v>204</v>
      </c>
      <c r="G8" s="159" t="s">
        <v>203</v>
      </c>
      <c r="H8" s="159" t="s">
        <v>204</v>
      </c>
      <c r="I8" s="159" t="s">
        <v>203</v>
      </c>
      <c r="J8" s="159" t="s">
        <v>204</v>
      </c>
      <c r="K8" s="159" t="s">
        <v>203</v>
      </c>
      <c r="L8" s="159" t="s">
        <v>204</v>
      </c>
      <c r="M8" s="159" t="s">
        <v>203</v>
      </c>
      <c r="N8" s="159" t="s">
        <v>204</v>
      </c>
      <c r="O8" s="159" t="s">
        <v>203</v>
      </c>
      <c r="P8" s="159" t="s">
        <v>204</v>
      </c>
      <c r="Q8" s="159" t="s">
        <v>203</v>
      </c>
      <c r="R8" s="159" t="s">
        <v>204</v>
      </c>
    </row>
    <row r="9" spans="1:39" ht="16.5">
      <c r="A9" s="13">
        <v>3</v>
      </c>
      <c r="B9" s="34" t="s">
        <v>0</v>
      </c>
      <c r="C9" s="62"/>
      <c r="D9" s="62"/>
      <c r="E9" s="62"/>
      <c r="F9" s="62"/>
      <c r="G9" s="62"/>
      <c r="H9" s="62"/>
      <c r="I9" s="62"/>
      <c r="J9" s="62"/>
      <c r="K9" s="62">
        <f>SUM(C9:I9)</f>
        <v>0</v>
      </c>
      <c r="L9" s="62"/>
      <c r="M9" s="62"/>
      <c r="N9" s="62"/>
      <c r="O9" s="62"/>
      <c r="P9" s="62"/>
      <c r="Q9" s="62">
        <f aca="true" t="shared" si="0" ref="Q9:Q17">SUM(C9:O9)</f>
        <v>0</v>
      </c>
      <c r="R9" s="16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6.5">
      <c r="A10" s="13">
        <v>4</v>
      </c>
      <c r="B10" s="34" t="s">
        <v>1</v>
      </c>
      <c r="C10" s="62"/>
      <c r="D10" s="62"/>
      <c r="E10" s="62"/>
      <c r="F10" s="62"/>
      <c r="G10" s="62"/>
      <c r="H10" s="62"/>
      <c r="I10" s="62"/>
      <c r="J10" s="62"/>
      <c r="K10" s="62">
        <f>SUM(C10:I10)</f>
        <v>0</v>
      </c>
      <c r="L10" s="62"/>
      <c r="M10" s="62"/>
      <c r="N10" s="62"/>
      <c r="O10" s="62"/>
      <c r="P10" s="62"/>
      <c r="Q10" s="62">
        <f t="shared" si="0"/>
        <v>0</v>
      </c>
      <c r="R10" s="16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ht="16.5">
      <c r="A11" s="13">
        <v>5</v>
      </c>
      <c r="B11" s="34" t="s">
        <v>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>
        <f t="shared" si="0"/>
        <v>0</v>
      </c>
      <c r="R11" s="16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6.5">
      <c r="A12" s="13">
        <v>6</v>
      </c>
      <c r="B12" s="34" t="s">
        <v>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>
        <f t="shared" si="0"/>
        <v>0</v>
      </c>
      <c r="R12" s="16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ht="27">
      <c r="A13" s="13">
        <v>7</v>
      </c>
      <c r="B13" s="21" t="s">
        <v>4</v>
      </c>
      <c r="C13" s="61"/>
      <c r="D13" s="61"/>
      <c r="E13" s="61"/>
      <c r="F13" s="61"/>
      <c r="G13" s="61"/>
      <c r="H13" s="61"/>
      <c r="I13" s="61"/>
      <c r="J13" s="61"/>
      <c r="K13" s="62"/>
      <c r="L13" s="62"/>
      <c r="M13" s="61"/>
      <c r="N13" s="61"/>
      <c r="O13" s="61"/>
      <c r="P13" s="61"/>
      <c r="Q13" s="62">
        <f t="shared" si="0"/>
        <v>0</v>
      </c>
      <c r="R13" s="163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6.5">
      <c r="A14" s="13">
        <v>8</v>
      </c>
      <c r="B14" s="21" t="s">
        <v>5</v>
      </c>
      <c r="C14" s="61"/>
      <c r="D14" s="61"/>
      <c r="E14" s="61"/>
      <c r="F14" s="61"/>
      <c r="G14" s="61"/>
      <c r="H14" s="61"/>
      <c r="I14" s="61"/>
      <c r="J14" s="61"/>
      <c r="K14" s="62"/>
      <c r="L14" s="62"/>
      <c r="M14" s="61"/>
      <c r="N14" s="61"/>
      <c r="O14" s="61"/>
      <c r="P14" s="61"/>
      <c r="Q14" s="62">
        <f t="shared" si="0"/>
        <v>0</v>
      </c>
      <c r="R14" s="163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16.5">
      <c r="A15" s="13">
        <v>9</v>
      </c>
      <c r="B15" s="21" t="s">
        <v>6</v>
      </c>
      <c r="C15" s="61"/>
      <c r="D15" s="61"/>
      <c r="E15" s="61"/>
      <c r="F15" s="61"/>
      <c r="G15" s="61"/>
      <c r="H15" s="61"/>
      <c r="I15" s="61"/>
      <c r="J15" s="61"/>
      <c r="K15" s="62"/>
      <c r="L15" s="62"/>
      <c r="M15" s="61"/>
      <c r="N15" s="61"/>
      <c r="O15" s="61"/>
      <c r="P15" s="61"/>
      <c r="Q15" s="62">
        <f t="shared" si="0"/>
        <v>0</v>
      </c>
      <c r="R15" s="163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27">
      <c r="A16" s="13">
        <v>10</v>
      </c>
      <c r="B16" s="21" t="s">
        <v>7</v>
      </c>
      <c r="C16" s="58"/>
      <c r="D16" s="58"/>
      <c r="E16" s="58"/>
      <c r="F16" s="58"/>
      <c r="G16" s="58"/>
      <c r="H16" s="58"/>
      <c r="I16" s="58"/>
      <c r="J16" s="58"/>
      <c r="K16" s="62"/>
      <c r="L16" s="62"/>
      <c r="M16" s="58"/>
      <c r="N16" s="58"/>
      <c r="O16" s="58"/>
      <c r="P16" s="58"/>
      <c r="Q16" s="62">
        <f t="shared" si="0"/>
        <v>0</v>
      </c>
      <c r="R16" s="16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8" ht="21.75" customHeight="1">
      <c r="A17" s="13">
        <v>11</v>
      </c>
      <c r="B17" s="32" t="s">
        <v>27</v>
      </c>
      <c r="C17" s="55">
        <f>SUM(C9:C16)</f>
        <v>0</v>
      </c>
      <c r="D17" s="55"/>
      <c r="E17" s="55">
        <f aca="true" t="shared" si="1" ref="E17:O17">SUM(E9:E16)</f>
        <v>0</v>
      </c>
      <c r="F17" s="55"/>
      <c r="G17" s="55">
        <f t="shared" si="1"/>
        <v>0</v>
      </c>
      <c r="H17" s="55"/>
      <c r="I17" s="55">
        <f t="shared" si="1"/>
        <v>0</v>
      </c>
      <c r="J17" s="55"/>
      <c r="K17" s="55"/>
      <c r="L17" s="55"/>
      <c r="M17" s="55">
        <f t="shared" si="1"/>
        <v>0</v>
      </c>
      <c r="N17" s="55"/>
      <c r="O17" s="55">
        <f t="shared" si="1"/>
        <v>0</v>
      </c>
      <c r="P17" s="55"/>
      <c r="Q17" s="62">
        <f t="shared" si="0"/>
        <v>0</v>
      </c>
      <c r="R17" s="13"/>
    </row>
    <row r="18" spans="1:26" ht="13.5">
      <c r="A18" s="13">
        <v>12</v>
      </c>
      <c r="B18" s="40" t="s">
        <v>58</v>
      </c>
      <c r="C18" s="52"/>
      <c r="D18" s="52"/>
      <c r="E18" s="52"/>
      <c r="F18" s="52"/>
      <c r="G18" s="52">
        <v>800</v>
      </c>
      <c r="H18" s="52">
        <v>735</v>
      </c>
      <c r="I18" s="52"/>
      <c r="J18" s="52"/>
      <c r="K18" s="52">
        <v>500</v>
      </c>
      <c r="L18" s="52">
        <v>54</v>
      </c>
      <c r="M18" s="52"/>
      <c r="N18" s="52"/>
      <c r="O18" s="52"/>
      <c r="P18" s="52"/>
      <c r="Q18" s="62">
        <f>SUM(C18+E18+G18+I18+K18+M18+O18)</f>
        <v>1300</v>
      </c>
      <c r="R18" s="62">
        <f>SUM(D18+F18+H18+J18+L18+N18+P18)</f>
        <v>789</v>
      </c>
      <c r="S18" s="42"/>
      <c r="T18" s="42"/>
      <c r="U18" s="42"/>
      <c r="V18" s="42"/>
      <c r="W18" s="42"/>
      <c r="X18" s="42"/>
      <c r="Y18" s="42"/>
      <c r="Z18" s="42"/>
    </row>
    <row r="19" spans="1:26" ht="13.5">
      <c r="A19" s="13">
        <v>13</v>
      </c>
      <c r="B19" s="40" t="s">
        <v>59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62">
        <f aca="true" t="shared" si="2" ref="Q19:R34">SUM(C19+E19+G19+I19+K19+M19+O19)</f>
        <v>0</v>
      </c>
      <c r="R19" s="62">
        <f t="shared" si="2"/>
        <v>0</v>
      </c>
      <c r="S19" s="42"/>
      <c r="T19" s="42"/>
      <c r="U19" s="42"/>
      <c r="V19" s="42"/>
      <c r="W19" s="42"/>
      <c r="X19" s="42"/>
      <c r="Y19" s="42"/>
      <c r="Z19" s="42"/>
    </row>
    <row r="20" spans="1:26" ht="13.5">
      <c r="A20" s="13">
        <v>14</v>
      </c>
      <c r="B20" s="40" t="s">
        <v>60</v>
      </c>
      <c r="C20" s="52"/>
      <c r="D20" s="52"/>
      <c r="E20" s="52"/>
      <c r="F20" s="52"/>
      <c r="G20" s="52"/>
      <c r="H20" s="52"/>
      <c r="I20" s="52"/>
      <c r="J20" s="52"/>
      <c r="K20" s="52">
        <v>500</v>
      </c>
      <c r="L20" s="52">
        <v>1422</v>
      </c>
      <c r="M20" s="52"/>
      <c r="N20" s="52"/>
      <c r="O20" s="52"/>
      <c r="P20" s="52"/>
      <c r="Q20" s="62">
        <f t="shared" si="2"/>
        <v>500</v>
      </c>
      <c r="R20" s="62">
        <f t="shared" si="2"/>
        <v>1422</v>
      </c>
      <c r="S20" s="42"/>
      <c r="T20" s="42"/>
      <c r="U20" s="42"/>
      <c r="V20" s="42"/>
      <c r="W20" s="42"/>
      <c r="X20" s="42"/>
      <c r="Y20" s="42"/>
      <c r="Z20" s="42"/>
    </row>
    <row r="21" spans="1:26" ht="13.5">
      <c r="A21" s="13">
        <v>15</v>
      </c>
      <c r="B21" s="43" t="s">
        <v>76</v>
      </c>
      <c r="C21" s="52">
        <f>SUM(C18:C20)</f>
        <v>0</v>
      </c>
      <c r="D21" s="52"/>
      <c r="E21" s="52">
        <f aca="true" t="shared" si="3" ref="E21:O21">SUM(E18:E20)</f>
        <v>0</v>
      </c>
      <c r="F21" s="52"/>
      <c r="G21" s="53">
        <f t="shared" si="3"/>
        <v>800</v>
      </c>
      <c r="H21" s="53">
        <f t="shared" si="3"/>
        <v>735</v>
      </c>
      <c r="I21" s="52">
        <f t="shared" si="3"/>
        <v>0</v>
      </c>
      <c r="J21" s="52"/>
      <c r="K21" s="53">
        <f>SUM(K18:K20)</f>
        <v>1000</v>
      </c>
      <c r="L21" s="53">
        <f>SUM(L18:L20)</f>
        <v>1476</v>
      </c>
      <c r="M21" s="52">
        <f t="shared" si="3"/>
        <v>0</v>
      </c>
      <c r="N21" s="52"/>
      <c r="O21" s="52">
        <f t="shared" si="3"/>
        <v>0</v>
      </c>
      <c r="P21" s="52"/>
      <c r="Q21" s="82">
        <f t="shared" si="2"/>
        <v>1800</v>
      </c>
      <c r="R21" s="82">
        <f t="shared" si="2"/>
        <v>2211</v>
      </c>
      <c r="S21" s="42"/>
      <c r="T21" s="42"/>
      <c r="U21" s="42"/>
      <c r="V21" s="42"/>
      <c r="W21" s="42"/>
      <c r="X21" s="42"/>
      <c r="Y21" s="42"/>
      <c r="Z21" s="42"/>
    </row>
    <row r="22" spans="1:26" ht="13.5">
      <c r="A22" s="13">
        <v>16</v>
      </c>
      <c r="B22" s="40" t="s">
        <v>61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62">
        <f t="shared" si="2"/>
        <v>0</v>
      </c>
      <c r="R22" s="62">
        <f t="shared" si="2"/>
        <v>0</v>
      </c>
      <c r="S22" s="42"/>
      <c r="T22" s="42"/>
      <c r="U22" s="42"/>
      <c r="V22" s="42"/>
      <c r="W22" s="42"/>
      <c r="X22" s="42"/>
      <c r="Y22" s="42"/>
      <c r="Z22" s="42"/>
    </row>
    <row r="23" spans="1:26" ht="13.5">
      <c r="A23" s="13">
        <v>17</v>
      </c>
      <c r="B23" s="40" t="s">
        <v>62</v>
      </c>
      <c r="C23" s="52">
        <v>500</v>
      </c>
      <c r="D23" s="52">
        <v>500</v>
      </c>
      <c r="E23" s="52"/>
      <c r="F23" s="52"/>
      <c r="G23" s="52"/>
      <c r="H23" s="52"/>
      <c r="I23" s="52">
        <v>160</v>
      </c>
      <c r="J23" s="52">
        <v>149</v>
      </c>
      <c r="K23" s="52">
        <v>1281</v>
      </c>
      <c r="L23" s="52">
        <v>842</v>
      </c>
      <c r="M23" s="52"/>
      <c r="N23" s="52"/>
      <c r="O23" s="52"/>
      <c r="P23" s="52"/>
      <c r="Q23" s="62">
        <f t="shared" si="2"/>
        <v>1941</v>
      </c>
      <c r="R23" s="62">
        <f t="shared" si="2"/>
        <v>1491</v>
      </c>
      <c r="S23" s="42"/>
      <c r="T23" s="42"/>
      <c r="U23" s="42"/>
      <c r="V23" s="42"/>
      <c r="W23" s="42"/>
      <c r="X23" s="42"/>
      <c r="Y23" s="42"/>
      <c r="Z23" s="42"/>
    </row>
    <row r="24" spans="1:26" ht="13.5">
      <c r="A24" s="13">
        <v>18</v>
      </c>
      <c r="B24" s="40" t="s">
        <v>63</v>
      </c>
      <c r="C24" s="52"/>
      <c r="D24" s="52"/>
      <c r="E24" s="52"/>
      <c r="F24" s="52"/>
      <c r="G24" s="52"/>
      <c r="H24" s="52"/>
      <c r="I24" s="52"/>
      <c r="J24" s="52"/>
      <c r="K24" s="52">
        <v>2738</v>
      </c>
      <c r="L24" s="52">
        <v>5018</v>
      </c>
      <c r="M24" s="52"/>
      <c r="N24" s="52"/>
      <c r="O24" s="52"/>
      <c r="P24" s="52"/>
      <c r="Q24" s="62">
        <f t="shared" si="2"/>
        <v>2738</v>
      </c>
      <c r="R24" s="62">
        <f t="shared" si="2"/>
        <v>5018</v>
      </c>
      <c r="S24" s="42"/>
      <c r="T24" s="42"/>
      <c r="U24" s="42"/>
      <c r="V24" s="42"/>
      <c r="W24" s="42"/>
      <c r="X24" s="42"/>
      <c r="Y24" s="42"/>
      <c r="Z24" s="42"/>
    </row>
    <row r="25" spans="1:26" ht="13.5">
      <c r="A25" s="13">
        <v>19</v>
      </c>
      <c r="B25" s="40" t="s">
        <v>64</v>
      </c>
      <c r="C25" s="52"/>
      <c r="D25" s="52"/>
      <c r="E25" s="52"/>
      <c r="F25" s="52">
        <v>494</v>
      </c>
      <c r="G25" s="52">
        <v>7398</v>
      </c>
      <c r="H25" s="52">
        <v>7986</v>
      </c>
      <c r="I25" s="52"/>
      <c r="J25" s="52">
        <v>60</v>
      </c>
      <c r="K25" s="52">
        <v>170</v>
      </c>
      <c r="L25" s="52">
        <v>8664</v>
      </c>
      <c r="M25" s="52"/>
      <c r="N25" s="52"/>
      <c r="O25" s="52"/>
      <c r="P25" s="52"/>
      <c r="Q25" s="62">
        <f t="shared" si="2"/>
        <v>7568</v>
      </c>
      <c r="R25" s="62">
        <f t="shared" si="2"/>
        <v>17204</v>
      </c>
      <c r="S25" s="42"/>
      <c r="T25" s="42"/>
      <c r="U25" s="42"/>
      <c r="V25" s="42"/>
      <c r="W25" s="42"/>
      <c r="X25" s="42"/>
      <c r="Y25" s="42"/>
      <c r="Z25" s="42"/>
    </row>
    <row r="26" spans="1:26" ht="13.5">
      <c r="A26" s="13">
        <v>20</v>
      </c>
      <c r="B26" s="40" t="s">
        <v>65</v>
      </c>
      <c r="C26" s="52"/>
      <c r="D26" s="52"/>
      <c r="E26" s="52"/>
      <c r="F26" s="52"/>
      <c r="G26" s="52">
        <v>200</v>
      </c>
      <c r="H26" s="52"/>
      <c r="I26" s="52"/>
      <c r="J26" s="52"/>
      <c r="K26" s="52">
        <v>13200</v>
      </c>
      <c r="L26" s="52">
        <v>17552</v>
      </c>
      <c r="M26" s="52"/>
      <c r="N26" s="52"/>
      <c r="O26" s="52"/>
      <c r="P26" s="52">
        <v>351</v>
      </c>
      <c r="Q26" s="62">
        <f t="shared" si="2"/>
        <v>13400</v>
      </c>
      <c r="R26" s="62">
        <f t="shared" si="2"/>
        <v>17903</v>
      </c>
      <c r="S26" s="42"/>
      <c r="T26" s="42"/>
      <c r="U26" s="42"/>
      <c r="V26" s="42"/>
      <c r="W26" s="42"/>
      <c r="X26" s="42"/>
      <c r="Y26" s="42"/>
      <c r="Z26" s="42"/>
    </row>
    <row r="27" spans="1:26" ht="13.5">
      <c r="A27" s="13">
        <v>21</v>
      </c>
      <c r="B27" s="40" t="s">
        <v>66</v>
      </c>
      <c r="C27" s="52">
        <v>25031</v>
      </c>
      <c r="D27" s="52">
        <v>25031</v>
      </c>
      <c r="E27" s="52">
        <v>1423</v>
      </c>
      <c r="F27" s="52">
        <v>1061</v>
      </c>
      <c r="G27" s="52"/>
      <c r="H27" s="52"/>
      <c r="I27" s="52"/>
      <c r="J27" s="52"/>
      <c r="K27" s="52">
        <v>28552</v>
      </c>
      <c r="L27" s="52">
        <v>23423</v>
      </c>
      <c r="M27" s="52">
        <v>2862</v>
      </c>
      <c r="N27" s="52">
        <v>2861</v>
      </c>
      <c r="O27" s="52">
        <v>11817</v>
      </c>
      <c r="P27" s="52">
        <v>9259</v>
      </c>
      <c r="Q27" s="62">
        <f t="shared" si="2"/>
        <v>69685</v>
      </c>
      <c r="R27" s="62">
        <f t="shared" si="2"/>
        <v>61635</v>
      </c>
      <c r="S27" s="42"/>
      <c r="T27" s="42"/>
      <c r="U27" s="42"/>
      <c r="V27" s="42"/>
      <c r="W27" s="42"/>
      <c r="X27" s="42"/>
      <c r="Y27" s="42"/>
      <c r="Z27" s="42"/>
    </row>
    <row r="28" spans="1:26" ht="13.5">
      <c r="A28" s="13">
        <v>22</v>
      </c>
      <c r="B28" s="40" t="s">
        <v>67</v>
      </c>
      <c r="C28" s="52"/>
      <c r="D28" s="52"/>
      <c r="E28" s="52"/>
      <c r="F28" s="52"/>
      <c r="G28" s="52"/>
      <c r="H28" s="52"/>
      <c r="I28" s="52">
        <v>160</v>
      </c>
      <c r="J28" s="52">
        <v>149</v>
      </c>
      <c r="K28" s="52"/>
      <c r="L28" s="52"/>
      <c r="M28" s="52"/>
      <c r="N28" s="52"/>
      <c r="O28" s="52"/>
      <c r="P28" s="52"/>
      <c r="Q28" s="62">
        <f t="shared" si="2"/>
        <v>160</v>
      </c>
      <c r="R28" s="62">
        <f t="shared" si="2"/>
        <v>149</v>
      </c>
      <c r="S28" s="42"/>
      <c r="T28" s="42"/>
      <c r="U28" s="42"/>
      <c r="V28" s="42"/>
      <c r="W28" s="42"/>
      <c r="X28" s="42"/>
      <c r="Y28" s="42"/>
      <c r="Z28" s="42"/>
    </row>
    <row r="29" spans="1:26" ht="13.5">
      <c r="A29" s="13">
        <v>23</v>
      </c>
      <c r="B29" s="40" t="s">
        <v>68</v>
      </c>
      <c r="C29" s="52"/>
      <c r="D29" s="52"/>
      <c r="E29" s="52"/>
      <c r="F29" s="52"/>
      <c r="G29" s="52"/>
      <c r="H29" s="52"/>
      <c r="I29" s="52"/>
      <c r="J29" s="52">
        <v>2</v>
      </c>
      <c r="K29" s="52"/>
      <c r="L29" s="52"/>
      <c r="M29" s="52"/>
      <c r="N29" s="52"/>
      <c r="O29" s="52"/>
      <c r="P29" s="52"/>
      <c r="Q29" s="62">
        <f t="shared" si="2"/>
        <v>0</v>
      </c>
      <c r="R29" s="62">
        <f t="shared" si="2"/>
        <v>2</v>
      </c>
      <c r="S29" s="42"/>
      <c r="T29" s="42"/>
      <c r="U29" s="42"/>
      <c r="V29" s="42"/>
      <c r="W29" s="42"/>
      <c r="X29" s="42"/>
      <c r="Y29" s="42"/>
      <c r="Z29" s="42"/>
    </row>
    <row r="30" spans="1:26" ht="27">
      <c r="A30" s="13">
        <v>24</v>
      </c>
      <c r="B30" s="40" t="s">
        <v>69</v>
      </c>
      <c r="C30" s="52"/>
      <c r="D30" s="52"/>
      <c r="E30" s="52"/>
      <c r="F30" s="52"/>
      <c r="G30" s="52"/>
      <c r="H30" s="52">
        <v>198</v>
      </c>
      <c r="I30" s="52"/>
      <c r="J30" s="52"/>
      <c r="K30" s="52">
        <v>500</v>
      </c>
      <c r="L30" s="52">
        <v>2252</v>
      </c>
      <c r="M30" s="52"/>
      <c r="N30" s="52"/>
      <c r="O30" s="52"/>
      <c r="P30" s="52">
        <v>114</v>
      </c>
      <c r="Q30" s="62">
        <f t="shared" si="2"/>
        <v>500</v>
      </c>
      <c r="R30" s="62">
        <f t="shared" si="2"/>
        <v>2564</v>
      </c>
      <c r="S30" s="42"/>
      <c r="T30" s="42"/>
      <c r="U30" s="42"/>
      <c r="V30" s="42"/>
      <c r="W30" s="42"/>
      <c r="X30" s="42"/>
      <c r="Y30" s="42"/>
      <c r="Z30" s="42"/>
    </row>
    <row r="31" spans="1:26" ht="13.5">
      <c r="A31" s="13">
        <v>25</v>
      </c>
      <c r="B31" s="43" t="s">
        <v>129</v>
      </c>
      <c r="C31" s="52">
        <f aca="true" t="shared" si="4" ref="C31:L31">SUM(C22:C30)</f>
        <v>25531</v>
      </c>
      <c r="D31" s="52">
        <f t="shared" si="4"/>
        <v>25531</v>
      </c>
      <c r="E31" s="52">
        <f t="shared" si="4"/>
        <v>1423</v>
      </c>
      <c r="F31" s="52">
        <f t="shared" si="4"/>
        <v>1555</v>
      </c>
      <c r="G31" s="52">
        <f t="shared" si="4"/>
        <v>7598</v>
      </c>
      <c r="H31" s="52">
        <f t="shared" si="4"/>
        <v>8184</v>
      </c>
      <c r="I31" s="52">
        <f t="shared" si="4"/>
        <v>320</v>
      </c>
      <c r="J31" s="52">
        <f t="shared" si="4"/>
        <v>360</v>
      </c>
      <c r="K31" s="52">
        <f t="shared" si="4"/>
        <v>46441</v>
      </c>
      <c r="L31" s="52">
        <f t="shared" si="4"/>
        <v>57751</v>
      </c>
      <c r="M31" s="52">
        <f>SUM(M22:M30)</f>
        <v>2862</v>
      </c>
      <c r="N31" s="52">
        <f>SUM(N22:N30)</f>
        <v>2861</v>
      </c>
      <c r="O31" s="52">
        <f>SUM(O22:O30)</f>
        <v>11817</v>
      </c>
      <c r="P31" s="52">
        <f>SUM(P22:P30)</f>
        <v>9724</v>
      </c>
      <c r="Q31" s="62">
        <f t="shared" si="2"/>
        <v>95992</v>
      </c>
      <c r="R31" s="62">
        <f t="shared" si="2"/>
        <v>105966</v>
      </c>
      <c r="S31" s="42"/>
      <c r="T31" s="42"/>
      <c r="U31" s="42"/>
      <c r="V31" s="42"/>
      <c r="W31" s="42"/>
      <c r="X31" s="42"/>
      <c r="Y31" s="42"/>
      <c r="Z31" s="42"/>
    </row>
    <row r="32" spans="1:26" ht="13.5">
      <c r="A32" s="13">
        <v>26</v>
      </c>
      <c r="B32" s="43" t="s">
        <v>70</v>
      </c>
      <c r="C32" s="52">
        <v>4791</v>
      </c>
      <c r="D32" s="52">
        <v>4791</v>
      </c>
      <c r="E32" s="52">
        <v>768</v>
      </c>
      <c r="F32" s="52">
        <v>414</v>
      </c>
      <c r="G32" s="52">
        <v>2160</v>
      </c>
      <c r="H32" s="52">
        <v>515</v>
      </c>
      <c r="I32" s="52">
        <v>915</v>
      </c>
      <c r="J32" s="52">
        <v>882</v>
      </c>
      <c r="K32" s="52">
        <v>35272</v>
      </c>
      <c r="L32" s="52">
        <v>35894</v>
      </c>
      <c r="M32" s="52">
        <v>5772</v>
      </c>
      <c r="N32" s="52">
        <v>5772</v>
      </c>
      <c r="O32" s="52">
        <v>9194</v>
      </c>
      <c r="P32" s="52">
        <v>14083</v>
      </c>
      <c r="Q32" s="62">
        <f t="shared" si="2"/>
        <v>58872</v>
      </c>
      <c r="R32" s="62">
        <f t="shared" si="2"/>
        <v>62351</v>
      </c>
      <c r="S32" s="42"/>
      <c r="T32" s="42"/>
      <c r="U32" s="42"/>
      <c r="V32" s="42"/>
      <c r="W32" s="42"/>
      <c r="X32" s="42"/>
      <c r="Y32" s="42"/>
      <c r="Z32" s="42"/>
    </row>
    <row r="33" spans="1:26" ht="27">
      <c r="A33" s="13">
        <v>27</v>
      </c>
      <c r="B33" s="43" t="s">
        <v>71</v>
      </c>
      <c r="C33" s="52">
        <v>7</v>
      </c>
      <c r="D33" s="52">
        <v>7</v>
      </c>
      <c r="E33" s="52"/>
      <c r="F33" s="52"/>
      <c r="G33" s="52"/>
      <c r="H33" s="52">
        <v>1</v>
      </c>
      <c r="I33" s="52"/>
      <c r="J33" s="52">
        <v>1</v>
      </c>
      <c r="K33" s="52">
        <v>1500</v>
      </c>
      <c r="L33" s="52">
        <v>1475</v>
      </c>
      <c r="M33" s="52">
        <v>15</v>
      </c>
      <c r="N33" s="52">
        <v>15</v>
      </c>
      <c r="O33" s="52"/>
      <c r="P33" s="52">
        <v>16</v>
      </c>
      <c r="Q33" s="62">
        <f t="shared" si="2"/>
        <v>1522</v>
      </c>
      <c r="R33" s="62">
        <f t="shared" si="2"/>
        <v>1515</v>
      </c>
      <c r="S33" s="42"/>
      <c r="T33" s="42"/>
      <c r="U33" s="42"/>
      <c r="V33" s="42"/>
      <c r="W33" s="42"/>
      <c r="X33" s="42"/>
      <c r="Y33" s="42"/>
      <c r="Z33" s="42"/>
    </row>
    <row r="34" spans="1:26" ht="22.5" customHeight="1">
      <c r="A34" s="13">
        <v>28</v>
      </c>
      <c r="B34" s="41" t="s">
        <v>77</v>
      </c>
      <c r="C34" s="53">
        <f>SUM(C21+C31+C32+C33)</f>
        <v>30329</v>
      </c>
      <c r="D34" s="53">
        <f>SUM(D21+D31+D32+D33)</f>
        <v>30329</v>
      </c>
      <c r="E34" s="53">
        <f>SUM(E21+E31+E32+E33)</f>
        <v>2191</v>
      </c>
      <c r="F34" s="53">
        <f>SUM(F21+F31+F32+F33)</f>
        <v>1969</v>
      </c>
      <c r="G34" s="53">
        <f aca="true" t="shared" si="5" ref="G34:P34">SUM(G31+G32+G33)</f>
        <v>9758</v>
      </c>
      <c r="H34" s="53">
        <f t="shared" si="5"/>
        <v>8700</v>
      </c>
      <c r="I34" s="53">
        <f t="shared" si="5"/>
        <v>1235</v>
      </c>
      <c r="J34" s="53">
        <f t="shared" si="5"/>
        <v>1243</v>
      </c>
      <c r="K34" s="53">
        <f t="shared" si="5"/>
        <v>83213</v>
      </c>
      <c r="L34" s="53">
        <f t="shared" si="5"/>
        <v>95120</v>
      </c>
      <c r="M34" s="53">
        <f t="shared" si="5"/>
        <v>8649</v>
      </c>
      <c r="N34" s="53">
        <f t="shared" si="5"/>
        <v>8648</v>
      </c>
      <c r="O34" s="53">
        <f t="shared" si="5"/>
        <v>21011</v>
      </c>
      <c r="P34" s="53">
        <f t="shared" si="5"/>
        <v>23823</v>
      </c>
      <c r="Q34" s="82">
        <f t="shared" si="2"/>
        <v>156386</v>
      </c>
      <c r="R34" s="82">
        <f t="shared" si="2"/>
        <v>169832</v>
      </c>
      <c r="S34" s="36"/>
      <c r="T34" s="36"/>
      <c r="U34" s="36"/>
      <c r="V34" s="36"/>
      <c r="W34" s="36"/>
      <c r="X34" s="36"/>
      <c r="Y34" s="36"/>
      <c r="Z34" s="36"/>
    </row>
  </sheetData>
  <mergeCells count="10">
    <mergeCell ref="B2:Q2"/>
    <mergeCell ref="B3:Q3"/>
    <mergeCell ref="C7:D7"/>
    <mergeCell ref="E7:F7"/>
    <mergeCell ref="G7:H7"/>
    <mergeCell ref="I7:J7"/>
    <mergeCell ref="K7:L7"/>
    <mergeCell ref="M7:N7"/>
    <mergeCell ref="O7:P7"/>
    <mergeCell ref="Q7:R7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D2" sqref="D2"/>
    </sheetView>
  </sheetViews>
  <sheetFormatPr defaultColWidth="9.140625" defaultRowHeight="12.75"/>
  <cols>
    <col min="1" max="1" width="6.00390625" style="0" customWidth="1"/>
    <col min="2" max="2" width="54.140625" style="0" customWidth="1"/>
    <col min="3" max="3" width="15.28125" style="0" customWidth="1"/>
    <col min="4" max="4" width="13.00390625" style="0" customWidth="1"/>
  </cols>
  <sheetData>
    <row r="1" ht="12.75">
      <c r="D1" s="75" t="s">
        <v>395</v>
      </c>
    </row>
    <row r="2" ht="12.75">
      <c r="C2" s="75"/>
    </row>
    <row r="3" spans="2:4" ht="15">
      <c r="B3" s="335" t="s">
        <v>116</v>
      </c>
      <c r="C3" s="335"/>
      <c r="D3" s="341"/>
    </row>
    <row r="4" spans="2:4" ht="15">
      <c r="B4" s="335" t="s">
        <v>165</v>
      </c>
      <c r="C4" s="335"/>
      <c r="D4" s="341"/>
    </row>
    <row r="5" spans="2:4" ht="15">
      <c r="B5" s="335" t="s">
        <v>164</v>
      </c>
      <c r="C5" s="335"/>
      <c r="D5" s="341"/>
    </row>
    <row r="7" ht="12.75">
      <c r="D7" s="46" t="s">
        <v>128</v>
      </c>
    </row>
    <row r="8" spans="2:4" ht="12.75">
      <c r="B8" s="66" t="s">
        <v>130</v>
      </c>
      <c r="C8" s="66" t="s">
        <v>118</v>
      </c>
      <c r="D8" s="66" t="s">
        <v>119</v>
      </c>
    </row>
    <row r="9" spans="1:4" ht="51.75" customHeight="1">
      <c r="A9" s="13">
        <v>1</v>
      </c>
      <c r="B9" s="10" t="s">
        <v>99</v>
      </c>
      <c r="C9" s="327" t="s">
        <v>116</v>
      </c>
      <c r="D9" s="339"/>
    </row>
    <row r="10" spans="1:4" ht="37.5" customHeight="1">
      <c r="A10" s="13"/>
      <c r="B10" s="10"/>
      <c r="C10" s="159" t="s">
        <v>203</v>
      </c>
      <c r="D10" s="159" t="s">
        <v>204</v>
      </c>
    </row>
    <row r="11" spans="1:10" ht="12.75" customHeight="1">
      <c r="A11" s="13">
        <v>2</v>
      </c>
      <c r="B11" s="40" t="s">
        <v>144</v>
      </c>
      <c r="C11" s="52">
        <v>209567</v>
      </c>
      <c r="D11" s="174">
        <v>209567</v>
      </c>
      <c r="E11" s="35"/>
      <c r="F11" s="35"/>
      <c r="G11" s="35"/>
      <c r="H11" s="35"/>
      <c r="I11" s="35"/>
      <c r="J11" s="35"/>
    </row>
    <row r="12" spans="1:10" ht="13.5">
      <c r="A12" s="13">
        <v>3</v>
      </c>
      <c r="B12" s="40" t="s">
        <v>146</v>
      </c>
      <c r="C12" s="52">
        <v>267833</v>
      </c>
      <c r="D12" s="174">
        <v>267833</v>
      </c>
      <c r="E12" s="35"/>
      <c r="F12" s="35"/>
      <c r="G12" s="35"/>
      <c r="H12" s="35"/>
      <c r="I12" s="35"/>
      <c r="J12" s="35"/>
    </row>
    <row r="13" spans="1:10" ht="13.5">
      <c r="A13" s="13">
        <v>4</v>
      </c>
      <c r="B13" s="40" t="s">
        <v>145</v>
      </c>
      <c r="C13" s="52">
        <v>322710</v>
      </c>
      <c r="D13" s="174">
        <v>322710</v>
      </c>
      <c r="E13" s="35"/>
      <c r="F13" s="35"/>
      <c r="G13" s="35"/>
      <c r="H13" s="35"/>
      <c r="I13" s="35"/>
      <c r="J13" s="35"/>
    </row>
    <row r="14" spans="1:10" ht="13.5">
      <c r="A14" s="13">
        <v>5</v>
      </c>
      <c r="B14" s="40" t="s">
        <v>147</v>
      </c>
      <c r="C14" s="52">
        <v>14527</v>
      </c>
      <c r="D14" s="174">
        <v>14527</v>
      </c>
      <c r="E14" s="35"/>
      <c r="F14" s="35"/>
      <c r="G14" s="35"/>
      <c r="H14" s="35"/>
      <c r="I14" s="35"/>
      <c r="J14" s="35"/>
    </row>
    <row r="15" spans="1:10" ht="13.5">
      <c r="A15" s="13">
        <v>6</v>
      </c>
      <c r="B15" s="40" t="s">
        <v>191</v>
      </c>
      <c r="C15" s="52">
        <v>5445</v>
      </c>
      <c r="D15" s="174">
        <v>5445</v>
      </c>
      <c r="E15" s="35"/>
      <c r="F15" s="35"/>
      <c r="G15" s="35"/>
      <c r="H15" s="35"/>
      <c r="I15" s="35"/>
      <c r="J15" s="35"/>
    </row>
    <row r="16" spans="1:10" ht="13.5">
      <c r="A16" s="13">
        <v>7</v>
      </c>
      <c r="B16" s="40" t="s">
        <v>192</v>
      </c>
      <c r="C16" s="52">
        <v>169619</v>
      </c>
      <c r="D16" s="174">
        <v>169619</v>
      </c>
      <c r="E16" s="35"/>
      <c r="F16" s="35"/>
      <c r="G16" s="35"/>
      <c r="H16" s="35"/>
      <c r="I16" s="35"/>
      <c r="J16" s="35"/>
    </row>
    <row r="17" spans="1:10" ht="13.5">
      <c r="A17" s="13">
        <v>8</v>
      </c>
      <c r="B17" s="40" t="s">
        <v>193</v>
      </c>
      <c r="C17" s="52">
        <v>79753</v>
      </c>
      <c r="D17" s="174">
        <v>79753</v>
      </c>
      <c r="E17" s="35"/>
      <c r="F17" s="35"/>
      <c r="G17" s="35"/>
      <c r="H17" s="35"/>
      <c r="I17" s="35"/>
      <c r="J17" s="35"/>
    </row>
    <row r="18" spans="1:10" ht="27">
      <c r="A18" s="13">
        <v>9</v>
      </c>
      <c r="B18" s="40" t="s">
        <v>175</v>
      </c>
      <c r="C18" s="52">
        <v>48000</v>
      </c>
      <c r="D18" s="174">
        <v>48000</v>
      </c>
      <c r="E18" s="35"/>
      <c r="F18" s="35"/>
      <c r="G18" s="35"/>
      <c r="H18" s="35"/>
      <c r="I18" s="35"/>
      <c r="J18" s="35"/>
    </row>
    <row r="19" spans="1:10" ht="41.25">
      <c r="A19" s="13">
        <v>10</v>
      </c>
      <c r="B19" s="40" t="s">
        <v>34</v>
      </c>
      <c r="C19" s="52"/>
      <c r="D19" s="175"/>
      <c r="E19" s="35"/>
      <c r="F19" s="35"/>
      <c r="G19" s="35"/>
      <c r="H19" s="35"/>
      <c r="I19" s="35"/>
      <c r="J19" s="35"/>
    </row>
    <row r="20" spans="1:10" ht="27">
      <c r="A20" s="13">
        <v>11</v>
      </c>
      <c r="B20" s="40" t="s">
        <v>28</v>
      </c>
      <c r="C20" s="52"/>
      <c r="D20" s="175"/>
      <c r="E20" s="35"/>
      <c r="F20" s="35"/>
      <c r="G20" s="35"/>
      <c r="H20" s="35"/>
      <c r="I20" s="35"/>
      <c r="J20" s="35"/>
    </row>
    <row r="21" spans="1:10" ht="13.5">
      <c r="A21" s="13">
        <v>12</v>
      </c>
      <c r="B21" s="40" t="s">
        <v>29</v>
      </c>
      <c r="C21" s="52"/>
      <c r="D21" s="175"/>
      <c r="E21" s="35"/>
      <c r="F21" s="35"/>
      <c r="G21" s="35"/>
      <c r="H21" s="35"/>
      <c r="I21" s="35"/>
      <c r="J21" s="35"/>
    </row>
    <row r="22" spans="1:10" ht="13.5">
      <c r="A22" s="13">
        <v>13</v>
      </c>
      <c r="B22" s="40" t="s">
        <v>30</v>
      </c>
      <c r="C22" s="52"/>
      <c r="D22" s="175"/>
      <c r="E22" s="35"/>
      <c r="F22" s="35"/>
      <c r="G22" s="35"/>
      <c r="H22" s="35"/>
      <c r="I22" s="35"/>
      <c r="J22" s="35"/>
    </row>
    <row r="23" spans="1:10" ht="13.5">
      <c r="A23" s="13">
        <v>14</v>
      </c>
      <c r="B23" s="40" t="s">
        <v>31</v>
      </c>
      <c r="C23" s="52">
        <v>9927</v>
      </c>
      <c r="D23" s="174">
        <v>9927</v>
      </c>
      <c r="E23" s="35"/>
      <c r="F23" s="35"/>
      <c r="G23" s="35"/>
      <c r="H23" s="35"/>
      <c r="I23" s="35"/>
      <c r="J23" s="35"/>
    </row>
    <row r="24" spans="1:10" ht="13.5">
      <c r="A24" s="13">
        <v>15</v>
      </c>
      <c r="B24" s="40" t="s">
        <v>32</v>
      </c>
      <c r="C24" s="52">
        <v>103158</v>
      </c>
      <c r="D24" s="174">
        <v>103146</v>
      </c>
      <c r="E24" s="35"/>
      <c r="F24" s="35"/>
      <c r="G24" s="35"/>
      <c r="H24" s="35"/>
      <c r="I24" s="35"/>
      <c r="J24" s="35"/>
    </row>
    <row r="25" spans="1:4" ht="21.75" customHeight="1">
      <c r="A25" s="13">
        <v>16</v>
      </c>
      <c r="B25" s="32" t="s">
        <v>33</v>
      </c>
      <c r="C25" s="56">
        <f>SUM(C11:C24)</f>
        <v>1230539</v>
      </c>
      <c r="D25" s="176">
        <f>SUM(D11:D24)</f>
        <v>1230527</v>
      </c>
    </row>
    <row r="26" ht="12.75">
      <c r="B26" s="5"/>
    </row>
    <row r="27" spans="2:4" ht="12.75">
      <c r="B27" s="5"/>
      <c r="D27" s="46" t="s">
        <v>128</v>
      </c>
    </row>
    <row r="28" spans="2:4" ht="12.75">
      <c r="B28" s="70" t="s">
        <v>117</v>
      </c>
      <c r="C28" s="66" t="s">
        <v>118</v>
      </c>
      <c r="D28" s="66" t="s">
        <v>119</v>
      </c>
    </row>
    <row r="29" spans="1:4" ht="57" customHeight="1">
      <c r="A29" s="13">
        <v>1</v>
      </c>
      <c r="B29" s="10" t="s">
        <v>99</v>
      </c>
      <c r="C29" s="327" t="s">
        <v>116</v>
      </c>
      <c r="D29" s="339"/>
    </row>
    <row r="30" spans="1:4" ht="40.5" customHeight="1">
      <c r="A30" s="13"/>
      <c r="B30" s="10"/>
      <c r="C30" s="159" t="s">
        <v>203</v>
      </c>
      <c r="D30" s="159" t="s">
        <v>204</v>
      </c>
    </row>
    <row r="31" spans="1:10" ht="15">
      <c r="A31" s="13">
        <v>2</v>
      </c>
      <c r="B31" s="41" t="s">
        <v>35</v>
      </c>
      <c r="C31" s="53">
        <v>3000</v>
      </c>
      <c r="D31" s="173">
        <v>2547</v>
      </c>
      <c r="E31" s="35"/>
      <c r="F31" s="35"/>
      <c r="G31" s="35"/>
      <c r="H31" s="35"/>
      <c r="I31" s="35"/>
      <c r="J31" s="35"/>
    </row>
    <row r="32" spans="1:10" ht="13.5">
      <c r="A32" s="13">
        <v>3</v>
      </c>
      <c r="B32" s="40" t="s">
        <v>36</v>
      </c>
      <c r="C32" s="52">
        <v>35000</v>
      </c>
      <c r="D32" s="174">
        <v>39076</v>
      </c>
      <c r="E32" s="35"/>
      <c r="F32" s="35"/>
      <c r="G32" s="35"/>
      <c r="H32" s="35"/>
      <c r="I32" s="35"/>
      <c r="J32" s="35"/>
    </row>
    <row r="33" spans="1:10" ht="13.5">
      <c r="A33" s="13">
        <v>4</v>
      </c>
      <c r="B33" s="40" t="s">
        <v>37</v>
      </c>
      <c r="C33" s="52"/>
      <c r="D33" s="165"/>
      <c r="E33" s="35"/>
      <c r="F33" s="35"/>
      <c r="G33" s="35"/>
      <c r="H33" s="35"/>
      <c r="I33" s="35"/>
      <c r="J33" s="35"/>
    </row>
    <row r="34" spans="1:10" ht="13.5">
      <c r="A34" s="13">
        <v>5</v>
      </c>
      <c r="B34" s="40" t="s">
        <v>38</v>
      </c>
      <c r="C34" s="52"/>
      <c r="D34" s="165"/>
      <c r="E34" s="35"/>
      <c r="F34" s="35"/>
      <c r="G34" s="35"/>
      <c r="H34" s="35"/>
      <c r="I34" s="35"/>
      <c r="J34" s="35"/>
    </row>
    <row r="35" spans="1:10" ht="13.5">
      <c r="A35" s="13">
        <v>6</v>
      </c>
      <c r="B35" s="40" t="s">
        <v>39</v>
      </c>
      <c r="C35" s="52"/>
      <c r="D35" s="165"/>
      <c r="E35" s="35"/>
      <c r="F35" s="35"/>
      <c r="G35" s="35"/>
      <c r="H35" s="35"/>
      <c r="I35" s="35"/>
      <c r="J35" s="35"/>
    </row>
    <row r="36" spans="1:10" ht="15">
      <c r="A36" s="13">
        <v>7</v>
      </c>
      <c r="B36" s="41" t="s">
        <v>55</v>
      </c>
      <c r="C36" s="53">
        <f>SUM(C32:C35)</f>
        <v>35000</v>
      </c>
      <c r="D36" s="53">
        <f>SUM(D32:D35)</f>
        <v>39076</v>
      </c>
      <c r="E36" s="36"/>
      <c r="F36" s="36"/>
      <c r="G36" s="36"/>
      <c r="H36" s="36"/>
      <c r="I36" s="36"/>
      <c r="J36" s="36"/>
    </row>
    <row r="37" spans="1:10" ht="13.5">
      <c r="A37" s="13">
        <v>8</v>
      </c>
      <c r="B37" s="40" t="s">
        <v>40</v>
      </c>
      <c r="C37" s="52"/>
      <c r="D37" s="165"/>
      <c r="E37" s="35"/>
      <c r="F37" s="35"/>
      <c r="G37" s="35"/>
      <c r="H37" s="35"/>
      <c r="I37" s="35"/>
      <c r="J37" s="35"/>
    </row>
    <row r="38" spans="1:10" ht="13.5">
      <c r="A38" s="13">
        <v>9</v>
      </c>
      <c r="B38" s="40" t="s">
        <v>41</v>
      </c>
      <c r="C38" s="52"/>
      <c r="D38" s="165"/>
      <c r="E38" s="35"/>
      <c r="F38" s="35"/>
      <c r="G38" s="35"/>
      <c r="H38" s="35"/>
      <c r="I38" s="35"/>
      <c r="J38" s="35"/>
    </row>
    <row r="39" spans="1:10" ht="13.5">
      <c r="A39" s="13">
        <v>10</v>
      </c>
      <c r="B39" s="40" t="s">
        <v>42</v>
      </c>
      <c r="C39" s="52"/>
      <c r="D39" s="165"/>
      <c r="E39" s="35"/>
      <c r="F39" s="35"/>
      <c r="G39" s="35"/>
      <c r="H39" s="35"/>
      <c r="I39" s="35"/>
      <c r="J39" s="35"/>
    </row>
    <row r="40" spans="1:10" ht="13.5">
      <c r="A40" s="13">
        <v>11</v>
      </c>
      <c r="B40" s="40" t="s">
        <v>43</v>
      </c>
      <c r="C40" s="52"/>
      <c r="D40" s="165"/>
      <c r="E40" s="35"/>
      <c r="F40" s="35"/>
      <c r="G40" s="35"/>
      <c r="H40" s="35"/>
      <c r="I40" s="35"/>
      <c r="J40" s="35"/>
    </row>
    <row r="41" spans="1:10" ht="13.5">
      <c r="A41" s="13">
        <v>12</v>
      </c>
      <c r="B41" s="40" t="s">
        <v>44</v>
      </c>
      <c r="C41" s="52">
        <v>4000</v>
      </c>
      <c r="D41" s="174">
        <v>5190</v>
      </c>
      <c r="E41" s="35"/>
      <c r="F41" s="35"/>
      <c r="G41" s="35"/>
      <c r="H41" s="35"/>
      <c r="I41" s="35"/>
      <c r="J41" s="35"/>
    </row>
    <row r="42" spans="1:10" ht="13.5">
      <c r="A42" s="13">
        <v>13</v>
      </c>
      <c r="B42" s="40" t="s">
        <v>45</v>
      </c>
      <c r="C42" s="52">
        <v>0</v>
      </c>
      <c r="D42" s="175"/>
      <c r="E42" s="35"/>
      <c r="F42" s="35"/>
      <c r="G42" s="35"/>
      <c r="H42" s="35"/>
      <c r="I42" s="35"/>
      <c r="J42" s="35"/>
    </row>
    <row r="43" spans="1:10" ht="30.75">
      <c r="A43" s="13">
        <v>14</v>
      </c>
      <c r="B43" s="41" t="s">
        <v>56</v>
      </c>
      <c r="C43" s="53">
        <f>SUM(C37:C42)</f>
        <v>4000</v>
      </c>
      <c r="D43" s="173">
        <f>SUM(D37:D42)</f>
        <v>5190</v>
      </c>
      <c r="E43" s="36"/>
      <c r="F43" s="36"/>
      <c r="G43" s="36"/>
      <c r="H43" s="36"/>
      <c r="I43" s="36"/>
      <c r="J43" s="36"/>
    </row>
    <row r="44" spans="1:10" ht="13.5">
      <c r="A44" s="13">
        <v>15</v>
      </c>
      <c r="B44" s="40" t="s">
        <v>46</v>
      </c>
      <c r="C44" s="52">
        <v>500</v>
      </c>
      <c r="D44" s="174">
        <v>420</v>
      </c>
      <c r="E44" s="35"/>
      <c r="F44" s="35"/>
      <c r="G44" s="35"/>
      <c r="H44" s="35"/>
      <c r="I44" s="35"/>
      <c r="J44" s="35"/>
    </row>
    <row r="45" spans="1:10" ht="13.5">
      <c r="A45" s="13">
        <v>16</v>
      </c>
      <c r="B45" s="40" t="s">
        <v>148</v>
      </c>
      <c r="C45" s="52"/>
      <c r="D45" s="174"/>
      <c r="E45" s="35"/>
      <c r="F45" s="35"/>
      <c r="G45" s="35"/>
      <c r="H45" s="35"/>
      <c r="I45" s="35"/>
      <c r="J45" s="35"/>
    </row>
    <row r="46" spans="1:10" ht="13.5">
      <c r="A46" s="13">
        <v>17</v>
      </c>
      <c r="B46" s="40" t="s">
        <v>47</v>
      </c>
      <c r="C46" s="52">
        <v>5792</v>
      </c>
      <c r="D46" s="174">
        <v>3438</v>
      </c>
      <c r="E46" s="35"/>
      <c r="F46" s="35"/>
      <c r="G46" s="35"/>
      <c r="H46" s="35"/>
      <c r="I46" s="35"/>
      <c r="J46" s="35"/>
    </row>
    <row r="47" spans="1:10" ht="13.5">
      <c r="A47" s="13">
        <v>18</v>
      </c>
      <c r="B47" s="40" t="s">
        <v>48</v>
      </c>
      <c r="C47" s="52"/>
      <c r="D47" s="174"/>
      <c r="E47" s="35"/>
      <c r="F47" s="35"/>
      <c r="G47" s="35"/>
      <c r="H47" s="35"/>
      <c r="I47" s="35"/>
      <c r="J47" s="35"/>
    </row>
    <row r="48" spans="1:10" ht="27">
      <c r="A48" s="13">
        <v>19</v>
      </c>
      <c r="B48" s="40" t="s">
        <v>49</v>
      </c>
      <c r="C48" s="52"/>
      <c r="D48" s="174"/>
      <c r="E48" s="35"/>
      <c r="F48" s="35"/>
      <c r="G48" s="35"/>
      <c r="H48" s="35"/>
      <c r="I48" s="35"/>
      <c r="J48" s="35"/>
    </row>
    <row r="49" spans="1:10" ht="27">
      <c r="A49" s="13">
        <v>20</v>
      </c>
      <c r="B49" s="40" t="s">
        <v>50</v>
      </c>
      <c r="C49" s="52">
        <v>26761</v>
      </c>
      <c r="D49" s="174">
        <v>24192</v>
      </c>
      <c r="E49" s="35"/>
      <c r="F49" s="35"/>
      <c r="G49" s="35"/>
      <c r="H49" s="35"/>
      <c r="I49" s="35"/>
      <c r="J49" s="35"/>
    </row>
    <row r="50" spans="1:10" ht="13.5">
      <c r="A50" s="13">
        <v>21</v>
      </c>
      <c r="B50" s="40" t="s">
        <v>51</v>
      </c>
      <c r="C50" s="52"/>
      <c r="D50" s="175"/>
      <c r="E50" s="35"/>
      <c r="F50" s="35"/>
      <c r="G50" s="35"/>
      <c r="H50" s="35"/>
      <c r="I50" s="35"/>
      <c r="J50" s="35"/>
    </row>
    <row r="51" spans="1:10" ht="30.75">
      <c r="A51" s="13">
        <v>22</v>
      </c>
      <c r="B51" s="41" t="s">
        <v>57</v>
      </c>
      <c r="C51" s="53">
        <f>SUM(C44:C50)</f>
        <v>33053</v>
      </c>
      <c r="D51" s="173">
        <f>SUM(D44:D50)</f>
        <v>28050</v>
      </c>
      <c r="E51" s="36"/>
      <c r="F51" s="36"/>
      <c r="G51" s="36"/>
      <c r="H51" s="36"/>
      <c r="I51" s="36"/>
      <c r="J51" s="36"/>
    </row>
  </sheetData>
  <mergeCells count="5">
    <mergeCell ref="C29:D29"/>
    <mergeCell ref="C9:D9"/>
    <mergeCell ref="B3:D3"/>
    <mergeCell ref="B4:D4"/>
    <mergeCell ref="B5:D5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D1">
      <selection activeCell="Q2" sqref="Q2"/>
    </sheetView>
  </sheetViews>
  <sheetFormatPr defaultColWidth="9.140625" defaultRowHeight="12.75"/>
  <cols>
    <col min="1" max="1" width="5.140625" style="0" customWidth="1"/>
    <col min="2" max="2" width="62.421875" style="0" customWidth="1"/>
  </cols>
  <sheetData>
    <row r="1" ht="12.75">
      <c r="Q1" s="75" t="s">
        <v>396</v>
      </c>
    </row>
    <row r="4" spans="2:17" ht="15">
      <c r="B4" s="335" t="s">
        <v>116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2:17" ht="15">
      <c r="B5" s="335" t="s">
        <v>231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8" ht="12.75">
      <c r="R8" s="46" t="s">
        <v>128</v>
      </c>
    </row>
    <row r="9" spans="2:18" ht="12.75">
      <c r="B9" s="66" t="s">
        <v>117</v>
      </c>
      <c r="C9" s="66" t="s">
        <v>118</v>
      </c>
      <c r="D9" s="66" t="s">
        <v>119</v>
      </c>
      <c r="E9" s="66" t="s">
        <v>120</v>
      </c>
      <c r="F9" s="66" t="s">
        <v>121</v>
      </c>
      <c r="G9" s="66" t="s">
        <v>122</v>
      </c>
      <c r="H9" s="66" t="s">
        <v>123</v>
      </c>
      <c r="I9" s="66" t="s">
        <v>124</v>
      </c>
      <c r="J9" s="66" t="s">
        <v>125</v>
      </c>
      <c r="K9" s="66" t="s">
        <v>196</v>
      </c>
      <c r="L9" s="66" t="s">
        <v>126</v>
      </c>
      <c r="M9" s="66" t="s">
        <v>197</v>
      </c>
      <c r="N9" s="66" t="s">
        <v>198</v>
      </c>
      <c r="O9" s="66" t="s">
        <v>199</v>
      </c>
      <c r="P9" s="66" t="s">
        <v>200</v>
      </c>
      <c r="Q9" s="157" t="s">
        <v>201</v>
      </c>
      <c r="R9" s="158" t="s">
        <v>202</v>
      </c>
    </row>
    <row r="10" spans="1:18" ht="49.5" customHeight="1">
      <c r="A10" s="13">
        <v>1</v>
      </c>
      <c r="B10" s="10" t="s">
        <v>99</v>
      </c>
      <c r="C10" s="331" t="s">
        <v>177</v>
      </c>
      <c r="D10" s="332"/>
      <c r="E10" s="331" t="s">
        <v>103</v>
      </c>
      <c r="F10" s="332"/>
      <c r="G10" s="331" t="s">
        <v>140</v>
      </c>
      <c r="H10" s="336"/>
      <c r="I10" s="331" t="s">
        <v>134</v>
      </c>
      <c r="J10" s="332"/>
      <c r="K10" s="331" t="s">
        <v>116</v>
      </c>
      <c r="L10" s="332"/>
      <c r="M10" s="331" t="s">
        <v>135</v>
      </c>
      <c r="N10" s="332"/>
      <c r="O10" s="331" t="s">
        <v>136</v>
      </c>
      <c r="P10" s="332"/>
      <c r="Q10" s="342" t="s">
        <v>101</v>
      </c>
      <c r="R10" s="343"/>
    </row>
    <row r="11" spans="1:18" ht="49.5" customHeight="1">
      <c r="A11" s="13"/>
      <c r="B11" s="10"/>
      <c r="C11" s="159" t="s">
        <v>203</v>
      </c>
      <c r="D11" s="159" t="s">
        <v>204</v>
      </c>
      <c r="E11" s="159" t="s">
        <v>203</v>
      </c>
      <c r="F11" s="159" t="s">
        <v>204</v>
      </c>
      <c r="G11" s="159" t="s">
        <v>203</v>
      </c>
      <c r="H11" s="159" t="s">
        <v>204</v>
      </c>
      <c r="I11" s="159" t="s">
        <v>203</v>
      </c>
      <c r="J11" s="159" t="s">
        <v>204</v>
      </c>
      <c r="K11" s="159" t="s">
        <v>203</v>
      </c>
      <c r="L11" s="159" t="s">
        <v>204</v>
      </c>
      <c r="M11" s="159" t="s">
        <v>203</v>
      </c>
      <c r="N11" s="159" t="s">
        <v>204</v>
      </c>
      <c r="O11" s="159" t="s">
        <v>203</v>
      </c>
      <c r="P11" s="159" t="s">
        <v>204</v>
      </c>
      <c r="Q11" s="159" t="s">
        <v>203</v>
      </c>
      <c r="R11" s="159" t="s">
        <v>204</v>
      </c>
    </row>
    <row r="12" spans="1:18" ht="13.5">
      <c r="A12" s="13">
        <v>2</v>
      </c>
      <c r="B12" s="21" t="s">
        <v>232</v>
      </c>
      <c r="C12" s="58"/>
      <c r="D12" s="58"/>
      <c r="E12" s="58"/>
      <c r="F12" s="58"/>
      <c r="G12" s="58"/>
      <c r="H12" s="58"/>
      <c r="I12" s="58"/>
      <c r="J12" s="58"/>
      <c r="K12" s="58">
        <v>11470</v>
      </c>
      <c r="L12" s="58">
        <v>11596</v>
      </c>
      <c r="M12" s="58"/>
      <c r="N12" s="58"/>
      <c r="O12" s="58"/>
      <c r="P12" s="58"/>
      <c r="Q12" s="58">
        <f>SUM(K12)</f>
        <v>11470</v>
      </c>
      <c r="R12" s="58">
        <f>SUM(L12)</f>
        <v>11596</v>
      </c>
    </row>
    <row r="13" spans="1:18" ht="13.5">
      <c r="A13" s="13">
        <v>3</v>
      </c>
      <c r="B13" s="21" t="s">
        <v>233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>
        <f aca="true" t="shared" si="0" ref="Q13:R30">SUM(K13)</f>
        <v>0</v>
      </c>
      <c r="R13" s="58">
        <f t="shared" si="0"/>
        <v>0</v>
      </c>
    </row>
    <row r="14" spans="1:18" ht="13.5">
      <c r="A14" s="13">
        <v>4</v>
      </c>
      <c r="B14" s="21" t="s">
        <v>234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>
        <f t="shared" si="0"/>
        <v>0</v>
      </c>
      <c r="R14" s="58">
        <f t="shared" si="0"/>
        <v>0</v>
      </c>
    </row>
    <row r="15" spans="1:18" ht="13.5">
      <c r="A15" s="13">
        <v>5</v>
      </c>
      <c r="B15" s="21" t="s">
        <v>235</v>
      </c>
      <c r="C15" s="58"/>
      <c r="D15" s="58"/>
      <c r="E15" s="58"/>
      <c r="F15" s="58"/>
      <c r="G15" s="58"/>
      <c r="H15" s="58"/>
      <c r="I15" s="58"/>
      <c r="J15" s="58"/>
      <c r="K15" s="58">
        <v>20081</v>
      </c>
      <c r="L15" s="58">
        <v>20081</v>
      </c>
      <c r="M15" s="58"/>
      <c r="N15" s="58"/>
      <c r="O15" s="58"/>
      <c r="P15" s="58"/>
      <c r="Q15" s="58">
        <f t="shared" si="0"/>
        <v>20081</v>
      </c>
      <c r="R15" s="58">
        <f t="shared" si="0"/>
        <v>20081</v>
      </c>
    </row>
    <row r="16" spans="1:18" ht="13.5">
      <c r="A16" s="13">
        <v>6</v>
      </c>
      <c r="B16" s="21" t="s">
        <v>236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>
        <f t="shared" si="0"/>
        <v>0</v>
      </c>
      <c r="R16" s="58">
        <f t="shared" si="0"/>
        <v>0</v>
      </c>
    </row>
    <row r="17" spans="1:18" ht="27">
      <c r="A17" s="13">
        <v>7</v>
      </c>
      <c r="B17" s="21" t="s">
        <v>237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>
        <f t="shared" si="0"/>
        <v>0</v>
      </c>
      <c r="R17" s="58">
        <f t="shared" si="0"/>
        <v>0</v>
      </c>
    </row>
    <row r="18" spans="1:18" ht="13.5">
      <c r="A18" s="13">
        <v>8</v>
      </c>
      <c r="B18" s="21" t="s">
        <v>238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>
        <f t="shared" si="0"/>
        <v>0</v>
      </c>
      <c r="R18" s="58">
        <f t="shared" si="0"/>
        <v>0</v>
      </c>
    </row>
    <row r="19" spans="1:18" ht="30.75">
      <c r="A19" s="13">
        <v>9</v>
      </c>
      <c r="B19" s="33" t="s">
        <v>239</v>
      </c>
      <c r="C19" s="64">
        <f aca="true" t="shared" si="1" ref="C19:O19">SUM(C12+C13+C14+C15+C16+C17+C18)</f>
        <v>0</v>
      </c>
      <c r="D19" s="64"/>
      <c r="E19" s="64">
        <f t="shared" si="1"/>
        <v>0</v>
      </c>
      <c r="F19" s="64"/>
      <c r="G19" s="64">
        <f t="shared" si="1"/>
        <v>0</v>
      </c>
      <c r="H19" s="64"/>
      <c r="I19" s="64">
        <f t="shared" si="1"/>
        <v>0</v>
      </c>
      <c r="J19" s="64"/>
      <c r="K19" s="64">
        <f t="shared" si="1"/>
        <v>31551</v>
      </c>
      <c r="L19" s="64">
        <f t="shared" si="1"/>
        <v>31677</v>
      </c>
      <c r="M19" s="64">
        <f t="shared" si="1"/>
        <v>0</v>
      </c>
      <c r="N19" s="64"/>
      <c r="O19" s="64">
        <f t="shared" si="1"/>
        <v>0</v>
      </c>
      <c r="P19" s="64"/>
      <c r="Q19" s="64">
        <f t="shared" si="0"/>
        <v>31551</v>
      </c>
      <c r="R19" s="64">
        <f t="shared" si="0"/>
        <v>31677</v>
      </c>
    </row>
    <row r="20" spans="1:18" ht="16.5">
      <c r="A20" s="13">
        <v>10</v>
      </c>
      <c r="B20" s="21" t="s">
        <v>240</v>
      </c>
      <c r="C20" s="160"/>
      <c r="D20" s="160"/>
      <c r="E20" s="160"/>
      <c r="F20" s="160"/>
      <c r="G20" s="160"/>
      <c r="H20" s="160"/>
      <c r="I20" s="160"/>
      <c r="J20" s="160"/>
      <c r="K20" s="199">
        <v>3053</v>
      </c>
      <c r="L20" s="199">
        <v>2668</v>
      </c>
      <c r="M20" s="195"/>
      <c r="N20" s="195"/>
      <c r="O20" s="195"/>
      <c r="P20" s="195"/>
      <c r="Q20" s="58">
        <f t="shared" si="0"/>
        <v>3053</v>
      </c>
      <c r="R20" s="58">
        <f t="shared" si="0"/>
        <v>2668</v>
      </c>
    </row>
    <row r="21" spans="1:18" ht="16.5">
      <c r="A21" s="13">
        <v>11</v>
      </c>
      <c r="B21" s="21" t="s">
        <v>241</v>
      </c>
      <c r="C21" s="160"/>
      <c r="D21" s="160"/>
      <c r="E21" s="160"/>
      <c r="F21" s="160"/>
      <c r="G21" s="160"/>
      <c r="H21" s="160"/>
      <c r="I21" s="160"/>
      <c r="J21" s="160"/>
      <c r="K21" s="199"/>
      <c r="L21" s="199"/>
      <c r="M21" s="195"/>
      <c r="N21" s="195"/>
      <c r="O21" s="195"/>
      <c r="P21" s="195"/>
      <c r="Q21" s="58">
        <f t="shared" si="0"/>
        <v>0</v>
      </c>
      <c r="R21" s="58">
        <f t="shared" si="0"/>
        <v>0</v>
      </c>
    </row>
    <row r="22" spans="1:18" ht="16.5">
      <c r="A22" s="13">
        <v>12</v>
      </c>
      <c r="B22" s="21" t="s">
        <v>242</v>
      </c>
      <c r="C22" s="160"/>
      <c r="D22" s="160"/>
      <c r="E22" s="160"/>
      <c r="F22" s="160"/>
      <c r="G22" s="160"/>
      <c r="H22" s="160"/>
      <c r="I22" s="160"/>
      <c r="J22" s="160"/>
      <c r="K22" s="199"/>
      <c r="L22" s="199"/>
      <c r="M22" s="195"/>
      <c r="N22" s="195"/>
      <c r="O22" s="195"/>
      <c r="P22" s="195"/>
      <c r="Q22" s="58">
        <f t="shared" si="0"/>
        <v>0</v>
      </c>
      <c r="R22" s="58">
        <f t="shared" si="0"/>
        <v>0</v>
      </c>
    </row>
    <row r="23" spans="1:18" ht="16.5">
      <c r="A23" s="13">
        <v>13</v>
      </c>
      <c r="B23" s="21" t="s">
        <v>243</v>
      </c>
      <c r="C23" s="160"/>
      <c r="D23" s="160"/>
      <c r="E23" s="160"/>
      <c r="F23" s="160"/>
      <c r="G23" s="160"/>
      <c r="H23" s="160"/>
      <c r="I23" s="160"/>
      <c r="J23" s="160"/>
      <c r="K23" s="199"/>
      <c r="L23" s="199"/>
      <c r="M23" s="195"/>
      <c r="N23" s="195"/>
      <c r="O23" s="195"/>
      <c r="P23" s="195"/>
      <c r="Q23" s="58">
        <f t="shared" si="0"/>
        <v>0</v>
      </c>
      <c r="R23" s="58">
        <f t="shared" si="0"/>
        <v>0</v>
      </c>
    </row>
    <row r="24" spans="1:18" ht="27">
      <c r="A24" s="13">
        <v>14</v>
      </c>
      <c r="B24" s="21" t="s">
        <v>244</v>
      </c>
      <c r="C24" s="160"/>
      <c r="D24" s="160"/>
      <c r="E24" s="160"/>
      <c r="F24" s="160"/>
      <c r="G24" s="160"/>
      <c r="H24" s="160"/>
      <c r="I24" s="160"/>
      <c r="J24" s="160"/>
      <c r="K24" s="199"/>
      <c r="L24" s="199"/>
      <c r="M24" s="195"/>
      <c r="N24" s="195"/>
      <c r="O24" s="195"/>
      <c r="P24" s="195"/>
      <c r="Q24" s="58">
        <f t="shared" si="0"/>
        <v>0</v>
      </c>
      <c r="R24" s="58">
        <f t="shared" si="0"/>
        <v>0</v>
      </c>
    </row>
    <row r="25" spans="1:18" ht="27">
      <c r="A25" s="13">
        <v>15</v>
      </c>
      <c r="B25" s="21" t="s">
        <v>245</v>
      </c>
      <c r="C25" s="160"/>
      <c r="D25" s="160"/>
      <c r="E25" s="160"/>
      <c r="F25" s="160"/>
      <c r="G25" s="160"/>
      <c r="H25" s="160"/>
      <c r="I25" s="160"/>
      <c r="J25" s="160"/>
      <c r="K25" s="199"/>
      <c r="L25" s="199"/>
      <c r="M25" s="195"/>
      <c r="N25" s="195"/>
      <c r="O25" s="195"/>
      <c r="P25" s="195"/>
      <c r="Q25" s="58">
        <f t="shared" si="0"/>
        <v>0</v>
      </c>
      <c r="R25" s="58">
        <f t="shared" si="0"/>
        <v>0</v>
      </c>
    </row>
    <row r="26" spans="1:18" ht="16.5">
      <c r="A26" s="13">
        <v>16</v>
      </c>
      <c r="B26" s="21" t="s">
        <v>246</v>
      </c>
      <c r="C26" s="160"/>
      <c r="D26" s="160"/>
      <c r="E26" s="160"/>
      <c r="F26" s="160"/>
      <c r="G26" s="160"/>
      <c r="H26" s="160"/>
      <c r="I26" s="160"/>
      <c r="J26" s="160"/>
      <c r="K26" s="199"/>
      <c r="L26" s="199"/>
      <c r="M26" s="195"/>
      <c r="N26" s="195"/>
      <c r="O26" s="195"/>
      <c r="P26" s="195"/>
      <c r="Q26" s="58">
        <f t="shared" si="0"/>
        <v>0</v>
      </c>
      <c r="R26" s="58">
        <f t="shared" si="0"/>
        <v>0</v>
      </c>
    </row>
    <row r="27" spans="1:18" ht="16.5">
      <c r="A27" s="13">
        <v>17</v>
      </c>
      <c r="B27" s="21" t="s">
        <v>247</v>
      </c>
      <c r="C27" s="160"/>
      <c r="D27" s="160"/>
      <c r="E27" s="160"/>
      <c r="F27" s="160"/>
      <c r="G27" s="160"/>
      <c r="H27" s="160"/>
      <c r="I27" s="160"/>
      <c r="J27" s="160"/>
      <c r="K27" s="199"/>
      <c r="L27" s="199"/>
      <c r="M27" s="195"/>
      <c r="N27" s="195"/>
      <c r="O27" s="195"/>
      <c r="P27" s="195"/>
      <c r="Q27" s="58">
        <f t="shared" si="0"/>
        <v>0</v>
      </c>
      <c r="R27" s="58">
        <f t="shared" si="0"/>
        <v>0</v>
      </c>
    </row>
    <row r="28" spans="1:18" ht="16.5">
      <c r="A28" s="13">
        <v>18</v>
      </c>
      <c r="B28" s="21" t="s">
        <v>248</v>
      </c>
      <c r="C28" s="160"/>
      <c r="D28" s="160"/>
      <c r="E28" s="160"/>
      <c r="F28" s="160"/>
      <c r="G28" s="160"/>
      <c r="H28" s="160"/>
      <c r="I28" s="160"/>
      <c r="J28" s="160"/>
      <c r="K28" s="199"/>
      <c r="L28" s="199"/>
      <c r="M28" s="195"/>
      <c r="N28" s="195"/>
      <c r="O28" s="195"/>
      <c r="P28" s="195"/>
      <c r="Q28" s="58">
        <f t="shared" si="0"/>
        <v>0</v>
      </c>
      <c r="R28" s="58">
        <f t="shared" si="0"/>
        <v>0</v>
      </c>
    </row>
    <row r="29" spans="1:18" ht="27">
      <c r="A29" s="13">
        <v>19</v>
      </c>
      <c r="B29" s="21" t="s">
        <v>249</v>
      </c>
      <c r="C29" s="160"/>
      <c r="D29" s="160"/>
      <c r="E29" s="160"/>
      <c r="F29" s="160"/>
      <c r="G29" s="160"/>
      <c r="H29" s="160"/>
      <c r="I29" s="160"/>
      <c r="J29" s="160"/>
      <c r="K29" s="199"/>
      <c r="L29" s="199"/>
      <c r="M29" s="195"/>
      <c r="N29" s="195"/>
      <c r="O29" s="195"/>
      <c r="P29" s="195"/>
      <c r="Q29" s="58">
        <f t="shared" si="0"/>
        <v>0</v>
      </c>
      <c r="R29" s="58">
        <f t="shared" si="0"/>
        <v>0</v>
      </c>
    </row>
    <row r="30" spans="1:18" ht="30.75">
      <c r="A30" s="13">
        <v>20</v>
      </c>
      <c r="B30" s="33" t="s">
        <v>250</v>
      </c>
      <c r="C30" s="161"/>
      <c r="D30" s="161"/>
      <c r="E30" s="161"/>
      <c r="F30" s="161"/>
      <c r="G30" s="161"/>
      <c r="H30" s="161"/>
      <c r="I30" s="161"/>
      <c r="J30" s="161"/>
      <c r="K30" s="200">
        <f>SUM(K20:K29)</f>
        <v>3053</v>
      </c>
      <c r="L30" s="200">
        <f>SUM(L20:L29)</f>
        <v>2668</v>
      </c>
      <c r="M30" s="196"/>
      <c r="N30" s="196"/>
      <c r="O30" s="196"/>
      <c r="P30" s="196"/>
      <c r="Q30" s="64">
        <f t="shared" si="0"/>
        <v>3053</v>
      </c>
      <c r="R30" s="64">
        <f t="shared" si="0"/>
        <v>2668</v>
      </c>
    </row>
  </sheetData>
  <mergeCells count="10">
    <mergeCell ref="B4:Q4"/>
    <mergeCell ref="B5:Q5"/>
    <mergeCell ref="Q10:R10"/>
    <mergeCell ref="O10:P10"/>
    <mergeCell ref="M10:N10"/>
    <mergeCell ref="K10:L10"/>
    <mergeCell ref="I10:J10"/>
    <mergeCell ref="G10:H10"/>
    <mergeCell ref="E10:F10"/>
    <mergeCell ref="C10:D10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E1">
      <selection activeCell="B2" sqref="B2:Q2"/>
    </sheetView>
  </sheetViews>
  <sheetFormatPr defaultColWidth="9.140625" defaultRowHeight="12.75"/>
  <cols>
    <col min="2" max="2" width="67.00390625" style="0" customWidth="1"/>
    <col min="17" max="17" width="11.7109375" style="0" customWidth="1"/>
  </cols>
  <sheetData>
    <row r="1" ht="12.75">
      <c r="Q1" s="75" t="s">
        <v>400</v>
      </c>
    </row>
    <row r="2" spans="2:17" ht="15">
      <c r="B2" s="335" t="s">
        <v>116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2:17" ht="15">
      <c r="B3" s="335" t="s">
        <v>251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5" ht="12.75">
      <c r="R5" s="46" t="s">
        <v>127</v>
      </c>
    </row>
    <row r="6" spans="2:18" ht="12.75">
      <c r="B6" s="66" t="s">
        <v>117</v>
      </c>
      <c r="C6" s="66" t="s">
        <v>118</v>
      </c>
      <c r="D6" s="66" t="s">
        <v>119</v>
      </c>
      <c r="E6" s="66" t="s">
        <v>120</v>
      </c>
      <c r="F6" s="66" t="s">
        <v>121</v>
      </c>
      <c r="G6" s="66" t="s">
        <v>122</v>
      </c>
      <c r="H6" s="66" t="s">
        <v>123</v>
      </c>
      <c r="I6" s="66" t="s">
        <v>124</v>
      </c>
      <c r="J6" s="66" t="s">
        <v>125</v>
      </c>
      <c r="K6" s="66" t="s">
        <v>196</v>
      </c>
      <c r="L6" s="66" t="s">
        <v>126</v>
      </c>
      <c r="M6" s="66" t="s">
        <v>197</v>
      </c>
      <c r="N6" s="66" t="s">
        <v>198</v>
      </c>
      <c r="O6" s="66" t="s">
        <v>199</v>
      </c>
      <c r="P6" s="66" t="s">
        <v>200</v>
      </c>
      <c r="Q6" s="66" t="s">
        <v>201</v>
      </c>
      <c r="R6" s="66" t="s">
        <v>202</v>
      </c>
    </row>
    <row r="7" spans="1:18" ht="48.75" customHeight="1">
      <c r="A7" s="13">
        <v>1</v>
      </c>
      <c r="B7" s="10" t="s">
        <v>99</v>
      </c>
      <c r="C7" s="331" t="s">
        <v>139</v>
      </c>
      <c r="D7" s="332"/>
      <c r="E7" s="331" t="s">
        <v>103</v>
      </c>
      <c r="F7" s="332"/>
      <c r="G7" s="331" t="s">
        <v>140</v>
      </c>
      <c r="H7" s="336"/>
      <c r="I7" s="331" t="s">
        <v>134</v>
      </c>
      <c r="J7" s="332"/>
      <c r="K7" s="331" t="s">
        <v>116</v>
      </c>
      <c r="L7" s="332"/>
      <c r="M7" s="331" t="s">
        <v>135</v>
      </c>
      <c r="N7" s="332"/>
      <c r="O7" s="331" t="s">
        <v>136</v>
      </c>
      <c r="P7" s="332"/>
      <c r="Q7" s="342" t="s">
        <v>101</v>
      </c>
      <c r="R7" s="343"/>
    </row>
    <row r="8" spans="1:18" ht="48.75" customHeight="1">
      <c r="A8" s="13"/>
      <c r="B8" s="10"/>
      <c r="C8" s="159" t="s">
        <v>203</v>
      </c>
      <c r="D8" s="159" t="s">
        <v>204</v>
      </c>
      <c r="E8" s="159" t="s">
        <v>203</v>
      </c>
      <c r="F8" s="159" t="s">
        <v>204</v>
      </c>
      <c r="G8" s="159" t="s">
        <v>203</v>
      </c>
      <c r="H8" s="159" t="s">
        <v>204</v>
      </c>
      <c r="I8" s="159" t="s">
        <v>203</v>
      </c>
      <c r="J8" s="159" t="s">
        <v>204</v>
      </c>
      <c r="K8" s="159" t="s">
        <v>203</v>
      </c>
      <c r="L8" s="159" t="s">
        <v>204</v>
      </c>
      <c r="M8" s="159" t="s">
        <v>203</v>
      </c>
      <c r="N8" s="159" t="s">
        <v>204</v>
      </c>
      <c r="O8" s="159" t="s">
        <v>203</v>
      </c>
      <c r="P8" s="159" t="s">
        <v>204</v>
      </c>
      <c r="Q8" s="159" t="s">
        <v>203</v>
      </c>
      <c r="R8" s="159" t="s">
        <v>204</v>
      </c>
    </row>
    <row r="9" spans="1:18" ht="19.5" customHeight="1">
      <c r="A9" s="13">
        <v>2</v>
      </c>
      <c r="B9" s="21" t="s">
        <v>252</v>
      </c>
      <c r="C9" s="185"/>
      <c r="D9" s="185"/>
      <c r="E9" s="185"/>
      <c r="F9" s="185"/>
      <c r="G9" s="185"/>
      <c r="H9" s="185"/>
      <c r="I9" s="185"/>
      <c r="J9" s="185"/>
      <c r="K9" s="185"/>
      <c r="L9" s="322">
        <v>132</v>
      </c>
      <c r="M9" s="185"/>
      <c r="N9" s="185"/>
      <c r="O9" s="185"/>
      <c r="P9" s="185"/>
      <c r="Q9" s="321"/>
      <c r="R9" s="324">
        <f>SUM(L9)</f>
        <v>132</v>
      </c>
    </row>
    <row r="10" spans="1:18" ht="17.25" customHeight="1">
      <c r="A10" s="13">
        <v>3</v>
      </c>
      <c r="B10" s="21" t="s">
        <v>253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322"/>
      <c r="M10" s="185"/>
      <c r="N10" s="185"/>
      <c r="O10" s="185"/>
      <c r="P10" s="185"/>
      <c r="Q10" s="321"/>
      <c r="R10" s="324"/>
    </row>
    <row r="11" spans="1:18" ht="17.25" customHeight="1">
      <c r="A11" s="13">
        <v>4</v>
      </c>
      <c r="B11" s="21" t="s">
        <v>254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322">
        <v>33</v>
      </c>
      <c r="M11" s="185"/>
      <c r="N11" s="185"/>
      <c r="O11" s="185"/>
      <c r="P11" s="185"/>
      <c r="Q11" s="321"/>
      <c r="R11" s="324">
        <f>SUM(L11)</f>
        <v>33</v>
      </c>
    </row>
    <row r="12" spans="1:18" ht="15.75" customHeight="1">
      <c r="A12" s="13">
        <v>5</v>
      </c>
      <c r="B12" s="21" t="s">
        <v>255</v>
      </c>
      <c r="C12" s="186"/>
      <c r="D12" s="186"/>
      <c r="E12" s="186"/>
      <c r="F12" s="186"/>
      <c r="G12" s="186"/>
      <c r="H12" s="201"/>
      <c r="I12" s="201"/>
      <c r="J12" s="201"/>
      <c r="K12" s="201"/>
      <c r="L12" s="199">
        <v>300</v>
      </c>
      <c r="M12" s="187">
        <v>106</v>
      </c>
      <c r="N12" s="187">
        <v>106</v>
      </c>
      <c r="O12" s="187"/>
      <c r="P12" s="187"/>
      <c r="Q12" s="322">
        <f>SUM(G12+I12+K12+M12)</f>
        <v>106</v>
      </c>
      <c r="R12" s="322">
        <f>SUM(H12+J12+L12+N12)</f>
        <v>406</v>
      </c>
    </row>
    <row r="13" spans="1:18" ht="27" customHeight="1">
      <c r="A13" s="13">
        <v>6</v>
      </c>
      <c r="B13" s="21" t="s">
        <v>256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99"/>
      <c r="M13" s="187"/>
      <c r="N13" s="187"/>
      <c r="O13" s="187"/>
      <c r="P13" s="187"/>
      <c r="Q13" s="325"/>
      <c r="R13" s="190"/>
    </row>
    <row r="14" spans="1:18" ht="27.75" customHeight="1">
      <c r="A14" s="13">
        <v>7</v>
      </c>
      <c r="B14" s="21" t="s">
        <v>257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99"/>
      <c r="M14" s="187"/>
      <c r="N14" s="187"/>
      <c r="O14" s="187"/>
      <c r="P14" s="187"/>
      <c r="Q14" s="325"/>
      <c r="R14" s="190"/>
    </row>
    <row r="15" spans="1:18" ht="17.25" customHeight="1">
      <c r="A15" s="13">
        <v>8</v>
      </c>
      <c r="B15" s="21" t="s">
        <v>258</v>
      </c>
      <c r="C15" s="185"/>
      <c r="D15" s="185"/>
      <c r="E15" s="185"/>
      <c r="F15" s="185"/>
      <c r="G15" s="185"/>
      <c r="H15" s="185"/>
      <c r="I15" s="185"/>
      <c r="J15" s="185"/>
      <c r="K15" s="185"/>
      <c r="L15" s="322">
        <v>9679</v>
      </c>
      <c r="M15" s="188"/>
      <c r="N15" s="188"/>
      <c r="O15" s="188"/>
      <c r="P15" s="188"/>
      <c r="Q15" s="325"/>
      <c r="R15" s="324">
        <f>SUM(L15)</f>
        <v>9679</v>
      </c>
    </row>
    <row r="16" spans="1:18" ht="27" customHeight="1">
      <c r="A16" s="13">
        <v>9</v>
      </c>
      <c r="B16" s="21" t="s">
        <v>259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8"/>
      <c r="N16" s="188"/>
      <c r="O16" s="188"/>
      <c r="P16" s="188"/>
      <c r="Q16" s="188"/>
      <c r="R16" s="13"/>
    </row>
    <row r="17" spans="1:18" ht="16.5">
      <c r="A17" s="13">
        <v>10</v>
      </c>
      <c r="B17" s="21" t="s">
        <v>260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8"/>
      <c r="N17" s="188"/>
      <c r="O17" s="188"/>
      <c r="P17" s="188"/>
      <c r="Q17" s="188"/>
      <c r="R17" s="13"/>
    </row>
    <row r="18" spans="1:18" ht="27">
      <c r="A18" s="13">
        <v>11</v>
      </c>
      <c r="B18" s="21" t="s">
        <v>261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8"/>
      <c r="N18" s="188"/>
      <c r="O18" s="188"/>
      <c r="P18" s="188"/>
      <c r="Q18" s="188"/>
      <c r="R18" s="13"/>
    </row>
    <row r="19" spans="1:18" ht="30.75">
      <c r="A19" s="13">
        <v>12</v>
      </c>
      <c r="B19" s="33" t="s">
        <v>262</v>
      </c>
      <c r="C19" s="189">
        <f>SUM(C9:C18)</f>
        <v>0</v>
      </c>
      <c r="D19" s="189"/>
      <c r="E19" s="189">
        <f aca="true" t="shared" si="0" ref="E19:R19">SUM(E9:E18)</f>
        <v>0</v>
      </c>
      <c r="F19" s="189"/>
      <c r="G19" s="189">
        <f t="shared" si="0"/>
        <v>0</v>
      </c>
      <c r="H19" s="189">
        <f t="shared" si="0"/>
        <v>0</v>
      </c>
      <c r="I19" s="189">
        <f t="shared" si="0"/>
        <v>0</v>
      </c>
      <c r="J19" s="189"/>
      <c r="K19" s="189">
        <f t="shared" si="0"/>
        <v>0</v>
      </c>
      <c r="L19" s="189">
        <f>SUM(L9:L18)</f>
        <v>10144</v>
      </c>
      <c r="M19" s="189">
        <f>SUM(M9:M18)</f>
        <v>106</v>
      </c>
      <c r="N19" s="189">
        <f>SUM(N9:N18)</f>
        <v>106</v>
      </c>
      <c r="O19" s="189"/>
      <c r="P19" s="189"/>
      <c r="Q19" s="189">
        <f t="shared" si="0"/>
        <v>106</v>
      </c>
      <c r="R19" s="189">
        <f t="shared" si="0"/>
        <v>10250</v>
      </c>
    </row>
    <row r="20" spans="1:18" ht="18.75" customHeight="1">
      <c r="A20" s="13">
        <v>13</v>
      </c>
      <c r="B20" s="21" t="s">
        <v>263</v>
      </c>
      <c r="C20" s="58"/>
      <c r="D20" s="58"/>
      <c r="E20" s="58"/>
      <c r="F20" s="58"/>
      <c r="G20" s="58"/>
      <c r="H20" s="58"/>
      <c r="I20" s="58"/>
      <c r="J20" s="58"/>
      <c r="K20" s="58">
        <f>SUM(C20:I20)</f>
        <v>0</v>
      </c>
      <c r="L20" s="58"/>
      <c r="M20" s="58"/>
      <c r="N20" s="58"/>
      <c r="O20" s="58"/>
      <c r="P20" s="58"/>
      <c r="Q20" s="58"/>
      <c r="R20" s="13"/>
    </row>
    <row r="21" spans="1:18" ht="18" customHeight="1">
      <c r="A21" s="13">
        <v>14</v>
      </c>
      <c r="B21" s="21" t="s">
        <v>264</v>
      </c>
      <c r="C21" s="58"/>
      <c r="D21" s="58"/>
      <c r="E21" s="58"/>
      <c r="F21" s="58"/>
      <c r="G21" s="58"/>
      <c r="H21" s="58"/>
      <c r="I21" s="58"/>
      <c r="J21" s="58"/>
      <c r="K21" s="58">
        <f aca="true" t="shared" si="1" ref="K21:K29">SUM(C21:I21)</f>
        <v>0</v>
      </c>
      <c r="L21" s="58"/>
      <c r="M21" s="58"/>
      <c r="N21" s="58"/>
      <c r="O21" s="58"/>
      <c r="P21" s="58"/>
      <c r="Q21" s="58"/>
      <c r="R21" s="13"/>
    </row>
    <row r="22" spans="1:18" ht="18.75" customHeight="1">
      <c r="A22" s="13">
        <v>15</v>
      </c>
      <c r="B22" s="21" t="s">
        <v>265</v>
      </c>
      <c r="C22" s="58"/>
      <c r="D22" s="58"/>
      <c r="E22" s="58"/>
      <c r="F22" s="58"/>
      <c r="G22" s="58"/>
      <c r="H22" s="58"/>
      <c r="I22" s="58"/>
      <c r="J22" s="58"/>
      <c r="K22" s="58">
        <v>8008</v>
      </c>
      <c r="L22" s="58">
        <v>11582</v>
      </c>
      <c r="M22" s="58"/>
      <c r="N22" s="58"/>
      <c r="O22" s="58"/>
      <c r="P22" s="58"/>
      <c r="Q22" s="58">
        <f>SUM(K22)</f>
        <v>8008</v>
      </c>
      <c r="R22" s="58">
        <f>SUM(L22)</f>
        <v>11582</v>
      </c>
    </row>
    <row r="23" spans="1:18" ht="18" customHeight="1">
      <c r="A23" s="13">
        <v>16</v>
      </c>
      <c r="B23" s="21" t="s">
        <v>266</v>
      </c>
      <c r="C23" s="58"/>
      <c r="D23" s="58"/>
      <c r="E23" s="58"/>
      <c r="F23" s="58"/>
      <c r="G23" s="58"/>
      <c r="H23" s="58"/>
      <c r="I23" s="58"/>
      <c r="J23" s="58"/>
      <c r="K23" s="58">
        <f t="shared" si="1"/>
        <v>0</v>
      </c>
      <c r="L23" s="58"/>
      <c r="M23" s="58"/>
      <c r="N23" s="58"/>
      <c r="O23" s="58"/>
      <c r="P23" s="58"/>
      <c r="Q23" s="58">
        <f aca="true" t="shared" si="2" ref="Q23:Q29">SUM(C23:O23)</f>
        <v>0</v>
      </c>
      <c r="R23" s="13"/>
    </row>
    <row r="24" spans="1:18" ht="26.25" customHeight="1">
      <c r="A24" s="13">
        <v>17</v>
      </c>
      <c r="B24" s="21" t="s">
        <v>267</v>
      </c>
      <c r="C24" s="58"/>
      <c r="D24" s="58"/>
      <c r="E24" s="58"/>
      <c r="F24" s="58"/>
      <c r="G24" s="58"/>
      <c r="H24" s="58"/>
      <c r="I24" s="58"/>
      <c r="J24" s="58"/>
      <c r="K24" s="58">
        <f t="shared" si="1"/>
        <v>0</v>
      </c>
      <c r="L24" s="58"/>
      <c r="M24" s="58"/>
      <c r="N24" s="58"/>
      <c r="O24" s="58"/>
      <c r="P24" s="58"/>
      <c r="Q24" s="58">
        <f t="shared" si="2"/>
        <v>0</v>
      </c>
      <c r="R24" s="13"/>
    </row>
    <row r="25" spans="1:18" ht="27.75" customHeight="1">
      <c r="A25" s="13">
        <v>18</v>
      </c>
      <c r="B25" s="21" t="s">
        <v>268</v>
      </c>
      <c r="C25" s="58"/>
      <c r="D25" s="58"/>
      <c r="E25" s="58"/>
      <c r="F25" s="58"/>
      <c r="G25" s="58"/>
      <c r="H25" s="58"/>
      <c r="I25" s="58"/>
      <c r="J25" s="58"/>
      <c r="K25" s="58">
        <f t="shared" si="1"/>
        <v>0</v>
      </c>
      <c r="L25" s="58"/>
      <c r="M25" s="58"/>
      <c r="N25" s="58"/>
      <c r="O25" s="58"/>
      <c r="P25" s="58"/>
      <c r="Q25" s="58">
        <f t="shared" si="2"/>
        <v>0</v>
      </c>
      <c r="R25" s="13"/>
    </row>
    <row r="26" spans="1:18" ht="13.5">
      <c r="A26" s="13">
        <v>19</v>
      </c>
      <c r="B26" s="21" t="s">
        <v>269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>
        <f t="shared" si="2"/>
        <v>0</v>
      </c>
      <c r="R26" s="13"/>
    </row>
    <row r="27" spans="1:18" ht="27">
      <c r="A27" s="13">
        <v>20</v>
      </c>
      <c r="B27" s="21" t="s">
        <v>270</v>
      </c>
      <c r="C27" s="58"/>
      <c r="D27" s="58"/>
      <c r="E27" s="58"/>
      <c r="F27" s="58"/>
      <c r="G27" s="58"/>
      <c r="H27" s="58"/>
      <c r="I27" s="58"/>
      <c r="J27" s="58"/>
      <c r="K27" s="58">
        <f t="shared" si="1"/>
        <v>0</v>
      </c>
      <c r="L27" s="58"/>
      <c r="M27" s="58"/>
      <c r="N27" s="58"/>
      <c r="O27" s="58"/>
      <c r="P27" s="58"/>
      <c r="Q27" s="58">
        <f t="shared" si="2"/>
        <v>0</v>
      </c>
      <c r="R27" s="13"/>
    </row>
    <row r="28" spans="1:18" ht="18" customHeight="1">
      <c r="A28" s="13">
        <v>21</v>
      </c>
      <c r="B28" s="21" t="s">
        <v>271</v>
      </c>
      <c r="C28" s="58"/>
      <c r="D28" s="58"/>
      <c r="E28" s="58"/>
      <c r="F28" s="58"/>
      <c r="G28" s="58"/>
      <c r="H28" s="58"/>
      <c r="I28" s="58"/>
      <c r="J28" s="58"/>
      <c r="K28" s="58">
        <f t="shared" si="1"/>
        <v>0</v>
      </c>
      <c r="L28" s="58"/>
      <c r="M28" s="58"/>
      <c r="N28" s="58"/>
      <c r="O28" s="58"/>
      <c r="P28" s="58"/>
      <c r="Q28" s="58">
        <f t="shared" si="2"/>
        <v>0</v>
      </c>
      <c r="R28" s="13"/>
    </row>
    <row r="29" spans="1:18" ht="28.5" customHeight="1">
      <c r="A29" s="13">
        <v>22</v>
      </c>
      <c r="B29" s="21" t="s">
        <v>272</v>
      </c>
      <c r="C29" s="58"/>
      <c r="D29" s="58"/>
      <c r="E29" s="58"/>
      <c r="F29" s="58"/>
      <c r="G29" s="58"/>
      <c r="H29" s="58"/>
      <c r="I29" s="58"/>
      <c r="J29" s="58"/>
      <c r="K29" s="58">
        <f t="shared" si="1"/>
        <v>0</v>
      </c>
      <c r="L29" s="58"/>
      <c r="M29" s="58"/>
      <c r="N29" s="58"/>
      <c r="O29" s="58"/>
      <c r="P29" s="58"/>
      <c r="Q29" s="58">
        <f t="shared" si="2"/>
        <v>0</v>
      </c>
      <c r="R29" s="13"/>
    </row>
    <row r="30" spans="1:18" ht="28.5" customHeight="1">
      <c r="A30" s="13">
        <v>23</v>
      </c>
      <c r="B30" s="33" t="s">
        <v>84</v>
      </c>
      <c r="C30" s="50">
        <f>SUM(C20:C29)</f>
        <v>0</v>
      </c>
      <c r="D30" s="50"/>
      <c r="E30" s="50">
        <f>SUM(E20:E29)</f>
        <v>0</v>
      </c>
      <c r="F30" s="50"/>
      <c r="G30" s="50">
        <f>SUM(G20:G29)</f>
        <v>0</v>
      </c>
      <c r="H30" s="50"/>
      <c r="I30" s="50">
        <f>SUM(I20:I29)</f>
        <v>0</v>
      </c>
      <c r="J30" s="50"/>
      <c r="K30" s="48">
        <f aca="true" t="shared" si="3" ref="K30:R30">SUM(K20:K29)</f>
        <v>8008</v>
      </c>
      <c r="L30" s="48">
        <f t="shared" si="3"/>
        <v>11582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8008</v>
      </c>
      <c r="R30" s="48">
        <f t="shared" si="3"/>
        <v>11582</v>
      </c>
    </row>
  </sheetData>
  <mergeCells count="10">
    <mergeCell ref="B2:Q2"/>
    <mergeCell ref="B3:Q3"/>
    <mergeCell ref="Q7:R7"/>
    <mergeCell ref="O7:P7"/>
    <mergeCell ref="M7:N7"/>
    <mergeCell ref="K7:L7"/>
    <mergeCell ref="I7:J7"/>
    <mergeCell ref="G7:H7"/>
    <mergeCell ref="E7:F7"/>
    <mergeCell ref="C7:D7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C1">
      <selection activeCell="B2" sqref="B2:Q2"/>
    </sheetView>
  </sheetViews>
  <sheetFormatPr defaultColWidth="9.140625" defaultRowHeight="12.75"/>
  <cols>
    <col min="2" max="2" width="49.7109375" style="0" customWidth="1"/>
    <col min="17" max="17" width="13.00390625" style="0" customWidth="1"/>
    <col min="18" max="18" width="11.57421875" style="0" customWidth="1"/>
  </cols>
  <sheetData>
    <row r="1" ht="12.75">
      <c r="Q1" s="75" t="s">
        <v>397</v>
      </c>
    </row>
    <row r="2" spans="2:17" ht="15">
      <c r="B2" s="335" t="s">
        <v>116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2:17" ht="15">
      <c r="B3" s="344" t="s">
        <v>273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</row>
    <row r="4" spans="2:17" ht="15">
      <c r="B4" s="344" t="s">
        <v>274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ht="12.75">
      <c r="R5" s="46" t="s">
        <v>128</v>
      </c>
    </row>
    <row r="6" spans="2:18" ht="12.75">
      <c r="B6" s="66" t="s">
        <v>117</v>
      </c>
      <c r="C6" s="66" t="s">
        <v>118</v>
      </c>
      <c r="D6" s="66" t="s">
        <v>119</v>
      </c>
      <c r="E6" s="66" t="s">
        <v>120</v>
      </c>
      <c r="F6" s="66" t="s">
        <v>121</v>
      </c>
      <c r="G6" s="66" t="s">
        <v>122</v>
      </c>
      <c r="H6" s="66" t="s">
        <v>123</v>
      </c>
      <c r="I6" s="66" t="s">
        <v>124</v>
      </c>
      <c r="J6" s="66" t="s">
        <v>125</v>
      </c>
      <c r="K6" s="66" t="s">
        <v>196</v>
      </c>
      <c r="L6" s="66" t="s">
        <v>126</v>
      </c>
      <c r="M6" s="66" t="s">
        <v>197</v>
      </c>
      <c r="N6" s="66" t="s">
        <v>198</v>
      </c>
      <c r="O6" s="66" t="s">
        <v>199</v>
      </c>
      <c r="P6" s="66" t="s">
        <v>200</v>
      </c>
      <c r="Q6" s="66" t="s">
        <v>201</v>
      </c>
      <c r="R6" s="66" t="s">
        <v>202</v>
      </c>
    </row>
    <row r="7" spans="1:18" ht="42" customHeight="1">
      <c r="A7" s="13">
        <v>1</v>
      </c>
      <c r="B7" s="10" t="s">
        <v>99</v>
      </c>
      <c r="C7" s="331" t="s">
        <v>177</v>
      </c>
      <c r="D7" s="332"/>
      <c r="E7" s="331" t="s">
        <v>103</v>
      </c>
      <c r="F7" s="332"/>
      <c r="G7" s="331" t="s">
        <v>140</v>
      </c>
      <c r="H7" s="336"/>
      <c r="I7" s="331" t="s">
        <v>134</v>
      </c>
      <c r="J7" s="332"/>
      <c r="K7" s="331" t="s">
        <v>116</v>
      </c>
      <c r="L7" s="332"/>
      <c r="M7" s="331" t="s">
        <v>135</v>
      </c>
      <c r="N7" s="332"/>
      <c r="O7" s="331" t="s">
        <v>136</v>
      </c>
      <c r="P7" s="332"/>
      <c r="Q7" s="338" t="s">
        <v>101</v>
      </c>
      <c r="R7" s="339"/>
    </row>
    <row r="8" spans="1:18" ht="42" customHeight="1">
      <c r="A8" s="13">
        <v>2</v>
      </c>
      <c r="B8" s="10"/>
      <c r="C8" s="159" t="s">
        <v>203</v>
      </c>
      <c r="D8" s="159" t="s">
        <v>204</v>
      </c>
      <c r="E8" s="159" t="s">
        <v>203</v>
      </c>
      <c r="F8" s="159" t="s">
        <v>204</v>
      </c>
      <c r="G8" s="159" t="s">
        <v>203</v>
      </c>
      <c r="H8" s="159" t="s">
        <v>204</v>
      </c>
      <c r="I8" s="159" t="s">
        <v>203</v>
      </c>
      <c r="J8" s="159" t="s">
        <v>204</v>
      </c>
      <c r="K8" s="159" t="s">
        <v>203</v>
      </c>
      <c r="L8" s="159" t="s">
        <v>204</v>
      </c>
      <c r="M8" s="159" t="s">
        <v>203</v>
      </c>
      <c r="N8" s="159" t="s">
        <v>204</v>
      </c>
      <c r="O8" s="159" t="s">
        <v>203</v>
      </c>
      <c r="P8" s="159" t="s">
        <v>204</v>
      </c>
      <c r="Q8" s="159" t="s">
        <v>203</v>
      </c>
      <c r="R8" s="159" t="s">
        <v>204</v>
      </c>
    </row>
    <row r="9" spans="1:18" ht="12.75">
      <c r="A9" s="13">
        <v>3</v>
      </c>
      <c r="B9" s="190" t="s">
        <v>275</v>
      </c>
      <c r="C9" s="50">
        <v>263</v>
      </c>
      <c r="D9" s="50">
        <v>263</v>
      </c>
      <c r="E9" s="50"/>
      <c r="F9" s="50"/>
      <c r="G9" s="50">
        <v>1000</v>
      </c>
      <c r="H9" s="50">
        <v>706</v>
      </c>
      <c r="I9" s="50"/>
      <c r="J9" s="50"/>
      <c r="K9" s="50"/>
      <c r="L9" s="50"/>
      <c r="M9" s="50"/>
      <c r="N9" s="50"/>
      <c r="O9" s="50"/>
      <c r="P9" s="50"/>
      <c r="Q9" s="48">
        <f>SUM(C9+E9+G9+I9+K9+M9+O9)</f>
        <v>1263</v>
      </c>
      <c r="R9" s="48">
        <f>SUM(D9+F9+H9+J9+L9+N9+P9)</f>
        <v>969</v>
      </c>
    </row>
    <row r="10" spans="1:18" ht="12.75">
      <c r="A10" s="13">
        <v>4</v>
      </c>
      <c r="B10" s="190" t="s">
        <v>276</v>
      </c>
      <c r="C10" s="50"/>
      <c r="D10" s="50"/>
      <c r="E10" s="50"/>
      <c r="F10" s="50"/>
      <c r="G10" s="50">
        <v>200</v>
      </c>
      <c r="H10" s="50">
        <v>151</v>
      </c>
      <c r="I10" s="50"/>
      <c r="J10" s="50"/>
      <c r="K10" s="50"/>
      <c r="L10" s="50"/>
      <c r="M10" s="50"/>
      <c r="N10" s="50"/>
      <c r="O10" s="50"/>
      <c r="P10" s="50"/>
      <c r="Q10" s="48">
        <f aca="true" t="shared" si="0" ref="Q10:R24">SUM(C10+E10+G10+I10+K10+M10+O10)</f>
        <v>200</v>
      </c>
      <c r="R10" s="48">
        <f t="shared" si="0"/>
        <v>151</v>
      </c>
    </row>
    <row r="11" spans="1:18" ht="26.25">
      <c r="A11" s="13">
        <v>5</v>
      </c>
      <c r="B11" s="11" t="s">
        <v>277</v>
      </c>
      <c r="C11" s="50"/>
      <c r="D11" s="50"/>
      <c r="E11" s="50"/>
      <c r="F11" s="50"/>
      <c r="G11" s="50"/>
      <c r="H11" s="50"/>
      <c r="I11" s="50"/>
      <c r="J11" s="50"/>
      <c r="K11" s="50">
        <v>6953</v>
      </c>
      <c r="L11" s="50">
        <v>2843</v>
      </c>
      <c r="M11" s="50"/>
      <c r="N11" s="50"/>
      <c r="O11" s="50"/>
      <c r="P11" s="50"/>
      <c r="Q11" s="48">
        <f t="shared" si="0"/>
        <v>6953</v>
      </c>
      <c r="R11" s="48">
        <f t="shared" si="0"/>
        <v>2843</v>
      </c>
    </row>
    <row r="12" spans="1:18" ht="26.25">
      <c r="A12" s="13">
        <v>6</v>
      </c>
      <c r="B12" s="11" t="s">
        <v>278</v>
      </c>
      <c r="C12" s="50"/>
      <c r="D12" s="50"/>
      <c r="E12" s="50"/>
      <c r="F12" s="50"/>
      <c r="G12" s="50"/>
      <c r="H12" s="50"/>
      <c r="I12" s="50"/>
      <c r="J12" s="50"/>
      <c r="K12" s="50">
        <v>211350</v>
      </c>
      <c r="L12" s="50">
        <v>162334</v>
      </c>
      <c r="M12" s="50"/>
      <c r="N12" s="50"/>
      <c r="O12" s="50"/>
      <c r="P12" s="50"/>
      <c r="Q12" s="48">
        <f t="shared" si="0"/>
        <v>211350</v>
      </c>
      <c r="R12" s="48">
        <f t="shared" si="0"/>
        <v>162334</v>
      </c>
    </row>
    <row r="13" spans="1:18" ht="39">
      <c r="A13" s="13">
        <v>7</v>
      </c>
      <c r="B13" s="11" t="s">
        <v>279</v>
      </c>
      <c r="C13" s="50"/>
      <c r="D13" s="50"/>
      <c r="E13" s="50"/>
      <c r="F13" s="50"/>
      <c r="G13" s="50"/>
      <c r="H13" s="50"/>
      <c r="I13" s="50"/>
      <c r="J13" s="50"/>
      <c r="K13" s="50">
        <v>43735</v>
      </c>
      <c r="L13" s="50">
        <v>43735</v>
      </c>
      <c r="M13" s="50"/>
      <c r="N13" s="50"/>
      <c r="O13" s="50"/>
      <c r="P13" s="50"/>
      <c r="Q13" s="48">
        <f t="shared" si="0"/>
        <v>43735</v>
      </c>
      <c r="R13" s="48">
        <f t="shared" si="0"/>
        <v>43735</v>
      </c>
    </row>
    <row r="14" spans="1:18" ht="12.75">
      <c r="A14" s="13">
        <v>8</v>
      </c>
      <c r="B14" s="190" t="s">
        <v>280</v>
      </c>
      <c r="C14" s="50"/>
      <c r="D14" s="50"/>
      <c r="E14" s="50"/>
      <c r="F14" s="50"/>
      <c r="G14" s="50"/>
      <c r="H14" s="50"/>
      <c r="I14" s="50"/>
      <c r="J14" s="50"/>
      <c r="K14" s="50">
        <v>20000</v>
      </c>
      <c r="L14" s="50"/>
      <c r="M14" s="50"/>
      <c r="N14" s="50"/>
      <c r="O14" s="50"/>
      <c r="P14" s="50"/>
      <c r="Q14" s="48">
        <f t="shared" si="0"/>
        <v>20000</v>
      </c>
      <c r="R14" s="48">
        <f t="shared" si="0"/>
        <v>0</v>
      </c>
    </row>
    <row r="15" spans="1:18" ht="12.75">
      <c r="A15" s="13">
        <v>9</v>
      </c>
      <c r="B15" s="190" t="s">
        <v>299</v>
      </c>
      <c r="C15" s="50">
        <v>125</v>
      </c>
      <c r="D15" s="50">
        <v>125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8">
        <f t="shared" si="0"/>
        <v>125</v>
      </c>
      <c r="R15" s="48">
        <f t="shared" si="0"/>
        <v>125</v>
      </c>
    </row>
    <row r="16" spans="1:18" ht="12.75">
      <c r="A16" s="13">
        <v>10</v>
      </c>
      <c r="B16" s="190" t="s">
        <v>281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190</v>
      </c>
      <c r="P16" s="50">
        <v>190</v>
      </c>
      <c r="Q16" s="48">
        <f t="shared" si="0"/>
        <v>190</v>
      </c>
      <c r="R16" s="48">
        <f t="shared" si="0"/>
        <v>190</v>
      </c>
    </row>
    <row r="17" spans="1:18" ht="12.75">
      <c r="A17" s="13">
        <v>11</v>
      </c>
      <c r="B17" s="190" t="s">
        <v>298</v>
      </c>
      <c r="C17" s="50"/>
      <c r="D17" s="50"/>
      <c r="E17" s="50"/>
      <c r="F17" s="50"/>
      <c r="G17" s="50"/>
      <c r="H17" s="50"/>
      <c r="I17" s="50"/>
      <c r="J17" s="50"/>
      <c r="K17" s="50">
        <v>1900</v>
      </c>
      <c r="L17" s="50">
        <v>1900</v>
      </c>
      <c r="M17" s="50"/>
      <c r="N17" s="50"/>
      <c r="O17" s="50"/>
      <c r="P17" s="50"/>
      <c r="Q17" s="48">
        <f t="shared" si="0"/>
        <v>1900</v>
      </c>
      <c r="R17" s="48">
        <f t="shared" si="0"/>
        <v>1900</v>
      </c>
    </row>
    <row r="18" spans="1:18" ht="12.75">
      <c r="A18" s="13">
        <v>12</v>
      </c>
      <c r="B18" s="190" t="s">
        <v>282</v>
      </c>
      <c r="C18" s="50"/>
      <c r="D18" s="50"/>
      <c r="E18" s="50"/>
      <c r="F18" s="50"/>
      <c r="G18" s="50"/>
      <c r="H18" s="50"/>
      <c r="I18" s="50"/>
      <c r="J18" s="50"/>
      <c r="K18" s="50">
        <v>3214</v>
      </c>
      <c r="L18" s="50">
        <v>350</v>
      </c>
      <c r="M18" s="50"/>
      <c r="N18" s="50"/>
      <c r="O18" s="50"/>
      <c r="P18" s="50"/>
      <c r="Q18" s="48">
        <f t="shared" si="0"/>
        <v>3214</v>
      </c>
      <c r="R18" s="48">
        <f t="shared" si="0"/>
        <v>350</v>
      </c>
    </row>
    <row r="19" spans="1:18" ht="12.75">
      <c r="A19" s="13">
        <v>13</v>
      </c>
      <c r="B19" s="190" t="s">
        <v>301</v>
      </c>
      <c r="C19" s="50"/>
      <c r="D19" s="50"/>
      <c r="E19" s="50"/>
      <c r="F19" s="50"/>
      <c r="G19" s="50"/>
      <c r="H19" s="50"/>
      <c r="I19" s="50"/>
      <c r="J19" s="50"/>
      <c r="K19" s="50"/>
      <c r="L19" s="50">
        <v>200</v>
      </c>
      <c r="M19" s="50"/>
      <c r="N19" s="50"/>
      <c r="O19" s="50"/>
      <c r="P19" s="50"/>
      <c r="Q19" s="48">
        <f t="shared" si="0"/>
        <v>0</v>
      </c>
      <c r="R19" s="48">
        <f t="shared" si="0"/>
        <v>200</v>
      </c>
    </row>
    <row r="20" spans="1:18" ht="12.75">
      <c r="A20" s="13">
        <v>14</v>
      </c>
      <c r="B20" s="190" t="s">
        <v>302</v>
      </c>
      <c r="C20" s="50"/>
      <c r="D20" s="50"/>
      <c r="E20" s="50"/>
      <c r="F20" s="50"/>
      <c r="G20" s="50"/>
      <c r="H20" s="50"/>
      <c r="I20" s="50"/>
      <c r="J20" s="50"/>
      <c r="K20" s="50"/>
      <c r="L20" s="50">
        <v>120</v>
      </c>
      <c r="M20" s="50"/>
      <c r="N20" s="50"/>
      <c r="O20" s="50"/>
      <c r="P20" s="50"/>
      <c r="Q20" s="48">
        <f t="shared" si="0"/>
        <v>0</v>
      </c>
      <c r="R20" s="48">
        <f t="shared" si="0"/>
        <v>120</v>
      </c>
    </row>
    <row r="21" spans="1:18" ht="12.75">
      <c r="A21" s="13">
        <v>15</v>
      </c>
      <c r="B21" s="190" t="s">
        <v>303</v>
      </c>
      <c r="C21" s="50"/>
      <c r="D21" s="50"/>
      <c r="E21" s="50"/>
      <c r="F21" s="50"/>
      <c r="G21" s="50"/>
      <c r="H21" s="50"/>
      <c r="I21" s="50"/>
      <c r="J21" s="50"/>
      <c r="K21" s="50"/>
      <c r="L21" s="50">
        <v>250</v>
      </c>
      <c r="M21" s="50"/>
      <c r="N21" s="50"/>
      <c r="O21" s="50"/>
      <c r="P21" s="50"/>
      <c r="Q21" s="48">
        <f t="shared" si="0"/>
        <v>0</v>
      </c>
      <c r="R21" s="48">
        <f t="shared" si="0"/>
        <v>250</v>
      </c>
    </row>
    <row r="22" spans="1:18" ht="12.75">
      <c r="A22" s="13">
        <v>16</v>
      </c>
      <c r="B22" s="190" t="s">
        <v>304</v>
      </c>
      <c r="C22" s="50"/>
      <c r="D22" s="50"/>
      <c r="E22" s="50"/>
      <c r="F22" s="50"/>
      <c r="G22" s="50"/>
      <c r="H22" s="50"/>
      <c r="I22" s="50"/>
      <c r="J22" s="50"/>
      <c r="K22" s="50"/>
      <c r="L22" s="50">
        <v>227</v>
      </c>
      <c r="M22" s="50"/>
      <c r="N22" s="50"/>
      <c r="O22" s="50"/>
      <c r="P22" s="50"/>
      <c r="Q22" s="48">
        <f t="shared" si="0"/>
        <v>0</v>
      </c>
      <c r="R22" s="48">
        <f t="shared" si="0"/>
        <v>227</v>
      </c>
    </row>
    <row r="23" spans="1:18" ht="12.75">
      <c r="A23" s="13">
        <v>17</v>
      </c>
      <c r="B23" s="190" t="s">
        <v>305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>
        <v>800</v>
      </c>
      <c r="Q23" s="48">
        <f t="shared" si="0"/>
        <v>0</v>
      </c>
      <c r="R23" s="48">
        <f t="shared" si="0"/>
        <v>800</v>
      </c>
    </row>
    <row r="24" spans="1:18" ht="15">
      <c r="A24" s="13">
        <v>18</v>
      </c>
      <c r="B24" s="32" t="s">
        <v>283</v>
      </c>
      <c r="C24" s="48">
        <f>SUM(C9:C18)</f>
        <v>388</v>
      </c>
      <c r="D24" s="48">
        <f>SUM(D9:D18)</f>
        <v>388</v>
      </c>
      <c r="E24" s="48"/>
      <c r="F24" s="48"/>
      <c r="G24" s="48">
        <f>SUM(G9:G18)</f>
        <v>1200</v>
      </c>
      <c r="H24" s="48">
        <f>SUM(H9:H18)</f>
        <v>857</v>
      </c>
      <c r="I24" s="48">
        <f>SUM(I9:I18)</f>
        <v>0</v>
      </c>
      <c r="J24" s="48"/>
      <c r="K24" s="48">
        <f>SUM(K9:K18)</f>
        <v>287152</v>
      </c>
      <c r="L24" s="48">
        <f>SUM(L9:L22)</f>
        <v>211959</v>
      </c>
      <c r="M24" s="48">
        <f>SUM(M9:M18)</f>
        <v>0</v>
      </c>
      <c r="N24" s="48">
        <f>SUM(N9:N23)</f>
        <v>0</v>
      </c>
      <c r="O24" s="48">
        <f>SUM(O16:O23)</f>
        <v>190</v>
      </c>
      <c r="P24" s="48">
        <f>SUM(P16:P23)</f>
        <v>990</v>
      </c>
      <c r="Q24" s="48">
        <f t="shared" si="0"/>
        <v>288930</v>
      </c>
      <c r="R24" s="48">
        <f t="shared" si="0"/>
        <v>214194</v>
      </c>
    </row>
    <row r="25" ht="12.75">
      <c r="B25" s="5"/>
    </row>
    <row r="26" spans="2:18" ht="12.75">
      <c r="B26" s="5"/>
      <c r="R26" s="46" t="s">
        <v>128</v>
      </c>
    </row>
    <row r="27" spans="2:18" ht="12.75">
      <c r="B27" s="66" t="s">
        <v>117</v>
      </c>
      <c r="C27" s="66" t="s">
        <v>118</v>
      </c>
      <c r="D27" s="66" t="s">
        <v>119</v>
      </c>
      <c r="E27" s="66" t="s">
        <v>120</v>
      </c>
      <c r="F27" s="66" t="s">
        <v>121</v>
      </c>
      <c r="G27" s="66" t="s">
        <v>122</v>
      </c>
      <c r="H27" s="66" t="s">
        <v>123</v>
      </c>
      <c r="I27" s="66" t="s">
        <v>124</v>
      </c>
      <c r="J27" s="66" t="s">
        <v>125</v>
      </c>
      <c r="K27" s="66" t="s">
        <v>196</v>
      </c>
      <c r="L27" s="66" t="s">
        <v>126</v>
      </c>
      <c r="M27" s="66" t="s">
        <v>197</v>
      </c>
      <c r="N27" s="66" t="s">
        <v>198</v>
      </c>
      <c r="O27" s="66" t="s">
        <v>199</v>
      </c>
      <c r="P27" s="66" t="s">
        <v>200</v>
      </c>
      <c r="Q27" s="66" t="s">
        <v>201</v>
      </c>
      <c r="R27" s="66" t="s">
        <v>202</v>
      </c>
    </row>
    <row r="28" spans="1:18" ht="46.5" customHeight="1">
      <c r="A28" s="13">
        <v>1</v>
      </c>
      <c r="B28" s="10" t="s">
        <v>99</v>
      </c>
      <c r="C28" s="331" t="s">
        <v>177</v>
      </c>
      <c r="D28" s="332"/>
      <c r="E28" s="331" t="s">
        <v>103</v>
      </c>
      <c r="F28" s="332"/>
      <c r="G28" s="331" t="s">
        <v>140</v>
      </c>
      <c r="H28" s="336"/>
      <c r="I28" s="331" t="s">
        <v>134</v>
      </c>
      <c r="J28" s="332"/>
      <c r="K28" s="331" t="s">
        <v>116</v>
      </c>
      <c r="L28" s="332"/>
      <c r="M28" s="331" t="s">
        <v>135</v>
      </c>
      <c r="N28" s="332"/>
      <c r="O28" s="331" t="s">
        <v>136</v>
      </c>
      <c r="P28" s="332"/>
      <c r="Q28" s="342" t="s">
        <v>101</v>
      </c>
      <c r="R28" s="343"/>
    </row>
    <row r="29" spans="1:18" ht="46.5" customHeight="1">
      <c r="A29" s="13"/>
      <c r="B29" s="10"/>
      <c r="C29" s="159" t="s">
        <v>203</v>
      </c>
      <c r="D29" s="159" t="s">
        <v>204</v>
      </c>
      <c r="E29" s="159" t="s">
        <v>203</v>
      </c>
      <c r="F29" s="159" t="s">
        <v>204</v>
      </c>
      <c r="G29" s="159" t="s">
        <v>203</v>
      </c>
      <c r="H29" s="159" t="s">
        <v>204</v>
      </c>
      <c r="I29" s="159" t="s">
        <v>203</v>
      </c>
      <c r="J29" s="159" t="s">
        <v>204</v>
      </c>
      <c r="K29" s="159" t="s">
        <v>203</v>
      </c>
      <c r="L29" s="159" t="s">
        <v>204</v>
      </c>
      <c r="M29" s="159" t="s">
        <v>203</v>
      </c>
      <c r="N29" s="159" t="s">
        <v>204</v>
      </c>
      <c r="O29" s="159" t="s">
        <v>203</v>
      </c>
      <c r="P29" s="159" t="s">
        <v>204</v>
      </c>
      <c r="Q29" s="159" t="s">
        <v>203</v>
      </c>
      <c r="R29" s="159" t="s">
        <v>204</v>
      </c>
    </row>
    <row r="30" spans="1:18" ht="12.75">
      <c r="A30" s="13">
        <v>2</v>
      </c>
      <c r="B30" s="190" t="s">
        <v>284</v>
      </c>
      <c r="C30" s="50"/>
      <c r="D30" s="50"/>
      <c r="E30" s="50"/>
      <c r="F30" s="50"/>
      <c r="G30" s="50"/>
      <c r="H30" s="50"/>
      <c r="I30" s="50"/>
      <c r="J30" s="50"/>
      <c r="K30" s="50">
        <v>20000</v>
      </c>
      <c r="L30" s="50"/>
      <c r="M30" s="50"/>
      <c r="N30" s="50"/>
      <c r="O30" s="50"/>
      <c r="P30" s="50"/>
      <c r="Q30" s="48">
        <f>SUM(K30)</f>
        <v>20000</v>
      </c>
      <c r="R30" s="48">
        <f>SUM(L30)</f>
        <v>0</v>
      </c>
    </row>
    <row r="31" spans="1:18" ht="12.75">
      <c r="A31" s="13">
        <v>3</v>
      </c>
      <c r="B31" s="190" t="s">
        <v>285</v>
      </c>
      <c r="C31" s="50"/>
      <c r="D31" s="50"/>
      <c r="E31" s="50"/>
      <c r="F31" s="50"/>
      <c r="G31" s="50"/>
      <c r="H31" s="50"/>
      <c r="I31" s="50"/>
      <c r="J31" s="50"/>
      <c r="K31" s="50">
        <v>13025</v>
      </c>
      <c r="L31" s="50">
        <v>13025</v>
      </c>
      <c r="M31" s="50"/>
      <c r="N31" s="50"/>
      <c r="O31" s="50"/>
      <c r="P31" s="50"/>
      <c r="Q31" s="48">
        <f aca="true" t="shared" si="1" ref="Q31:R36">SUM(K31)</f>
        <v>13025</v>
      </c>
      <c r="R31" s="48">
        <f t="shared" si="1"/>
        <v>13025</v>
      </c>
    </row>
    <row r="32" spans="1:18" ht="12.75">
      <c r="A32" s="13">
        <v>4</v>
      </c>
      <c r="B32" s="190" t="s">
        <v>300</v>
      </c>
      <c r="C32" s="50"/>
      <c r="D32" s="50"/>
      <c r="E32" s="50"/>
      <c r="F32" s="50"/>
      <c r="G32" s="50"/>
      <c r="H32" s="50"/>
      <c r="I32" s="50"/>
      <c r="J32" s="50"/>
      <c r="K32" s="50">
        <v>3810</v>
      </c>
      <c r="L32" s="50">
        <v>3810</v>
      </c>
      <c r="M32" s="50"/>
      <c r="N32" s="50"/>
      <c r="O32" s="50"/>
      <c r="P32" s="50"/>
      <c r="Q32" s="48">
        <f t="shared" si="1"/>
        <v>3810</v>
      </c>
      <c r="R32" s="48">
        <f t="shared" si="1"/>
        <v>3810</v>
      </c>
    </row>
    <row r="33" spans="1:18" ht="12.75">
      <c r="A33" s="13">
        <v>5</v>
      </c>
      <c r="B33" s="190" t="s">
        <v>306</v>
      </c>
      <c r="C33" s="50"/>
      <c r="D33" s="50"/>
      <c r="E33" s="50"/>
      <c r="F33" s="50"/>
      <c r="G33" s="50"/>
      <c r="H33" s="50"/>
      <c r="I33" s="50"/>
      <c r="J33" s="50"/>
      <c r="K33" s="48"/>
      <c r="L33" s="50">
        <v>2222</v>
      </c>
      <c r="M33" s="50"/>
      <c r="N33" s="50"/>
      <c r="O33" s="50"/>
      <c r="P33" s="50"/>
      <c r="Q33" s="48">
        <f t="shared" si="1"/>
        <v>0</v>
      </c>
      <c r="R33" s="48">
        <f t="shared" si="1"/>
        <v>2222</v>
      </c>
    </row>
    <row r="34" spans="1:18" ht="12.75">
      <c r="A34" s="13">
        <v>6</v>
      </c>
      <c r="B34" s="190" t="s">
        <v>307</v>
      </c>
      <c r="C34" s="50"/>
      <c r="D34" s="50"/>
      <c r="E34" s="50"/>
      <c r="F34" s="50"/>
      <c r="G34" s="50"/>
      <c r="H34" s="50"/>
      <c r="I34" s="50"/>
      <c r="J34" s="50"/>
      <c r="K34" s="48"/>
      <c r="L34" s="50">
        <v>76</v>
      </c>
      <c r="M34" s="50"/>
      <c r="N34" s="50"/>
      <c r="O34" s="50"/>
      <c r="P34" s="50"/>
      <c r="Q34" s="48">
        <f t="shared" si="1"/>
        <v>0</v>
      </c>
      <c r="R34" s="48">
        <f t="shared" si="1"/>
        <v>76</v>
      </c>
    </row>
    <row r="35" spans="1:18" ht="12.75">
      <c r="A35" s="13">
        <v>7</v>
      </c>
      <c r="B35" s="190" t="s">
        <v>375</v>
      </c>
      <c r="C35" s="50"/>
      <c r="D35" s="50"/>
      <c r="E35" s="50"/>
      <c r="F35" s="50"/>
      <c r="G35" s="50"/>
      <c r="H35" s="50"/>
      <c r="I35" s="50"/>
      <c r="J35" s="50"/>
      <c r="K35" s="48"/>
      <c r="L35" s="50">
        <v>3978</v>
      </c>
      <c r="M35" s="50"/>
      <c r="N35" s="50"/>
      <c r="O35" s="50"/>
      <c r="P35" s="50"/>
      <c r="Q35" s="48">
        <f t="shared" si="1"/>
        <v>0</v>
      </c>
      <c r="R35" s="48">
        <f t="shared" si="1"/>
        <v>3978</v>
      </c>
    </row>
    <row r="36" spans="1:18" ht="15">
      <c r="A36" s="13">
        <v>8</v>
      </c>
      <c r="B36" s="32" t="s">
        <v>286</v>
      </c>
      <c r="C36" s="50">
        <f>SUM(C30:C35)</f>
        <v>0</v>
      </c>
      <c r="D36" s="50"/>
      <c r="E36" s="50">
        <f>SUM(E30:E35)</f>
        <v>0</v>
      </c>
      <c r="F36" s="50"/>
      <c r="G36" s="50">
        <f>SUM(G30:G35)</f>
        <v>0</v>
      </c>
      <c r="H36" s="50"/>
      <c r="I36" s="50"/>
      <c r="J36" s="50"/>
      <c r="K36" s="48">
        <f>SUM(K30:K35)</f>
        <v>36835</v>
      </c>
      <c r="L36" s="48">
        <f>SUM(L30:L35)</f>
        <v>23111</v>
      </c>
      <c r="M36" s="50">
        <f>SUM(M30:M35)</f>
        <v>0</v>
      </c>
      <c r="N36" s="50"/>
      <c r="O36" s="50">
        <f>SUM(O30:O35)</f>
        <v>0</v>
      </c>
      <c r="P36" s="50"/>
      <c r="Q36" s="48">
        <f t="shared" si="1"/>
        <v>36835</v>
      </c>
      <c r="R36" s="48">
        <f t="shared" si="1"/>
        <v>23111</v>
      </c>
    </row>
  </sheetData>
  <mergeCells count="19">
    <mergeCell ref="K28:L28"/>
    <mergeCell ref="M28:N28"/>
    <mergeCell ref="O28:P28"/>
    <mergeCell ref="Q7:R7"/>
    <mergeCell ref="Q28:R28"/>
    <mergeCell ref="C28:D28"/>
    <mergeCell ref="E28:F28"/>
    <mergeCell ref="G28:H28"/>
    <mergeCell ref="I28:J28"/>
    <mergeCell ref="B2:Q2"/>
    <mergeCell ref="B3:Q3"/>
    <mergeCell ref="B4:Q4"/>
    <mergeCell ref="C7:D7"/>
    <mergeCell ref="E7:F7"/>
    <mergeCell ref="G7:H7"/>
    <mergeCell ref="I7:J7"/>
    <mergeCell ref="K7:L7"/>
    <mergeCell ref="M7:N7"/>
    <mergeCell ref="O7:P7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tothk</cp:lastModifiedBy>
  <cp:lastPrinted>2014-04-10T12:08:05Z</cp:lastPrinted>
  <dcterms:created xsi:type="dcterms:W3CDTF">2012-01-17T08:16:25Z</dcterms:created>
  <dcterms:modified xsi:type="dcterms:W3CDTF">2014-05-08T15:03:52Z</dcterms:modified>
  <cp:category/>
  <cp:version/>
  <cp:contentType/>
  <cp:contentStatus/>
</cp:coreProperties>
</file>