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firstSheet="6" activeTab="10"/>
  </bookViews>
  <sheets>
    <sheet name="Mérleg" sheetId="1" r:id="rId1"/>
    <sheet name="Bevételek" sheetId="2" r:id="rId2"/>
    <sheet name="Működési" sheetId="3" r:id="rId3"/>
    <sheet name="Pénzellátások" sheetId="4" r:id="rId4"/>
    <sheet name="Átadott pénzeszközök" sheetId="5" r:id="rId5"/>
    <sheet name="Fejlesztési kiadások" sheetId="6" r:id="rId6"/>
    <sheet name="Eszköz-forrás" sheetId="7" r:id="rId7"/>
    <sheet name="Eredménykimutatás" sheetId="8" r:id="rId8"/>
    <sheet name="Maradványkimutatás" sheetId="9" r:id="rId9"/>
    <sheet name="Pénzkészlet" sheetId="10" r:id="rId10"/>
    <sheet name="Létszámkeret" sheetId="11" r:id="rId11"/>
  </sheets>
  <definedNames/>
  <calcPr fullCalcOnLoad="1"/>
</workbook>
</file>

<file path=xl/sharedStrings.xml><?xml version="1.0" encoding="utf-8"?>
<sst xmlns="http://schemas.openxmlformats.org/spreadsheetml/2006/main" count="420" uniqueCount="294">
  <si>
    <t>Megnevezés</t>
  </si>
  <si>
    <t>Összesen</t>
  </si>
  <si>
    <t>Fejlesztési kiadások</t>
  </si>
  <si>
    <t>Dologi kiadások</t>
  </si>
  <si>
    <t>Bevételek</t>
  </si>
  <si>
    <t>Iparűzési adó</t>
  </si>
  <si>
    <t>Bevételek mindösszesen</t>
  </si>
  <si>
    <t>Pénzkészlet (eFt)</t>
  </si>
  <si>
    <t>Mérleg</t>
  </si>
  <si>
    <t>Hétvégi orvosi ügyelet</t>
  </si>
  <si>
    <t>Temetési segély</t>
  </si>
  <si>
    <t>Átmeneti segély</t>
  </si>
  <si>
    <t>Köztemetés</t>
  </si>
  <si>
    <t>Kiadások Összesen</t>
  </si>
  <si>
    <t>Átadott pénzeszközök</t>
  </si>
  <si>
    <t>TÖOSZ tagdíj</t>
  </si>
  <si>
    <t>Dél-Mátra szöv. tagdíj</t>
  </si>
  <si>
    <t>Mátrai szövetség tagdíj</t>
  </si>
  <si>
    <t>Személyi juttatások</t>
  </si>
  <si>
    <t>Működési kiadások összesen</t>
  </si>
  <si>
    <t>Átadott pénzeszközök összesen</t>
  </si>
  <si>
    <t>Intézmények működési kiadásai</t>
  </si>
  <si>
    <t>Általános tartalék</t>
  </si>
  <si>
    <t>Teljesítés</t>
  </si>
  <si>
    <t>Eredeti</t>
  </si>
  <si>
    <t xml:space="preserve">Módosított </t>
  </si>
  <si>
    <t xml:space="preserve"> előirányzat</t>
  </si>
  <si>
    <t>%</t>
  </si>
  <si>
    <t>Pénzkészlet alakulása</t>
  </si>
  <si>
    <t>Eft</t>
  </si>
  <si>
    <t>Bevétel (+)</t>
  </si>
  <si>
    <t>Kiadás (-)</t>
  </si>
  <si>
    <t>Záró pénzkészlet</t>
  </si>
  <si>
    <t>Záró pénzkészlet összetétele</t>
  </si>
  <si>
    <t>Költségvetési számla</t>
  </si>
  <si>
    <t>Házi pénztár</t>
  </si>
  <si>
    <t>ezer Ft-ban</t>
  </si>
  <si>
    <t>Módosított</t>
  </si>
  <si>
    <t>(%)</t>
  </si>
  <si>
    <t>Munkaadókat terhelő járulékok</t>
  </si>
  <si>
    <t>Egyéb járulékok</t>
  </si>
  <si>
    <t>Egyéb dologi kiadások</t>
  </si>
  <si>
    <t>Kamatkiadások</t>
  </si>
  <si>
    <t>Adószámlák egyenlege</t>
  </si>
  <si>
    <t xml:space="preserve">Bevételek Összesen </t>
  </si>
  <si>
    <t>Működési kiadások</t>
  </si>
  <si>
    <t>előirányzat</t>
  </si>
  <si>
    <t>Szociális hozzájárulási adó</t>
  </si>
  <si>
    <t>Önkormányzat által folyósított ellátások</t>
  </si>
  <si>
    <t>Ellátások összesen</t>
  </si>
  <si>
    <t>Önkormányzat által foly. ellátások</t>
  </si>
  <si>
    <t>Közhatalmi bevételek</t>
  </si>
  <si>
    <t>Állami támogatások számla</t>
  </si>
  <si>
    <t>Lakásfenntartási támogatás</t>
  </si>
  <si>
    <t>Közvilágítás korszerűsítés</t>
  </si>
  <si>
    <t>Közfoglalkoztatottak elszámolási számla</t>
  </si>
  <si>
    <t>Rászorultságtól függő ellátások</t>
  </si>
  <si>
    <t>Természetben nyújtott szoc. ellát.</t>
  </si>
  <si>
    <t>Nyitó Pénzkészlet (2014.01.01.)</t>
  </si>
  <si>
    <t>Bevétel 2014. évi előirányzat (eFt)</t>
  </si>
  <si>
    <t>Kiadás 2014. évi előirányzat (eFt)</t>
  </si>
  <si>
    <t>Gyógyszer</t>
  </si>
  <si>
    <t>Könyv, folyóirat</t>
  </si>
  <si>
    <t>Szakmai anyagok beszerzése</t>
  </si>
  <si>
    <t>Irodaszer</t>
  </si>
  <si>
    <t>Hajtó és kenőanyag</t>
  </si>
  <si>
    <t>Internet díj</t>
  </si>
  <si>
    <t>Szoftverek kölcsönzése, bérlése</t>
  </si>
  <si>
    <t>Telefonszámla</t>
  </si>
  <si>
    <t>Villamos energia</t>
  </si>
  <si>
    <t>Gázdíj</t>
  </si>
  <si>
    <t>Víz- és csatornadíj</t>
  </si>
  <si>
    <t>Karbantartási, kisjavítási szolgáltatások</t>
  </si>
  <si>
    <t>Postaköltség</t>
  </si>
  <si>
    <t>Egyéb szolgáltatások</t>
  </si>
  <si>
    <t>Szállítás</t>
  </si>
  <si>
    <t>Kéményseprés</t>
  </si>
  <si>
    <t>Más egyéb szolgáltatások</t>
  </si>
  <si>
    <t>Kiküldetések kiadásai</t>
  </si>
  <si>
    <t>Reklám- és propagandakiadások</t>
  </si>
  <si>
    <t>Egyéb anyagok (nem szakmai)</t>
  </si>
  <si>
    <t>Informatikai eszk. bérlése, karbantartása</t>
  </si>
  <si>
    <t>Szociális tűzifa</t>
  </si>
  <si>
    <t>Működési célú központosított előirányzatok</t>
  </si>
  <si>
    <t>Helyi önkormányzatok kiegészítő támogatásai</t>
  </si>
  <si>
    <t>Magánszemélyek kommunális adója</t>
  </si>
  <si>
    <t>Késedelmi és önellenőrzési pótlék</t>
  </si>
  <si>
    <t>Igazgatási szolgáltatási díj</t>
  </si>
  <si>
    <t>Egyéb közhatalmi bevétel</t>
  </si>
  <si>
    <t>Tárgyi eszközök bérbeadásából származó bevétel</t>
  </si>
  <si>
    <t>Kiszámlázott általános forgalmi adó</t>
  </si>
  <si>
    <t>Kamatbevételek</t>
  </si>
  <si>
    <t>Egyéb működési bevételek</t>
  </si>
  <si>
    <t>Működési célú tám. államháztartáson belülről</t>
  </si>
  <si>
    <t>Helyi önk. működésének általános támogatása</t>
  </si>
  <si>
    <t>Települési önk. egyes köznevelési feladatainak tám.</t>
  </si>
  <si>
    <t>Települési önk.kulturális feladatainak támogatása</t>
  </si>
  <si>
    <t>Települési önk. szociális feladatainak támogatása</t>
  </si>
  <si>
    <t>Egyéb műk. célú tám. államháztartáson belülről</t>
  </si>
  <si>
    <t>Gépjármű adó</t>
  </si>
  <si>
    <t>Működési bevételek</t>
  </si>
  <si>
    <t>Finanszírozási bevételek</t>
  </si>
  <si>
    <t>Előző év költségvetési maradványának igénybev.</t>
  </si>
  <si>
    <t>Társadalombiztosítás pénzügyi alapjai</t>
  </si>
  <si>
    <t xml:space="preserve">Egyéb működési célú támogatások bevételei </t>
  </si>
  <si>
    <t>Működési célú tám. Áht-on belülről</t>
  </si>
  <si>
    <t>Egyéb műk. célú tám. Áht-on belülről</t>
  </si>
  <si>
    <t>Vámosgyörk Községi Önkormányzat Képviselő-testületének</t>
  </si>
  <si>
    <t>Vámosgyörk Községi Önkormányzat</t>
  </si>
  <si>
    <t xml:space="preserve">Vámosgyörk Községi Önkormányzat </t>
  </si>
  <si>
    <t>Bérleti és lízing díjak</t>
  </si>
  <si>
    <t>Szakmai tevékenységet segítő szolgáltatások</t>
  </si>
  <si>
    <t>Fizetendő általános forgalmi adó</t>
  </si>
  <si>
    <t>Működési célú ÁFA</t>
  </si>
  <si>
    <t>Tankönyv támogatás</t>
  </si>
  <si>
    <t>Intézmények működési támogatása</t>
  </si>
  <si>
    <t>Vasutas települések szöv. tagdíj</t>
  </si>
  <si>
    <t>Vámos települések tagdíj</t>
  </si>
  <si>
    <t>Kistérség</t>
  </si>
  <si>
    <t>Orvosi ügyelet - mikotérség</t>
  </si>
  <si>
    <t>Üdültetési alapítvány</t>
  </si>
  <si>
    <t>Vöröskereszt - táboroztatás</t>
  </si>
  <si>
    <t>Útfelújítás</t>
  </si>
  <si>
    <t>Iskola folyosó felújítás</t>
  </si>
  <si>
    <t>Ingatlan vásárlás</t>
  </si>
  <si>
    <t>Tárgyi eszköz vásárlás</t>
  </si>
  <si>
    <t>Önkormányzatok és költségvetési szerveik</t>
  </si>
  <si>
    <t>Termőföld bérbeadásából származó jövedelem</t>
  </si>
  <si>
    <t>Talajterhelési díj</t>
  </si>
  <si>
    <t>2014. évi költségvetési beszámolója</t>
  </si>
  <si>
    <t>Tulipán Óvoda</t>
  </si>
  <si>
    <t>Mérleg (Eszközök - Források)</t>
  </si>
  <si>
    <t>Sor-</t>
  </si>
  <si>
    <t>2014. évi</t>
  </si>
  <si>
    <t>szám</t>
  </si>
  <si>
    <t>nyitó állomány</t>
  </si>
  <si>
    <t>záró állomány</t>
  </si>
  <si>
    <t>ESZKÖZÖK</t>
  </si>
  <si>
    <t>A/I</t>
  </si>
  <si>
    <t>Immateriális javak</t>
  </si>
  <si>
    <t>A/II</t>
  </si>
  <si>
    <t>Tárgyi eszközök</t>
  </si>
  <si>
    <t>A/III</t>
  </si>
  <si>
    <t>Befektetett pénzügyi eszközök</t>
  </si>
  <si>
    <t>A/IV</t>
  </si>
  <si>
    <t>Koncesszióba, vagyonkezelésbe adott eszközök</t>
  </si>
  <si>
    <t>A</t>
  </si>
  <si>
    <t>Nemzeti vagyonba tartozó befektett eszközök</t>
  </si>
  <si>
    <t>B/I</t>
  </si>
  <si>
    <t>Készletek</t>
  </si>
  <si>
    <t>B/II</t>
  </si>
  <si>
    <t>Értékpapírok</t>
  </si>
  <si>
    <t>B</t>
  </si>
  <si>
    <t>Nemzeti vagyonba tartozó forgó eszközök</t>
  </si>
  <si>
    <t>C</t>
  </si>
  <si>
    <t>Pénzeszközök</t>
  </si>
  <si>
    <t>D/I</t>
  </si>
  <si>
    <t>Költségvetési évben esedékes követelések</t>
  </si>
  <si>
    <t>D/II</t>
  </si>
  <si>
    <t>Költségvetési évet követően esedékes követelések</t>
  </si>
  <si>
    <t>D/III</t>
  </si>
  <si>
    <t>Követelés jellegú sajátos elszámolások</t>
  </si>
  <si>
    <t>D</t>
  </si>
  <si>
    <t>Követelések</t>
  </si>
  <si>
    <t>E</t>
  </si>
  <si>
    <t>Egyéb sajátos eszközoldali elszámolások</t>
  </si>
  <si>
    <t>F</t>
  </si>
  <si>
    <t>Aktív időbeli elhatárolások</t>
  </si>
  <si>
    <t>ESZKÖZÖK ÖSSZESEN</t>
  </si>
  <si>
    <t>FORRÁSOK</t>
  </si>
  <si>
    <t>G</t>
  </si>
  <si>
    <t>Saját tőke</t>
  </si>
  <si>
    <t>H/I</t>
  </si>
  <si>
    <t>Költségvetési évben esedékes kötelezettségek</t>
  </si>
  <si>
    <t>H/II</t>
  </si>
  <si>
    <t>Költségvetési évet követően esedékes kötelezettségek</t>
  </si>
  <si>
    <t>H</t>
  </si>
  <si>
    <t xml:space="preserve">Kötelezettségek </t>
  </si>
  <si>
    <t>I</t>
  </si>
  <si>
    <t>Egyéb sajátos forrásoldali elszámolások</t>
  </si>
  <si>
    <t>J</t>
  </si>
  <si>
    <t>Kincstári számlavezetéssel kapcsolatos elszámolások</t>
  </si>
  <si>
    <t>K</t>
  </si>
  <si>
    <t>Passzív időbeli elhatárolások</t>
  </si>
  <si>
    <t>FORRÁSOK ÖSSZESEN</t>
  </si>
  <si>
    <t>Eredménykimutatás</t>
  </si>
  <si>
    <t>Közhatalmi eredményszemléletű bevételek</t>
  </si>
  <si>
    <t>Eszközök és szolgáltatások értékesítése nettó eredményszemléletű bevételei</t>
  </si>
  <si>
    <t>Tevékenység egyéb nettó eredményszemléletű bevételei</t>
  </si>
  <si>
    <t>Tevékenység nettó eredményszemléletű bevétele (=01+02+03)</t>
  </si>
  <si>
    <t>Saját termelésű készletek állományváltozása</t>
  </si>
  <si>
    <t>Saját előállítású eszközök aktivált értéke</t>
  </si>
  <si>
    <t>II</t>
  </si>
  <si>
    <t>Aktivált saját teljesítmények értéke (=±04+05)</t>
  </si>
  <si>
    <t>Központi működési célú támogatások eredményszemléletű bevételei</t>
  </si>
  <si>
    <t>Egyéb működési célú támogatások eredményszemléletű bevételei</t>
  </si>
  <si>
    <t>Különféle egyéb eredményszemléletű bevételek</t>
  </si>
  <si>
    <t>III</t>
  </si>
  <si>
    <t>Egyéb eredményszemléletű bevételek (=06+07+08)</t>
  </si>
  <si>
    <t>Anyagköltség</t>
  </si>
  <si>
    <t>Igénybe vett szolgáltatások értéke</t>
  </si>
  <si>
    <t>Eladott áruk beszerzési értéke</t>
  </si>
  <si>
    <t xml:space="preserve">Eladott (közvetített) szolgáltatások értéke </t>
  </si>
  <si>
    <t>IV</t>
  </si>
  <si>
    <t>Anyagjellegű ráfordítások (=09+10+11+12)</t>
  </si>
  <si>
    <t>Bérköltség</t>
  </si>
  <si>
    <t>Személyi jellegű egyéb kifizetések</t>
  </si>
  <si>
    <t>Bérjárulékok</t>
  </si>
  <si>
    <t>V</t>
  </si>
  <si>
    <t>Személyi jellegű ráfordítások (=13+14+15)</t>
  </si>
  <si>
    <t>VI</t>
  </si>
  <si>
    <t>Értékcsökkenési leírás</t>
  </si>
  <si>
    <t>VII</t>
  </si>
  <si>
    <t>Egyéb ráfordítások</t>
  </si>
  <si>
    <t xml:space="preserve">TEVÉKENYSÉGEK EREDMÉNYE                                                                    (=I±II+III-IV-V-VI-VII) </t>
  </si>
  <si>
    <t>Kapott (járó) osztalék és részesedés</t>
  </si>
  <si>
    <t>Kapott (járó) kamatok és kamatjellegű eredményszemléletű bevételek</t>
  </si>
  <si>
    <t>Pénzügyi műveletek egyéb eredményszemléletű bevételei (&gt;=18a)</t>
  </si>
  <si>
    <t>18a</t>
  </si>
  <si>
    <t>- ebből: árfolyamnyereség</t>
  </si>
  <si>
    <t>VIII</t>
  </si>
  <si>
    <t>Pénzügyi műveletek eredményszemléletű bevételei (=16+17+18)</t>
  </si>
  <si>
    <t>Fizetendő kamatok és kamatjellegű ráfordítások</t>
  </si>
  <si>
    <t>Részesedések, értékpapírok, pénzeszközök értékvesztése</t>
  </si>
  <si>
    <t>Pénzügyi műveletek egyéb ráfordításai (&gt;=21a)</t>
  </si>
  <si>
    <t>21a</t>
  </si>
  <si>
    <t>- ebből: árfolyamveszteség</t>
  </si>
  <si>
    <t>IX</t>
  </si>
  <si>
    <t>Pénzügyi műveletek ráfordításai (=19+20+21)</t>
  </si>
  <si>
    <t>PÉNZÜGYI MŰVELETEK EREDMÉNYE (=VIII-IX)</t>
  </si>
  <si>
    <t>SZOKÁSOS EREDMÉNY (=±A±B)</t>
  </si>
  <si>
    <t>Felhalmozási célú támogatások eredményszemléletű bevételei</t>
  </si>
  <si>
    <t>Különféle rendkívüli eredményszemléletű bevételek</t>
  </si>
  <si>
    <t>X</t>
  </si>
  <si>
    <t>Rendkívüli eredményszemléletű bevételek (=22+23)</t>
  </si>
  <si>
    <t>XI</t>
  </si>
  <si>
    <t>Rendkívüli ráfordítások</t>
  </si>
  <si>
    <t>RENDKÍVÜLI EREDMÉNY(=X-XI)</t>
  </si>
  <si>
    <t>MÉRLEG SZERINTI EREDMÉNY (=±C±D)</t>
  </si>
  <si>
    <t>Alaptevékenység költségvetési bevételei</t>
  </si>
  <si>
    <t>Alaptevékenység költségvetési kiadásai</t>
  </si>
  <si>
    <t>Alaptevékenység költségvetési egyenlege (=01-02)</t>
  </si>
  <si>
    <t>Alaptevékenység finanszírozási bevételei</t>
  </si>
  <si>
    <t>Alaptevékenység finanszírozási kiadásai</t>
  </si>
  <si>
    <t>Alaptevékenység finanszírozási egyenlege (=03-04)</t>
  </si>
  <si>
    <t>A Alaptevékenység maradványa (=±I±II)</t>
  </si>
  <si>
    <t>Vállalkozási tevékenység költségvetési bevételei</t>
  </si>
  <si>
    <t>Vállalkozási tevékenység költségvetési kiadásai</t>
  </si>
  <si>
    <t>Vállalkozási tevékenység költségvetési egyenlege (=05-06)</t>
  </si>
  <si>
    <t>Vállalkozási tevékenység finanszírozási bevételei</t>
  </si>
  <si>
    <t>Vállalkozási tevékenység finanszírozási kiadásai</t>
  </si>
  <si>
    <t>Vállalkozási tevékenység finanszírozási egyenlege (=07-08)</t>
  </si>
  <si>
    <t>Vállalkozási tevékenység maradványa (=±III±IV)</t>
  </si>
  <si>
    <t>Összes maradvány (=A+B)</t>
  </si>
  <si>
    <t>Alaptevékenység kötelezettségvállalással terhelt maradványa</t>
  </si>
  <si>
    <t>Alaptevékenység szabad maradványa (=A-D)</t>
  </si>
  <si>
    <t>Vállalkozási tevékenységet terhelő befizetési kötelezettség (=B*0,1)</t>
  </si>
  <si>
    <t>Vállalkozási tevékenység felhasználható maradványa (=B-F)</t>
  </si>
  <si>
    <t>Létszámkeret (fő)</t>
  </si>
  <si>
    <t>létszám előirányzat</t>
  </si>
  <si>
    <t>záró létszám</t>
  </si>
  <si>
    <t>Közös Hivatal</t>
  </si>
  <si>
    <t>Foglalkoztatottak Összesen</t>
  </si>
  <si>
    <t>Tulajdonosi bevételek</t>
  </si>
  <si>
    <t>Közlekedési költségtérítés</t>
  </si>
  <si>
    <t>Törvény szerinti munkabérek, személyi juttatások</t>
  </si>
  <si>
    <t>Cafetéria</t>
  </si>
  <si>
    <t>Választott tisztségviselők juttatásai</t>
  </si>
  <si>
    <t>Egyéb külső személyi juttatások</t>
  </si>
  <si>
    <t>Egyéb személyi juttatások</t>
  </si>
  <si>
    <t>Biztosítási díjak</t>
  </si>
  <si>
    <t>Családi támogatások</t>
  </si>
  <si>
    <t>Helyi megállapítású közgyógyellátás</t>
  </si>
  <si>
    <t>Foglalkozást helyettesítő támogatás</t>
  </si>
  <si>
    <t>Rendszeres szociális segély</t>
  </si>
  <si>
    <t>Államháztartáson belüli megelőlegezések</t>
  </si>
  <si>
    <t>H/III</t>
  </si>
  <si>
    <t>Kötelezettség jellegű sajátos elszámolások</t>
  </si>
  <si>
    <t>Önkormányzat</t>
  </si>
  <si>
    <t>Közösségi Ház</t>
  </si>
  <si>
    <t>Védőnői Szolgálat</t>
  </si>
  <si>
    <t>Maradványkimutatás</t>
  </si>
  <si>
    <t>Sajátos elszámolások kiadásai</t>
  </si>
  <si>
    <t>1. számú melléklet a 4/2015 (IV.9.) Önkormányzati rendelethez</t>
  </si>
  <si>
    <t>2. számú melléklet a 4/2015 (IV.9.) Önkormányzati rendelethez</t>
  </si>
  <si>
    <t>3. számú melléklet a 4/2015 (IV.9.) Önkormányzati rendelethez</t>
  </si>
  <si>
    <t>4. számú melléklet a 4/2015 (IV.9.) Önkormányzati rendelethez</t>
  </si>
  <si>
    <t>5. számú melléklet a 4/2015 (IV.9.) Önkormányzati rendelethez</t>
  </si>
  <si>
    <t>6. számú melléklet a 4/2015 (IV.9.) Önkormányzati rendelethez</t>
  </si>
  <si>
    <t>7. számú melléklet a 4/2015 (IV.9.) Önkormányzati rendelethez</t>
  </si>
  <si>
    <t>8. számú melléklet a 4/2015 (IV.9.) Önkormányzati rendelethez</t>
  </si>
  <si>
    <t>9. számú melléklet a 4/2015 (IV.9.) Önkormányzati rendelethez</t>
  </si>
  <si>
    <t>10. számú melléklet a 4/2015 (IV.9.) Önkormányzati rendelethez</t>
  </si>
  <si>
    <t>11. számú melléklet a 4/2015 (IV.9.) Önkormányzati rendelethez</t>
  </si>
</sst>
</file>

<file path=xl/styles.xml><?xml version="1.0" encoding="utf-8"?>
<styleSheet xmlns="http://schemas.openxmlformats.org/spreadsheetml/2006/main">
  <numFmts count="4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#?/?"/>
    <numFmt numFmtId="170" formatCode="#??/??"/>
    <numFmt numFmtId="171" formatCode="m/d/yy"/>
    <numFmt numFmtId="172" formatCode="d\-mmm\-yy"/>
    <numFmt numFmtId="173" formatCode="d\-mmm"/>
    <numFmt numFmtId="174" formatCode="mmm\-yy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[$-1040E]#,##0\ &quot;Ft&quot;"/>
    <numFmt numFmtId="185" formatCode="#,###"/>
    <numFmt numFmtId="186" formatCode="#"/>
    <numFmt numFmtId="187" formatCode="_-* #,##0\ _F_t_-;\-* #,##0\ _F_t_-;_-* &quot;-&quot;??\ _F_t_-;_-@_-"/>
    <numFmt numFmtId="188" formatCode="&quot;Igen&quot;;&quot;Igen&quot;;&quot;Nem&quot;"/>
    <numFmt numFmtId="189" formatCode="&quot;Igaz&quot;;&quot;Igaz&quot;;&quot;Hamis&quot;"/>
    <numFmt numFmtId="190" formatCode="&quot;Be&quot;;&quot;Be&quot;;&quot;Ki&quot;"/>
    <numFmt numFmtId="191" formatCode="#,##0.0"/>
    <numFmt numFmtId="192" formatCode="#,###__;\-#,###__"/>
    <numFmt numFmtId="193" formatCode="00"/>
    <numFmt numFmtId="194" formatCode="#,###\ _F_t;\-#,###\ _F_t"/>
    <numFmt numFmtId="195" formatCode="#,###__"/>
    <numFmt numFmtId="196" formatCode="_-* #,##0.0\ _F_t_-;\-* #,##0.0\ _F_t_-;_-* &quot;-&quot;??\ _F_t_-;_-@_-"/>
    <numFmt numFmtId="197" formatCode="[$€-2]\ #\ ##,000_);[Red]\([$€-2]\ #\ ##,000\)"/>
  </numFmts>
  <fonts count="40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 CE"/>
      <family val="0"/>
    </font>
    <font>
      <sz val="10"/>
      <name val="Arial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3.5"/>
      <name val="Times New Roman"/>
      <family val="1"/>
    </font>
    <font>
      <sz val="9"/>
      <name val="Times New Roman"/>
      <family val="0"/>
    </font>
    <font>
      <sz val="12"/>
      <name val="Arial CE"/>
      <family val="0"/>
    </font>
    <font>
      <sz val="12"/>
      <name val="Times Roman"/>
      <family val="1"/>
    </font>
    <font>
      <i/>
      <sz val="12"/>
      <name val="Times Roman"/>
      <family val="1"/>
    </font>
    <font>
      <b/>
      <i/>
      <sz val="12"/>
      <name val="Times Roman"/>
      <family val="1"/>
    </font>
    <font>
      <b/>
      <sz val="12"/>
      <name val="Times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sz val="11"/>
      <color theme="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8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20" fillId="11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6" borderId="7" applyNumberFormat="0" applyFont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8" applyNumberFormat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36" fillId="11" borderId="0" applyNumberFormat="0" applyBorder="0" applyAlignment="0" applyProtection="0"/>
    <xf numFmtId="0" fontId="37" fillId="22" borderId="1" applyNumberFormat="0" applyAlignment="0" applyProtection="0"/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2" fillId="0" borderId="0" xfId="0" applyFont="1" applyAlignment="1">
      <alignment/>
    </xf>
    <xf numFmtId="4" fontId="3" fillId="0" borderId="12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66" applyFont="1" applyBorder="1">
      <alignment/>
      <protection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0" fillId="0" borderId="13" xfId="65" applyFont="1" applyBorder="1" applyAlignment="1">
      <alignment horizontal="center"/>
      <protection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0" xfId="64" applyFont="1" applyBorder="1">
      <alignment/>
      <protection/>
    </xf>
    <xf numFmtId="0" fontId="4" fillId="0" borderId="10" xfId="64" applyFont="1" applyBorder="1">
      <alignment/>
      <protection/>
    </xf>
    <xf numFmtId="3" fontId="4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1" fillId="0" borderId="12" xfId="64" applyFont="1" applyBorder="1">
      <alignment/>
      <protection/>
    </xf>
    <xf numFmtId="3" fontId="1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1" fillId="0" borderId="11" xfId="64" applyFont="1" applyBorder="1">
      <alignment/>
      <protection/>
    </xf>
    <xf numFmtId="3" fontId="1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4" fillId="0" borderId="18" xfId="64" applyFont="1" applyBorder="1">
      <alignment/>
      <protection/>
    </xf>
    <xf numFmtId="3" fontId="4" fillId="0" borderId="18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0" fontId="1" fillId="0" borderId="18" xfId="64" applyFont="1" applyBorder="1">
      <alignment/>
      <protection/>
    </xf>
    <xf numFmtId="3" fontId="11" fillId="0" borderId="0" xfId="0" applyNumberFormat="1" applyFont="1" applyFill="1" applyBorder="1" applyAlignment="1" applyProtection="1">
      <alignment vertical="center" wrapText="1" shrinkToFit="1"/>
      <protection/>
    </xf>
    <xf numFmtId="0" fontId="4" fillId="0" borderId="10" xfId="65" applyFont="1" applyBorder="1" applyAlignment="1">
      <alignment horizontal="center"/>
      <protection/>
    </xf>
    <xf numFmtId="0" fontId="4" fillId="0" borderId="10" xfId="65" applyFont="1" applyBorder="1">
      <alignment/>
      <protection/>
    </xf>
    <xf numFmtId="3" fontId="4" fillId="0" borderId="10" xfId="65" applyNumberFormat="1" applyFont="1" applyBorder="1">
      <alignment/>
      <protection/>
    </xf>
    <xf numFmtId="0" fontId="4" fillId="0" borderId="12" xfId="65" applyFont="1" applyBorder="1" applyAlignment="1">
      <alignment horizontal="center"/>
      <protection/>
    </xf>
    <xf numFmtId="49" fontId="1" fillId="0" borderId="12" xfId="0" applyNumberFormat="1" applyFont="1" applyFill="1" applyBorder="1" applyAlignment="1" applyProtection="1">
      <alignment vertical="center" wrapText="1" shrinkToFit="1"/>
      <protection/>
    </xf>
    <xf numFmtId="3" fontId="1" fillId="0" borderId="12" xfId="0" applyNumberFormat="1" applyFont="1" applyFill="1" applyBorder="1" applyAlignment="1" applyProtection="1">
      <alignment vertical="center" wrapText="1" shrinkToFit="1"/>
      <protection/>
    </xf>
    <xf numFmtId="3" fontId="1" fillId="0" borderId="12" xfId="65" applyNumberFormat="1" applyFont="1" applyBorder="1">
      <alignment/>
      <protection/>
    </xf>
    <xf numFmtId="3" fontId="1" fillId="0" borderId="12" xfId="65" applyNumberFormat="1" applyFont="1" applyFill="1" applyBorder="1">
      <alignment/>
      <protection/>
    </xf>
    <xf numFmtId="0" fontId="4" fillId="0" borderId="11" xfId="65" applyFont="1" applyBorder="1" applyAlignment="1">
      <alignment horizontal="center"/>
      <protection/>
    </xf>
    <xf numFmtId="49" fontId="1" fillId="0" borderId="11" xfId="0" applyNumberFormat="1" applyFont="1" applyFill="1" applyBorder="1" applyAlignment="1" applyProtection="1">
      <alignment vertical="center" wrapText="1" shrinkToFit="1"/>
      <protection/>
    </xf>
    <xf numFmtId="3" fontId="1" fillId="0" borderId="11" xfId="65" applyNumberFormat="1" applyFont="1" applyFill="1" applyBorder="1">
      <alignment/>
      <protection/>
    </xf>
    <xf numFmtId="0" fontId="4" fillId="0" borderId="10" xfId="66" applyFont="1" applyBorder="1">
      <alignment/>
      <protection/>
    </xf>
    <xf numFmtId="3" fontId="4" fillId="0" borderId="10" xfId="65" applyNumberFormat="1" applyFont="1" applyFill="1" applyBorder="1">
      <alignment/>
      <protection/>
    </xf>
    <xf numFmtId="0" fontId="10" fillId="0" borderId="19" xfId="65" applyFont="1" applyBorder="1" applyAlignment="1">
      <alignment horizontal="center"/>
      <protection/>
    </xf>
    <xf numFmtId="0" fontId="8" fillId="0" borderId="19" xfId="65" applyFont="1" applyBorder="1">
      <alignment/>
      <protection/>
    </xf>
    <xf numFmtId="3" fontId="8" fillId="0" borderId="19" xfId="65" applyNumberFormat="1" applyFont="1" applyBorder="1">
      <alignment/>
      <protection/>
    </xf>
    <xf numFmtId="4" fontId="9" fillId="0" borderId="19" xfId="0" applyNumberFormat="1" applyFont="1" applyBorder="1" applyAlignment="1">
      <alignment/>
    </xf>
    <xf numFmtId="0" fontId="8" fillId="0" borderId="0" xfId="65" applyFont="1" applyBorder="1">
      <alignment/>
      <protection/>
    </xf>
    <xf numFmtId="3" fontId="8" fillId="0" borderId="0" xfId="65" applyNumberFormat="1" applyFont="1" applyBorder="1">
      <alignment/>
      <protection/>
    </xf>
    <xf numFmtId="4" fontId="9" fillId="0" borderId="0" xfId="0" applyNumberFormat="1" applyFont="1" applyBorder="1" applyAlignment="1">
      <alignment/>
    </xf>
    <xf numFmtId="0" fontId="10" fillId="0" borderId="0" xfId="65" applyFont="1" applyBorder="1" applyAlignment="1">
      <alignment horizontal="center"/>
      <protection/>
    </xf>
    <xf numFmtId="0" fontId="4" fillId="0" borderId="18" xfId="65" applyFont="1" applyBorder="1">
      <alignment/>
      <protection/>
    </xf>
    <xf numFmtId="3" fontId="4" fillId="0" borderId="18" xfId="65" applyNumberFormat="1" applyFont="1" applyBorder="1">
      <alignment/>
      <protection/>
    </xf>
    <xf numFmtId="4" fontId="5" fillId="0" borderId="18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4" fillId="0" borderId="12" xfId="64" applyFont="1" applyBorder="1">
      <alignment/>
      <protection/>
    </xf>
    <xf numFmtId="49" fontId="1" fillId="0" borderId="0" xfId="0" applyNumberFormat="1" applyFont="1" applyFill="1" applyBorder="1" applyAlignment="1" applyProtection="1">
      <alignment vertical="center" wrapText="1" shrinkToFit="1"/>
      <protection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" fillId="0" borderId="10" xfId="65" applyFont="1" applyBorder="1">
      <alignment/>
      <protection/>
    </xf>
    <xf numFmtId="4" fontId="14" fillId="0" borderId="12" xfId="0" applyNumberFormat="1" applyFont="1" applyBorder="1" applyAlignment="1">
      <alignment/>
    </xf>
    <xf numFmtId="0" fontId="13" fillId="0" borderId="10" xfId="0" applyFont="1" applyBorder="1" applyAlignment="1">
      <alignment/>
    </xf>
    <xf numFmtId="3" fontId="1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13" fillId="0" borderId="12" xfId="0" applyFont="1" applyBorder="1" applyAlignment="1">
      <alignment horizontal="center"/>
    </xf>
    <xf numFmtId="0" fontId="1" fillId="0" borderId="12" xfId="65" applyFont="1" applyBorder="1">
      <alignment/>
      <protection/>
    </xf>
    <xf numFmtId="0" fontId="13" fillId="0" borderId="12" xfId="0" applyFont="1" applyBorder="1" applyAlignment="1">
      <alignment/>
    </xf>
    <xf numFmtId="3" fontId="13" fillId="0" borderId="12" xfId="0" applyNumberFormat="1" applyFont="1" applyBorder="1" applyAlignment="1">
      <alignment/>
    </xf>
    <xf numFmtId="0" fontId="1" fillId="0" borderId="12" xfId="66" applyFont="1" applyBorder="1">
      <alignment/>
      <protection/>
    </xf>
    <xf numFmtId="0" fontId="13" fillId="0" borderId="18" xfId="0" applyFont="1" applyBorder="1" applyAlignment="1">
      <alignment/>
    </xf>
    <xf numFmtId="0" fontId="15" fillId="0" borderId="18" xfId="0" applyFont="1" applyBorder="1" applyAlignment="1">
      <alignment/>
    </xf>
    <xf numFmtId="3" fontId="16" fillId="0" borderId="18" xfId="0" applyNumberFormat="1" applyFont="1" applyBorder="1" applyAlignment="1">
      <alignment/>
    </xf>
    <xf numFmtId="4" fontId="15" fillId="0" borderId="18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wrapText="1"/>
    </xf>
    <xf numFmtId="0" fontId="4" fillId="0" borderId="14" xfId="65" applyFont="1" applyBorder="1">
      <alignment/>
      <protection/>
    </xf>
    <xf numFmtId="3" fontId="4" fillId="0" borderId="14" xfId="65" applyNumberFormat="1" applyFont="1" applyBorder="1">
      <alignment/>
      <protection/>
    </xf>
    <xf numFmtId="0" fontId="1" fillId="0" borderId="20" xfId="65" applyFont="1" applyBorder="1">
      <alignment/>
      <protection/>
    </xf>
    <xf numFmtId="3" fontId="1" fillId="0" borderId="0" xfId="65" applyNumberFormat="1" applyFont="1" applyBorder="1">
      <alignment/>
      <protection/>
    </xf>
    <xf numFmtId="0" fontId="1" fillId="0" borderId="12" xfId="0" applyFont="1" applyBorder="1" applyAlignment="1">
      <alignment/>
    </xf>
    <xf numFmtId="0" fontId="1" fillId="0" borderId="12" xfId="65" applyFont="1" applyFill="1" applyBorder="1">
      <alignment/>
      <protection/>
    </xf>
    <xf numFmtId="3" fontId="1" fillId="0" borderId="0" xfId="65" applyNumberFormat="1" applyFont="1" applyFill="1" applyBorder="1">
      <alignment/>
      <protection/>
    </xf>
    <xf numFmtId="0" fontId="1" fillId="0" borderId="11" xfId="0" applyFont="1" applyBorder="1" applyAlignment="1">
      <alignment/>
    </xf>
    <xf numFmtId="0" fontId="4" fillId="0" borderId="10" xfId="65" applyFont="1" applyFill="1" applyBorder="1">
      <alignment/>
      <protection/>
    </xf>
    <xf numFmtId="0" fontId="4" fillId="0" borderId="20" xfId="65" applyFont="1" applyBorder="1">
      <alignment/>
      <protection/>
    </xf>
    <xf numFmtId="3" fontId="1" fillId="0" borderId="20" xfId="65" applyNumberFormat="1" applyFont="1" applyBorder="1">
      <alignment/>
      <protection/>
    </xf>
    <xf numFmtId="0" fontId="1" fillId="0" borderId="15" xfId="65" applyFont="1" applyBorder="1">
      <alignment/>
      <protection/>
    </xf>
    <xf numFmtId="0" fontId="1" fillId="0" borderId="11" xfId="65" applyFont="1" applyFill="1" applyBorder="1">
      <alignment/>
      <protection/>
    </xf>
    <xf numFmtId="3" fontId="1" fillId="0" borderId="15" xfId="65" applyNumberFormat="1" applyFont="1" applyBorder="1">
      <alignment/>
      <protection/>
    </xf>
    <xf numFmtId="0" fontId="5" fillId="0" borderId="13" xfId="65" applyFont="1" applyBorder="1">
      <alignment/>
      <protection/>
    </xf>
    <xf numFmtId="3" fontId="4" fillId="0" borderId="21" xfId="65" applyNumberFormat="1" applyFont="1" applyBorder="1">
      <alignment/>
      <protection/>
    </xf>
    <xf numFmtId="0" fontId="1" fillId="0" borderId="20" xfId="0" applyFont="1" applyBorder="1" applyAlignment="1">
      <alignment/>
    </xf>
    <xf numFmtId="3" fontId="1" fillId="0" borderId="12" xfId="0" applyNumberFormat="1" applyFont="1" applyBorder="1" applyAlignment="1">
      <alignment horizontal="right" wrapText="1"/>
    </xf>
    <xf numFmtId="3" fontId="1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4" fillId="0" borderId="18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3" fontId="1" fillId="0" borderId="22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4" fillId="0" borderId="23" xfId="0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25" xfId="0" applyFont="1" applyBorder="1" applyAlignment="1">
      <alignment/>
    </xf>
    <xf numFmtId="3" fontId="4" fillId="0" borderId="26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3" fontId="1" fillId="0" borderId="19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1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1" fontId="3" fillId="0" borderId="17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20" xfId="0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3" fontId="1" fillId="0" borderId="2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18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13" xfId="0" applyFont="1" applyBorder="1" applyAlignment="1">
      <alignment/>
    </xf>
    <xf numFmtId="0" fontId="2" fillId="0" borderId="27" xfId="0" applyFont="1" applyBorder="1" applyAlignment="1">
      <alignment/>
    </xf>
    <xf numFmtId="1" fontId="2" fillId="0" borderId="27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38" fillId="0" borderId="18" xfId="0" applyFont="1" applyBorder="1" applyAlignment="1">
      <alignment horizontal="center"/>
    </xf>
    <xf numFmtId="49" fontId="38" fillId="0" borderId="18" xfId="0" applyNumberFormat="1" applyFont="1" applyFill="1" applyBorder="1" applyAlignment="1" applyProtection="1">
      <alignment horizontal="left" vertical="center" wrapText="1" shrinkToFit="1"/>
      <protection/>
    </xf>
    <xf numFmtId="3" fontId="38" fillId="0" borderId="13" xfId="0" applyNumberFormat="1" applyFont="1" applyBorder="1" applyAlignment="1">
      <alignment/>
    </xf>
    <xf numFmtId="3" fontId="38" fillId="0" borderId="27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49" fontId="1" fillId="0" borderId="18" xfId="0" applyNumberFormat="1" applyFont="1" applyFill="1" applyBorder="1" applyAlignment="1" applyProtection="1">
      <alignment horizontal="left" vertical="center" wrapText="1" shrinkToFit="1"/>
      <protection/>
    </xf>
    <xf numFmtId="0" fontId="1" fillId="0" borderId="28" xfId="0" applyFont="1" applyBorder="1" applyAlignment="1">
      <alignment/>
    </xf>
    <xf numFmtId="0" fontId="4" fillId="0" borderId="13" xfId="0" applyFont="1" applyBorder="1" applyAlignment="1">
      <alignment horizontal="center"/>
    </xf>
    <xf numFmtId="49" fontId="4" fillId="0" borderId="18" xfId="0" applyNumberFormat="1" applyFont="1" applyFill="1" applyBorder="1" applyAlignment="1" applyProtection="1">
      <alignment horizontal="left" vertical="center" wrapText="1" shrinkToFit="1"/>
      <protection/>
    </xf>
    <xf numFmtId="0" fontId="4" fillId="0" borderId="28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20" xfId="64" applyFont="1" applyBorder="1">
      <alignment/>
      <protection/>
    </xf>
    <xf numFmtId="2" fontId="3" fillId="0" borderId="12" xfId="0" applyNumberFormat="1" applyFont="1" applyFill="1" applyBorder="1" applyAlignment="1">
      <alignment/>
    </xf>
    <xf numFmtId="3" fontId="1" fillId="0" borderId="10" xfId="65" applyNumberFormat="1" applyFont="1" applyBorder="1" applyAlignment="1">
      <alignment horizontal="right"/>
      <protection/>
    </xf>
    <xf numFmtId="3" fontId="1" fillId="0" borderId="11" xfId="65" applyNumberFormat="1" applyFont="1" applyBorder="1">
      <alignment/>
      <protection/>
    </xf>
    <xf numFmtId="0" fontId="4" fillId="0" borderId="15" xfId="65" applyFont="1" applyBorder="1" applyAlignment="1">
      <alignment horizontal="center"/>
      <protection/>
    </xf>
    <xf numFmtId="0" fontId="1" fillId="0" borderId="22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12" fillId="0" borderId="11" xfId="0" applyFont="1" applyBorder="1" applyAlignment="1">
      <alignment horizontal="center" vertical="center"/>
    </xf>
  </cellXfs>
  <cellStyles count="60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Followed Hyperlink" xfId="62"/>
    <cellStyle name="Magyarázó szöveg" xfId="63"/>
    <cellStyle name="Normál_Intézmények költségvetése 2012- végleges" xfId="64"/>
    <cellStyle name="Normál_Költségvetés mellékletek 2012 -végleges" xfId="65"/>
    <cellStyle name="Normál_Önkormányzat - 2012. III. n. év Tájékoztató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selection activeCell="G1" sqref="G1:K1"/>
    </sheetView>
  </sheetViews>
  <sheetFormatPr defaultColWidth="9.00390625" defaultRowHeight="12.75"/>
  <cols>
    <col min="1" max="1" width="3.75390625" style="71" customWidth="1"/>
    <col min="2" max="2" width="37.75390625" style="71" customWidth="1"/>
    <col min="3" max="5" width="12.25390625" style="71" customWidth="1"/>
    <col min="6" max="6" width="10.75390625" style="71" customWidth="1"/>
    <col min="7" max="7" width="37.75390625" style="71" customWidth="1"/>
    <col min="8" max="10" width="12.25390625" style="71" customWidth="1"/>
    <col min="11" max="11" width="10.75390625" style="71" customWidth="1"/>
    <col min="12" max="16384" width="9.125" style="71" customWidth="1"/>
  </cols>
  <sheetData>
    <row r="1" spans="1:17" ht="15.75">
      <c r="A1" s="1"/>
      <c r="B1" s="1"/>
      <c r="C1" s="1"/>
      <c r="D1" s="1"/>
      <c r="E1" s="1"/>
      <c r="F1" s="2"/>
      <c r="G1" s="216" t="s">
        <v>283</v>
      </c>
      <c r="H1" s="216"/>
      <c r="I1" s="216"/>
      <c r="J1" s="216"/>
      <c r="K1" s="216"/>
      <c r="L1" s="1"/>
      <c r="M1" s="1"/>
      <c r="N1" s="1"/>
      <c r="O1" s="1"/>
      <c r="P1" s="1"/>
      <c r="Q1" s="1"/>
    </row>
    <row r="2" spans="1:1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217" t="s">
        <v>107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1"/>
      <c r="M4" s="1"/>
      <c r="N4" s="1"/>
      <c r="O4" s="1"/>
      <c r="P4" s="1"/>
      <c r="Q4" s="1"/>
    </row>
    <row r="5" spans="1:17" ht="15.75">
      <c r="A5" s="217" t="s">
        <v>129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1"/>
      <c r="M5" s="1"/>
      <c r="N5" s="1"/>
      <c r="O5" s="1"/>
      <c r="P5" s="1"/>
      <c r="Q5" s="1"/>
    </row>
    <row r="6" spans="1:17" ht="15.75">
      <c r="A6" s="217" t="s">
        <v>108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1"/>
      <c r="M6" s="1"/>
      <c r="N6" s="1"/>
      <c r="O6" s="1"/>
      <c r="P6" s="1"/>
      <c r="Q6" s="1"/>
    </row>
    <row r="7" spans="1:17" ht="15.75">
      <c r="A7" s="217" t="s">
        <v>8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1"/>
      <c r="M7" s="1"/>
      <c r="N7" s="1"/>
      <c r="O7" s="1"/>
      <c r="P7" s="1"/>
      <c r="Q7" s="1"/>
    </row>
    <row r="8" spans="1:17" ht="15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"/>
      <c r="M8" s="1"/>
      <c r="N8" s="1"/>
      <c r="O8" s="1"/>
      <c r="P8" s="1"/>
      <c r="Q8" s="1"/>
    </row>
    <row r="9" spans="1:17" ht="15.75">
      <c r="A9" s="1"/>
      <c r="B9" s="1"/>
      <c r="C9" s="1"/>
      <c r="D9" s="1"/>
      <c r="E9" s="1"/>
      <c r="F9" s="1"/>
      <c r="G9" s="1"/>
      <c r="H9" s="1"/>
      <c r="I9" s="1"/>
      <c r="J9" s="1"/>
      <c r="K9" s="2" t="s">
        <v>36</v>
      </c>
      <c r="L9" s="1"/>
      <c r="M9" s="1"/>
      <c r="N9" s="1"/>
      <c r="O9" s="1"/>
      <c r="P9" s="1"/>
      <c r="Q9" s="1"/>
    </row>
    <row r="10" spans="1:17" ht="19.5" customHeight="1">
      <c r="A10" s="72"/>
      <c r="B10" s="73" t="s">
        <v>59</v>
      </c>
      <c r="C10" s="3" t="s">
        <v>24</v>
      </c>
      <c r="D10" s="3" t="s">
        <v>25</v>
      </c>
      <c r="E10" s="3" t="s">
        <v>23</v>
      </c>
      <c r="F10" s="3" t="s">
        <v>23</v>
      </c>
      <c r="G10" s="73" t="s">
        <v>60</v>
      </c>
      <c r="H10" s="3" t="s">
        <v>24</v>
      </c>
      <c r="I10" s="3" t="s">
        <v>25</v>
      </c>
      <c r="J10" s="3" t="s">
        <v>23</v>
      </c>
      <c r="K10" s="3" t="s">
        <v>23</v>
      </c>
      <c r="L10" s="1"/>
      <c r="M10" s="1"/>
      <c r="N10" s="1"/>
      <c r="O10" s="1"/>
      <c r="P10" s="1"/>
      <c r="Q10" s="1"/>
    </row>
    <row r="11" spans="1:17" ht="19.5" customHeight="1">
      <c r="A11" s="74"/>
      <c r="B11" s="75"/>
      <c r="C11" s="5" t="s">
        <v>26</v>
      </c>
      <c r="D11" s="5" t="s">
        <v>26</v>
      </c>
      <c r="E11" s="5"/>
      <c r="F11" s="5" t="s">
        <v>27</v>
      </c>
      <c r="G11" s="75"/>
      <c r="H11" s="5" t="s">
        <v>26</v>
      </c>
      <c r="I11" s="5" t="s">
        <v>26</v>
      </c>
      <c r="J11" s="5"/>
      <c r="K11" s="5" t="s">
        <v>27</v>
      </c>
      <c r="L11" s="1"/>
      <c r="M11" s="1"/>
      <c r="N11" s="1"/>
      <c r="O11" s="1"/>
      <c r="P11" s="1"/>
      <c r="Q11" s="1"/>
    </row>
    <row r="12" spans="1:17" ht="15.75">
      <c r="A12" s="73">
        <v>1</v>
      </c>
      <c r="B12" s="76" t="s">
        <v>105</v>
      </c>
      <c r="C12" s="65">
        <f>Bevételek!C15</f>
        <v>83875</v>
      </c>
      <c r="D12" s="65">
        <f>Bevételek!D15</f>
        <v>89511</v>
      </c>
      <c r="E12" s="65">
        <f>Bevételek!E15</f>
        <v>89511</v>
      </c>
      <c r="F12" s="77">
        <f aca="true" t="shared" si="0" ref="F12:F18">(E12/D12)*100</f>
        <v>100</v>
      </c>
      <c r="G12" s="78" t="s">
        <v>21</v>
      </c>
      <c r="H12" s="79">
        <f>Működési!C51</f>
        <v>43884</v>
      </c>
      <c r="I12" s="79">
        <f>Működési!D51</f>
        <v>69280</v>
      </c>
      <c r="J12" s="79">
        <f>Működési!E51</f>
        <v>68906</v>
      </c>
      <c r="K12" s="80">
        <f aca="true" t="shared" si="1" ref="K12:K18">(J12/I12)*100</f>
        <v>99.46016166281754</v>
      </c>
      <c r="L12" s="1"/>
      <c r="M12" s="1"/>
      <c r="N12" s="1"/>
      <c r="O12" s="1"/>
      <c r="P12" s="1"/>
      <c r="Q12" s="1"/>
    </row>
    <row r="13" spans="1:17" ht="15.75">
      <c r="A13" s="81">
        <v>2</v>
      </c>
      <c r="B13" s="82" t="s">
        <v>106</v>
      </c>
      <c r="C13" s="31">
        <f>Bevételek!C22</f>
        <v>3300</v>
      </c>
      <c r="D13" s="31">
        <f>Bevételek!D22</f>
        <v>25223</v>
      </c>
      <c r="E13" s="31">
        <f>Bevételek!E22</f>
        <v>25223</v>
      </c>
      <c r="F13" s="77">
        <f t="shared" si="0"/>
        <v>100</v>
      </c>
      <c r="G13" s="83" t="s">
        <v>50</v>
      </c>
      <c r="H13" s="84">
        <f>Pénzellátások!C26</f>
        <v>4901</v>
      </c>
      <c r="I13" s="84">
        <f>Pénzellátások!D26</f>
        <v>7363</v>
      </c>
      <c r="J13" s="84">
        <f>Pénzellátások!E26</f>
        <v>7363</v>
      </c>
      <c r="K13" s="7">
        <f t="shared" si="1"/>
        <v>100</v>
      </c>
      <c r="L13" s="1"/>
      <c r="M13" s="1"/>
      <c r="N13" s="1"/>
      <c r="O13" s="1"/>
      <c r="P13" s="1"/>
      <c r="Q13" s="1"/>
    </row>
    <row r="14" spans="1:17" ht="18.75" customHeight="1">
      <c r="A14" s="81">
        <v>3</v>
      </c>
      <c r="B14" s="45" t="s">
        <v>51</v>
      </c>
      <c r="C14" s="31">
        <f>Bevételek!C26</f>
        <v>47372</v>
      </c>
      <c r="D14" s="31">
        <f>Bevételek!D26</f>
        <v>48053</v>
      </c>
      <c r="E14" s="31">
        <f>Bevételek!E26</f>
        <v>47193</v>
      </c>
      <c r="F14" s="77">
        <f t="shared" si="0"/>
        <v>98.21030944998232</v>
      </c>
      <c r="G14" s="83" t="s">
        <v>14</v>
      </c>
      <c r="H14" s="84">
        <f>'Átadott pénzeszközök'!C25</f>
        <v>66360</v>
      </c>
      <c r="I14" s="84">
        <f>'Átadott pénzeszközök'!D25</f>
        <v>68550</v>
      </c>
      <c r="J14" s="84">
        <f>'Átadott pénzeszközök'!E25</f>
        <v>67617</v>
      </c>
      <c r="K14" s="7">
        <f t="shared" si="1"/>
        <v>98.63894967177242</v>
      </c>
      <c r="L14" s="1"/>
      <c r="M14" s="1"/>
      <c r="N14" s="1"/>
      <c r="O14" s="1"/>
      <c r="P14" s="1"/>
      <c r="Q14" s="1"/>
    </row>
    <row r="15" spans="1:17" ht="15.75">
      <c r="A15" s="81">
        <v>4</v>
      </c>
      <c r="B15" s="82" t="s">
        <v>100</v>
      </c>
      <c r="C15" s="31">
        <f>Bevételek!C35</f>
        <v>1460</v>
      </c>
      <c r="D15" s="31">
        <f>Bevételek!D35</f>
        <v>2906</v>
      </c>
      <c r="E15" s="31">
        <f>Bevételek!E35</f>
        <v>2774</v>
      </c>
      <c r="F15" s="77">
        <f t="shared" si="0"/>
        <v>95.45767377838953</v>
      </c>
      <c r="G15" s="83" t="s">
        <v>2</v>
      </c>
      <c r="H15" s="84">
        <f>'Fejlesztési kiadások'!C20</f>
        <v>25658</v>
      </c>
      <c r="I15" s="84">
        <f>'Fejlesztési kiadások'!D20</f>
        <v>27881</v>
      </c>
      <c r="J15" s="84">
        <f>'Fejlesztési kiadások'!E20</f>
        <v>24211</v>
      </c>
      <c r="K15" s="7">
        <f t="shared" si="1"/>
        <v>86.83691402747391</v>
      </c>
      <c r="L15" s="1"/>
      <c r="M15" s="1"/>
      <c r="N15" s="1"/>
      <c r="O15" s="1"/>
      <c r="P15" s="1"/>
      <c r="Q15" s="1"/>
    </row>
    <row r="16" spans="1:17" ht="15.75">
      <c r="A16" s="81">
        <v>5</v>
      </c>
      <c r="B16" s="85" t="s">
        <v>101</v>
      </c>
      <c r="C16" s="31">
        <f>Bevételek!C41</f>
        <v>9501</v>
      </c>
      <c r="D16" s="31">
        <f>Bevételek!D41</f>
        <v>7381</v>
      </c>
      <c r="E16" s="31">
        <f>Bevételek!E41</f>
        <v>3180</v>
      </c>
      <c r="F16" s="77">
        <f t="shared" si="0"/>
        <v>43.08359300907736</v>
      </c>
      <c r="G16" s="83" t="s">
        <v>22</v>
      </c>
      <c r="H16" s="84">
        <v>4705</v>
      </c>
      <c r="I16" s="84">
        <v>0</v>
      </c>
      <c r="J16" s="84">
        <v>0</v>
      </c>
      <c r="K16" s="7"/>
      <c r="L16" s="1"/>
      <c r="M16" s="1"/>
      <c r="N16" s="1"/>
      <c r="O16" s="1"/>
      <c r="P16" s="1"/>
      <c r="Q16" s="1"/>
    </row>
    <row r="17" spans="1:17" ht="15.75">
      <c r="A17" s="81"/>
      <c r="B17" s="85"/>
      <c r="C17" s="31"/>
      <c r="D17" s="31"/>
      <c r="E17" s="31"/>
      <c r="F17" s="77"/>
      <c r="G17" s="83" t="s">
        <v>282</v>
      </c>
      <c r="H17" s="84">
        <v>0</v>
      </c>
      <c r="I17" s="84">
        <v>0</v>
      </c>
      <c r="J17" s="84">
        <v>4458</v>
      </c>
      <c r="K17" s="7"/>
      <c r="L17" s="1"/>
      <c r="M17" s="1"/>
      <c r="N17" s="1"/>
      <c r="O17" s="1"/>
      <c r="P17" s="1"/>
      <c r="Q17" s="1"/>
    </row>
    <row r="18" spans="1:17" ht="15.75">
      <c r="A18" s="86"/>
      <c r="B18" s="87" t="s">
        <v>44</v>
      </c>
      <c r="C18" s="88">
        <f>SUM(C12:C16)</f>
        <v>145508</v>
      </c>
      <c r="D18" s="88">
        <f>SUM(D12:D16)</f>
        <v>173074</v>
      </c>
      <c r="E18" s="88">
        <f>SUM(E12:E16)</f>
        <v>167881</v>
      </c>
      <c r="F18" s="89">
        <f t="shared" si="0"/>
        <v>96.99954932572194</v>
      </c>
      <c r="G18" s="87" t="s">
        <v>13</v>
      </c>
      <c r="H18" s="88">
        <f>SUM(H12:H17)</f>
        <v>145508</v>
      </c>
      <c r="I18" s="88">
        <f>SUM(I12:I17)</f>
        <v>173074</v>
      </c>
      <c r="J18" s="88">
        <f>SUM(J12:J17)</f>
        <v>172555</v>
      </c>
      <c r="K18" s="64">
        <f t="shared" si="1"/>
        <v>99.70012826883298</v>
      </c>
      <c r="L18" s="1"/>
      <c r="M18" s="1"/>
      <c r="N18" s="1"/>
      <c r="O18" s="1"/>
      <c r="P18" s="1"/>
      <c r="Q18" s="1"/>
    </row>
    <row r="19" spans="1:17" ht="15.75">
      <c r="A19" s="90"/>
      <c r="B19" s="90"/>
      <c r="C19" s="91"/>
      <c r="D19" s="91"/>
      <c r="E19" s="91"/>
      <c r="F19" s="92"/>
      <c r="G19" s="92"/>
      <c r="H19" s="90"/>
      <c r="I19" s="1"/>
      <c r="J19" s="1"/>
      <c r="K19" s="1"/>
      <c r="L19" s="1"/>
      <c r="M19" s="1"/>
      <c r="N19" s="1"/>
      <c r="O19" s="1"/>
      <c r="P19" s="1"/>
      <c r="Q19" s="1"/>
    </row>
    <row r="20" spans="1:17" ht="15.75">
      <c r="A20" s="90"/>
      <c r="B20" s="90"/>
      <c r="C20" s="91"/>
      <c r="D20" s="91"/>
      <c r="E20" s="91"/>
      <c r="F20" s="90"/>
      <c r="G20" s="90"/>
      <c r="H20" s="90"/>
      <c r="I20" s="1"/>
      <c r="J20" s="1"/>
      <c r="K20" s="1"/>
      <c r="L20" s="1"/>
      <c r="M20" s="1"/>
      <c r="N20" s="1"/>
      <c r="O20" s="1"/>
      <c r="P20" s="1"/>
      <c r="Q20" s="1"/>
    </row>
    <row r="21" spans="1:17" ht="15.75">
      <c r="A21" s="90"/>
      <c r="B21" s="90"/>
      <c r="C21" s="91"/>
      <c r="D21" s="91"/>
      <c r="E21" s="91"/>
      <c r="F21" s="90"/>
      <c r="G21" s="90"/>
      <c r="H21" s="90"/>
      <c r="I21" s="1"/>
      <c r="J21" s="1"/>
      <c r="K21" s="1"/>
      <c r="L21" s="1"/>
      <c r="M21" s="1"/>
      <c r="N21" s="1"/>
      <c r="O21" s="1"/>
      <c r="P21" s="1"/>
      <c r="Q21" s="1"/>
    </row>
    <row r="22" spans="1:17" ht="15.75">
      <c r="A22" s="90"/>
      <c r="B22" s="90"/>
      <c r="C22" s="91"/>
      <c r="D22" s="91"/>
      <c r="E22" s="91"/>
      <c r="F22" s="90"/>
      <c r="G22" s="90"/>
      <c r="H22" s="90"/>
      <c r="I22" s="1"/>
      <c r="J22" s="1"/>
      <c r="K22" s="1"/>
      <c r="L22" s="1"/>
      <c r="M22" s="1"/>
      <c r="N22" s="1"/>
      <c r="O22" s="1"/>
      <c r="P22" s="1"/>
      <c r="Q22" s="1"/>
    </row>
    <row r="23" spans="1:17" ht="15.75">
      <c r="A23" s="90"/>
      <c r="B23" s="90"/>
      <c r="C23" s="91"/>
      <c r="D23" s="91"/>
      <c r="E23" s="91"/>
      <c r="F23" s="90"/>
      <c r="G23" s="90"/>
      <c r="H23" s="90"/>
      <c r="I23" s="1"/>
      <c r="J23" s="1"/>
      <c r="K23" s="1"/>
      <c r="L23" s="1"/>
      <c r="M23" s="1"/>
      <c r="N23" s="1"/>
      <c r="O23" s="1"/>
      <c r="P23" s="1"/>
      <c r="Q23" s="1"/>
    </row>
    <row r="24" spans="1:17" ht="15.75">
      <c r="A24" s="90"/>
      <c r="B24" s="90"/>
      <c r="C24" s="91"/>
      <c r="D24" s="91"/>
      <c r="E24" s="91"/>
      <c r="F24" s="90"/>
      <c r="G24" s="90"/>
      <c r="H24" s="90"/>
      <c r="I24" s="1"/>
      <c r="J24" s="1"/>
      <c r="K24" s="1"/>
      <c r="L24" s="1"/>
      <c r="M24" s="1"/>
      <c r="N24" s="1"/>
      <c r="O24" s="1"/>
      <c r="P24" s="1"/>
      <c r="Q24" s="1"/>
    </row>
    <row r="25" spans="1:17" ht="15.75">
      <c r="A25" s="90"/>
      <c r="B25" s="90"/>
      <c r="C25" s="91"/>
      <c r="D25" s="91"/>
      <c r="E25" s="91"/>
      <c r="F25" s="90"/>
      <c r="G25" s="90"/>
      <c r="H25" s="90"/>
      <c r="I25" s="1"/>
      <c r="J25" s="1"/>
      <c r="K25" s="1"/>
      <c r="L25" s="1"/>
      <c r="M25" s="1"/>
      <c r="N25" s="1"/>
      <c r="O25" s="1"/>
      <c r="P25" s="1"/>
      <c r="Q25" s="1"/>
    </row>
    <row r="26" spans="1:17" ht="15.75">
      <c r="A26" s="90"/>
      <c r="B26" s="90"/>
      <c r="C26" s="91"/>
      <c r="D26" s="91"/>
      <c r="E26" s="91"/>
      <c r="F26" s="90"/>
      <c r="G26" s="90"/>
      <c r="H26" s="90"/>
      <c r="I26" s="1"/>
      <c r="J26" s="1"/>
      <c r="K26" s="1"/>
      <c r="L26" s="1"/>
      <c r="M26" s="1"/>
      <c r="N26" s="1"/>
      <c r="O26" s="1"/>
      <c r="P26" s="1"/>
      <c r="Q26" s="1"/>
    </row>
    <row r="27" spans="1:17" ht="15.75">
      <c r="A27" s="90"/>
      <c r="B27" s="90"/>
      <c r="C27" s="91"/>
      <c r="D27" s="91"/>
      <c r="E27" s="91"/>
      <c r="F27" s="90"/>
      <c r="G27" s="90"/>
      <c r="H27" s="90"/>
      <c r="I27" s="1"/>
      <c r="J27" s="1"/>
      <c r="K27" s="1"/>
      <c r="L27" s="1"/>
      <c r="M27" s="1"/>
      <c r="N27" s="1"/>
      <c r="O27" s="1"/>
      <c r="P27" s="1"/>
      <c r="Q27" s="1"/>
    </row>
    <row r="28" spans="1:17" ht="15.75">
      <c r="A28" s="90"/>
      <c r="B28" s="93"/>
      <c r="C28" s="91"/>
      <c r="D28" s="91"/>
      <c r="E28" s="91"/>
      <c r="F28" s="90"/>
      <c r="G28" s="90"/>
      <c r="H28" s="91"/>
      <c r="I28" s="91"/>
      <c r="J28" s="91"/>
      <c r="K28" s="1"/>
      <c r="L28" s="1"/>
      <c r="M28" s="1"/>
      <c r="N28" s="1"/>
      <c r="O28" s="1"/>
      <c r="P28" s="1"/>
      <c r="Q28" s="1"/>
    </row>
    <row r="29" spans="1:17" ht="15.75">
      <c r="A29" s="90"/>
      <c r="B29" s="90"/>
      <c r="C29" s="91"/>
      <c r="D29" s="91"/>
      <c r="E29" s="91"/>
      <c r="F29" s="90"/>
      <c r="G29" s="90"/>
      <c r="H29" s="90"/>
      <c r="I29" s="1"/>
      <c r="J29" s="1"/>
      <c r="K29" s="1"/>
      <c r="L29" s="1"/>
      <c r="M29" s="1"/>
      <c r="N29" s="1"/>
      <c r="O29" s="1"/>
      <c r="P29" s="1"/>
      <c r="Q29" s="1"/>
    </row>
    <row r="30" spans="1:17" ht="15.75">
      <c r="A30" s="90"/>
      <c r="B30" s="90"/>
      <c r="C30" s="91"/>
      <c r="D30" s="91"/>
      <c r="E30" s="91"/>
      <c r="F30" s="90"/>
      <c r="G30" s="90"/>
      <c r="H30" s="90"/>
      <c r="I30" s="1"/>
      <c r="J30" s="1"/>
      <c r="K30" s="1"/>
      <c r="L30" s="1"/>
      <c r="M30" s="1"/>
      <c r="N30" s="1"/>
      <c r="O30" s="1"/>
      <c r="P30" s="1"/>
      <c r="Q30" s="1"/>
    </row>
    <row r="31" spans="1:17" ht="15.75">
      <c r="A31" s="90"/>
      <c r="B31" s="93"/>
      <c r="C31" s="91"/>
      <c r="D31" s="91"/>
      <c r="E31" s="91"/>
      <c r="F31" s="90"/>
      <c r="G31" s="90"/>
      <c r="H31" s="90"/>
      <c r="I31" s="1"/>
      <c r="J31" s="1"/>
      <c r="K31" s="1"/>
      <c r="L31" s="1"/>
      <c r="M31" s="1"/>
      <c r="N31" s="1"/>
      <c r="O31" s="1"/>
      <c r="P31" s="1"/>
      <c r="Q31" s="1"/>
    </row>
    <row r="32" spans="1:17" ht="15.75">
      <c r="A32" s="90"/>
      <c r="B32" s="90"/>
      <c r="C32" s="91"/>
      <c r="D32" s="91"/>
      <c r="E32" s="91"/>
      <c r="F32" s="90"/>
      <c r="G32" s="90"/>
      <c r="H32" s="90"/>
      <c r="I32" s="1"/>
      <c r="J32" s="1"/>
      <c r="K32" s="1"/>
      <c r="L32" s="1"/>
      <c r="M32" s="1"/>
      <c r="N32" s="1"/>
      <c r="O32" s="1"/>
      <c r="P32" s="1"/>
      <c r="Q32" s="1"/>
    </row>
    <row r="33" spans="1:17" ht="15.75">
      <c r="A33" s="90"/>
      <c r="B33" s="90"/>
      <c r="C33" s="91"/>
      <c r="D33" s="91"/>
      <c r="E33" s="91"/>
      <c r="F33" s="90"/>
      <c r="G33" s="90"/>
      <c r="H33" s="90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90"/>
      <c r="B34" s="93"/>
      <c r="C34" s="91"/>
      <c r="D34" s="91"/>
      <c r="E34" s="91"/>
      <c r="F34" s="90"/>
      <c r="G34" s="90"/>
      <c r="H34" s="90"/>
      <c r="I34" s="1"/>
      <c r="J34" s="1"/>
      <c r="K34" s="1"/>
      <c r="L34" s="1"/>
      <c r="M34" s="1"/>
      <c r="N34" s="1"/>
      <c r="O34" s="1"/>
      <c r="P34" s="1"/>
      <c r="Q34" s="1"/>
    </row>
    <row r="35" spans="1:17" ht="15.75">
      <c r="A35" s="90"/>
      <c r="B35" s="90"/>
      <c r="C35" s="91"/>
      <c r="D35" s="91"/>
      <c r="E35" s="91"/>
      <c r="F35" s="90"/>
      <c r="G35" s="90"/>
      <c r="H35" s="90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90"/>
      <c r="B36" s="90"/>
      <c r="C36" s="91"/>
      <c r="D36" s="91"/>
      <c r="E36" s="91"/>
      <c r="F36" s="90"/>
      <c r="G36" s="90"/>
      <c r="H36" s="90"/>
      <c r="I36" s="1"/>
      <c r="J36" s="1"/>
      <c r="K36" s="1"/>
      <c r="L36" s="1"/>
      <c r="M36" s="1"/>
      <c r="N36" s="1"/>
      <c r="O36" s="1"/>
      <c r="P36" s="1"/>
      <c r="Q36" s="1"/>
    </row>
    <row r="37" spans="1:17" ht="15.75">
      <c r="A37" s="90"/>
      <c r="B37" s="93"/>
      <c r="C37" s="91"/>
      <c r="D37" s="91"/>
      <c r="E37" s="91"/>
      <c r="F37" s="90"/>
      <c r="G37" s="90"/>
      <c r="H37" s="90"/>
      <c r="I37" s="1"/>
      <c r="J37" s="1"/>
      <c r="K37" s="1"/>
      <c r="L37" s="1"/>
      <c r="M37" s="1"/>
      <c r="N37" s="1"/>
      <c r="O37" s="1"/>
      <c r="P37" s="1"/>
      <c r="Q37" s="1"/>
    </row>
    <row r="38" spans="1:17" ht="15.75">
      <c r="A38" s="90"/>
      <c r="B38" s="90"/>
      <c r="C38" s="91"/>
      <c r="D38" s="91"/>
      <c r="E38" s="91"/>
      <c r="F38" s="90"/>
      <c r="G38" s="90"/>
      <c r="H38" s="90"/>
      <c r="I38" s="1"/>
      <c r="J38" s="1"/>
      <c r="K38" s="1"/>
      <c r="L38" s="1"/>
      <c r="M38" s="1"/>
      <c r="N38" s="1"/>
      <c r="O38" s="1"/>
      <c r="P38" s="1"/>
      <c r="Q38" s="1"/>
    </row>
    <row r="39" spans="1:17" ht="15.75">
      <c r="A39" s="90"/>
      <c r="B39" s="90"/>
      <c r="C39" s="91"/>
      <c r="D39" s="91"/>
      <c r="E39" s="91"/>
      <c r="F39" s="90"/>
      <c r="G39" s="90"/>
      <c r="H39" s="90"/>
      <c r="I39" s="1"/>
      <c r="J39" s="1"/>
      <c r="K39" s="1"/>
      <c r="L39" s="1"/>
      <c r="M39" s="1"/>
      <c r="N39" s="1"/>
      <c r="O39" s="1"/>
      <c r="P39" s="1"/>
      <c r="Q39" s="1"/>
    </row>
    <row r="40" spans="1:17" ht="15.75">
      <c r="A40" s="90"/>
      <c r="B40" s="93"/>
      <c r="C40" s="91"/>
      <c r="D40" s="91"/>
      <c r="E40" s="91"/>
      <c r="F40" s="90"/>
      <c r="G40" s="90"/>
      <c r="H40" s="90"/>
      <c r="I40" s="1"/>
      <c r="J40" s="1"/>
      <c r="K40" s="1"/>
      <c r="L40" s="1"/>
      <c r="M40" s="1"/>
      <c r="N40" s="1"/>
      <c r="O40" s="1"/>
      <c r="P40" s="1"/>
      <c r="Q40" s="1"/>
    </row>
    <row r="41" spans="1:17" ht="15.75">
      <c r="A41" s="90"/>
      <c r="B41" s="90"/>
      <c r="C41" s="91"/>
      <c r="D41" s="91"/>
      <c r="E41" s="91"/>
      <c r="F41" s="90"/>
      <c r="G41" s="90"/>
      <c r="H41" s="90"/>
      <c r="I41" s="1"/>
      <c r="J41" s="1"/>
      <c r="K41" s="1"/>
      <c r="L41" s="1"/>
      <c r="M41" s="1"/>
      <c r="N41" s="1"/>
      <c r="O41" s="1"/>
      <c r="P41" s="1"/>
      <c r="Q41" s="1"/>
    </row>
    <row r="42" spans="1:17" ht="15.75">
      <c r="A42" s="90"/>
      <c r="B42" s="90"/>
      <c r="C42" s="91"/>
      <c r="D42" s="91"/>
      <c r="E42" s="91"/>
      <c r="F42" s="90"/>
      <c r="G42" s="90"/>
      <c r="H42" s="90"/>
      <c r="I42" s="1"/>
      <c r="J42" s="1"/>
      <c r="K42" s="1"/>
      <c r="L42" s="1"/>
      <c r="M42" s="1"/>
      <c r="N42" s="1"/>
      <c r="O42" s="1"/>
      <c r="P42" s="1"/>
      <c r="Q42" s="1"/>
    </row>
    <row r="43" spans="1:17" ht="15.75">
      <c r="A43" s="90"/>
      <c r="B43" s="93"/>
      <c r="C43" s="91"/>
      <c r="D43" s="91"/>
      <c r="E43" s="91"/>
      <c r="F43" s="90"/>
      <c r="G43" s="90"/>
      <c r="H43" s="90"/>
      <c r="I43" s="1"/>
      <c r="J43" s="1"/>
      <c r="K43" s="1"/>
      <c r="L43" s="1"/>
      <c r="M43" s="1"/>
      <c r="N43" s="1"/>
      <c r="O43" s="1"/>
      <c r="P43" s="1"/>
      <c r="Q43" s="1"/>
    </row>
    <row r="44" spans="1:17" ht="15.75">
      <c r="A44" s="69"/>
      <c r="B44" s="69"/>
      <c r="C44" s="70"/>
      <c r="D44" s="70"/>
      <c r="E44" s="70"/>
      <c r="F44" s="69"/>
      <c r="G44" s="69"/>
      <c r="H44" s="90"/>
      <c r="I44" s="1"/>
      <c r="J44" s="1"/>
      <c r="K44" s="1"/>
      <c r="L44" s="1"/>
      <c r="M44" s="1"/>
      <c r="N44" s="1"/>
      <c r="O44" s="1"/>
      <c r="P44" s="1"/>
      <c r="Q44" s="1"/>
    </row>
    <row r="45" spans="1:17" ht="15.75">
      <c r="A45" s="94"/>
      <c r="B45" s="94"/>
      <c r="C45" s="94"/>
      <c r="D45" s="94"/>
      <c r="E45" s="94"/>
      <c r="F45" s="94"/>
      <c r="G45" s="94"/>
      <c r="H45" s="90"/>
      <c r="I45" s="1"/>
      <c r="J45" s="1"/>
      <c r="K45" s="1"/>
      <c r="L45" s="1"/>
      <c r="M45" s="1"/>
      <c r="N45" s="1"/>
      <c r="O45" s="1"/>
      <c r="P45" s="1"/>
      <c r="Q45" s="1"/>
    </row>
    <row r="46" spans="1:17" ht="15.75">
      <c r="A46" s="90"/>
      <c r="B46" s="90"/>
      <c r="C46" s="91"/>
      <c r="D46" s="91"/>
      <c r="E46" s="91"/>
      <c r="F46" s="90"/>
      <c r="G46" s="90"/>
      <c r="H46" s="90"/>
      <c r="I46" s="1"/>
      <c r="J46" s="1"/>
      <c r="K46" s="1"/>
      <c r="L46" s="1"/>
      <c r="M46" s="1"/>
      <c r="N46" s="1"/>
      <c r="O46" s="1"/>
      <c r="P46" s="1"/>
      <c r="Q46" s="1"/>
    </row>
    <row r="47" spans="1:17" ht="15.75">
      <c r="A47" s="90"/>
      <c r="B47" s="90"/>
      <c r="C47" s="91"/>
      <c r="D47" s="91"/>
      <c r="E47" s="91"/>
      <c r="F47" s="90"/>
      <c r="G47" s="90"/>
      <c r="H47" s="90"/>
      <c r="I47" s="1"/>
      <c r="J47" s="1"/>
      <c r="K47" s="1"/>
      <c r="L47" s="1"/>
      <c r="M47" s="1"/>
      <c r="N47" s="1"/>
      <c r="O47" s="1"/>
      <c r="P47" s="1"/>
      <c r="Q47" s="1"/>
    </row>
    <row r="48" spans="1:17" ht="15.75">
      <c r="A48" s="90"/>
      <c r="B48" s="90"/>
      <c r="C48" s="91"/>
      <c r="D48" s="91"/>
      <c r="E48" s="91"/>
      <c r="F48" s="90"/>
      <c r="G48" s="90"/>
      <c r="H48" s="90"/>
      <c r="I48" s="1"/>
      <c r="J48" s="1"/>
      <c r="K48" s="1"/>
      <c r="L48" s="1"/>
      <c r="M48" s="1"/>
      <c r="N48" s="1"/>
      <c r="O48" s="1"/>
      <c r="P48" s="1"/>
      <c r="Q48" s="1"/>
    </row>
    <row r="49" spans="1:17" ht="15.75">
      <c r="A49" s="90"/>
      <c r="B49" s="90"/>
      <c r="C49" s="91"/>
      <c r="D49" s="91"/>
      <c r="E49" s="91"/>
      <c r="F49" s="90"/>
      <c r="G49" s="90"/>
      <c r="H49" s="90"/>
      <c r="I49" s="1"/>
      <c r="J49" s="1"/>
      <c r="K49" s="1"/>
      <c r="L49" s="1"/>
      <c r="M49" s="1"/>
      <c r="N49" s="1"/>
      <c r="O49" s="1"/>
      <c r="P49" s="1"/>
      <c r="Q49" s="1"/>
    </row>
    <row r="50" spans="1:17" ht="15.75">
      <c r="A50" s="94"/>
      <c r="B50" s="94"/>
      <c r="C50" s="94"/>
      <c r="D50" s="94"/>
      <c r="E50" s="94"/>
      <c r="F50" s="90"/>
      <c r="G50" s="90"/>
      <c r="H50" s="90"/>
      <c r="I50" s="1"/>
      <c r="J50" s="1"/>
      <c r="K50" s="1"/>
      <c r="L50" s="1"/>
      <c r="M50" s="1"/>
      <c r="N50" s="1"/>
      <c r="O50" s="1"/>
      <c r="P50" s="1"/>
      <c r="Q50" s="1"/>
    </row>
    <row r="51" spans="1:17" ht="15.75">
      <c r="A51" s="90"/>
      <c r="B51" s="90"/>
      <c r="C51" s="91"/>
      <c r="D51" s="91"/>
      <c r="E51" s="91"/>
      <c r="F51" s="90"/>
      <c r="G51" s="90"/>
      <c r="H51" s="90"/>
      <c r="I51" s="1"/>
      <c r="J51" s="1"/>
      <c r="K51" s="1"/>
      <c r="L51" s="1"/>
      <c r="M51" s="1"/>
      <c r="N51" s="1"/>
      <c r="O51" s="1"/>
      <c r="P51" s="1"/>
      <c r="Q51" s="1"/>
    </row>
    <row r="52" spans="1:17" ht="15.75">
      <c r="A52" s="90"/>
      <c r="B52" s="90"/>
      <c r="C52" s="91"/>
      <c r="D52" s="91"/>
      <c r="E52" s="91"/>
      <c r="F52" s="90"/>
      <c r="G52" s="90"/>
      <c r="H52" s="90"/>
      <c r="I52" s="1"/>
      <c r="J52" s="1"/>
      <c r="K52" s="1"/>
      <c r="L52" s="1"/>
      <c r="M52" s="1"/>
      <c r="N52" s="1"/>
      <c r="O52" s="1"/>
      <c r="P52" s="1"/>
      <c r="Q52" s="1"/>
    </row>
    <row r="53" spans="1:17" ht="15.75">
      <c r="A53" s="90"/>
      <c r="B53" s="90"/>
      <c r="C53" s="91"/>
      <c r="D53" s="91"/>
      <c r="E53" s="91"/>
      <c r="F53" s="90"/>
      <c r="G53" s="90"/>
      <c r="H53" s="90"/>
      <c r="I53" s="1"/>
      <c r="J53" s="1"/>
      <c r="K53" s="1"/>
      <c r="L53" s="1"/>
      <c r="M53" s="1"/>
      <c r="N53" s="1"/>
      <c r="O53" s="1"/>
      <c r="P53" s="1"/>
      <c r="Q53" s="1"/>
    </row>
    <row r="54" spans="1:17" ht="15.75">
      <c r="A54" s="94"/>
      <c r="B54" s="94"/>
      <c r="C54" s="94"/>
      <c r="D54" s="94"/>
      <c r="E54" s="94"/>
      <c r="F54" s="90"/>
      <c r="G54" s="90"/>
      <c r="H54" s="90"/>
      <c r="I54" s="1"/>
      <c r="J54" s="1"/>
      <c r="K54" s="1"/>
      <c r="L54" s="1"/>
      <c r="M54" s="1"/>
      <c r="N54" s="1"/>
      <c r="O54" s="1"/>
      <c r="P54" s="1"/>
      <c r="Q54" s="1"/>
    </row>
    <row r="55" spans="1:17" ht="15.75">
      <c r="A55" s="90"/>
      <c r="B55" s="90"/>
      <c r="C55" s="91"/>
      <c r="D55" s="91"/>
      <c r="E55" s="91"/>
      <c r="F55" s="90"/>
      <c r="G55" s="90"/>
      <c r="H55" s="90"/>
      <c r="I55" s="1"/>
      <c r="J55" s="1"/>
      <c r="K55" s="1"/>
      <c r="L55" s="1"/>
      <c r="M55" s="1"/>
      <c r="N55" s="1"/>
      <c r="O55" s="1"/>
      <c r="P55" s="1"/>
      <c r="Q55" s="1"/>
    </row>
    <row r="56" spans="1:17" ht="15.75">
      <c r="A56" s="90"/>
      <c r="B56" s="90"/>
      <c r="C56" s="91"/>
      <c r="D56" s="91"/>
      <c r="E56" s="91"/>
      <c r="F56" s="90"/>
      <c r="G56" s="90"/>
      <c r="H56" s="90"/>
      <c r="I56" s="1"/>
      <c r="J56" s="1"/>
      <c r="K56" s="1"/>
      <c r="L56" s="1"/>
      <c r="M56" s="1"/>
      <c r="N56" s="1"/>
      <c r="O56" s="1"/>
      <c r="P56" s="1"/>
      <c r="Q56" s="1"/>
    </row>
    <row r="57" spans="1:17" ht="15.75">
      <c r="A57" s="94"/>
      <c r="B57" s="94"/>
      <c r="C57" s="94"/>
      <c r="D57" s="94"/>
      <c r="E57" s="94"/>
      <c r="F57" s="90"/>
      <c r="G57" s="90"/>
      <c r="H57" s="90"/>
      <c r="I57" s="1"/>
      <c r="J57" s="1"/>
      <c r="K57" s="1"/>
      <c r="L57" s="1"/>
      <c r="M57" s="1"/>
      <c r="N57" s="1"/>
      <c r="O57" s="1"/>
      <c r="P57" s="1"/>
      <c r="Q57" s="1"/>
    </row>
    <row r="58" spans="1:17" ht="15.75">
      <c r="A58" s="90"/>
      <c r="B58" s="93"/>
      <c r="C58" s="91"/>
      <c r="D58" s="91"/>
      <c r="E58" s="91"/>
      <c r="F58" s="90"/>
      <c r="G58" s="90"/>
      <c r="H58" s="90"/>
      <c r="I58" s="1"/>
      <c r="J58" s="1"/>
      <c r="K58" s="1"/>
      <c r="L58" s="1"/>
      <c r="M58" s="1"/>
      <c r="N58" s="1"/>
      <c r="O58" s="1"/>
      <c r="P58" s="1"/>
      <c r="Q58" s="1"/>
    </row>
    <row r="59" spans="1:17" ht="15.75">
      <c r="A59" s="90"/>
      <c r="B59" s="90"/>
      <c r="C59" s="91"/>
      <c r="D59" s="91"/>
      <c r="E59" s="91"/>
      <c r="F59" s="90"/>
      <c r="G59" s="90"/>
      <c r="H59" s="90"/>
      <c r="I59" s="1"/>
      <c r="J59" s="1"/>
      <c r="K59" s="1"/>
      <c r="L59" s="1"/>
      <c r="M59" s="1"/>
      <c r="N59" s="1"/>
      <c r="O59" s="1"/>
      <c r="P59" s="1"/>
      <c r="Q59" s="1"/>
    </row>
    <row r="60" spans="1:17" ht="15.75">
      <c r="A60" s="90"/>
      <c r="B60" s="90"/>
      <c r="C60" s="91"/>
      <c r="D60" s="91"/>
      <c r="E60" s="91"/>
      <c r="F60" s="90"/>
      <c r="G60" s="90"/>
      <c r="H60" s="90"/>
      <c r="I60" s="1"/>
      <c r="J60" s="1"/>
      <c r="K60" s="1"/>
      <c r="L60" s="1"/>
      <c r="M60" s="1"/>
      <c r="N60" s="1"/>
      <c r="O60" s="1"/>
      <c r="P60" s="1"/>
      <c r="Q60" s="1"/>
    </row>
    <row r="61" spans="1:17" ht="15.75">
      <c r="A61" s="94"/>
      <c r="B61" s="94"/>
      <c r="C61" s="94"/>
      <c r="D61" s="94"/>
      <c r="E61" s="94"/>
      <c r="F61" s="90"/>
      <c r="G61" s="90"/>
      <c r="H61" s="90"/>
      <c r="I61" s="1"/>
      <c r="J61" s="1"/>
      <c r="K61" s="1"/>
      <c r="L61" s="1"/>
      <c r="M61" s="1"/>
      <c r="N61" s="1"/>
      <c r="O61" s="1"/>
      <c r="P61" s="1"/>
      <c r="Q61" s="1"/>
    </row>
    <row r="62" spans="1:17" ht="15.75">
      <c r="A62" s="90"/>
      <c r="B62" s="90"/>
      <c r="C62" s="91"/>
      <c r="D62" s="91"/>
      <c r="E62" s="91"/>
      <c r="F62" s="90"/>
      <c r="G62" s="90"/>
      <c r="H62" s="90"/>
      <c r="I62" s="1"/>
      <c r="J62" s="1"/>
      <c r="K62" s="1"/>
      <c r="L62" s="1"/>
      <c r="M62" s="1"/>
      <c r="N62" s="1"/>
      <c r="O62" s="1"/>
      <c r="P62" s="1"/>
      <c r="Q62" s="1"/>
    </row>
    <row r="63" spans="1:17" ht="15.75">
      <c r="A63" s="90"/>
      <c r="B63" s="90"/>
      <c r="C63" s="91"/>
      <c r="D63" s="91"/>
      <c r="E63" s="91"/>
      <c r="F63" s="90"/>
      <c r="G63" s="90"/>
      <c r="H63" s="90"/>
      <c r="I63" s="1"/>
      <c r="J63" s="1"/>
      <c r="K63" s="1"/>
      <c r="L63" s="1"/>
      <c r="M63" s="1"/>
      <c r="N63" s="1"/>
      <c r="O63" s="1"/>
      <c r="P63" s="1"/>
      <c r="Q63" s="1"/>
    </row>
    <row r="64" spans="1:17" ht="15.75">
      <c r="A64" s="94"/>
      <c r="B64" s="94"/>
      <c r="C64" s="94"/>
      <c r="D64" s="94"/>
      <c r="E64" s="94"/>
      <c r="F64" s="90"/>
      <c r="G64" s="90"/>
      <c r="H64" s="90"/>
      <c r="I64" s="1"/>
      <c r="J64" s="1"/>
      <c r="K64" s="1"/>
      <c r="L64" s="1"/>
      <c r="M64" s="1"/>
      <c r="N64" s="1"/>
      <c r="O64" s="1"/>
      <c r="P64" s="1"/>
      <c r="Q64" s="1"/>
    </row>
    <row r="65" spans="1:17" ht="15.75">
      <c r="A65" s="90"/>
      <c r="B65" s="90"/>
      <c r="C65" s="91"/>
      <c r="D65" s="91"/>
      <c r="E65" s="91"/>
      <c r="F65" s="90"/>
      <c r="G65" s="90"/>
      <c r="H65" s="90"/>
      <c r="I65" s="1"/>
      <c r="J65" s="1"/>
      <c r="K65" s="1"/>
      <c r="L65" s="1"/>
      <c r="M65" s="1"/>
      <c r="N65" s="1"/>
      <c r="O65" s="1"/>
      <c r="P65" s="1"/>
      <c r="Q65" s="1"/>
    </row>
    <row r="66" spans="1:17" ht="15.75">
      <c r="A66" s="94"/>
      <c r="B66" s="94"/>
      <c r="C66" s="94"/>
      <c r="D66" s="94"/>
      <c r="E66" s="94"/>
      <c r="F66" s="90"/>
      <c r="G66" s="90"/>
      <c r="H66" s="90"/>
      <c r="I66" s="1"/>
      <c r="J66" s="1"/>
      <c r="K66" s="1"/>
      <c r="L66" s="1"/>
      <c r="M66" s="1"/>
      <c r="N66" s="1"/>
      <c r="O66" s="1"/>
      <c r="P66" s="1"/>
      <c r="Q66" s="1"/>
    </row>
    <row r="67" spans="1:17" ht="15.75">
      <c r="A67" s="90"/>
      <c r="B67" s="95"/>
      <c r="C67" s="96"/>
      <c r="D67" s="96"/>
      <c r="E67" s="96"/>
      <c r="F67" s="90"/>
      <c r="G67" s="90"/>
      <c r="H67" s="90"/>
      <c r="I67" s="1"/>
      <c r="J67" s="1"/>
      <c r="K67" s="1"/>
      <c r="L67" s="1"/>
      <c r="M67" s="1"/>
      <c r="N67" s="1"/>
      <c r="O67" s="1"/>
      <c r="P67" s="1"/>
      <c r="Q67" s="1"/>
    </row>
    <row r="68" spans="1:17" ht="15.75">
      <c r="A68" s="90"/>
      <c r="B68" s="90"/>
      <c r="C68" s="90"/>
      <c r="D68" s="90"/>
      <c r="E68" s="90"/>
      <c r="F68" s="90"/>
      <c r="G68" s="90"/>
      <c r="H68" s="90"/>
      <c r="I68" s="1"/>
      <c r="J68" s="1"/>
      <c r="K68" s="1"/>
      <c r="L68" s="1"/>
      <c r="M68" s="1"/>
      <c r="N68" s="1"/>
      <c r="O68" s="1"/>
      <c r="P68" s="1"/>
      <c r="Q68" s="1"/>
    </row>
    <row r="69" spans="1:17" ht="15.75">
      <c r="A69" s="90"/>
      <c r="B69" s="90"/>
      <c r="C69" s="90"/>
      <c r="D69" s="90"/>
      <c r="E69" s="90"/>
      <c r="F69" s="90"/>
      <c r="G69" s="90"/>
      <c r="H69" s="90"/>
      <c r="I69" s="1"/>
      <c r="J69" s="1"/>
      <c r="K69" s="1"/>
      <c r="L69" s="1"/>
      <c r="M69" s="1"/>
      <c r="N69" s="1"/>
      <c r="O69" s="1"/>
      <c r="P69" s="1"/>
      <c r="Q69" s="1"/>
    </row>
    <row r="70" spans="1:17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</sheetData>
  <sheetProtection/>
  <mergeCells count="5">
    <mergeCell ref="G1:K1"/>
    <mergeCell ref="A4:K4"/>
    <mergeCell ref="A5:K5"/>
    <mergeCell ref="A7:K7"/>
    <mergeCell ref="A6:K6"/>
  </mergeCells>
  <printOptions/>
  <pageMargins left="0.26" right="0.28" top="1" bottom="1" header="0.5" footer="0.5"/>
  <pageSetup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B1" sqref="B1:D1"/>
    </sheetView>
  </sheetViews>
  <sheetFormatPr defaultColWidth="9.00390625" defaultRowHeight="12.75"/>
  <cols>
    <col min="1" max="1" width="10.75390625" style="1" customWidth="1"/>
    <col min="2" max="2" width="42.75390625" style="1" customWidth="1"/>
    <col min="3" max="3" width="22.625" style="122" customWidth="1"/>
    <col min="4" max="4" width="10.75390625" style="1" customWidth="1"/>
    <col min="5" max="16384" width="9.125" style="1" customWidth="1"/>
  </cols>
  <sheetData>
    <row r="1" spans="2:6" ht="15.75">
      <c r="B1" s="216" t="s">
        <v>292</v>
      </c>
      <c r="C1" s="216"/>
      <c r="D1" s="216"/>
      <c r="E1" s="17"/>
      <c r="F1" s="17"/>
    </row>
    <row r="6" spans="1:6" ht="15.75">
      <c r="A6" s="217" t="s">
        <v>107</v>
      </c>
      <c r="B6" s="217"/>
      <c r="C6" s="217"/>
      <c r="D6" s="217"/>
      <c r="E6" s="126"/>
      <c r="F6" s="126"/>
    </row>
    <row r="7" spans="1:6" ht="15.75">
      <c r="A7" s="217" t="s">
        <v>129</v>
      </c>
      <c r="B7" s="217"/>
      <c r="C7" s="217"/>
      <c r="D7" s="217"/>
      <c r="E7" s="126"/>
      <c r="F7" s="126"/>
    </row>
    <row r="8" spans="1:6" ht="15.75">
      <c r="A8" s="217" t="s">
        <v>108</v>
      </c>
      <c r="B8" s="217"/>
      <c r="C8" s="217"/>
      <c r="D8" s="217"/>
      <c r="E8" s="126"/>
      <c r="F8" s="126"/>
    </row>
    <row r="9" spans="1:5" ht="15.75">
      <c r="A9" s="217" t="s">
        <v>7</v>
      </c>
      <c r="B9" s="217"/>
      <c r="C9" s="217"/>
      <c r="D9" s="217"/>
      <c r="E9" s="126"/>
    </row>
    <row r="14" spans="2:3" ht="15.75">
      <c r="B14" s="127" t="s">
        <v>28</v>
      </c>
      <c r="C14" s="128" t="s">
        <v>29</v>
      </c>
    </row>
    <row r="15" spans="2:3" ht="15.75">
      <c r="B15" s="129" t="s">
        <v>58</v>
      </c>
      <c r="C15" s="65">
        <v>9873</v>
      </c>
    </row>
    <row r="16" spans="2:3" ht="15.75">
      <c r="B16" s="117" t="s">
        <v>30</v>
      </c>
      <c r="C16" s="31">
        <v>167881</v>
      </c>
    </row>
    <row r="17" spans="2:3" ht="16.5" thickBot="1">
      <c r="B17" s="117" t="s">
        <v>31</v>
      </c>
      <c r="C17" s="31">
        <v>172555</v>
      </c>
    </row>
    <row r="18" spans="2:3" ht="17.25" thickBot="1" thickTop="1">
      <c r="B18" s="130" t="s">
        <v>32</v>
      </c>
      <c r="C18" s="131">
        <f>C15+C16-C17</f>
        <v>5199</v>
      </c>
    </row>
    <row r="19" spans="2:3" ht="16.5" thickTop="1">
      <c r="B19" s="69"/>
      <c r="C19" s="70"/>
    </row>
    <row r="20" spans="2:3" ht="16.5" thickBot="1">
      <c r="B20" s="132"/>
      <c r="C20" s="70"/>
    </row>
    <row r="21" spans="2:3" ht="16.5" thickTop="1">
      <c r="B21" s="133" t="s">
        <v>33</v>
      </c>
      <c r="C21" s="134">
        <f>SUM(C22:C26)</f>
        <v>5199</v>
      </c>
    </row>
    <row r="22" spans="2:3" ht="15.75">
      <c r="B22" s="72" t="s">
        <v>34</v>
      </c>
      <c r="C22" s="65">
        <v>5198</v>
      </c>
    </row>
    <row r="23" spans="2:3" ht="15.75">
      <c r="B23" s="105" t="s">
        <v>35</v>
      </c>
      <c r="C23" s="31">
        <v>1</v>
      </c>
    </row>
    <row r="24" spans="2:3" ht="15.75">
      <c r="B24" s="105" t="s">
        <v>55</v>
      </c>
      <c r="C24" s="31">
        <v>0</v>
      </c>
    </row>
    <row r="25" spans="2:3" ht="15.75">
      <c r="B25" s="135" t="s">
        <v>43</v>
      </c>
      <c r="C25" s="31">
        <v>0</v>
      </c>
    </row>
    <row r="26" spans="2:3" ht="15.75">
      <c r="B26" s="135" t="s">
        <v>52</v>
      </c>
      <c r="C26" s="31">
        <v>0</v>
      </c>
    </row>
    <row r="27" spans="2:3" ht="15.75">
      <c r="B27" s="92"/>
      <c r="C27" s="136"/>
    </row>
  </sheetData>
  <sheetProtection/>
  <mergeCells count="5">
    <mergeCell ref="B1:D1"/>
    <mergeCell ref="A6:D6"/>
    <mergeCell ref="A9:D9"/>
    <mergeCell ref="A7:D7"/>
    <mergeCell ref="A8:D8"/>
  </mergeCells>
  <printOptions/>
  <pageMargins left="0.75" right="0.75" top="1" bottom="1" header="0.5" footer="0.5"/>
  <pageSetup horizontalDpi="120" verticalDpi="12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1.37890625" style="71" customWidth="1"/>
    <col min="2" max="2" width="5.75390625" style="71" customWidth="1"/>
    <col min="3" max="3" width="37.25390625" style="71" customWidth="1"/>
    <col min="4" max="4" width="20.75390625" style="71" customWidth="1"/>
    <col min="5" max="5" width="20.75390625" style="204" customWidth="1"/>
    <col min="6" max="16384" width="9.125" style="71" customWidth="1"/>
  </cols>
  <sheetData>
    <row r="1" spans="1:7" s="1" customFormat="1" ht="15.75">
      <c r="A1" s="216" t="s">
        <v>293</v>
      </c>
      <c r="B1" s="216"/>
      <c r="C1" s="216"/>
      <c r="D1" s="216"/>
      <c r="E1" s="216"/>
      <c r="F1" s="17"/>
      <c r="G1" s="17"/>
    </row>
    <row r="2" s="1" customFormat="1" ht="15.75">
      <c r="C2" s="122"/>
    </row>
    <row r="3" s="1" customFormat="1" ht="15.75">
      <c r="C3" s="122"/>
    </row>
    <row r="4" s="1" customFormat="1" ht="15.75">
      <c r="C4" s="122"/>
    </row>
    <row r="5" s="1" customFormat="1" ht="15.75">
      <c r="C5" s="122"/>
    </row>
    <row r="6" spans="1:7" s="1" customFormat="1" ht="15.75">
      <c r="A6" s="217" t="s">
        <v>107</v>
      </c>
      <c r="B6" s="217"/>
      <c r="C6" s="217"/>
      <c r="D6" s="217"/>
      <c r="E6" s="217"/>
      <c r="F6" s="126"/>
      <c r="G6" s="126"/>
    </row>
    <row r="7" spans="1:7" s="1" customFormat="1" ht="15.75">
      <c r="A7" s="217" t="s">
        <v>129</v>
      </c>
      <c r="B7" s="217"/>
      <c r="C7" s="217"/>
      <c r="D7" s="217"/>
      <c r="E7" s="217"/>
      <c r="F7" s="126"/>
      <c r="G7" s="126"/>
    </row>
    <row r="8" spans="1:7" s="1" customFormat="1" ht="15.75">
      <c r="A8" s="217" t="s">
        <v>108</v>
      </c>
      <c r="B8" s="217"/>
      <c r="C8" s="217"/>
      <c r="D8" s="217"/>
      <c r="E8" s="217"/>
      <c r="F8" s="126"/>
      <c r="G8" s="126"/>
    </row>
    <row r="9" spans="1:7" s="1" customFormat="1" ht="15.75">
      <c r="A9" s="217" t="s">
        <v>258</v>
      </c>
      <c r="B9" s="217"/>
      <c r="C9" s="217"/>
      <c r="D9" s="217"/>
      <c r="E9" s="217"/>
      <c r="F9" s="126"/>
      <c r="G9" s="126"/>
    </row>
    <row r="10" spans="1:6" ht="25.5" customHeight="1">
      <c r="A10" s="1"/>
      <c r="B10" s="222"/>
      <c r="C10" s="222"/>
      <c r="D10" s="222"/>
      <c r="E10" s="222"/>
      <c r="F10" s="1"/>
    </row>
    <row r="11" spans="1:6" ht="25.5" customHeight="1">
      <c r="A11" s="1"/>
      <c r="B11" s="2"/>
      <c r="C11" s="2"/>
      <c r="D11" s="2"/>
      <c r="E11" s="2"/>
      <c r="F11" s="1"/>
    </row>
    <row r="12" spans="1:6" ht="25.5" customHeight="1">
      <c r="A12" s="1"/>
      <c r="B12" s="2"/>
      <c r="C12" s="2"/>
      <c r="D12" s="2"/>
      <c r="E12" s="2"/>
      <c r="F12" s="1"/>
    </row>
    <row r="13" spans="1:6" ht="18.75" customHeight="1">
      <c r="A13" s="1"/>
      <c r="B13" s="1"/>
      <c r="C13" s="1"/>
      <c r="D13" s="1"/>
      <c r="E13" s="139"/>
      <c r="F13" s="1"/>
    </row>
    <row r="14" spans="1:6" ht="15.75">
      <c r="A14" s="1"/>
      <c r="B14" s="3" t="s">
        <v>132</v>
      </c>
      <c r="C14" s="227" t="s">
        <v>0</v>
      </c>
      <c r="D14" s="21" t="s">
        <v>133</v>
      </c>
      <c r="E14" s="140" t="s">
        <v>133</v>
      </c>
      <c r="F14" s="1"/>
    </row>
    <row r="15" spans="1:6" ht="15.75">
      <c r="A15" s="1"/>
      <c r="B15" s="24" t="s">
        <v>134</v>
      </c>
      <c r="C15" s="242"/>
      <c r="D15" s="141" t="s">
        <v>259</v>
      </c>
      <c r="E15" s="142" t="s">
        <v>260</v>
      </c>
      <c r="F15" s="1"/>
    </row>
    <row r="16" spans="1:6" ht="15.75">
      <c r="A16" s="1"/>
      <c r="B16" s="198">
        <v>1</v>
      </c>
      <c r="C16" s="105" t="s">
        <v>278</v>
      </c>
      <c r="D16" s="211">
        <v>2</v>
      </c>
      <c r="E16" s="212">
        <v>2</v>
      </c>
      <c r="F16" s="1"/>
    </row>
    <row r="17" spans="1:6" ht="15.75">
      <c r="A17" s="1"/>
      <c r="B17" s="198">
        <v>2</v>
      </c>
      <c r="C17" s="105" t="s">
        <v>261</v>
      </c>
      <c r="D17" s="211">
        <v>10</v>
      </c>
      <c r="E17" s="212">
        <v>10</v>
      </c>
      <c r="F17" s="1"/>
    </row>
    <row r="18" spans="1:6" ht="15.75">
      <c r="A18" s="1"/>
      <c r="B18" s="198">
        <v>3</v>
      </c>
      <c r="C18" s="105" t="s">
        <v>130</v>
      </c>
      <c r="D18" s="211">
        <v>8</v>
      </c>
      <c r="E18" s="212">
        <v>8</v>
      </c>
      <c r="F18" s="1"/>
    </row>
    <row r="19" spans="1:6" ht="15.75">
      <c r="A19" s="1"/>
      <c r="B19" s="198">
        <v>4</v>
      </c>
      <c r="C19" s="105" t="s">
        <v>279</v>
      </c>
      <c r="D19" s="211">
        <v>1</v>
      </c>
      <c r="E19" s="212">
        <v>1</v>
      </c>
      <c r="F19" s="1"/>
    </row>
    <row r="20" spans="1:6" ht="15.75">
      <c r="A20" s="1"/>
      <c r="B20" s="198">
        <v>5</v>
      </c>
      <c r="C20" s="105" t="s">
        <v>280</v>
      </c>
      <c r="D20" s="211">
        <v>1</v>
      </c>
      <c r="E20" s="212">
        <v>1</v>
      </c>
      <c r="F20" s="1"/>
    </row>
    <row r="21" spans="1:6" ht="15.75">
      <c r="A21" s="1"/>
      <c r="B21" s="195"/>
      <c r="C21" s="121" t="s">
        <v>262</v>
      </c>
      <c r="D21" s="213">
        <f>SUM(D16:D20)</f>
        <v>22</v>
      </c>
      <c r="E21" s="213">
        <f>SUM(E16:E20)</f>
        <v>22</v>
      </c>
      <c r="F21" s="1"/>
    </row>
    <row r="22" spans="1:6" ht="15.75">
      <c r="A22" s="1"/>
      <c r="B22" s="199"/>
      <c r="C22" s="200"/>
      <c r="D22" s="200"/>
      <c r="E22" s="201"/>
      <c r="F22" s="1"/>
    </row>
    <row r="23" spans="1:6" ht="15.75">
      <c r="A23" s="1"/>
      <c r="B23" s="94"/>
      <c r="C23" s="94"/>
      <c r="D23" s="200"/>
      <c r="E23" s="201"/>
      <c r="F23" s="1"/>
    </row>
    <row r="24" spans="1:6" ht="15.75">
      <c r="A24" s="1"/>
      <c r="B24" s="199"/>
      <c r="C24" s="200"/>
      <c r="D24" s="200"/>
      <c r="E24" s="201"/>
      <c r="F24" s="1"/>
    </row>
    <row r="25" spans="1:6" ht="15.75">
      <c r="A25" s="1"/>
      <c r="B25" s="199"/>
      <c r="C25" s="200"/>
      <c r="D25" s="200"/>
      <c r="E25" s="201"/>
      <c r="F25" s="1"/>
    </row>
    <row r="26" spans="1:6" ht="15.75">
      <c r="A26" s="1"/>
      <c r="B26" s="199"/>
      <c r="C26" s="200"/>
      <c r="D26" s="200"/>
      <c r="E26" s="201"/>
      <c r="F26" s="1"/>
    </row>
    <row r="27" spans="1:6" ht="15.75">
      <c r="A27" s="1"/>
      <c r="B27" s="199"/>
      <c r="C27" s="90"/>
      <c r="D27" s="200"/>
      <c r="E27" s="201"/>
      <c r="F27" s="1"/>
    </row>
    <row r="28" spans="1:6" ht="15.75">
      <c r="A28" s="1"/>
      <c r="B28" s="199"/>
      <c r="C28" s="200"/>
      <c r="D28" s="200"/>
      <c r="E28" s="201"/>
      <c r="F28" s="1"/>
    </row>
    <row r="29" spans="1:6" ht="15.75">
      <c r="A29" s="1"/>
      <c r="B29" s="68"/>
      <c r="C29" s="90"/>
      <c r="D29" s="90"/>
      <c r="E29" s="90"/>
      <c r="F29" s="1"/>
    </row>
    <row r="30" spans="1:6" ht="15.75">
      <c r="A30" s="1"/>
      <c r="B30" s="94"/>
      <c r="C30" s="94"/>
      <c r="D30" s="94"/>
      <c r="E30" s="202"/>
      <c r="F30" s="1"/>
    </row>
    <row r="31" spans="1:6" ht="15.75">
      <c r="A31" s="1"/>
      <c r="B31" s="94"/>
      <c r="C31" s="94"/>
      <c r="D31" s="94"/>
      <c r="E31" s="202"/>
      <c r="F31" s="1"/>
    </row>
    <row r="32" spans="1:6" ht="15.75">
      <c r="A32" s="90"/>
      <c r="B32" s="199"/>
      <c r="C32" s="200"/>
      <c r="D32" s="200"/>
      <c r="E32" s="203"/>
      <c r="F32" s="1"/>
    </row>
    <row r="33" spans="1:6" ht="15.75">
      <c r="A33" s="90"/>
      <c r="B33" s="94"/>
      <c r="C33" s="94"/>
      <c r="D33" s="94"/>
      <c r="E33" s="202"/>
      <c r="F33" s="1"/>
    </row>
    <row r="34" spans="1:6" ht="15.75">
      <c r="A34" s="1"/>
      <c r="F34" s="1"/>
    </row>
    <row r="35" spans="1:6" ht="15.75">
      <c r="A35" s="1"/>
      <c r="F35" s="1"/>
    </row>
    <row r="36" spans="1:6" ht="15.75">
      <c r="A36" s="1"/>
      <c r="F36" s="1"/>
    </row>
    <row r="37" spans="1:6" ht="15.75">
      <c r="A37" s="1"/>
      <c r="F37" s="1"/>
    </row>
    <row r="38" spans="1:6" ht="15.75">
      <c r="A38" s="1"/>
      <c r="F38" s="1"/>
    </row>
    <row r="39" spans="1:6" ht="15.75">
      <c r="A39" s="1"/>
      <c r="F39" s="1"/>
    </row>
    <row r="40" spans="1:6" ht="15.75">
      <c r="A40" s="1"/>
      <c r="F40" s="1"/>
    </row>
    <row r="41" spans="1:6" ht="15.75">
      <c r="A41" s="1"/>
      <c r="B41" s="1"/>
      <c r="C41" s="1"/>
      <c r="D41" s="1"/>
      <c r="E41" s="137"/>
      <c r="F41" s="1"/>
    </row>
  </sheetData>
  <sheetProtection/>
  <mergeCells count="7">
    <mergeCell ref="C14:C15"/>
    <mergeCell ref="B10:E10"/>
    <mergeCell ref="A6:E6"/>
    <mergeCell ref="A1:E1"/>
    <mergeCell ref="A9:E9"/>
    <mergeCell ref="A8:E8"/>
    <mergeCell ref="A7:E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3.25390625" style="12" customWidth="1"/>
    <col min="2" max="2" width="47.125" style="1" customWidth="1"/>
    <col min="3" max="6" width="11.75390625" style="1" customWidth="1"/>
    <col min="7" max="7" width="11.625" style="1" bestFit="1" customWidth="1"/>
    <col min="8" max="16384" width="9.125" style="1" customWidth="1"/>
  </cols>
  <sheetData>
    <row r="1" spans="2:7" ht="15.75">
      <c r="B1" s="216" t="s">
        <v>284</v>
      </c>
      <c r="C1" s="216"/>
      <c r="D1" s="216"/>
      <c r="E1" s="216"/>
      <c r="F1" s="216"/>
      <c r="G1" s="17"/>
    </row>
    <row r="2" spans="2:7" ht="15.75">
      <c r="B2" s="13"/>
      <c r="C2" s="13"/>
      <c r="D2" s="13"/>
      <c r="E2" s="13"/>
      <c r="F2" s="13"/>
      <c r="G2" s="17"/>
    </row>
    <row r="3" spans="2:7" ht="15.75">
      <c r="B3" s="13"/>
      <c r="C3" s="13"/>
      <c r="D3" s="13"/>
      <c r="E3" s="13"/>
      <c r="F3" s="13"/>
      <c r="G3" s="17"/>
    </row>
    <row r="4" spans="3:6" ht="15.75">
      <c r="C4" s="13"/>
      <c r="D4" s="13"/>
      <c r="E4" s="13"/>
      <c r="F4" s="13"/>
    </row>
    <row r="5" ht="3" customHeight="1"/>
    <row r="6" spans="1:6" ht="15.75">
      <c r="A6" s="217" t="s">
        <v>107</v>
      </c>
      <c r="B6" s="217"/>
      <c r="C6" s="217"/>
      <c r="D6" s="217"/>
      <c r="E6" s="217"/>
      <c r="F6" s="217"/>
    </row>
    <row r="7" spans="1:6" ht="15.75">
      <c r="A7" s="217" t="s">
        <v>129</v>
      </c>
      <c r="B7" s="217"/>
      <c r="C7" s="217"/>
      <c r="D7" s="217"/>
      <c r="E7" s="217"/>
      <c r="F7" s="217"/>
    </row>
    <row r="8" spans="1:6" ht="15.75">
      <c r="A8" s="217" t="s">
        <v>109</v>
      </c>
      <c r="B8" s="217"/>
      <c r="C8" s="217"/>
      <c r="D8" s="217"/>
      <c r="E8" s="217"/>
      <c r="F8" s="217"/>
    </row>
    <row r="9" spans="1:6" ht="15.75">
      <c r="A9" s="217" t="s">
        <v>4</v>
      </c>
      <c r="B9" s="217"/>
      <c r="C9" s="217"/>
      <c r="D9" s="217"/>
      <c r="E9" s="217"/>
      <c r="F9" s="217"/>
    </row>
    <row r="10" spans="1:6" ht="15.75">
      <c r="A10" s="14"/>
      <c r="B10" s="14"/>
      <c r="C10" s="14"/>
      <c r="D10" s="14"/>
      <c r="E10" s="14"/>
      <c r="F10" s="14"/>
    </row>
    <row r="11" spans="2:6" ht="15.75">
      <c r="B11" s="14"/>
      <c r="C11" s="14"/>
      <c r="D11" s="14"/>
      <c r="E11" s="14"/>
      <c r="F11" s="14"/>
    </row>
    <row r="12" spans="1:6" ht="19.5" customHeight="1">
      <c r="A12" s="217"/>
      <c r="B12" s="217"/>
      <c r="C12" s="217"/>
      <c r="D12" s="217"/>
      <c r="E12" s="217"/>
      <c r="F12" s="2" t="s">
        <v>36</v>
      </c>
    </row>
    <row r="13" spans="1:6" ht="19.5" customHeight="1">
      <c r="A13" s="10"/>
      <c r="B13" s="3" t="s">
        <v>0</v>
      </c>
      <c r="C13" s="19" t="s">
        <v>24</v>
      </c>
      <c r="D13" s="3" t="s">
        <v>25</v>
      </c>
      <c r="E13" s="21" t="s">
        <v>23</v>
      </c>
      <c r="F13" s="3" t="s">
        <v>23</v>
      </c>
    </row>
    <row r="14" spans="1:6" ht="19.5" customHeight="1">
      <c r="A14" s="11"/>
      <c r="B14" s="4"/>
      <c r="C14" s="20" t="s">
        <v>26</v>
      </c>
      <c r="D14" s="5" t="s">
        <v>26</v>
      </c>
      <c r="E14" s="22"/>
      <c r="F14" s="5" t="s">
        <v>27</v>
      </c>
    </row>
    <row r="15" spans="1:6" ht="15.75">
      <c r="A15" s="41">
        <v>1</v>
      </c>
      <c r="B15" s="42" t="s">
        <v>93</v>
      </c>
      <c r="C15" s="43">
        <f>SUM(C16:C21)</f>
        <v>83875</v>
      </c>
      <c r="D15" s="43">
        <f>SUM(D16:D21)</f>
        <v>89511</v>
      </c>
      <c r="E15" s="43">
        <f>SUM(E16:E21)</f>
        <v>89511</v>
      </c>
      <c r="F15" s="8">
        <f aca="true" t="shared" si="0" ref="F15:F21">(E15/D15)*100</f>
        <v>100</v>
      </c>
    </row>
    <row r="16" spans="1:7" ht="15.75">
      <c r="A16" s="44"/>
      <c r="B16" s="45" t="s">
        <v>94</v>
      </c>
      <c r="C16" s="46">
        <v>52298</v>
      </c>
      <c r="D16" s="46">
        <v>52298</v>
      </c>
      <c r="E16" s="31">
        <v>52298</v>
      </c>
      <c r="F16" s="7">
        <f t="shared" si="0"/>
        <v>100</v>
      </c>
      <c r="G16" s="40"/>
    </row>
    <row r="17" spans="1:7" ht="15.75">
      <c r="A17" s="44"/>
      <c r="B17" s="45" t="s">
        <v>95</v>
      </c>
      <c r="C17" s="46">
        <v>26667</v>
      </c>
      <c r="D17" s="46">
        <v>26667</v>
      </c>
      <c r="E17" s="31">
        <v>26667</v>
      </c>
      <c r="F17" s="7">
        <f t="shared" si="0"/>
        <v>100</v>
      </c>
      <c r="G17" s="40"/>
    </row>
    <row r="18" spans="1:7" ht="15.75">
      <c r="A18" s="44"/>
      <c r="B18" s="45" t="s">
        <v>97</v>
      </c>
      <c r="C18" s="46">
        <v>2611</v>
      </c>
      <c r="D18" s="46">
        <v>6856</v>
      </c>
      <c r="E18" s="47">
        <v>6856</v>
      </c>
      <c r="F18" s="7">
        <f t="shared" si="0"/>
        <v>100</v>
      </c>
      <c r="G18" s="40"/>
    </row>
    <row r="19" spans="1:7" ht="15.75">
      <c r="A19" s="44"/>
      <c r="B19" s="45" t="s">
        <v>96</v>
      </c>
      <c r="C19" s="46">
        <v>2299</v>
      </c>
      <c r="D19" s="46">
        <v>2299</v>
      </c>
      <c r="E19" s="31">
        <v>2299</v>
      </c>
      <c r="F19" s="7">
        <f t="shared" si="0"/>
        <v>100</v>
      </c>
      <c r="G19" s="40"/>
    </row>
    <row r="20" spans="1:7" ht="15.75">
      <c r="A20" s="44"/>
      <c r="B20" s="45" t="s">
        <v>83</v>
      </c>
      <c r="C20" s="46">
        <v>0</v>
      </c>
      <c r="D20" s="46">
        <v>177</v>
      </c>
      <c r="E20" s="47">
        <v>177</v>
      </c>
      <c r="F20" s="7">
        <f t="shared" si="0"/>
        <v>100</v>
      </c>
      <c r="G20" s="40"/>
    </row>
    <row r="21" spans="1:7" ht="15.75">
      <c r="A21" s="44"/>
      <c r="B21" s="45" t="s">
        <v>84</v>
      </c>
      <c r="C21" s="46">
        <v>0</v>
      </c>
      <c r="D21" s="46">
        <v>1214</v>
      </c>
      <c r="E21" s="31">
        <v>1214</v>
      </c>
      <c r="F21" s="7">
        <f t="shared" si="0"/>
        <v>100</v>
      </c>
      <c r="G21" s="40"/>
    </row>
    <row r="22" spans="1:7" ht="15.75">
      <c r="A22" s="41">
        <v>2</v>
      </c>
      <c r="B22" s="42" t="s">
        <v>98</v>
      </c>
      <c r="C22" s="43">
        <f>C23+C25+C24</f>
        <v>3300</v>
      </c>
      <c r="D22" s="43">
        <f>D23+D25+D24</f>
        <v>25223</v>
      </c>
      <c r="E22" s="43">
        <f>E23+E25+E24</f>
        <v>25223</v>
      </c>
      <c r="F22" s="8">
        <f aca="true" t="shared" si="1" ref="F22:F32">(E22/D22)*100</f>
        <v>100</v>
      </c>
      <c r="G22" s="40"/>
    </row>
    <row r="23" spans="1:7" ht="15.75">
      <c r="A23" s="44"/>
      <c r="B23" s="45" t="s">
        <v>103</v>
      </c>
      <c r="C23" s="47">
        <v>2200</v>
      </c>
      <c r="D23" s="47">
        <v>2897</v>
      </c>
      <c r="E23" s="47">
        <v>2897</v>
      </c>
      <c r="F23" s="7">
        <f t="shared" si="1"/>
        <v>100</v>
      </c>
      <c r="G23" s="40"/>
    </row>
    <row r="24" spans="1:7" ht="15.75">
      <c r="A24" s="44"/>
      <c r="B24" s="45" t="s">
        <v>126</v>
      </c>
      <c r="C24" s="47">
        <v>1100</v>
      </c>
      <c r="D24" s="47">
        <v>1181</v>
      </c>
      <c r="E24" s="47">
        <v>1181</v>
      </c>
      <c r="F24" s="7">
        <f t="shared" si="1"/>
        <v>100</v>
      </c>
      <c r="G24" s="40"/>
    </row>
    <row r="25" spans="1:7" ht="15.75">
      <c r="A25" s="44"/>
      <c r="B25" s="45" t="s">
        <v>104</v>
      </c>
      <c r="C25" s="47">
        <v>0</v>
      </c>
      <c r="D25" s="31">
        <v>21145</v>
      </c>
      <c r="E25" s="31">
        <v>21145</v>
      </c>
      <c r="F25" s="9">
        <f t="shared" si="1"/>
        <v>100</v>
      </c>
      <c r="G25" s="40"/>
    </row>
    <row r="26" spans="1:7" ht="15.75">
      <c r="A26" s="41">
        <v>3</v>
      </c>
      <c r="B26" s="42" t="s">
        <v>51</v>
      </c>
      <c r="C26" s="43">
        <f>SUM(C27:C34)</f>
        <v>47372</v>
      </c>
      <c r="D26" s="43">
        <f>SUM(D27:D34)</f>
        <v>48053</v>
      </c>
      <c r="E26" s="43">
        <f>SUM(E27:E34)</f>
        <v>47193</v>
      </c>
      <c r="F26" s="8">
        <f t="shared" si="1"/>
        <v>98.21030944998232</v>
      </c>
      <c r="G26" s="40"/>
    </row>
    <row r="27" spans="1:7" ht="15.75">
      <c r="A27" s="44"/>
      <c r="B27" s="45" t="s">
        <v>127</v>
      </c>
      <c r="C27" s="47">
        <v>342</v>
      </c>
      <c r="D27" s="47">
        <v>341</v>
      </c>
      <c r="E27" s="47">
        <v>341</v>
      </c>
      <c r="F27" s="7">
        <f t="shared" si="1"/>
        <v>100</v>
      </c>
      <c r="G27" s="40"/>
    </row>
    <row r="28" spans="1:7" ht="15.75">
      <c r="A28" s="44"/>
      <c r="B28" s="45" t="s">
        <v>85</v>
      </c>
      <c r="C28" s="47">
        <v>5700</v>
      </c>
      <c r="D28" s="47">
        <v>6322</v>
      </c>
      <c r="E28" s="47">
        <v>6322</v>
      </c>
      <c r="F28" s="7">
        <f t="shared" si="1"/>
        <v>100</v>
      </c>
      <c r="G28" s="40"/>
    </row>
    <row r="29" spans="1:7" ht="15.75">
      <c r="A29" s="44"/>
      <c r="B29" s="45" t="s">
        <v>5</v>
      </c>
      <c r="C29" s="47">
        <v>37000</v>
      </c>
      <c r="D29" s="47">
        <v>37000</v>
      </c>
      <c r="E29" s="31">
        <v>36522</v>
      </c>
      <c r="F29" s="7">
        <f t="shared" si="1"/>
        <v>98.7081081081081</v>
      </c>
      <c r="G29" s="40"/>
    </row>
    <row r="30" spans="1:7" ht="15.75">
      <c r="A30" s="44"/>
      <c r="B30" s="45" t="s">
        <v>99</v>
      </c>
      <c r="C30" s="47">
        <v>3600</v>
      </c>
      <c r="D30" s="47">
        <v>3600</v>
      </c>
      <c r="E30" s="47">
        <v>3369</v>
      </c>
      <c r="F30" s="7">
        <f t="shared" si="1"/>
        <v>93.58333333333333</v>
      </c>
      <c r="G30" s="40"/>
    </row>
    <row r="31" spans="1:7" ht="15.75">
      <c r="A31" s="44"/>
      <c r="B31" s="45" t="s">
        <v>128</v>
      </c>
      <c r="C31" s="47">
        <v>200</v>
      </c>
      <c r="D31" s="47">
        <v>200</v>
      </c>
      <c r="E31" s="47">
        <v>137</v>
      </c>
      <c r="F31" s="7">
        <f t="shared" si="1"/>
        <v>68.5</v>
      </c>
      <c r="G31" s="40"/>
    </row>
    <row r="32" spans="1:7" ht="15.75">
      <c r="A32" s="44"/>
      <c r="B32" s="45" t="s">
        <v>86</v>
      </c>
      <c r="C32" s="48">
        <v>350</v>
      </c>
      <c r="D32" s="48">
        <v>350</v>
      </c>
      <c r="E32" s="119">
        <v>347</v>
      </c>
      <c r="F32" s="7">
        <f t="shared" si="1"/>
        <v>99.14285714285714</v>
      </c>
      <c r="G32" s="40"/>
    </row>
    <row r="33" spans="1:7" ht="15.75">
      <c r="A33" s="44"/>
      <c r="B33" s="45" t="s">
        <v>87</v>
      </c>
      <c r="C33" s="48">
        <v>80</v>
      </c>
      <c r="D33" s="48">
        <v>80</v>
      </c>
      <c r="E33" s="48">
        <v>39</v>
      </c>
      <c r="F33" s="7">
        <f aca="true" t="shared" si="2" ref="F33:F40">(E33/D33)*100</f>
        <v>48.75</v>
      </c>
      <c r="G33" s="40"/>
    </row>
    <row r="34" spans="1:7" ht="15.75">
      <c r="A34" s="49"/>
      <c r="B34" s="50" t="s">
        <v>88</v>
      </c>
      <c r="C34" s="51">
        <v>100</v>
      </c>
      <c r="D34" s="51">
        <v>160</v>
      </c>
      <c r="E34" s="205">
        <v>116</v>
      </c>
      <c r="F34" s="9">
        <f t="shared" si="2"/>
        <v>72.5</v>
      </c>
      <c r="G34" s="40"/>
    </row>
    <row r="35" spans="1:7" ht="15.75">
      <c r="A35" s="41">
        <v>4</v>
      </c>
      <c r="B35" s="52" t="s">
        <v>100</v>
      </c>
      <c r="C35" s="53">
        <f>SUM(C36:C40)</f>
        <v>1460</v>
      </c>
      <c r="D35" s="53">
        <f>SUM(D36:D40)</f>
        <v>2906</v>
      </c>
      <c r="E35" s="53">
        <f>SUM(E36:E40)</f>
        <v>2774</v>
      </c>
      <c r="F35" s="8">
        <f t="shared" si="2"/>
        <v>95.45767377838953</v>
      </c>
      <c r="G35" s="40"/>
    </row>
    <row r="36" spans="1:7" ht="15.75">
      <c r="A36" s="44"/>
      <c r="B36" s="45" t="s">
        <v>89</v>
      </c>
      <c r="C36" s="48">
        <v>0</v>
      </c>
      <c r="D36" s="48">
        <v>1731</v>
      </c>
      <c r="E36" s="31">
        <v>1603</v>
      </c>
      <c r="F36" s="7">
        <f t="shared" si="2"/>
        <v>92.6054303870595</v>
      </c>
      <c r="G36" s="40"/>
    </row>
    <row r="37" spans="1:7" ht="15.75">
      <c r="A37" s="44"/>
      <c r="B37" s="45" t="s">
        <v>263</v>
      </c>
      <c r="C37" s="48">
        <v>1300</v>
      </c>
      <c r="D37" s="48">
        <v>125</v>
      </c>
      <c r="E37" s="31">
        <v>125</v>
      </c>
      <c r="F37" s="7">
        <f t="shared" si="2"/>
        <v>100</v>
      </c>
      <c r="G37" s="40"/>
    </row>
    <row r="38" spans="1:7" ht="15.75">
      <c r="A38" s="44"/>
      <c r="B38" s="45" t="s">
        <v>90</v>
      </c>
      <c r="C38" s="48">
        <v>140</v>
      </c>
      <c r="D38" s="48">
        <v>78</v>
      </c>
      <c r="E38" s="31">
        <v>74</v>
      </c>
      <c r="F38" s="7">
        <f t="shared" si="2"/>
        <v>94.87179487179486</v>
      </c>
      <c r="G38" s="40"/>
    </row>
    <row r="39" spans="1:7" ht="15.75">
      <c r="A39" s="44"/>
      <c r="B39" s="45" t="s">
        <v>91</v>
      </c>
      <c r="C39" s="48">
        <v>20</v>
      </c>
      <c r="D39" s="48">
        <v>11</v>
      </c>
      <c r="E39" s="31">
        <v>11</v>
      </c>
      <c r="F39" s="7">
        <f t="shared" si="2"/>
        <v>100</v>
      </c>
      <c r="G39" s="40"/>
    </row>
    <row r="40" spans="1:7" ht="15.75">
      <c r="A40" s="44"/>
      <c r="B40" s="45" t="s">
        <v>92</v>
      </c>
      <c r="C40" s="48">
        <v>0</v>
      </c>
      <c r="D40" s="48">
        <v>961</v>
      </c>
      <c r="E40" s="31">
        <v>961</v>
      </c>
      <c r="F40" s="7">
        <f t="shared" si="2"/>
        <v>100</v>
      </c>
      <c r="G40" s="40"/>
    </row>
    <row r="41" spans="1:6" ht="15.75">
      <c r="A41" s="41">
        <v>5</v>
      </c>
      <c r="B41" s="52" t="s">
        <v>101</v>
      </c>
      <c r="C41" s="53">
        <f>C42+C43</f>
        <v>9501</v>
      </c>
      <c r="D41" s="53">
        <f>D42+D43</f>
        <v>7381</v>
      </c>
      <c r="E41" s="53">
        <f>E42+E43</f>
        <v>3180</v>
      </c>
      <c r="F41" s="8">
        <f>(E41/D41)*100</f>
        <v>43.08359300907736</v>
      </c>
    </row>
    <row r="42" spans="1:6" ht="15.75">
      <c r="A42" s="44"/>
      <c r="B42" s="85" t="s">
        <v>102</v>
      </c>
      <c r="C42" s="48">
        <v>9501</v>
      </c>
      <c r="D42" s="31">
        <v>4201</v>
      </c>
      <c r="E42" s="31">
        <v>0</v>
      </c>
      <c r="F42" s="7">
        <f>(E42/D42)*100</f>
        <v>0</v>
      </c>
    </row>
    <row r="43" spans="1:6" ht="15.75">
      <c r="A43" s="210"/>
      <c r="B43" s="15" t="s">
        <v>275</v>
      </c>
      <c r="C43" s="51"/>
      <c r="D43" s="34">
        <v>3180</v>
      </c>
      <c r="E43" s="34">
        <v>3180</v>
      </c>
      <c r="F43" s="9">
        <f>(E43/D43)*100</f>
        <v>100</v>
      </c>
    </row>
    <row r="44" spans="1:6" ht="17.25">
      <c r="A44" s="18"/>
      <c r="B44" s="62" t="s">
        <v>6</v>
      </c>
      <c r="C44" s="63">
        <f>C15+C22+C26+C35+C41</f>
        <v>145508</v>
      </c>
      <c r="D44" s="63">
        <f>D15+D22+D26+D35+D41</f>
        <v>173074</v>
      </c>
      <c r="E44" s="63">
        <f>E15+E22+E26+E35+E41</f>
        <v>167881</v>
      </c>
      <c r="F44" s="64">
        <f>(E44/D44)*100</f>
        <v>96.99954932572194</v>
      </c>
    </row>
    <row r="45" spans="1:6" ht="20.25">
      <c r="A45" s="54"/>
      <c r="B45" s="55"/>
      <c r="C45" s="56"/>
      <c r="D45" s="56"/>
      <c r="E45" s="56"/>
      <c r="F45" s="57"/>
    </row>
    <row r="46" spans="1:6" ht="20.25">
      <c r="A46" s="61"/>
      <c r="B46" s="58"/>
      <c r="C46" s="59"/>
      <c r="D46" s="59"/>
      <c r="E46" s="59"/>
      <c r="F46" s="60"/>
    </row>
    <row r="47" spans="1:6" ht="20.25">
      <c r="A47" s="61"/>
      <c r="B47" s="58"/>
      <c r="C47" s="59"/>
      <c r="D47" s="59"/>
      <c r="E47" s="59"/>
      <c r="F47" s="60"/>
    </row>
    <row r="48" spans="1:6" ht="20.25">
      <c r="A48" s="61"/>
      <c r="B48" s="58"/>
      <c r="C48" s="59"/>
      <c r="D48" s="59"/>
      <c r="E48" s="59"/>
      <c r="F48" s="60"/>
    </row>
    <row r="49" spans="1:6" ht="20.25">
      <c r="A49" s="61"/>
      <c r="B49" s="58"/>
      <c r="C49" s="59"/>
      <c r="D49" s="59"/>
      <c r="E49" s="59"/>
      <c r="F49" s="60"/>
    </row>
    <row r="50" spans="1:6" ht="20.25">
      <c r="A50" s="61"/>
      <c r="B50" s="58"/>
      <c r="C50" s="59"/>
      <c r="D50" s="59"/>
      <c r="E50" s="59"/>
      <c r="F50" s="60"/>
    </row>
    <row r="51" spans="1:6" ht="20.25">
      <c r="A51" s="61"/>
      <c r="B51" s="58"/>
      <c r="C51" s="59"/>
      <c r="D51" s="59"/>
      <c r="E51" s="59"/>
      <c r="F51" s="60"/>
    </row>
  </sheetData>
  <sheetProtection/>
  <mergeCells count="6">
    <mergeCell ref="B1:F1"/>
    <mergeCell ref="A12:E12"/>
    <mergeCell ref="A6:F6"/>
    <mergeCell ref="A7:F7"/>
    <mergeCell ref="A9:F9"/>
    <mergeCell ref="A8:F8"/>
  </mergeCells>
  <printOptions horizontalCentered="1"/>
  <pageMargins left="0.4330708661417323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3.00390625" style="71" customWidth="1"/>
    <col min="2" max="2" width="43.375" style="71" customWidth="1"/>
    <col min="3" max="6" width="11.75390625" style="71" customWidth="1"/>
    <col min="7" max="16384" width="9.125" style="71" customWidth="1"/>
  </cols>
  <sheetData>
    <row r="1" spans="1:7" ht="15.75">
      <c r="A1" s="1"/>
      <c r="B1" s="216" t="s">
        <v>285</v>
      </c>
      <c r="C1" s="216"/>
      <c r="D1" s="216"/>
      <c r="E1" s="216"/>
      <c r="F1" s="216"/>
      <c r="G1" s="17"/>
    </row>
    <row r="2" spans="1:7" ht="15.75">
      <c r="A2" s="1"/>
      <c r="B2" s="13"/>
      <c r="C2" s="13"/>
      <c r="D2" s="13"/>
      <c r="E2" s="13"/>
      <c r="F2" s="13"/>
      <c r="G2" s="17"/>
    </row>
    <row r="3" spans="1:6" ht="15.75">
      <c r="A3" s="1"/>
      <c r="B3" s="1"/>
      <c r="C3" s="1"/>
      <c r="D3" s="1"/>
      <c r="E3" s="1"/>
      <c r="F3" s="214"/>
    </row>
    <row r="4" spans="1:6" ht="15.75">
      <c r="A4" s="217" t="s">
        <v>107</v>
      </c>
      <c r="B4" s="217"/>
      <c r="C4" s="217"/>
      <c r="D4" s="217"/>
      <c r="E4" s="217"/>
      <c r="F4" s="217"/>
    </row>
    <row r="5" spans="1:6" ht="15.75">
      <c r="A5" s="217" t="s">
        <v>129</v>
      </c>
      <c r="B5" s="217"/>
      <c r="C5" s="217"/>
      <c r="D5" s="217"/>
      <c r="E5" s="217"/>
      <c r="F5" s="217"/>
    </row>
    <row r="6" spans="1:6" ht="15.75">
      <c r="A6" s="217" t="s">
        <v>108</v>
      </c>
      <c r="B6" s="217"/>
      <c r="C6" s="217"/>
      <c r="D6" s="217"/>
      <c r="E6" s="217"/>
      <c r="F6" s="217"/>
    </row>
    <row r="7" spans="1:6" ht="15.75">
      <c r="A7" s="217" t="s">
        <v>45</v>
      </c>
      <c r="B7" s="217"/>
      <c r="C7" s="217"/>
      <c r="D7" s="217"/>
      <c r="E7" s="217"/>
      <c r="F7" s="217"/>
    </row>
    <row r="8" spans="1:6" ht="15.75">
      <c r="A8" s="14"/>
      <c r="B8" s="14"/>
      <c r="C8" s="14"/>
      <c r="D8" s="14"/>
      <c r="E8" s="14"/>
      <c r="F8" s="14"/>
    </row>
    <row r="9" spans="1:6" ht="19.5" customHeight="1">
      <c r="A9" s="1"/>
      <c r="B9" s="1"/>
      <c r="C9" s="1"/>
      <c r="D9" s="1"/>
      <c r="E9" s="215"/>
      <c r="F9" s="2" t="s">
        <v>36</v>
      </c>
    </row>
    <row r="10" spans="1:6" ht="15.75">
      <c r="A10" s="3"/>
      <c r="B10" s="3" t="s">
        <v>0</v>
      </c>
      <c r="C10" s="3" t="s">
        <v>24</v>
      </c>
      <c r="D10" s="3" t="s">
        <v>37</v>
      </c>
      <c r="E10" s="3" t="s">
        <v>23</v>
      </c>
      <c r="F10" s="23" t="s">
        <v>23</v>
      </c>
    </row>
    <row r="11" spans="1:6" ht="15.75">
      <c r="A11" s="24"/>
      <c r="B11" s="24"/>
      <c r="C11" s="24" t="s">
        <v>46</v>
      </c>
      <c r="D11" s="24" t="s">
        <v>46</v>
      </c>
      <c r="E11" s="24"/>
      <c r="F11" s="25" t="s">
        <v>38</v>
      </c>
    </row>
    <row r="12" spans="1:6" ht="15.75" customHeight="1">
      <c r="A12" s="26">
        <v>1</v>
      </c>
      <c r="B12" s="27" t="s">
        <v>18</v>
      </c>
      <c r="C12" s="28">
        <f>SUM(C13:C18)</f>
        <v>11453</v>
      </c>
      <c r="D12" s="28">
        <f>SUM(D13:D18)</f>
        <v>31643</v>
      </c>
      <c r="E12" s="28">
        <f>SUM(E13:E18)</f>
        <v>31468</v>
      </c>
      <c r="F12" s="29">
        <f aca="true" t="shared" si="0" ref="F12:F19">(E12/D12)*100</f>
        <v>99.44695509275353</v>
      </c>
    </row>
    <row r="13" spans="1:6" ht="15.75" customHeight="1">
      <c r="A13" s="30"/>
      <c r="B13" s="206" t="s">
        <v>265</v>
      </c>
      <c r="C13" s="31">
        <v>2452</v>
      </c>
      <c r="D13" s="31">
        <v>21405</v>
      </c>
      <c r="E13" s="31">
        <v>21230</v>
      </c>
      <c r="F13" s="32">
        <f t="shared" si="0"/>
        <v>99.18243401074515</v>
      </c>
    </row>
    <row r="14" spans="1:6" ht="15.75" customHeight="1">
      <c r="A14" s="30"/>
      <c r="B14" s="206" t="s">
        <v>266</v>
      </c>
      <c r="C14" s="31">
        <v>60</v>
      </c>
      <c r="D14" s="31">
        <v>150</v>
      </c>
      <c r="E14" s="31">
        <v>150</v>
      </c>
      <c r="F14" s="32">
        <f t="shared" si="0"/>
        <v>100</v>
      </c>
    </row>
    <row r="15" spans="1:6" ht="15.75" customHeight="1">
      <c r="A15" s="30"/>
      <c r="B15" s="206" t="s">
        <v>264</v>
      </c>
      <c r="C15" s="31">
        <v>415</v>
      </c>
      <c r="D15" s="31">
        <v>383</v>
      </c>
      <c r="E15" s="31">
        <v>383</v>
      </c>
      <c r="F15" s="32">
        <f t="shared" si="0"/>
        <v>100</v>
      </c>
    </row>
    <row r="16" spans="1:6" ht="15.75" customHeight="1">
      <c r="A16" s="30"/>
      <c r="B16" s="206" t="s">
        <v>269</v>
      </c>
      <c r="C16" s="31">
        <v>0</v>
      </c>
      <c r="D16" s="31">
        <v>208</v>
      </c>
      <c r="E16" s="31">
        <v>208</v>
      </c>
      <c r="F16" s="32">
        <f t="shared" si="0"/>
        <v>100</v>
      </c>
    </row>
    <row r="17" spans="1:6" ht="15.75" customHeight="1">
      <c r="A17" s="30"/>
      <c r="B17" s="206" t="s">
        <v>267</v>
      </c>
      <c r="C17" s="31">
        <v>6621</v>
      </c>
      <c r="D17" s="31">
        <v>7043</v>
      </c>
      <c r="E17" s="31">
        <v>7043</v>
      </c>
      <c r="F17" s="32">
        <f t="shared" si="0"/>
        <v>100</v>
      </c>
    </row>
    <row r="18" spans="1:6" ht="15.75" customHeight="1">
      <c r="A18" s="30"/>
      <c r="B18" s="206" t="s">
        <v>268</v>
      </c>
      <c r="C18" s="31">
        <v>1905</v>
      </c>
      <c r="D18" s="31">
        <v>2454</v>
      </c>
      <c r="E18" s="31">
        <v>2454</v>
      </c>
      <c r="F18" s="32">
        <f t="shared" si="0"/>
        <v>100</v>
      </c>
    </row>
    <row r="19" spans="1:6" ht="15.75" customHeight="1">
      <c r="A19" s="27">
        <v>2</v>
      </c>
      <c r="B19" s="27" t="s">
        <v>39</v>
      </c>
      <c r="C19" s="28">
        <f>SUM(C20:C21)</f>
        <v>2795</v>
      </c>
      <c r="D19" s="28">
        <f>SUM(D20:D21)</f>
        <v>6040</v>
      </c>
      <c r="E19" s="28">
        <f>SUM(E20:E21)</f>
        <v>6040</v>
      </c>
      <c r="F19" s="29">
        <f t="shared" si="0"/>
        <v>100</v>
      </c>
    </row>
    <row r="20" spans="1:6" ht="15.75" customHeight="1">
      <c r="A20" s="30"/>
      <c r="B20" s="30" t="s">
        <v>47</v>
      </c>
      <c r="C20" s="31">
        <v>2720</v>
      </c>
      <c r="D20" s="31">
        <v>5752</v>
      </c>
      <c r="E20" s="31">
        <v>5752</v>
      </c>
      <c r="F20" s="32">
        <f aca="true" t="shared" si="1" ref="F20:F51">(E20/D20)*100</f>
        <v>100</v>
      </c>
    </row>
    <row r="21" spans="1:6" ht="15.75" customHeight="1">
      <c r="A21" s="33"/>
      <c r="B21" s="33" t="s">
        <v>40</v>
      </c>
      <c r="C21" s="34">
        <v>75</v>
      </c>
      <c r="D21" s="34">
        <v>288</v>
      </c>
      <c r="E21" s="34">
        <v>288</v>
      </c>
      <c r="F21" s="35">
        <f t="shared" si="1"/>
        <v>100</v>
      </c>
    </row>
    <row r="22" spans="1:6" ht="15.75" customHeight="1">
      <c r="A22" s="36">
        <v>3</v>
      </c>
      <c r="B22" s="36" t="s">
        <v>3</v>
      </c>
      <c r="C22" s="37">
        <f>SUM(C23:C50)</f>
        <v>29636</v>
      </c>
      <c r="D22" s="37">
        <f>SUM(D23:D50)</f>
        <v>31597</v>
      </c>
      <c r="E22" s="37">
        <f>SUM(E23:E50)</f>
        <v>31398</v>
      </c>
      <c r="F22" s="38">
        <f t="shared" si="1"/>
        <v>99.37019337278855</v>
      </c>
    </row>
    <row r="23" spans="1:6" ht="15.75" customHeight="1">
      <c r="A23" s="27"/>
      <c r="B23" s="67" t="s">
        <v>63</v>
      </c>
      <c r="C23" s="65">
        <v>230</v>
      </c>
      <c r="D23" s="65">
        <v>129</v>
      </c>
      <c r="E23" s="65">
        <v>129</v>
      </c>
      <c r="F23" s="32">
        <f t="shared" si="1"/>
        <v>100</v>
      </c>
    </row>
    <row r="24" spans="1:6" ht="15.75" customHeight="1">
      <c r="A24" s="66"/>
      <c r="B24" s="67" t="s">
        <v>61</v>
      </c>
      <c r="C24" s="31">
        <v>20</v>
      </c>
      <c r="D24" s="31">
        <v>2</v>
      </c>
      <c r="E24" s="31">
        <v>2</v>
      </c>
      <c r="F24" s="32">
        <f t="shared" si="1"/>
        <v>100</v>
      </c>
    </row>
    <row r="25" spans="1:6" ht="15.75" customHeight="1">
      <c r="A25" s="66"/>
      <c r="B25" s="67" t="s">
        <v>62</v>
      </c>
      <c r="C25" s="31">
        <v>10</v>
      </c>
      <c r="D25" s="31">
        <v>92</v>
      </c>
      <c r="E25" s="31">
        <v>92</v>
      </c>
      <c r="F25" s="32">
        <f t="shared" si="1"/>
        <v>100</v>
      </c>
    </row>
    <row r="26" spans="1:6" ht="15.75" customHeight="1">
      <c r="A26" s="66"/>
      <c r="B26" s="67" t="s">
        <v>64</v>
      </c>
      <c r="C26" s="31">
        <v>865</v>
      </c>
      <c r="D26" s="31">
        <v>302</v>
      </c>
      <c r="E26" s="31">
        <v>302</v>
      </c>
      <c r="F26" s="32">
        <f t="shared" si="1"/>
        <v>100</v>
      </c>
    </row>
    <row r="27" spans="1:6" ht="15.75" customHeight="1">
      <c r="A27" s="66"/>
      <c r="B27" s="67" t="s">
        <v>65</v>
      </c>
      <c r="C27" s="31">
        <v>1100</v>
      </c>
      <c r="D27" s="31">
        <v>1029</v>
      </c>
      <c r="E27" s="31">
        <v>1029</v>
      </c>
      <c r="F27" s="32">
        <f t="shared" si="1"/>
        <v>100</v>
      </c>
    </row>
    <row r="28" spans="1:6" ht="15.75" customHeight="1">
      <c r="A28" s="66"/>
      <c r="B28" s="67" t="s">
        <v>80</v>
      </c>
      <c r="C28" s="31">
        <v>110</v>
      </c>
      <c r="D28" s="31">
        <v>4118</v>
      </c>
      <c r="E28" s="31">
        <v>4040</v>
      </c>
      <c r="F28" s="32">
        <f t="shared" si="1"/>
        <v>98.10587663914522</v>
      </c>
    </row>
    <row r="29" spans="1:6" ht="15.75" customHeight="1">
      <c r="A29" s="66"/>
      <c r="B29" s="67" t="s">
        <v>66</v>
      </c>
      <c r="C29" s="31">
        <v>267</v>
      </c>
      <c r="D29" s="31">
        <v>168</v>
      </c>
      <c r="E29" s="31">
        <v>168</v>
      </c>
      <c r="F29" s="32">
        <f t="shared" si="1"/>
        <v>100</v>
      </c>
    </row>
    <row r="30" spans="1:6" ht="15.75" customHeight="1">
      <c r="A30" s="66"/>
      <c r="B30" s="67" t="s">
        <v>81</v>
      </c>
      <c r="C30" s="31">
        <v>150</v>
      </c>
      <c r="D30" s="31">
        <v>24</v>
      </c>
      <c r="E30" s="31">
        <v>22</v>
      </c>
      <c r="F30" s="32">
        <f t="shared" si="1"/>
        <v>91.66666666666666</v>
      </c>
    </row>
    <row r="31" spans="1:6" ht="15.75" customHeight="1">
      <c r="A31" s="66"/>
      <c r="B31" s="67" t="s">
        <v>67</v>
      </c>
      <c r="C31" s="31">
        <v>0</v>
      </c>
      <c r="D31" s="31">
        <v>254</v>
      </c>
      <c r="E31" s="31">
        <v>254</v>
      </c>
      <c r="F31" s="32">
        <f t="shared" si="1"/>
        <v>100</v>
      </c>
    </row>
    <row r="32" spans="1:6" ht="15.75" customHeight="1">
      <c r="A32" s="66"/>
      <c r="B32" s="67" t="s">
        <v>68</v>
      </c>
      <c r="C32" s="31">
        <v>590</v>
      </c>
      <c r="D32" s="31">
        <v>291</v>
      </c>
      <c r="E32" s="31">
        <v>291</v>
      </c>
      <c r="F32" s="32">
        <f t="shared" si="1"/>
        <v>100</v>
      </c>
    </row>
    <row r="33" spans="1:6" ht="15.75" customHeight="1">
      <c r="A33" s="66"/>
      <c r="B33" s="67" t="s">
        <v>69</v>
      </c>
      <c r="C33" s="119">
        <v>3530</v>
      </c>
      <c r="D33" s="119">
        <v>3143</v>
      </c>
      <c r="E33" s="119">
        <v>3143</v>
      </c>
      <c r="F33" s="207">
        <f t="shared" si="1"/>
        <v>100</v>
      </c>
    </row>
    <row r="34" spans="1:6" ht="15.75" customHeight="1">
      <c r="A34" s="66"/>
      <c r="B34" s="67" t="s">
        <v>70</v>
      </c>
      <c r="C34" s="119">
        <v>4850</v>
      </c>
      <c r="D34" s="119">
        <v>4507</v>
      </c>
      <c r="E34" s="119">
        <v>4507</v>
      </c>
      <c r="F34" s="207">
        <f t="shared" si="1"/>
        <v>100</v>
      </c>
    </row>
    <row r="35" spans="1:6" ht="15.75" customHeight="1">
      <c r="A35" s="66"/>
      <c r="B35" s="67" t="s">
        <v>71</v>
      </c>
      <c r="C35" s="119">
        <v>385</v>
      </c>
      <c r="D35" s="119">
        <v>290</v>
      </c>
      <c r="E35" s="119">
        <v>277</v>
      </c>
      <c r="F35" s="207">
        <f t="shared" si="1"/>
        <v>95.51724137931035</v>
      </c>
    </row>
    <row r="36" spans="1:6" ht="15.75" customHeight="1">
      <c r="A36" s="66"/>
      <c r="B36" s="67" t="s">
        <v>110</v>
      </c>
      <c r="C36" s="31">
        <v>270</v>
      </c>
      <c r="D36" s="31">
        <v>524</v>
      </c>
      <c r="E36" s="31">
        <v>524</v>
      </c>
      <c r="F36" s="32">
        <f t="shared" si="1"/>
        <v>100</v>
      </c>
    </row>
    <row r="37" spans="1:6" ht="15.75" customHeight="1">
      <c r="A37" s="66"/>
      <c r="B37" s="67" t="s">
        <v>72</v>
      </c>
      <c r="C37" s="31">
        <v>2775</v>
      </c>
      <c r="D37" s="31">
        <v>2312</v>
      </c>
      <c r="E37" s="31">
        <v>2243</v>
      </c>
      <c r="F37" s="32">
        <f t="shared" si="1"/>
        <v>97.01557093425606</v>
      </c>
    </row>
    <row r="38" spans="1:6" ht="15.75" customHeight="1">
      <c r="A38" s="66"/>
      <c r="B38" s="67" t="s">
        <v>111</v>
      </c>
      <c r="C38" s="119">
        <v>0</v>
      </c>
      <c r="D38" s="119">
        <v>730</v>
      </c>
      <c r="E38" s="119">
        <v>730</v>
      </c>
      <c r="F38" s="32">
        <f t="shared" si="1"/>
        <v>100</v>
      </c>
    </row>
    <row r="39" spans="1:6" ht="15.75" customHeight="1">
      <c r="A39" s="66"/>
      <c r="B39" s="67" t="s">
        <v>74</v>
      </c>
      <c r="C39" s="119">
        <v>0</v>
      </c>
      <c r="D39" s="119">
        <v>1190</v>
      </c>
      <c r="E39" s="119">
        <v>1190</v>
      </c>
      <c r="F39" s="32">
        <f t="shared" si="1"/>
        <v>100</v>
      </c>
    </row>
    <row r="40" spans="1:6" ht="15.75" customHeight="1">
      <c r="A40" s="66"/>
      <c r="B40" s="67" t="s">
        <v>73</v>
      </c>
      <c r="C40" s="119">
        <v>550</v>
      </c>
      <c r="D40" s="119">
        <v>69</v>
      </c>
      <c r="E40" s="119">
        <v>69</v>
      </c>
      <c r="F40" s="32">
        <f t="shared" si="1"/>
        <v>100</v>
      </c>
    </row>
    <row r="41" spans="1:6" ht="15.75" customHeight="1">
      <c r="A41" s="66"/>
      <c r="B41" s="67" t="s">
        <v>270</v>
      </c>
      <c r="C41" s="119">
        <v>0</v>
      </c>
      <c r="D41" s="119">
        <v>40</v>
      </c>
      <c r="E41" s="119">
        <v>40</v>
      </c>
      <c r="F41" s="32">
        <f t="shared" si="1"/>
        <v>100</v>
      </c>
    </row>
    <row r="42" spans="1:6" ht="15.75" customHeight="1">
      <c r="A42" s="66"/>
      <c r="B42" s="67" t="s">
        <v>75</v>
      </c>
      <c r="C42" s="119">
        <v>500</v>
      </c>
      <c r="D42" s="119">
        <v>710</v>
      </c>
      <c r="E42" s="119">
        <v>710</v>
      </c>
      <c r="F42" s="32">
        <f t="shared" si="1"/>
        <v>100</v>
      </c>
    </row>
    <row r="43" spans="1:6" ht="15.75" customHeight="1">
      <c r="A43" s="66"/>
      <c r="B43" s="67" t="s">
        <v>76</v>
      </c>
      <c r="C43" s="119">
        <v>0</v>
      </c>
      <c r="D43" s="119">
        <v>10</v>
      </c>
      <c r="E43" s="119">
        <v>10</v>
      </c>
      <c r="F43" s="32">
        <f t="shared" si="1"/>
        <v>100</v>
      </c>
    </row>
    <row r="44" spans="1:6" ht="15.75" customHeight="1">
      <c r="A44" s="66"/>
      <c r="B44" s="67" t="s">
        <v>77</v>
      </c>
      <c r="C44" s="119">
        <v>6253</v>
      </c>
      <c r="D44" s="119">
        <v>2155</v>
      </c>
      <c r="E44" s="119">
        <v>2153</v>
      </c>
      <c r="F44" s="32">
        <f t="shared" si="1"/>
        <v>99.90719257540603</v>
      </c>
    </row>
    <row r="45" spans="1:6" ht="15.75" customHeight="1">
      <c r="A45" s="66"/>
      <c r="B45" s="67" t="s">
        <v>78</v>
      </c>
      <c r="C45" s="31">
        <v>85</v>
      </c>
      <c r="D45" s="31">
        <v>78</v>
      </c>
      <c r="E45" s="31">
        <v>78</v>
      </c>
      <c r="F45" s="32">
        <f t="shared" si="1"/>
        <v>100</v>
      </c>
    </row>
    <row r="46" spans="1:6" ht="15.75" customHeight="1">
      <c r="A46" s="66"/>
      <c r="B46" s="67" t="s">
        <v>79</v>
      </c>
      <c r="C46" s="31">
        <v>520</v>
      </c>
      <c r="D46" s="31">
        <v>395</v>
      </c>
      <c r="E46" s="31">
        <v>395</v>
      </c>
      <c r="F46" s="32">
        <f t="shared" si="1"/>
        <v>100</v>
      </c>
    </row>
    <row r="47" spans="1:6" ht="15.75" customHeight="1">
      <c r="A47" s="66"/>
      <c r="B47" s="67" t="s">
        <v>113</v>
      </c>
      <c r="C47" s="31">
        <v>5676</v>
      </c>
      <c r="D47" s="31">
        <v>5452</v>
      </c>
      <c r="E47" s="31">
        <v>5426</v>
      </c>
      <c r="F47" s="32">
        <f t="shared" si="1"/>
        <v>99.52311078503303</v>
      </c>
    </row>
    <row r="48" spans="1:6" ht="15.75" customHeight="1">
      <c r="A48" s="66"/>
      <c r="B48" s="67" t="s">
        <v>112</v>
      </c>
      <c r="C48" s="31">
        <v>0</v>
      </c>
      <c r="D48" s="31">
        <v>1374</v>
      </c>
      <c r="E48" s="31">
        <v>1374</v>
      </c>
      <c r="F48" s="32">
        <f t="shared" si="1"/>
        <v>100</v>
      </c>
    </row>
    <row r="49" spans="1:6" ht="15.75" customHeight="1">
      <c r="A49" s="66"/>
      <c r="B49" s="67" t="s">
        <v>42</v>
      </c>
      <c r="C49" s="31">
        <v>0</v>
      </c>
      <c r="D49" s="31">
        <v>29</v>
      </c>
      <c r="E49" s="31">
        <v>29</v>
      </c>
      <c r="F49" s="32">
        <f t="shared" si="1"/>
        <v>100</v>
      </c>
    </row>
    <row r="50" spans="1:6" ht="15.75" customHeight="1">
      <c r="A50" s="66"/>
      <c r="B50" s="67" t="s">
        <v>41</v>
      </c>
      <c r="C50" s="31">
        <v>900</v>
      </c>
      <c r="D50" s="31">
        <v>2180</v>
      </c>
      <c r="E50" s="31">
        <v>2171</v>
      </c>
      <c r="F50" s="32">
        <f t="shared" si="1"/>
        <v>99.58715596330275</v>
      </c>
    </row>
    <row r="51" spans="1:6" ht="15.75" customHeight="1">
      <c r="A51" s="39"/>
      <c r="B51" s="36" t="s">
        <v>19</v>
      </c>
      <c r="C51" s="37">
        <f>C12+C19+C22</f>
        <v>43884</v>
      </c>
      <c r="D51" s="37">
        <f>D12+D19+D22</f>
        <v>69280</v>
      </c>
      <c r="E51" s="37">
        <f>E12+E19+E22</f>
        <v>68906</v>
      </c>
      <c r="F51" s="38">
        <f t="shared" si="1"/>
        <v>99.46016166281754</v>
      </c>
    </row>
  </sheetData>
  <sheetProtection/>
  <mergeCells count="5">
    <mergeCell ref="B1:F1"/>
    <mergeCell ref="A4:F4"/>
    <mergeCell ref="A5:F5"/>
    <mergeCell ref="A7:F7"/>
    <mergeCell ref="A6:F6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3.75390625" style="1" customWidth="1"/>
    <col min="2" max="2" width="37.25390625" style="1" customWidth="1"/>
    <col min="3" max="5" width="12.25390625" style="1" customWidth="1"/>
    <col min="6" max="6" width="12.25390625" style="97" customWidth="1"/>
    <col min="7" max="16384" width="9.125" style="1" customWidth="1"/>
  </cols>
  <sheetData>
    <row r="1" spans="2:7" ht="15.75">
      <c r="B1" s="216" t="s">
        <v>286</v>
      </c>
      <c r="C1" s="216"/>
      <c r="D1" s="216"/>
      <c r="E1" s="216"/>
      <c r="F1" s="216"/>
      <c r="G1" s="17"/>
    </row>
    <row r="2" spans="2:7" ht="15.75">
      <c r="B2" s="13"/>
      <c r="C2" s="13"/>
      <c r="D2" s="13"/>
      <c r="E2" s="13"/>
      <c r="F2" s="13"/>
      <c r="G2" s="17"/>
    </row>
    <row r="4" ht="9.75" customHeight="1"/>
    <row r="5" spans="1:6" ht="15.75">
      <c r="A5" s="217" t="s">
        <v>107</v>
      </c>
      <c r="B5" s="217"/>
      <c r="C5" s="217"/>
      <c r="D5" s="217"/>
      <c r="E5" s="217"/>
      <c r="F5" s="217"/>
    </row>
    <row r="6" spans="1:6" ht="15.75">
      <c r="A6" s="217" t="s">
        <v>129</v>
      </c>
      <c r="B6" s="217"/>
      <c r="C6" s="217"/>
      <c r="D6" s="217"/>
      <c r="E6" s="217"/>
      <c r="F6" s="217"/>
    </row>
    <row r="7" spans="1:6" ht="15.75">
      <c r="A7" s="217" t="s">
        <v>108</v>
      </c>
      <c r="B7" s="217"/>
      <c r="C7" s="217"/>
      <c r="D7" s="217"/>
      <c r="E7" s="217"/>
      <c r="F7" s="217"/>
    </row>
    <row r="8" spans="1:6" ht="15.75">
      <c r="A8" s="217" t="s">
        <v>48</v>
      </c>
      <c r="B8" s="217"/>
      <c r="C8" s="217"/>
      <c r="D8" s="217"/>
      <c r="E8" s="217"/>
      <c r="F8" s="217"/>
    </row>
    <row r="9" spans="1:6" ht="15.75">
      <c r="A9" s="14"/>
      <c r="B9" s="14"/>
      <c r="C9" s="14"/>
      <c r="D9" s="14"/>
      <c r="E9" s="14"/>
      <c r="F9" s="98"/>
    </row>
    <row r="10" spans="1:6" ht="15.75">
      <c r="A10" s="14"/>
      <c r="B10" s="14"/>
      <c r="C10" s="14"/>
      <c r="D10" s="14"/>
      <c r="E10" s="14"/>
      <c r="F10" s="98"/>
    </row>
    <row r="11" ht="15.75">
      <c r="F11" s="16" t="s">
        <v>36</v>
      </c>
    </row>
    <row r="12" spans="1:6" ht="19.5" customHeight="1">
      <c r="A12" s="3"/>
      <c r="B12" s="3" t="s">
        <v>0</v>
      </c>
      <c r="C12" s="3" t="s">
        <v>24</v>
      </c>
      <c r="D12" s="3" t="s">
        <v>25</v>
      </c>
      <c r="E12" s="3" t="s">
        <v>23</v>
      </c>
      <c r="F12" s="99" t="s">
        <v>23</v>
      </c>
    </row>
    <row r="13" spans="1:6" ht="19.5" customHeight="1">
      <c r="A13" s="4"/>
      <c r="B13" s="4"/>
      <c r="C13" s="5" t="s">
        <v>26</v>
      </c>
      <c r="D13" s="5" t="s">
        <v>26</v>
      </c>
      <c r="E13" s="5"/>
      <c r="F13" s="100" t="s">
        <v>27</v>
      </c>
    </row>
    <row r="14" spans="1:6" ht="15.75">
      <c r="A14" s="101">
        <v>1</v>
      </c>
      <c r="B14" s="42" t="s">
        <v>56</v>
      </c>
      <c r="C14" s="102">
        <f>SUM(C15:C22)</f>
        <v>4701</v>
      </c>
      <c r="D14" s="102">
        <f>SUM(D15:D22)</f>
        <v>6669</v>
      </c>
      <c r="E14" s="102">
        <f>SUM(E15:E22)</f>
        <v>6669</v>
      </c>
      <c r="F14" s="8">
        <f>(E14/D14)*100</f>
        <v>100</v>
      </c>
    </row>
    <row r="15" spans="1:6" ht="15.75">
      <c r="A15" s="103"/>
      <c r="B15" s="82" t="s">
        <v>271</v>
      </c>
      <c r="C15" s="104">
        <v>2611</v>
      </c>
      <c r="D15" s="105">
        <v>847</v>
      </c>
      <c r="E15" s="105">
        <v>847</v>
      </c>
      <c r="F15" s="7">
        <f>(E15/D15)*100</f>
        <v>100</v>
      </c>
    </row>
    <row r="16" spans="1:6" ht="15.75">
      <c r="A16" s="103"/>
      <c r="B16" s="82" t="s">
        <v>272</v>
      </c>
      <c r="C16" s="104">
        <v>0</v>
      </c>
      <c r="D16" s="105">
        <v>27</v>
      </c>
      <c r="E16" s="105">
        <v>27</v>
      </c>
      <c r="F16" s="7">
        <f>(E16/D16)*100</f>
        <v>100</v>
      </c>
    </row>
    <row r="17" spans="1:6" ht="15.75">
      <c r="A17" s="103"/>
      <c r="B17" s="106" t="s">
        <v>273</v>
      </c>
      <c r="C17" s="104">
        <v>850</v>
      </c>
      <c r="D17" s="105">
        <v>2375</v>
      </c>
      <c r="E17" s="105">
        <v>2375</v>
      </c>
      <c r="F17" s="7">
        <f aca="true" t="shared" si="0" ref="F17:F26">(E17/D17)*100</f>
        <v>100</v>
      </c>
    </row>
    <row r="18" spans="1:6" ht="15.75">
      <c r="A18" s="103"/>
      <c r="B18" s="106" t="s">
        <v>53</v>
      </c>
      <c r="C18" s="104">
        <v>250</v>
      </c>
      <c r="D18" s="105">
        <v>2017</v>
      </c>
      <c r="E18" s="105">
        <v>2017</v>
      </c>
      <c r="F18" s="7">
        <f t="shared" si="0"/>
        <v>100</v>
      </c>
    </row>
    <row r="19" spans="1:6" ht="15.75">
      <c r="A19" s="103"/>
      <c r="B19" s="106" t="s">
        <v>274</v>
      </c>
      <c r="C19" s="104">
        <v>90</v>
      </c>
      <c r="D19" s="105">
        <v>961</v>
      </c>
      <c r="E19" s="105">
        <v>961</v>
      </c>
      <c r="F19" s="7">
        <f t="shared" si="0"/>
        <v>100</v>
      </c>
    </row>
    <row r="20" spans="1:6" ht="15.75">
      <c r="A20" s="103"/>
      <c r="B20" s="106" t="s">
        <v>11</v>
      </c>
      <c r="C20" s="107">
        <v>500</v>
      </c>
      <c r="D20" s="105">
        <v>316</v>
      </c>
      <c r="E20" s="105">
        <v>316</v>
      </c>
      <c r="F20" s="7">
        <f t="shared" si="0"/>
        <v>100</v>
      </c>
    </row>
    <row r="21" spans="1:6" ht="15.75">
      <c r="A21" s="103"/>
      <c r="B21" s="106" t="s">
        <v>10</v>
      </c>
      <c r="C21" s="107">
        <v>200</v>
      </c>
      <c r="D21" s="105">
        <v>126</v>
      </c>
      <c r="E21" s="105">
        <v>126</v>
      </c>
      <c r="F21" s="7">
        <f t="shared" si="0"/>
        <v>100</v>
      </c>
    </row>
    <row r="22" spans="1:6" ht="15.75">
      <c r="A22" s="103"/>
      <c r="B22" s="106" t="s">
        <v>114</v>
      </c>
      <c r="C22" s="104">
        <v>200</v>
      </c>
      <c r="D22" s="108">
        <v>0</v>
      </c>
      <c r="E22" s="108">
        <v>0</v>
      </c>
      <c r="F22" s="9"/>
    </row>
    <row r="23" spans="1:6" ht="15.75">
      <c r="A23" s="101">
        <v>2</v>
      </c>
      <c r="B23" s="109" t="s">
        <v>57</v>
      </c>
      <c r="C23" s="102">
        <f>C25+C24</f>
        <v>200</v>
      </c>
      <c r="D23" s="102">
        <f>D25+D24</f>
        <v>694</v>
      </c>
      <c r="E23" s="102">
        <f>E25+E24</f>
        <v>694</v>
      </c>
      <c r="F23" s="8">
        <f t="shared" si="0"/>
        <v>100</v>
      </c>
    </row>
    <row r="24" spans="1:6" ht="15.75">
      <c r="A24" s="110"/>
      <c r="B24" s="106" t="s">
        <v>12</v>
      </c>
      <c r="C24" s="111">
        <v>200</v>
      </c>
      <c r="D24" s="111">
        <v>0</v>
      </c>
      <c r="E24" s="111">
        <v>0</v>
      </c>
      <c r="F24" s="7"/>
    </row>
    <row r="25" spans="1:6" ht="15.75">
      <c r="A25" s="112"/>
      <c r="B25" s="113" t="s">
        <v>82</v>
      </c>
      <c r="C25" s="114">
        <v>0</v>
      </c>
      <c r="D25" s="108">
        <v>694</v>
      </c>
      <c r="E25" s="108">
        <v>694</v>
      </c>
      <c r="F25" s="9">
        <f t="shared" si="0"/>
        <v>100</v>
      </c>
    </row>
    <row r="26" spans="1:6" ht="15.75">
      <c r="A26" s="115"/>
      <c r="B26" s="62" t="s">
        <v>49</v>
      </c>
      <c r="C26" s="116">
        <f>C14+C23</f>
        <v>4901</v>
      </c>
      <c r="D26" s="116">
        <f>D14+D23</f>
        <v>7363</v>
      </c>
      <c r="E26" s="116">
        <f>E14+E23</f>
        <v>7363</v>
      </c>
      <c r="F26" s="64">
        <f t="shared" si="0"/>
        <v>100</v>
      </c>
    </row>
  </sheetData>
  <sheetProtection/>
  <mergeCells count="5">
    <mergeCell ref="B1:F1"/>
    <mergeCell ref="A5:F5"/>
    <mergeCell ref="A6:F6"/>
    <mergeCell ref="A8:F8"/>
    <mergeCell ref="A7:F7"/>
  </mergeCells>
  <printOptions/>
  <pageMargins left="0.67" right="0.61" top="1" bottom="1" header="0.5" footer="0.5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3.75390625" style="1" customWidth="1"/>
    <col min="2" max="2" width="37.25390625" style="1" customWidth="1"/>
    <col min="3" max="6" width="12.25390625" style="1" customWidth="1"/>
    <col min="7" max="16384" width="9.125" style="1" customWidth="1"/>
  </cols>
  <sheetData>
    <row r="1" spans="2:6" ht="15.75">
      <c r="B1" s="216" t="s">
        <v>287</v>
      </c>
      <c r="C1" s="216"/>
      <c r="D1" s="216"/>
      <c r="E1" s="216"/>
      <c r="F1" s="216"/>
    </row>
    <row r="3" ht="9.75" customHeight="1"/>
    <row r="4" spans="1:6" ht="15.75">
      <c r="A4" s="217" t="s">
        <v>107</v>
      </c>
      <c r="B4" s="217"/>
      <c r="C4" s="217"/>
      <c r="D4" s="217"/>
      <c r="E4" s="217"/>
      <c r="F4" s="217"/>
    </row>
    <row r="5" spans="1:6" ht="15.75">
      <c r="A5" s="217" t="s">
        <v>129</v>
      </c>
      <c r="B5" s="217"/>
      <c r="C5" s="217"/>
      <c r="D5" s="217"/>
      <c r="E5" s="217"/>
      <c r="F5" s="217"/>
    </row>
    <row r="6" spans="1:6" ht="15.75">
      <c r="A6" s="217" t="s">
        <v>108</v>
      </c>
      <c r="B6" s="217"/>
      <c r="C6" s="217"/>
      <c r="D6" s="217"/>
      <c r="E6" s="217"/>
      <c r="F6" s="217"/>
    </row>
    <row r="7" spans="1:6" ht="15.75">
      <c r="A7" s="217" t="s">
        <v>14</v>
      </c>
      <c r="B7" s="217"/>
      <c r="C7" s="217"/>
      <c r="D7" s="217"/>
      <c r="E7" s="217"/>
      <c r="F7" s="217"/>
    </row>
    <row r="8" spans="1:5" ht="15.75">
      <c r="A8" s="14"/>
      <c r="B8" s="14"/>
      <c r="C8" s="14"/>
      <c r="D8" s="14"/>
      <c r="E8" s="14"/>
    </row>
    <row r="9" spans="1:5" ht="15.75">
      <c r="A9" s="14"/>
      <c r="B9" s="14"/>
      <c r="C9" s="14"/>
      <c r="D9" s="14"/>
      <c r="E9" s="14"/>
    </row>
    <row r="10" spans="1:5" ht="15.75">
      <c r="A10" s="14"/>
      <c r="B10" s="14"/>
      <c r="C10" s="14"/>
      <c r="D10" s="14"/>
      <c r="E10" s="14"/>
    </row>
    <row r="11" ht="15.75">
      <c r="F11" s="2" t="s">
        <v>36</v>
      </c>
    </row>
    <row r="12" spans="1:6" ht="19.5" customHeight="1">
      <c r="A12" s="3"/>
      <c r="B12" s="3" t="s">
        <v>0</v>
      </c>
      <c r="C12" s="3" t="s">
        <v>24</v>
      </c>
      <c r="D12" s="3" t="s">
        <v>25</v>
      </c>
      <c r="E12" s="3" t="s">
        <v>23</v>
      </c>
      <c r="F12" s="3" t="s">
        <v>23</v>
      </c>
    </row>
    <row r="13" spans="1:6" ht="19.5" customHeight="1">
      <c r="A13" s="4"/>
      <c r="B13" s="4"/>
      <c r="C13" s="5" t="s">
        <v>26</v>
      </c>
      <c r="D13" s="5" t="s">
        <v>26</v>
      </c>
      <c r="E13" s="5"/>
      <c r="F13" s="5" t="s">
        <v>27</v>
      </c>
    </row>
    <row r="14" spans="1:6" ht="19.5" customHeight="1">
      <c r="A14" s="117">
        <v>1</v>
      </c>
      <c r="B14" s="82" t="s">
        <v>115</v>
      </c>
      <c r="C14" s="208">
        <v>65667</v>
      </c>
      <c r="D14" s="208">
        <v>66641</v>
      </c>
      <c r="E14" s="118">
        <v>66077</v>
      </c>
      <c r="F14" s="7">
        <f>(E14/D14)*100</f>
        <v>99.15367416455335</v>
      </c>
    </row>
    <row r="15" spans="1:6" ht="15.75">
      <c r="A15" s="117">
        <v>2</v>
      </c>
      <c r="B15" s="82" t="s">
        <v>15</v>
      </c>
      <c r="C15" s="47">
        <v>40</v>
      </c>
      <c r="D15" s="47">
        <v>40</v>
      </c>
      <c r="E15" s="119">
        <v>40</v>
      </c>
      <c r="F15" s="7">
        <f>(E15/D15)*100</f>
        <v>100</v>
      </c>
    </row>
    <row r="16" spans="1:6" ht="15.75">
      <c r="A16" s="117">
        <v>3</v>
      </c>
      <c r="B16" s="82" t="s">
        <v>16</v>
      </c>
      <c r="C16" s="47">
        <v>20</v>
      </c>
      <c r="D16" s="47">
        <v>41</v>
      </c>
      <c r="E16" s="119">
        <v>41</v>
      </c>
      <c r="F16" s="7">
        <f aca="true" t="shared" si="0" ref="F16:F25">(E16/D16)*100</f>
        <v>100</v>
      </c>
    </row>
    <row r="17" spans="1:6" ht="15.75">
      <c r="A17" s="117">
        <v>4</v>
      </c>
      <c r="B17" s="82" t="s">
        <v>116</v>
      </c>
      <c r="C17" s="47">
        <v>10</v>
      </c>
      <c r="D17" s="47">
        <v>10</v>
      </c>
      <c r="E17" s="119">
        <v>10</v>
      </c>
      <c r="F17" s="7">
        <f t="shared" si="0"/>
        <v>100</v>
      </c>
    </row>
    <row r="18" spans="1:6" ht="15.75">
      <c r="A18" s="117">
        <v>5</v>
      </c>
      <c r="B18" s="82" t="s">
        <v>17</v>
      </c>
      <c r="C18" s="47">
        <v>8</v>
      </c>
      <c r="D18" s="47">
        <v>8</v>
      </c>
      <c r="E18" s="119">
        <v>8</v>
      </c>
      <c r="F18" s="7">
        <f t="shared" si="0"/>
        <v>100</v>
      </c>
    </row>
    <row r="19" spans="1:6" ht="15.75">
      <c r="A19" s="117">
        <v>7</v>
      </c>
      <c r="B19" s="82" t="s">
        <v>9</v>
      </c>
      <c r="C19" s="47">
        <v>540</v>
      </c>
      <c r="D19" s="47">
        <v>540</v>
      </c>
      <c r="E19" s="119">
        <v>488</v>
      </c>
      <c r="F19" s="7">
        <f t="shared" si="0"/>
        <v>90.37037037037037</v>
      </c>
    </row>
    <row r="20" spans="1:6" ht="15.75">
      <c r="A20" s="117">
        <v>8</v>
      </c>
      <c r="B20" s="82" t="s">
        <v>117</v>
      </c>
      <c r="C20" s="47">
        <v>75</v>
      </c>
      <c r="D20" s="47">
        <v>75</v>
      </c>
      <c r="E20" s="119">
        <v>75</v>
      </c>
      <c r="F20" s="7">
        <f t="shared" si="0"/>
        <v>100</v>
      </c>
    </row>
    <row r="21" spans="1:6" ht="15.75">
      <c r="A21" s="117">
        <v>9</v>
      </c>
      <c r="B21" s="82" t="s">
        <v>118</v>
      </c>
      <c r="C21" s="47">
        <v>0</v>
      </c>
      <c r="D21" s="47">
        <v>794</v>
      </c>
      <c r="E21" s="119">
        <v>477</v>
      </c>
      <c r="F21" s="7">
        <f>(E21/D21)*100</f>
        <v>60.075566750629726</v>
      </c>
    </row>
    <row r="22" spans="1:6" ht="15.75">
      <c r="A22" s="117">
        <v>10</v>
      </c>
      <c r="B22" s="82" t="s">
        <v>119</v>
      </c>
      <c r="C22" s="47">
        <v>0</v>
      </c>
      <c r="D22" s="47">
        <v>255</v>
      </c>
      <c r="E22" s="119">
        <v>255</v>
      </c>
      <c r="F22" s="7">
        <f>(E22/D22)*100</f>
        <v>100</v>
      </c>
    </row>
    <row r="23" spans="1:6" ht="15.75">
      <c r="A23" s="117">
        <v>11</v>
      </c>
      <c r="B23" s="82" t="s">
        <v>120</v>
      </c>
      <c r="C23" s="47">
        <v>0</v>
      </c>
      <c r="D23" s="47">
        <v>110</v>
      </c>
      <c r="E23" s="119">
        <v>110</v>
      </c>
      <c r="F23" s="7">
        <f t="shared" si="0"/>
        <v>100</v>
      </c>
    </row>
    <row r="24" spans="1:6" ht="15.75">
      <c r="A24" s="117">
        <v>12</v>
      </c>
      <c r="B24" s="82" t="s">
        <v>121</v>
      </c>
      <c r="C24" s="209">
        <v>0</v>
      </c>
      <c r="D24" s="209">
        <v>36</v>
      </c>
      <c r="E24" s="119">
        <v>36</v>
      </c>
      <c r="F24" s="7">
        <f t="shared" si="0"/>
        <v>100</v>
      </c>
    </row>
    <row r="25" spans="1:6" ht="15.75">
      <c r="A25" s="120"/>
      <c r="B25" s="121" t="s">
        <v>20</v>
      </c>
      <c r="C25" s="37">
        <f>SUM(C14:C24)</f>
        <v>66360</v>
      </c>
      <c r="D25" s="37">
        <f>SUM(D14:D24)</f>
        <v>68550</v>
      </c>
      <c r="E25" s="37">
        <f>SUM(E14:E24)</f>
        <v>67617</v>
      </c>
      <c r="F25" s="64">
        <f t="shared" si="0"/>
        <v>98.63894967177242</v>
      </c>
    </row>
    <row r="26" ht="15.75">
      <c r="C26" s="122"/>
    </row>
    <row r="27" spans="1:5" ht="15.75">
      <c r="A27" s="90"/>
      <c r="B27" s="90"/>
      <c r="C27" s="90"/>
      <c r="D27" s="90"/>
      <c r="E27" s="90"/>
    </row>
    <row r="28" spans="1:6" ht="15.75">
      <c r="A28" s="90"/>
      <c r="B28" s="123"/>
      <c r="C28" s="90"/>
      <c r="D28" s="123"/>
      <c r="E28" s="123"/>
      <c r="F28" s="123"/>
    </row>
    <row r="29" spans="1:6" ht="15.75">
      <c r="A29" s="90"/>
      <c r="B29" s="123"/>
      <c r="C29" s="90"/>
      <c r="D29" s="123"/>
      <c r="E29" s="123"/>
      <c r="F29" s="123"/>
    </row>
    <row r="30" spans="1:6" ht="15.75">
      <c r="A30" s="90"/>
      <c r="B30" s="90"/>
      <c r="C30" s="90"/>
      <c r="D30" s="123"/>
      <c r="E30" s="123"/>
      <c r="F30" s="123"/>
    </row>
    <row r="31" spans="1:6" ht="15.75">
      <c r="A31" s="90"/>
      <c r="B31" s="90"/>
      <c r="C31" s="90"/>
      <c r="D31" s="123"/>
      <c r="E31" s="123"/>
      <c r="F31" s="123"/>
    </row>
    <row r="32" spans="1:6" ht="15.75">
      <c r="A32" s="90"/>
      <c r="B32" s="90"/>
      <c r="C32" s="90"/>
      <c r="D32" s="123"/>
      <c r="E32" s="123"/>
      <c r="F32" s="123"/>
    </row>
  </sheetData>
  <sheetProtection/>
  <mergeCells count="5">
    <mergeCell ref="B1:F1"/>
    <mergeCell ref="A4:F4"/>
    <mergeCell ref="A5:F5"/>
    <mergeCell ref="A7:F7"/>
    <mergeCell ref="A6:F6"/>
  </mergeCells>
  <printOptions/>
  <pageMargins left="0.63" right="0.62" top="1" bottom="1" header="0.5" footer="0.5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3.75390625" style="1" customWidth="1"/>
    <col min="2" max="2" width="36.625" style="1" customWidth="1"/>
    <col min="3" max="6" width="12.25390625" style="1" customWidth="1"/>
    <col min="7" max="16384" width="9.125" style="1" customWidth="1"/>
  </cols>
  <sheetData>
    <row r="1" spans="2:6" ht="15.75">
      <c r="B1" s="216" t="s">
        <v>288</v>
      </c>
      <c r="C1" s="216"/>
      <c r="D1" s="216"/>
      <c r="E1" s="216"/>
      <c r="F1" s="216"/>
    </row>
    <row r="6" spans="1:6" ht="15.75">
      <c r="A6" s="217" t="s">
        <v>107</v>
      </c>
      <c r="B6" s="217"/>
      <c r="C6" s="217"/>
      <c r="D6" s="217"/>
      <c r="E6" s="217"/>
      <c r="F6" s="217"/>
    </row>
    <row r="7" spans="1:6" ht="15.75">
      <c r="A7" s="217" t="s">
        <v>129</v>
      </c>
      <c r="B7" s="217"/>
      <c r="C7" s="217"/>
      <c r="D7" s="217"/>
      <c r="E7" s="217"/>
      <c r="F7" s="217"/>
    </row>
    <row r="8" spans="1:6" ht="15.75">
      <c r="A8" s="217" t="s">
        <v>108</v>
      </c>
      <c r="B8" s="217"/>
      <c r="C8" s="217"/>
      <c r="D8" s="217"/>
      <c r="E8" s="217"/>
      <c r="F8" s="217"/>
    </row>
    <row r="9" spans="1:6" ht="15.75">
      <c r="A9" s="217" t="s">
        <v>2</v>
      </c>
      <c r="B9" s="217"/>
      <c r="C9" s="217"/>
      <c r="D9" s="217"/>
      <c r="E9" s="217"/>
      <c r="F9" s="217"/>
    </row>
    <row r="12" ht="15.75">
      <c r="F12" s="2" t="s">
        <v>36</v>
      </c>
    </row>
    <row r="13" spans="1:6" ht="19.5" customHeight="1">
      <c r="A13" s="3"/>
      <c r="B13" s="3" t="s">
        <v>0</v>
      </c>
      <c r="C13" s="3" t="s">
        <v>24</v>
      </c>
      <c r="D13" s="3" t="s">
        <v>25</v>
      </c>
      <c r="E13" s="3" t="s">
        <v>23</v>
      </c>
      <c r="F13" s="3" t="s">
        <v>23</v>
      </c>
    </row>
    <row r="14" spans="1:6" ht="19.5" customHeight="1">
      <c r="A14" s="4"/>
      <c r="B14" s="4"/>
      <c r="C14" s="5" t="s">
        <v>26</v>
      </c>
      <c r="D14" s="5" t="s">
        <v>26</v>
      </c>
      <c r="E14" s="5"/>
      <c r="F14" s="5" t="s">
        <v>27</v>
      </c>
    </row>
    <row r="15" spans="1:6" ht="15.75">
      <c r="A15" s="105">
        <v>1</v>
      </c>
      <c r="B15" s="105" t="s">
        <v>54</v>
      </c>
      <c r="C15" s="65">
        <v>4658</v>
      </c>
      <c r="D15" s="65">
        <v>4658</v>
      </c>
      <c r="E15" s="65">
        <v>4658</v>
      </c>
      <c r="F15" s="80">
        <f aca="true" t="shared" si="0" ref="F15:F20">(E15/D15)*100</f>
        <v>100</v>
      </c>
    </row>
    <row r="16" spans="1:6" ht="15.75">
      <c r="A16" s="105">
        <v>2</v>
      </c>
      <c r="B16" s="105" t="s">
        <v>122</v>
      </c>
      <c r="C16" s="31">
        <v>19000</v>
      </c>
      <c r="D16" s="31">
        <v>16015</v>
      </c>
      <c r="E16" s="31">
        <v>16015</v>
      </c>
      <c r="F16" s="7">
        <f t="shared" si="0"/>
        <v>100</v>
      </c>
    </row>
    <row r="17" spans="1:6" ht="15.75">
      <c r="A17" s="105">
        <v>3</v>
      </c>
      <c r="B17" s="105" t="s">
        <v>123</v>
      </c>
      <c r="C17" s="31">
        <v>2000</v>
      </c>
      <c r="D17" s="31">
        <v>5434</v>
      </c>
      <c r="E17" s="31">
        <v>2000</v>
      </c>
      <c r="F17" s="7">
        <f t="shared" si="0"/>
        <v>36.8052999631947</v>
      </c>
    </row>
    <row r="18" spans="1:6" ht="15.75">
      <c r="A18" s="105">
        <v>4</v>
      </c>
      <c r="B18" s="105" t="s">
        <v>124</v>
      </c>
      <c r="C18" s="31">
        <v>0</v>
      </c>
      <c r="D18" s="31">
        <v>1350</v>
      </c>
      <c r="E18" s="31">
        <v>1350</v>
      </c>
      <c r="F18" s="7">
        <f t="shared" si="0"/>
        <v>100</v>
      </c>
    </row>
    <row r="19" spans="1:6" ht="15.75">
      <c r="A19" s="105">
        <v>5</v>
      </c>
      <c r="B19" s="105" t="s">
        <v>125</v>
      </c>
      <c r="C19" s="34">
        <v>0</v>
      </c>
      <c r="D19" s="34">
        <v>424</v>
      </c>
      <c r="E19" s="31">
        <v>188</v>
      </c>
      <c r="F19" s="9">
        <f t="shared" si="0"/>
        <v>44.339622641509436</v>
      </c>
    </row>
    <row r="20" spans="1:6" ht="15.75">
      <c r="A20" s="125"/>
      <c r="B20" s="125" t="s">
        <v>1</v>
      </c>
      <c r="C20" s="37">
        <f>SUM(C15:C19)</f>
        <v>25658</v>
      </c>
      <c r="D20" s="37">
        <f>SUM(D15:D19)</f>
        <v>27881</v>
      </c>
      <c r="E20" s="37">
        <f>SUM(E15:E19)</f>
        <v>24211</v>
      </c>
      <c r="F20" s="64">
        <f t="shared" si="0"/>
        <v>86.83691402747391</v>
      </c>
    </row>
  </sheetData>
  <sheetProtection/>
  <mergeCells count="5">
    <mergeCell ref="B1:F1"/>
    <mergeCell ref="A6:F6"/>
    <mergeCell ref="A7:F7"/>
    <mergeCell ref="A9:F9"/>
    <mergeCell ref="A8:F8"/>
  </mergeCells>
  <printOptions/>
  <pageMargins left="0.66" right="0.7" top="1" bottom="1" header="0.5" footer="0.5"/>
  <pageSetup horizontalDpi="120" verticalDpi="12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C1" sqref="C1:G1"/>
    </sheetView>
  </sheetViews>
  <sheetFormatPr defaultColWidth="9.00390625" defaultRowHeight="12.75"/>
  <cols>
    <col min="1" max="1" width="1.37890625" style="1" customWidth="1"/>
    <col min="2" max="2" width="5.75390625" style="1" customWidth="1"/>
    <col min="3" max="3" width="48.00390625" style="1" customWidth="1"/>
    <col min="4" max="4" width="5.75390625" style="1" customWidth="1"/>
    <col min="5" max="5" width="12.75390625" style="1" customWidth="1"/>
    <col min="6" max="6" width="5.75390625" style="1" customWidth="1"/>
    <col min="7" max="7" width="12.75390625" style="137" customWidth="1"/>
    <col min="8" max="16384" width="9.125" style="1" customWidth="1"/>
  </cols>
  <sheetData>
    <row r="1" spans="3:7" ht="15.75">
      <c r="C1" s="216" t="s">
        <v>289</v>
      </c>
      <c r="D1" s="216"/>
      <c r="E1" s="216"/>
      <c r="F1" s="216"/>
      <c r="G1" s="216"/>
    </row>
    <row r="2" ht="27.75" customHeight="1"/>
    <row r="3" spans="1:7" ht="15.75">
      <c r="A3" s="217" t="s">
        <v>107</v>
      </c>
      <c r="B3" s="217"/>
      <c r="C3" s="217"/>
      <c r="D3" s="217"/>
      <c r="E3" s="217"/>
      <c r="F3" s="217"/>
      <c r="G3" s="217"/>
    </row>
    <row r="4" spans="1:7" ht="15.75">
      <c r="A4" s="217" t="s">
        <v>129</v>
      </c>
      <c r="B4" s="217"/>
      <c r="C4" s="217"/>
      <c r="D4" s="217"/>
      <c r="E4" s="217"/>
      <c r="F4" s="217"/>
      <c r="G4" s="217"/>
    </row>
    <row r="5" spans="1:7" ht="15.75">
      <c r="A5" s="217" t="s">
        <v>108</v>
      </c>
      <c r="B5" s="217"/>
      <c r="C5" s="217"/>
      <c r="D5" s="217"/>
      <c r="E5" s="217"/>
      <c r="F5" s="217"/>
      <c r="G5" s="217"/>
    </row>
    <row r="6" spans="1:7" ht="15.75">
      <c r="A6" s="217" t="s">
        <v>131</v>
      </c>
      <c r="B6" s="217"/>
      <c r="C6" s="217"/>
      <c r="D6" s="217"/>
      <c r="E6" s="217"/>
      <c r="F6" s="217"/>
      <c r="G6" s="217"/>
    </row>
    <row r="7" spans="2:7" ht="24.75" customHeight="1">
      <c r="B7" s="14"/>
      <c r="C7" s="14"/>
      <c r="D7" s="14"/>
      <c r="E7" s="14"/>
      <c r="F7" s="14"/>
      <c r="G7" s="138"/>
    </row>
    <row r="8" spans="2:7" ht="15" customHeight="1">
      <c r="B8" s="222" t="s">
        <v>36</v>
      </c>
      <c r="C8" s="222"/>
      <c r="D8" s="222"/>
      <c r="E8" s="222"/>
      <c r="F8" s="222"/>
      <c r="G8" s="222"/>
    </row>
    <row r="9" ht="16.5" hidden="1" thickBot="1">
      <c r="G9" s="139" t="s">
        <v>36</v>
      </c>
    </row>
    <row r="10" spans="2:7" ht="15.75">
      <c r="B10" s="3" t="s">
        <v>132</v>
      </c>
      <c r="C10" s="227" t="s">
        <v>0</v>
      </c>
      <c r="D10" s="223" t="s">
        <v>133</v>
      </c>
      <c r="E10" s="224"/>
      <c r="F10" s="225" t="s">
        <v>133</v>
      </c>
      <c r="G10" s="226"/>
    </row>
    <row r="11" spans="2:7" ht="15.75">
      <c r="B11" s="24" t="s">
        <v>134</v>
      </c>
      <c r="C11" s="228"/>
      <c r="D11" s="218" t="s">
        <v>135</v>
      </c>
      <c r="E11" s="219"/>
      <c r="F11" s="220" t="s">
        <v>136</v>
      </c>
      <c r="G11" s="221"/>
    </row>
    <row r="12" spans="2:7" ht="15.75">
      <c r="B12" s="24"/>
      <c r="C12" s="108" t="s">
        <v>137</v>
      </c>
      <c r="D12" s="143"/>
      <c r="E12" s="144"/>
      <c r="F12" s="143"/>
      <c r="G12" s="145"/>
    </row>
    <row r="13" spans="2:7" ht="15.75">
      <c r="B13" s="146" t="s">
        <v>138</v>
      </c>
      <c r="C13" s="147" t="s">
        <v>139</v>
      </c>
      <c r="D13" s="148"/>
      <c r="E13" s="149">
        <v>30</v>
      </c>
      <c r="F13" s="150"/>
      <c r="G13" s="149">
        <v>19</v>
      </c>
    </row>
    <row r="14" spans="2:7" ht="15.75">
      <c r="B14" s="151" t="s">
        <v>140</v>
      </c>
      <c r="C14" s="152" t="s">
        <v>141</v>
      </c>
      <c r="D14" s="153"/>
      <c r="E14" s="154">
        <v>1358656</v>
      </c>
      <c r="F14" s="155"/>
      <c r="G14" s="154">
        <v>1332422</v>
      </c>
    </row>
    <row r="15" spans="2:9" ht="15.75">
      <c r="B15" s="151" t="s">
        <v>142</v>
      </c>
      <c r="C15" s="152" t="s">
        <v>143</v>
      </c>
      <c r="D15" s="153"/>
      <c r="E15" s="154">
        <v>0</v>
      </c>
      <c r="F15" s="155"/>
      <c r="G15" s="154">
        <v>0</v>
      </c>
      <c r="I15" s="123"/>
    </row>
    <row r="16" spans="2:9" ht="15.75">
      <c r="B16" s="151" t="s">
        <v>144</v>
      </c>
      <c r="C16" s="152" t="s">
        <v>145</v>
      </c>
      <c r="D16" s="153"/>
      <c r="E16" s="154">
        <v>0</v>
      </c>
      <c r="F16" s="155"/>
      <c r="G16" s="154">
        <v>0</v>
      </c>
      <c r="I16" s="123"/>
    </row>
    <row r="17" spans="2:7" ht="15.75">
      <c r="B17" s="156" t="s">
        <v>146</v>
      </c>
      <c r="C17" s="105" t="s">
        <v>147</v>
      </c>
      <c r="D17" s="117"/>
      <c r="E17" s="124">
        <f>SUM(E13:E16)</f>
        <v>1358686</v>
      </c>
      <c r="F17" s="157"/>
      <c r="G17" s="124">
        <f>SUM(G13:G16)</f>
        <v>1332441</v>
      </c>
    </row>
    <row r="18" spans="2:9" ht="15.75">
      <c r="B18" s="151" t="s">
        <v>148</v>
      </c>
      <c r="C18" s="152" t="s">
        <v>149</v>
      </c>
      <c r="D18" s="153"/>
      <c r="E18" s="154">
        <v>0</v>
      </c>
      <c r="F18" s="155"/>
      <c r="G18" s="154">
        <v>0</v>
      </c>
      <c r="I18" s="158"/>
    </row>
    <row r="19" spans="2:9" ht="15.75">
      <c r="B19" s="151" t="s">
        <v>150</v>
      </c>
      <c r="C19" s="152" t="s">
        <v>151</v>
      </c>
      <c r="D19" s="153"/>
      <c r="E19" s="154">
        <v>0</v>
      </c>
      <c r="F19" s="155"/>
      <c r="G19" s="154">
        <v>0</v>
      </c>
      <c r="I19" s="158"/>
    </row>
    <row r="20" spans="2:9" ht="15.75">
      <c r="B20" s="156" t="s">
        <v>152</v>
      </c>
      <c r="C20" s="105" t="s">
        <v>153</v>
      </c>
      <c r="D20" s="117"/>
      <c r="E20" s="124">
        <f>E18+E19</f>
        <v>0</v>
      </c>
      <c r="F20" s="157"/>
      <c r="G20" s="124">
        <f>G18+G19</f>
        <v>0</v>
      </c>
      <c r="I20" s="158"/>
    </row>
    <row r="21" spans="2:9" ht="15.75">
      <c r="B21" s="156" t="s">
        <v>154</v>
      </c>
      <c r="C21" s="105" t="s">
        <v>155</v>
      </c>
      <c r="D21" s="117"/>
      <c r="E21" s="124">
        <v>9873</v>
      </c>
      <c r="F21" s="157"/>
      <c r="G21" s="124">
        <v>5199</v>
      </c>
      <c r="I21" s="158"/>
    </row>
    <row r="22" spans="2:9" ht="15.75">
      <c r="B22" s="151" t="s">
        <v>156</v>
      </c>
      <c r="C22" s="152" t="s">
        <v>157</v>
      </c>
      <c r="D22" s="153"/>
      <c r="E22" s="154">
        <v>19783</v>
      </c>
      <c r="F22" s="155"/>
      <c r="G22" s="154">
        <v>4732</v>
      </c>
      <c r="I22" s="158"/>
    </row>
    <row r="23" spans="2:9" ht="15.75">
      <c r="B23" s="151" t="s">
        <v>158</v>
      </c>
      <c r="C23" s="152" t="s">
        <v>159</v>
      </c>
      <c r="D23" s="153"/>
      <c r="E23" s="154">
        <v>0</v>
      </c>
      <c r="F23" s="155"/>
      <c r="G23" s="154">
        <v>0</v>
      </c>
      <c r="I23" s="158"/>
    </row>
    <row r="24" spans="2:9" ht="15.75">
      <c r="B24" s="151" t="s">
        <v>160</v>
      </c>
      <c r="C24" s="152" t="s">
        <v>161</v>
      </c>
      <c r="D24" s="153"/>
      <c r="E24" s="154">
        <v>0</v>
      </c>
      <c r="F24" s="155"/>
      <c r="G24" s="154">
        <v>41</v>
      </c>
      <c r="I24" s="158"/>
    </row>
    <row r="25" spans="2:9" ht="15.75">
      <c r="B25" s="156" t="s">
        <v>162</v>
      </c>
      <c r="C25" s="105" t="s">
        <v>163</v>
      </c>
      <c r="D25" s="117"/>
      <c r="E25" s="124">
        <f>E22+E23+E24</f>
        <v>19783</v>
      </c>
      <c r="F25" s="157"/>
      <c r="G25" s="124">
        <f>G22+G23+G24</f>
        <v>4773</v>
      </c>
      <c r="I25" s="158"/>
    </row>
    <row r="26" spans="2:9" ht="15.75">
      <c r="B26" s="156" t="s">
        <v>164</v>
      </c>
      <c r="C26" s="105" t="s">
        <v>165</v>
      </c>
      <c r="D26" s="117"/>
      <c r="E26" s="124">
        <v>0</v>
      </c>
      <c r="F26" s="157"/>
      <c r="G26" s="124">
        <v>4198</v>
      </c>
      <c r="I26" s="158"/>
    </row>
    <row r="27" spans="2:9" ht="15.75">
      <c r="B27" s="24" t="s">
        <v>166</v>
      </c>
      <c r="C27" s="108" t="s">
        <v>167</v>
      </c>
      <c r="D27" s="143"/>
      <c r="E27" s="159">
        <v>0</v>
      </c>
      <c r="F27" s="160"/>
      <c r="G27" s="159">
        <v>0</v>
      </c>
      <c r="I27" s="158"/>
    </row>
    <row r="28" spans="2:7" ht="15.75">
      <c r="B28" s="161"/>
      <c r="C28" s="121" t="s">
        <v>168</v>
      </c>
      <c r="D28" s="162"/>
      <c r="E28" s="163">
        <f>E17+E20+E21+E25+E26+E27</f>
        <v>1388342</v>
      </c>
      <c r="F28" s="164"/>
      <c r="G28" s="163">
        <f>G17+G20+G21+G25+G26+G27</f>
        <v>1346611</v>
      </c>
    </row>
    <row r="29" spans="2:7" ht="15.75">
      <c r="B29" s="165"/>
      <c r="C29" s="127" t="s">
        <v>169</v>
      </c>
      <c r="D29" s="166"/>
      <c r="E29" s="167"/>
      <c r="F29" s="168"/>
      <c r="G29" s="167"/>
    </row>
    <row r="30" spans="2:7" ht="15.75">
      <c r="B30" s="156" t="s">
        <v>170</v>
      </c>
      <c r="C30" s="105" t="s">
        <v>171</v>
      </c>
      <c r="D30" s="117"/>
      <c r="E30" s="124">
        <v>1385862</v>
      </c>
      <c r="F30" s="157"/>
      <c r="G30" s="124">
        <v>1336935</v>
      </c>
    </row>
    <row r="31" spans="2:9" ht="15.75">
      <c r="B31" s="169" t="s">
        <v>172</v>
      </c>
      <c r="C31" s="152" t="s">
        <v>173</v>
      </c>
      <c r="D31" s="153"/>
      <c r="E31" s="154">
        <v>0</v>
      </c>
      <c r="F31" s="155"/>
      <c r="G31" s="154">
        <v>4003</v>
      </c>
      <c r="I31" s="158"/>
    </row>
    <row r="32" spans="2:9" ht="15.75">
      <c r="B32" s="169" t="s">
        <v>174</v>
      </c>
      <c r="C32" s="152" t="s">
        <v>175</v>
      </c>
      <c r="D32" s="153"/>
      <c r="E32" s="154">
        <v>0</v>
      </c>
      <c r="F32" s="155"/>
      <c r="G32" s="154">
        <v>0</v>
      </c>
      <c r="I32" s="158"/>
    </row>
    <row r="33" spans="2:9" ht="15.75">
      <c r="B33" s="169" t="s">
        <v>276</v>
      </c>
      <c r="C33" s="152" t="s">
        <v>277</v>
      </c>
      <c r="D33" s="153"/>
      <c r="E33" s="154">
        <v>2480</v>
      </c>
      <c r="F33" s="155"/>
      <c r="G33" s="154">
        <v>2261</v>
      </c>
      <c r="I33" s="158"/>
    </row>
    <row r="34" spans="2:7" ht="15.75">
      <c r="B34" s="170" t="s">
        <v>176</v>
      </c>
      <c r="C34" s="105" t="s">
        <v>177</v>
      </c>
      <c r="D34" s="117"/>
      <c r="E34" s="124">
        <f>E31+E32+E33</f>
        <v>2480</v>
      </c>
      <c r="F34" s="157"/>
      <c r="G34" s="124">
        <f>G31+G32+G33</f>
        <v>6264</v>
      </c>
    </row>
    <row r="35" spans="2:9" ht="15.75">
      <c r="B35" s="170" t="s">
        <v>178</v>
      </c>
      <c r="C35" s="105" t="s">
        <v>179</v>
      </c>
      <c r="D35" s="117"/>
      <c r="E35" s="124">
        <v>0</v>
      </c>
      <c r="F35" s="157"/>
      <c r="G35" s="124">
        <v>0</v>
      </c>
      <c r="I35" s="158"/>
    </row>
    <row r="36" spans="2:7" ht="15.75">
      <c r="B36" s="170" t="s">
        <v>180</v>
      </c>
      <c r="C36" s="105" t="s">
        <v>181</v>
      </c>
      <c r="D36" s="117"/>
      <c r="E36" s="124">
        <v>0</v>
      </c>
      <c r="F36" s="157"/>
      <c r="G36" s="124">
        <v>0</v>
      </c>
    </row>
    <row r="37" spans="2:7" ht="15.75">
      <c r="B37" s="171" t="s">
        <v>182</v>
      </c>
      <c r="C37" s="108" t="s">
        <v>183</v>
      </c>
      <c r="D37" s="143"/>
      <c r="E37" s="159">
        <v>0</v>
      </c>
      <c r="F37" s="160"/>
      <c r="G37" s="159">
        <v>3412</v>
      </c>
    </row>
    <row r="38" spans="2:7" ht="15.75">
      <c r="B38" s="161"/>
      <c r="C38" s="121" t="s">
        <v>184</v>
      </c>
      <c r="D38" s="162"/>
      <c r="E38" s="163">
        <f>E30+E34+E35+E36+E37</f>
        <v>1388342</v>
      </c>
      <c r="F38" s="164"/>
      <c r="G38" s="163">
        <f>G30+G34+G35+G36+G37</f>
        <v>1346611</v>
      </c>
    </row>
    <row r="40" spans="1:7" ht="15.75">
      <c r="A40" s="90"/>
      <c r="B40" s="172"/>
      <c r="C40" s="90"/>
      <c r="D40" s="90"/>
      <c r="E40" s="90"/>
      <c r="F40" s="90"/>
      <c r="G40" s="173"/>
    </row>
    <row r="41" spans="1:7" ht="15.75">
      <c r="A41" s="90"/>
      <c r="B41" s="90"/>
      <c r="C41" s="90"/>
      <c r="D41" s="90"/>
      <c r="E41" s="90"/>
      <c r="F41" s="90"/>
      <c r="G41" s="174"/>
    </row>
    <row r="49" ht="15.75">
      <c r="D49" s="123"/>
    </row>
  </sheetData>
  <sheetProtection/>
  <mergeCells count="11">
    <mergeCell ref="C10:C11"/>
    <mergeCell ref="A6:G6"/>
    <mergeCell ref="A3:G3"/>
    <mergeCell ref="A4:G4"/>
    <mergeCell ref="C1:G1"/>
    <mergeCell ref="A5:G5"/>
    <mergeCell ref="D11:E11"/>
    <mergeCell ref="F11:G11"/>
    <mergeCell ref="B8:G8"/>
    <mergeCell ref="D10:E10"/>
    <mergeCell ref="F10:G10"/>
  </mergeCells>
  <printOptions/>
  <pageMargins left="0.55" right="0.52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C1" sqref="C1:G1"/>
    </sheetView>
  </sheetViews>
  <sheetFormatPr defaultColWidth="9.00390625" defaultRowHeight="12.75"/>
  <cols>
    <col min="1" max="1" width="1.37890625" style="6" customWidth="1"/>
    <col min="2" max="2" width="5.75390625" style="6" customWidth="1"/>
    <col min="3" max="3" width="54.25390625" style="6" customWidth="1"/>
    <col min="4" max="4" width="5.75390625" style="6" customWidth="1"/>
    <col min="5" max="5" width="9.75390625" style="6" customWidth="1"/>
    <col min="6" max="6" width="5.75390625" style="6" customWidth="1"/>
    <col min="7" max="7" width="9.75390625" style="175" customWidth="1"/>
    <col min="8" max="16384" width="9.125" style="6" customWidth="1"/>
  </cols>
  <sheetData>
    <row r="1" spans="3:7" ht="12.75">
      <c r="C1" s="241" t="s">
        <v>290</v>
      </c>
      <c r="D1" s="241"/>
      <c r="E1" s="241"/>
      <c r="F1" s="241"/>
      <c r="G1" s="241"/>
    </row>
    <row r="2" ht="16.5" customHeight="1"/>
    <row r="3" spans="1:7" ht="12.75">
      <c r="A3" s="240" t="s">
        <v>107</v>
      </c>
      <c r="B3" s="240"/>
      <c r="C3" s="240"/>
      <c r="D3" s="240"/>
      <c r="E3" s="240"/>
      <c r="F3" s="240"/>
      <c r="G3" s="240"/>
    </row>
    <row r="4" spans="1:7" ht="12.75">
      <c r="A4" s="240" t="s">
        <v>129</v>
      </c>
      <c r="B4" s="240"/>
      <c r="C4" s="240"/>
      <c r="D4" s="240"/>
      <c r="E4" s="240"/>
      <c r="F4" s="240"/>
      <c r="G4" s="240"/>
    </row>
    <row r="5" spans="1:7" ht="12.75">
      <c r="A5" s="240" t="s">
        <v>108</v>
      </c>
      <c r="B5" s="240"/>
      <c r="C5" s="240"/>
      <c r="D5" s="240"/>
      <c r="E5" s="240"/>
      <c r="F5" s="240"/>
      <c r="G5" s="240"/>
    </row>
    <row r="6" spans="1:7" ht="12.75">
      <c r="A6" s="240" t="s">
        <v>185</v>
      </c>
      <c r="B6" s="240"/>
      <c r="C6" s="240"/>
      <c r="D6" s="240"/>
      <c r="E6" s="240"/>
      <c r="F6" s="240"/>
      <c r="G6" s="240"/>
    </row>
    <row r="7" spans="2:7" ht="28.5" customHeight="1">
      <c r="B7" s="176"/>
      <c r="C7" s="176"/>
      <c r="D7" s="176"/>
      <c r="E7" s="176"/>
      <c r="F7" s="176"/>
      <c r="G7" s="177"/>
    </row>
    <row r="8" spans="2:7" ht="15" customHeight="1">
      <c r="B8" s="233" t="s">
        <v>36</v>
      </c>
      <c r="C8" s="233"/>
      <c r="D8" s="233"/>
      <c r="E8" s="233"/>
      <c r="F8" s="233"/>
      <c r="G8" s="233"/>
    </row>
    <row r="9" ht="13.5" hidden="1" thickBot="1">
      <c r="G9" s="178" t="s">
        <v>36</v>
      </c>
    </row>
    <row r="10" spans="2:7" ht="12.75">
      <c r="B10" s="179" t="s">
        <v>132</v>
      </c>
      <c r="C10" s="238" t="s">
        <v>0</v>
      </c>
      <c r="D10" s="234" t="s">
        <v>133</v>
      </c>
      <c r="E10" s="235"/>
      <c r="F10" s="236" t="s">
        <v>133</v>
      </c>
      <c r="G10" s="237"/>
    </row>
    <row r="11" spans="2:7" ht="12.75">
      <c r="B11" s="180" t="s">
        <v>134</v>
      </c>
      <c r="C11" s="239"/>
      <c r="D11" s="229" t="s">
        <v>135</v>
      </c>
      <c r="E11" s="230"/>
      <c r="F11" s="231" t="s">
        <v>136</v>
      </c>
      <c r="G11" s="232"/>
    </row>
    <row r="12" spans="2:7" ht="12.75">
      <c r="B12" s="181">
        <v>1</v>
      </c>
      <c r="C12" s="182" t="s">
        <v>186</v>
      </c>
      <c r="D12" s="183"/>
      <c r="E12" s="184"/>
      <c r="F12" s="183"/>
      <c r="G12" s="185">
        <v>31917</v>
      </c>
    </row>
    <row r="13" spans="2:7" ht="25.5">
      <c r="B13" s="181">
        <v>2</v>
      </c>
      <c r="C13" s="182" t="s">
        <v>187</v>
      </c>
      <c r="D13" s="186"/>
      <c r="E13" s="187"/>
      <c r="F13" s="186"/>
      <c r="G13" s="187">
        <v>2910</v>
      </c>
    </row>
    <row r="14" spans="2:7" ht="12.75">
      <c r="B14" s="181">
        <v>3</v>
      </c>
      <c r="C14" s="182" t="s">
        <v>188</v>
      </c>
      <c r="D14" s="186"/>
      <c r="E14" s="187"/>
      <c r="F14" s="186"/>
      <c r="G14" s="187"/>
    </row>
    <row r="15" spans="2:7" ht="12.75">
      <c r="B15" s="188" t="s">
        <v>178</v>
      </c>
      <c r="C15" s="189" t="s">
        <v>189</v>
      </c>
      <c r="D15" s="190"/>
      <c r="E15" s="191">
        <f>E12+E13+E14</f>
        <v>0</v>
      </c>
      <c r="F15" s="190"/>
      <c r="G15" s="191">
        <f>G12+G13+G14</f>
        <v>34827</v>
      </c>
    </row>
    <row r="16" spans="2:7" ht="12.75">
      <c r="B16" s="181">
        <v>4</v>
      </c>
      <c r="C16" s="182" t="s">
        <v>190</v>
      </c>
      <c r="D16" s="186"/>
      <c r="E16" s="187"/>
      <c r="F16" s="186"/>
      <c r="G16" s="187"/>
    </row>
    <row r="17" spans="2:7" ht="12.75">
      <c r="B17" s="181">
        <v>5</v>
      </c>
      <c r="C17" s="182" t="s">
        <v>191</v>
      </c>
      <c r="D17" s="186"/>
      <c r="E17" s="187"/>
      <c r="F17" s="186"/>
      <c r="G17" s="187"/>
    </row>
    <row r="18" spans="2:7" ht="12.75">
      <c r="B18" s="188" t="s">
        <v>192</v>
      </c>
      <c r="C18" s="189" t="s">
        <v>193</v>
      </c>
      <c r="D18" s="190"/>
      <c r="E18" s="191">
        <f>E16+E17</f>
        <v>0</v>
      </c>
      <c r="F18" s="190"/>
      <c r="G18" s="191">
        <f>G16+G17</f>
        <v>0</v>
      </c>
    </row>
    <row r="19" spans="2:7" ht="12.75">
      <c r="B19" s="181">
        <v>6</v>
      </c>
      <c r="C19" s="182" t="s">
        <v>194</v>
      </c>
      <c r="D19" s="186"/>
      <c r="E19" s="187"/>
      <c r="F19" s="186"/>
      <c r="G19" s="187">
        <v>90358</v>
      </c>
    </row>
    <row r="20" spans="2:7" ht="12.75">
      <c r="B20" s="181">
        <v>7</v>
      </c>
      <c r="C20" s="182" t="s">
        <v>195</v>
      </c>
      <c r="D20" s="186"/>
      <c r="E20" s="187"/>
      <c r="F20" s="186"/>
      <c r="G20" s="187">
        <v>4078</v>
      </c>
    </row>
    <row r="21" spans="2:7" ht="12.75">
      <c r="B21" s="181">
        <v>8</v>
      </c>
      <c r="C21" s="182" t="s">
        <v>196</v>
      </c>
      <c r="D21" s="186"/>
      <c r="E21" s="187"/>
      <c r="F21" s="186"/>
      <c r="G21" s="187">
        <v>3178</v>
      </c>
    </row>
    <row r="22" spans="2:7" ht="12.75">
      <c r="B22" s="188" t="s">
        <v>197</v>
      </c>
      <c r="C22" s="189" t="s">
        <v>198</v>
      </c>
      <c r="D22" s="190"/>
      <c r="E22" s="191">
        <f>E19+E20+E21</f>
        <v>0</v>
      </c>
      <c r="F22" s="190"/>
      <c r="G22" s="191">
        <f>G19+G20+G21</f>
        <v>97614</v>
      </c>
    </row>
    <row r="23" spans="2:7" ht="12.75">
      <c r="B23" s="181">
        <v>9</v>
      </c>
      <c r="C23" s="182" t="s">
        <v>199</v>
      </c>
      <c r="D23" s="186"/>
      <c r="E23" s="187"/>
      <c r="F23" s="186"/>
      <c r="G23" s="187">
        <v>5673</v>
      </c>
    </row>
    <row r="24" spans="2:7" ht="12.75">
      <c r="B24" s="181">
        <v>10</v>
      </c>
      <c r="C24" s="182" t="s">
        <v>200</v>
      </c>
      <c r="D24" s="186"/>
      <c r="E24" s="187"/>
      <c r="F24" s="186"/>
      <c r="G24" s="187">
        <v>19070</v>
      </c>
    </row>
    <row r="25" spans="2:7" ht="12.75">
      <c r="B25" s="181">
        <v>11</v>
      </c>
      <c r="C25" s="182" t="s">
        <v>201</v>
      </c>
      <c r="D25" s="186"/>
      <c r="E25" s="187"/>
      <c r="F25" s="186"/>
      <c r="G25" s="187"/>
    </row>
    <row r="26" spans="2:7" ht="12.75">
      <c r="B26" s="181">
        <v>12</v>
      </c>
      <c r="C26" s="182" t="s">
        <v>202</v>
      </c>
      <c r="D26" s="186"/>
      <c r="E26" s="187"/>
      <c r="F26" s="186"/>
      <c r="G26" s="187"/>
    </row>
    <row r="27" spans="2:7" ht="12.75">
      <c r="B27" s="188" t="s">
        <v>203</v>
      </c>
      <c r="C27" s="189" t="s">
        <v>204</v>
      </c>
      <c r="D27" s="190"/>
      <c r="E27" s="191">
        <f>E23+E24+E25+E26</f>
        <v>0</v>
      </c>
      <c r="F27" s="190"/>
      <c r="G27" s="191">
        <f>G23+G24+G25+G26</f>
        <v>24743</v>
      </c>
    </row>
    <row r="28" spans="2:7" ht="12.75">
      <c r="B28" s="181">
        <v>13</v>
      </c>
      <c r="C28" s="182" t="s">
        <v>205</v>
      </c>
      <c r="D28" s="186"/>
      <c r="E28" s="187"/>
      <c r="F28" s="186"/>
      <c r="G28" s="187">
        <v>24020</v>
      </c>
    </row>
    <row r="29" spans="2:7" ht="12.75">
      <c r="B29" s="181">
        <v>14</v>
      </c>
      <c r="C29" s="182" t="s">
        <v>206</v>
      </c>
      <c r="D29" s="186"/>
      <c r="E29" s="187"/>
      <c r="F29" s="186"/>
      <c r="G29" s="187">
        <v>10237</v>
      </c>
    </row>
    <row r="30" spans="2:7" ht="12.75">
      <c r="B30" s="181">
        <v>15</v>
      </c>
      <c r="C30" s="182" t="s">
        <v>207</v>
      </c>
      <c r="D30" s="186"/>
      <c r="E30" s="187"/>
      <c r="F30" s="186"/>
      <c r="G30" s="187">
        <v>6663</v>
      </c>
    </row>
    <row r="31" spans="2:7" ht="12.75">
      <c r="B31" s="188" t="s">
        <v>208</v>
      </c>
      <c r="C31" s="189" t="s">
        <v>209</v>
      </c>
      <c r="D31" s="190"/>
      <c r="E31" s="191">
        <f>E28+E29+E30</f>
        <v>0</v>
      </c>
      <c r="F31" s="190"/>
      <c r="G31" s="191">
        <f>G28+G29+G30</f>
        <v>40920</v>
      </c>
    </row>
    <row r="32" spans="2:7" ht="12.75">
      <c r="B32" s="188" t="s">
        <v>210</v>
      </c>
      <c r="C32" s="189" t="s">
        <v>211</v>
      </c>
      <c r="D32" s="190"/>
      <c r="E32" s="191"/>
      <c r="F32" s="190"/>
      <c r="G32" s="191">
        <v>48300</v>
      </c>
    </row>
    <row r="33" spans="2:7" ht="12.75">
      <c r="B33" s="188" t="s">
        <v>212</v>
      </c>
      <c r="C33" s="189" t="s">
        <v>213</v>
      </c>
      <c r="D33" s="190"/>
      <c r="E33" s="191"/>
      <c r="F33" s="190"/>
      <c r="G33" s="191">
        <v>87244</v>
      </c>
    </row>
    <row r="34" spans="2:7" ht="25.5">
      <c r="B34" s="188" t="s">
        <v>146</v>
      </c>
      <c r="C34" s="189" t="s">
        <v>214</v>
      </c>
      <c r="D34" s="190"/>
      <c r="E34" s="191">
        <f>E15+E18+E22-E27-E31-E32-E33</f>
        <v>0</v>
      </c>
      <c r="F34" s="190"/>
      <c r="G34" s="191">
        <f>G15+G18+G22-G27-G31-G32-G33</f>
        <v>-68766</v>
      </c>
    </row>
    <row r="35" spans="2:7" ht="12.75">
      <c r="B35" s="181">
        <v>16</v>
      </c>
      <c r="C35" s="182" t="s">
        <v>215</v>
      </c>
      <c r="D35" s="186"/>
      <c r="E35" s="187"/>
      <c r="F35" s="186"/>
      <c r="G35" s="187"/>
    </row>
    <row r="36" spans="2:7" ht="12.75">
      <c r="B36" s="181">
        <v>17</v>
      </c>
      <c r="C36" s="182" t="s">
        <v>216</v>
      </c>
      <c r="D36" s="186"/>
      <c r="E36" s="187"/>
      <c r="F36" s="186"/>
      <c r="G36" s="187">
        <v>11</v>
      </c>
    </row>
    <row r="37" spans="2:7" ht="12.75">
      <c r="B37" s="181">
        <v>18</v>
      </c>
      <c r="C37" s="182" t="s">
        <v>217</v>
      </c>
      <c r="D37" s="186"/>
      <c r="E37" s="187"/>
      <c r="F37" s="186"/>
      <c r="G37" s="187"/>
    </row>
    <row r="38" spans="2:7" ht="12.75">
      <c r="B38" s="181" t="s">
        <v>218</v>
      </c>
      <c r="C38" s="182" t="s">
        <v>219</v>
      </c>
      <c r="D38" s="186"/>
      <c r="E38" s="187"/>
      <c r="F38" s="186"/>
      <c r="G38" s="187"/>
    </row>
    <row r="39" spans="2:7" ht="12.75">
      <c r="B39" s="188" t="s">
        <v>220</v>
      </c>
      <c r="C39" s="189" t="s">
        <v>221</v>
      </c>
      <c r="D39" s="190"/>
      <c r="E39" s="191">
        <f>E35+E36+E37</f>
        <v>0</v>
      </c>
      <c r="F39" s="190"/>
      <c r="G39" s="191">
        <f>G35+G36+G37</f>
        <v>11</v>
      </c>
    </row>
    <row r="40" spans="2:7" ht="12.75">
      <c r="B40" s="181">
        <v>19</v>
      </c>
      <c r="C40" s="182" t="s">
        <v>222</v>
      </c>
      <c r="D40" s="186"/>
      <c r="E40" s="187"/>
      <c r="F40" s="186"/>
      <c r="G40" s="187">
        <v>29</v>
      </c>
    </row>
    <row r="41" spans="2:7" ht="12.75">
      <c r="B41" s="181">
        <v>20</v>
      </c>
      <c r="C41" s="182" t="s">
        <v>223</v>
      </c>
      <c r="D41" s="186"/>
      <c r="E41" s="187"/>
      <c r="F41" s="186"/>
      <c r="G41" s="187"/>
    </row>
    <row r="42" spans="2:7" ht="12.75">
      <c r="B42" s="181">
        <v>21</v>
      </c>
      <c r="C42" s="182" t="s">
        <v>224</v>
      </c>
      <c r="D42" s="186"/>
      <c r="E42" s="187"/>
      <c r="F42" s="186"/>
      <c r="G42" s="187"/>
    </row>
    <row r="43" spans="2:7" ht="12.75">
      <c r="B43" s="181" t="s">
        <v>225</v>
      </c>
      <c r="C43" s="182" t="s">
        <v>226</v>
      </c>
      <c r="D43" s="186"/>
      <c r="E43" s="187"/>
      <c r="F43" s="186"/>
      <c r="G43" s="187"/>
    </row>
    <row r="44" spans="2:7" ht="12.75">
      <c r="B44" s="188" t="s">
        <v>227</v>
      </c>
      <c r="C44" s="189" t="s">
        <v>228</v>
      </c>
      <c r="D44" s="190"/>
      <c r="E44" s="191">
        <f>E40+E41+E42</f>
        <v>0</v>
      </c>
      <c r="F44" s="190"/>
      <c r="G44" s="191">
        <f>G40+G41+G42</f>
        <v>29</v>
      </c>
    </row>
    <row r="45" spans="2:7" ht="12.75">
      <c r="B45" s="188" t="s">
        <v>152</v>
      </c>
      <c r="C45" s="189" t="s">
        <v>229</v>
      </c>
      <c r="D45" s="190"/>
      <c r="E45" s="191">
        <f>E39-E44</f>
        <v>0</v>
      </c>
      <c r="F45" s="190"/>
      <c r="G45" s="191">
        <f>G39-G44</f>
        <v>-18</v>
      </c>
    </row>
    <row r="46" spans="2:7" ht="12.75">
      <c r="B46" s="188" t="s">
        <v>154</v>
      </c>
      <c r="C46" s="189" t="s">
        <v>230</v>
      </c>
      <c r="D46" s="190"/>
      <c r="E46" s="191">
        <f>E34+E45</f>
        <v>0</v>
      </c>
      <c r="F46" s="190"/>
      <c r="G46" s="191">
        <f>G34+G45</f>
        <v>-68784</v>
      </c>
    </row>
    <row r="47" spans="2:7" ht="12.75">
      <c r="B47" s="181">
        <v>22</v>
      </c>
      <c r="C47" s="182" t="s">
        <v>231</v>
      </c>
      <c r="D47" s="186"/>
      <c r="E47" s="187"/>
      <c r="F47" s="186"/>
      <c r="G47" s="187"/>
    </row>
    <row r="48" spans="2:7" ht="12.75">
      <c r="B48" s="181">
        <v>23</v>
      </c>
      <c r="C48" s="182" t="s">
        <v>232</v>
      </c>
      <c r="D48" s="186"/>
      <c r="E48" s="187"/>
      <c r="F48" s="186"/>
      <c r="G48" s="187">
        <v>20299</v>
      </c>
    </row>
    <row r="49" spans="2:7" ht="12.75">
      <c r="B49" s="188" t="s">
        <v>233</v>
      </c>
      <c r="C49" s="189" t="s">
        <v>234</v>
      </c>
      <c r="D49" s="190"/>
      <c r="E49" s="191">
        <f>E47+E48</f>
        <v>0</v>
      </c>
      <c r="F49" s="190"/>
      <c r="G49" s="191">
        <f>G47+G48</f>
        <v>20299</v>
      </c>
    </row>
    <row r="50" spans="2:7" ht="12.75">
      <c r="B50" s="188" t="s">
        <v>235</v>
      </c>
      <c r="C50" s="189" t="s">
        <v>236</v>
      </c>
      <c r="D50" s="190"/>
      <c r="E50" s="191"/>
      <c r="F50" s="190"/>
      <c r="G50" s="191">
        <v>442</v>
      </c>
    </row>
    <row r="51" spans="2:7" ht="12.75">
      <c r="B51" s="188" t="s">
        <v>162</v>
      </c>
      <c r="C51" s="189" t="s">
        <v>237</v>
      </c>
      <c r="D51" s="190"/>
      <c r="E51" s="191">
        <f>E49-E50</f>
        <v>0</v>
      </c>
      <c r="F51" s="190"/>
      <c r="G51" s="191">
        <f>G49-G50</f>
        <v>19857</v>
      </c>
    </row>
    <row r="52" spans="2:7" ht="12.75">
      <c r="B52" s="188" t="s">
        <v>164</v>
      </c>
      <c r="C52" s="189" t="s">
        <v>238</v>
      </c>
      <c r="D52" s="190"/>
      <c r="E52" s="191">
        <f>E46+E51</f>
        <v>0</v>
      </c>
      <c r="F52" s="190"/>
      <c r="G52" s="191">
        <f>G46+G51</f>
        <v>-48927</v>
      </c>
    </row>
  </sheetData>
  <sheetProtection/>
  <mergeCells count="11">
    <mergeCell ref="A6:G6"/>
    <mergeCell ref="A3:G3"/>
    <mergeCell ref="A4:G4"/>
    <mergeCell ref="C1:G1"/>
    <mergeCell ref="A5:G5"/>
    <mergeCell ref="D11:E11"/>
    <mergeCell ref="F11:G11"/>
    <mergeCell ref="B8:G8"/>
    <mergeCell ref="D10:E10"/>
    <mergeCell ref="F10:G10"/>
    <mergeCell ref="C10:C11"/>
  </mergeCells>
  <printOptions horizontalCentered="1"/>
  <pageMargins left="0.5511811023622047" right="0.5118110236220472" top="0.984251968503937" bottom="0.984251968503937" header="0.5118110236220472" footer="0.5118110236220472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1" sqref="C1:E1"/>
    </sheetView>
  </sheetViews>
  <sheetFormatPr defaultColWidth="9.00390625" defaultRowHeight="12.75"/>
  <cols>
    <col min="1" max="1" width="1.37890625" style="1" customWidth="1"/>
    <col min="2" max="2" width="5.75390625" style="1" customWidth="1"/>
    <col min="3" max="3" width="61.00390625" style="1" customWidth="1"/>
    <col min="4" max="4" width="5.75390625" style="1" customWidth="1"/>
    <col min="5" max="5" width="12.75390625" style="137" customWidth="1"/>
    <col min="6" max="16384" width="9.125" style="1" customWidth="1"/>
  </cols>
  <sheetData>
    <row r="1" spans="3:5" ht="15.75">
      <c r="C1" s="216" t="s">
        <v>291</v>
      </c>
      <c r="D1" s="216"/>
      <c r="E1" s="216"/>
    </row>
    <row r="2" ht="45.75" customHeight="1"/>
    <row r="3" spans="1:5" ht="15.75">
      <c r="A3" s="217" t="s">
        <v>107</v>
      </c>
      <c r="B3" s="217"/>
      <c r="C3" s="217"/>
      <c r="D3" s="217"/>
      <c r="E3" s="217"/>
    </row>
    <row r="4" spans="1:5" ht="15.75">
      <c r="A4" s="217" t="s">
        <v>129</v>
      </c>
      <c r="B4" s="217"/>
      <c r="C4" s="217"/>
      <c r="D4" s="217"/>
      <c r="E4" s="217"/>
    </row>
    <row r="5" spans="1:5" ht="15.75">
      <c r="A5" s="217" t="s">
        <v>108</v>
      </c>
      <c r="B5" s="217"/>
      <c r="C5" s="217"/>
      <c r="D5" s="217"/>
      <c r="E5" s="217"/>
    </row>
    <row r="6" spans="1:5" ht="15.75">
      <c r="A6" s="217" t="s">
        <v>281</v>
      </c>
      <c r="B6" s="217"/>
      <c r="C6" s="217"/>
      <c r="D6" s="217"/>
      <c r="E6" s="217"/>
    </row>
    <row r="7" spans="2:5" ht="45" customHeight="1">
      <c r="B7" s="14"/>
      <c r="C7" s="14"/>
      <c r="D7" s="14"/>
      <c r="E7" s="138"/>
    </row>
    <row r="8" spans="2:5" ht="15" customHeight="1">
      <c r="B8" s="222" t="s">
        <v>36</v>
      </c>
      <c r="C8" s="222"/>
      <c r="D8" s="222"/>
      <c r="E8" s="222"/>
    </row>
    <row r="9" ht="15.75" hidden="1">
      <c r="E9" s="139" t="s">
        <v>36</v>
      </c>
    </row>
    <row r="10" spans="2:5" ht="15.75">
      <c r="B10" s="3" t="s">
        <v>132</v>
      </c>
      <c r="C10" s="227" t="s">
        <v>0</v>
      </c>
      <c r="D10" s="225" t="s">
        <v>133</v>
      </c>
      <c r="E10" s="226"/>
    </row>
    <row r="11" spans="2:5" ht="15.75">
      <c r="B11" s="24" t="s">
        <v>134</v>
      </c>
      <c r="C11" s="228"/>
      <c r="D11" s="220" t="s">
        <v>136</v>
      </c>
      <c r="E11" s="221"/>
    </row>
    <row r="12" spans="2:5" ht="15.75" customHeight="1">
      <c r="B12" s="192">
        <v>1</v>
      </c>
      <c r="C12" s="193" t="s">
        <v>239</v>
      </c>
      <c r="D12" s="194"/>
      <c r="E12" s="167">
        <v>164701</v>
      </c>
    </row>
    <row r="13" spans="2:5" ht="15.75" customHeight="1">
      <c r="B13" s="192">
        <v>2</v>
      </c>
      <c r="C13" s="193" t="s">
        <v>240</v>
      </c>
      <c r="D13" s="194"/>
      <c r="E13" s="167">
        <v>102022</v>
      </c>
    </row>
    <row r="14" spans="2:5" ht="15.75" customHeight="1">
      <c r="B14" s="195" t="s">
        <v>178</v>
      </c>
      <c r="C14" s="196" t="s">
        <v>241</v>
      </c>
      <c r="D14" s="197"/>
      <c r="E14" s="163">
        <f>E12-E13</f>
        <v>62679</v>
      </c>
    </row>
    <row r="15" spans="2:5" ht="15.75" customHeight="1">
      <c r="B15" s="192">
        <v>3</v>
      </c>
      <c r="C15" s="193" t="s">
        <v>242</v>
      </c>
      <c r="D15" s="194"/>
      <c r="E15" s="167">
        <v>3180</v>
      </c>
    </row>
    <row r="16" spans="2:5" ht="15.75" customHeight="1">
      <c r="B16" s="192">
        <v>4</v>
      </c>
      <c r="C16" s="193" t="s">
        <v>243</v>
      </c>
      <c r="D16" s="194"/>
      <c r="E16" s="167">
        <v>66076</v>
      </c>
    </row>
    <row r="17" spans="2:5" ht="15.75" customHeight="1">
      <c r="B17" s="195" t="s">
        <v>192</v>
      </c>
      <c r="C17" s="196" t="s">
        <v>244</v>
      </c>
      <c r="D17" s="197"/>
      <c r="E17" s="163">
        <f>E15-E16</f>
        <v>-62896</v>
      </c>
    </row>
    <row r="18" spans="2:5" ht="15.75" customHeight="1">
      <c r="B18" s="195" t="s">
        <v>146</v>
      </c>
      <c r="C18" s="196" t="s">
        <v>245</v>
      </c>
      <c r="D18" s="197"/>
      <c r="E18" s="163">
        <f>E14+E17</f>
        <v>-217</v>
      </c>
    </row>
    <row r="19" spans="2:5" ht="15.75" customHeight="1">
      <c r="B19" s="192">
        <v>5</v>
      </c>
      <c r="C19" s="193" t="s">
        <v>246</v>
      </c>
      <c r="D19" s="194"/>
      <c r="E19" s="167">
        <v>0</v>
      </c>
    </row>
    <row r="20" spans="2:5" ht="15.75" customHeight="1">
      <c r="B20" s="192">
        <v>6</v>
      </c>
      <c r="C20" s="193" t="s">
        <v>247</v>
      </c>
      <c r="D20" s="194"/>
      <c r="E20" s="167">
        <v>0</v>
      </c>
    </row>
    <row r="21" spans="2:5" ht="15.75" customHeight="1">
      <c r="B21" s="195" t="s">
        <v>197</v>
      </c>
      <c r="C21" s="196" t="s">
        <v>248</v>
      </c>
      <c r="D21" s="197"/>
      <c r="E21" s="163">
        <f>E19-E20</f>
        <v>0</v>
      </c>
    </row>
    <row r="22" spans="2:5" ht="15.75" customHeight="1">
      <c r="B22" s="192">
        <v>7</v>
      </c>
      <c r="C22" s="193" t="s">
        <v>249</v>
      </c>
      <c r="D22" s="194"/>
      <c r="E22" s="167">
        <v>0</v>
      </c>
    </row>
    <row r="23" spans="2:5" ht="15.75" customHeight="1">
      <c r="B23" s="192">
        <v>8</v>
      </c>
      <c r="C23" s="193" t="s">
        <v>250</v>
      </c>
      <c r="D23" s="194"/>
      <c r="E23" s="167">
        <v>0</v>
      </c>
    </row>
    <row r="24" spans="2:5" ht="15.75" customHeight="1">
      <c r="B24" s="195" t="s">
        <v>203</v>
      </c>
      <c r="C24" s="196" t="s">
        <v>251</v>
      </c>
      <c r="D24" s="197"/>
      <c r="E24" s="163">
        <f>E22-E23</f>
        <v>0</v>
      </c>
    </row>
    <row r="25" spans="2:5" ht="15.75" customHeight="1">
      <c r="B25" s="195" t="s">
        <v>152</v>
      </c>
      <c r="C25" s="196" t="s">
        <v>252</v>
      </c>
      <c r="D25" s="197"/>
      <c r="E25" s="163">
        <f>E21+E24</f>
        <v>0</v>
      </c>
    </row>
    <row r="26" spans="2:5" ht="15.75" customHeight="1">
      <c r="B26" s="195" t="s">
        <v>154</v>
      </c>
      <c r="C26" s="196" t="s">
        <v>253</v>
      </c>
      <c r="D26" s="197"/>
      <c r="E26" s="163">
        <f>E18+E25</f>
        <v>-217</v>
      </c>
    </row>
    <row r="27" spans="2:5" ht="15.75" customHeight="1">
      <c r="B27" s="195" t="s">
        <v>162</v>
      </c>
      <c r="C27" s="196" t="s">
        <v>254</v>
      </c>
      <c r="D27" s="197"/>
      <c r="E27" s="163">
        <v>0</v>
      </c>
    </row>
    <row r="28" spans="2:5" ht="15.75" customHeight="1">
      <c r="B28" s="195" t="s">
        <v>164</v>
      </c>
      <c r="C28" s="196" t="s">
        <v>255</v>
      </c>
      <c r="D28" s="197"/>
      <c r="E28" s="163">
        <f>E18-E27</f>
        <v>-217</v>
      </c>
    </row>
    <row r="29" spans="2:5" ht="15.75" customHeight="1">
      <c r="B29" s="195" t="s">
        <v>166</v>
      </c>
      <c r="C29" s="196" t="s">
        <v>256</v>
      </c>
      <c r="D29" s="197"/>
      <c r="E29" s="163">
        <v>0</v>
      </c>
    </row>
    <row r="30" spans="2:5" ht="15.75" customHeight="1">
      <c r="B30" s="195" t="s">
        <v>170</v>
      </c>
      <c r="C30" s="196" t="s">
        <v>257</v>
      </c>
      <c r="D30" s="197"/>
      <c r="E30" s="163">
        <f>E25-E29</f>
        <v>0</v>
      </c>
    </row>
    <row r="31" ht="15.75">
      <c r="C31" s="90"/>
    </row>
  </sheetData>
  <sheetProtection/>
  <mergeCells count="9">
    <mergeCell ref="C1:E1"/>
    <mergeCell ref="A5:E5"/>
    <mergeCell ref="D11:E11"/>
    <mergeCell ref="B8:E8"/>
    <mergeCell ref="D10:E10"/>
    <mergeCell ref="C10:C11"/>
    <mergeCell ref="A6:E6"/>
    <mergeCell ref="A3:E3"/>
    <mergeCell ref="A4:E4"/>
  </mergeCells>
  <printOptions horizontalCentered="1"/>
  <pageMargins left="0.5511811023622047" right="0.5118110236220472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2015-03-26T12:32:52Z</cp:lastPrinted>
  <dcterms:created xsi:type="dcterms:W3CDTF">1997-01-17T14:02:09Z</dcterms:created>
  <dcterms:modified xsi:type="dcterms:W3CDTF">2015-04-13T06:01:13Z</dcterms:modified>
  <cp:category/>
  <cp:version/>
  <cp:contentType/>
  <cp:contentStatus/>
</cp:coreProperties>
</file>