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dobroczkib\Documents\Előirányzat\"/>
    </mc:Choice>
  </mc:AlternateContent>
  <bookViews>
    <workbookView xWindow="0" yWindow="0" windowWidth="23040" windowHeight="9405" activeTab="1"/>
  </bookViews>
  <sheets>
    <sheet name="Kiadás" sheetId="5" r:id="rId1"/>
    <sheet name="Bevétel" sheetId="4" r:id="rId2"/>
  </sheets>
  <definedNames>
    <definedName name="_xlnm.Print_Titles" localSheetId="1">Bevétel!$1:$4</definedName>
    <definedName name="_xlnm.Print_Titles" localSheetId="0">Kiadás!$1:$5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4" l="1"/>
  <c r="D28" i="4"/>
  <c r="E27" i="4"/>
  <c r="C27" i="4"/>
  <c r="D26" i="4"/>
  <c r="D25" i="4"/>
  <c r="D27" i="4" s="1"/>
  <c r="E17" i="4"/>
  <c r="C17" i="4"/>
  <c r="E13" i="4"/>
  <c r="C13" i="4"/>
  <c r="D12" i="4"/>
  <c r="D11" i="4"/>
  <c r="D16" i="4"/>
  <c r="D17" i="4" s="1"/>
  <c r="D14" i="4"/>
  <c r="D10" i="4"/>
  <c r="D8" i="4"/>
  <c r="E66" i="5"/>
  <c r="D65" i="5"/>
  <c r="C66" i="5"/>
  <c r="D64" i="5"/>
  <c r="D63" i="5"/>
  <c r="D62" i="5"/>
  <c r="D61" i="5"/>
  <c r="D66" i="5" s="1"/>
  <c r="D59" i="5"/>
  <c r="D55" i="5"/>
  <c r="E47" i="5"/>
  <c r="D46" i="5"/>
  <c r="C47" i="5"/>
  <c r="D49" i="5"/>
  <c r="D48" i="5"/>
  <c r="D45" i="5"/>
  <c r="D44" i="5"/>
  <c r="D43" i="5"/>
  <c r="D42" i="5"/>
  <c r="D41" i="5"/>
  <c r="D47" i="5" s="1"/>
  <c r="D37" i="5"/>
  <c r="E29" i="5"/>
  <c r="C29" i="5"/>
  <c r="D27" i="5"/>
  <c r="D25" i="5"/>
  <c r="C18" i="5"/>
  <c r="D28" i="5"/>
  <c r="D24" i="5"/>
  <c r="D22" i="5"/>
  <c r="D21" i="5"/>
  <c r="D19" i="5"/>
  <c r="D17" i="5"/>
  <c r="D16" i="5"/>
  <c r="D15" i="5"/>
  <c r="D14" i="5"/>
  <c r="D13" i="5"/>
  <c r="D11" i="5"/>
  <c r="D9" i="5"/>
  <c r="D29" i="5" l="1"/>
  <c r="D13" i="4"/>
  <c r="E50" i="5"/>
  <c r="D50" i="5"/>
  <c r="E26" i="5"/>
  <c r="D26" i="5"/>
  <c r="E23" i="5"/>
  <c r="D23" i="5"/>
  <c r="E18" i="5"/>
  <c r="E10" i="5"/>
  <c r="D10" i="5"/>
  <c r="C50" i="5" l="1"/>
  <c r="C26" i="5"/>
  <c r="C23" i="5"/>
  <c r="E38" i="5"/>
  <c r="D38" i="5"/>
  <c r="E15" i="4"/>
  <c r="D15" i="4"/>
  <c r="E58" i="5" l="1"/>
  <c r="E9" i="4"/>
  <c r="E18" i="4" s="1"/>
  <c r="D9" i="4"/>
  <c r="D18" i="4" s="1"/>
  <c r="E37" i="4" l="1"/>
  <c r="E38" i="4" s="1"/>
  <c r="D37" i="4"/>
  <c r="D38" i="4" s="1"/>
  <c r="E29" i="4"/>
  <c r="E30" i="4" s="1"/>
  <c r="D29" i="4"/>
  <c r="D30" i="4" s="1"/>
  <c r="C15" i="4" l="1"/>
  <c r="E20" i="5"/>
  <c r="D20" i="5"/>
  <c r="C20" i="5" l="1"/>
  <c r="E60" i="5" l="1"/>
  <c r="E67" i="5" s="1"/>
  <c r="E40" i="5"/>
  <c r="E51" i="5" s="1"/>
  <c r="C60" i="5"/>
  <c r="C38" i="5"/>
  <c r="C37" i="4"/>
  <c r="C38" i="4" s="1"/>
  <c r="C29" i="4"/>
  <c r="C30" i="4" s="1"/>
  <c r="C9" i="4" l="1"/>
  <c r="C18" i="4" s="1"/>
  <c r="D12" i="5"/>
  <c r="E12" i="5"/>
  <c r="E30" i="5" s="1"/>
  <c r="C12" i="5"/>
  <c r="C10" i="5"/>
  <c r="C30" i="5" l="1"/>
  <c r="D60" i="5"/>
  <c r="D18" i="5" l="1"/>
  <c r="D30" i="5" s="1"/>
  <c r="D39" i="5"/>
  <c r="D40" i="5" s="1"/>
  <c r="D51" i="5" s="1"/>
  <c r="C40" i="5"/>
  <c r="C51" i="5" s="1"/>
  <c r="D56" i="5"/>
  <c r="C58" i="5"/>
  <c r="C67" i="5" s="1"/>
  <c r="D57" i="5"/>
  <c r="D58" i="5" l="1"/>
  <c r="D67" i="5" s="1"/>
</calcChain>
</file>

<file path=xl/sharedStrings.xml><?xml version="1.0" encoding="utf-8"?>
<sst xmlns="http://schemas.openxmlformats.org/spreadsheetml/2006/main" count="154" uniqueCount="86">
  <si>
    <t>Szákszend Község Önkormányzata</t>
  </si>
  <si>
    <t>2856 Szákszend, Száki u. 91.</t>
  </si>
  <si>
    <t>Rovat</t>
  </si>
  <si>
    <t>Megnevezés</t>
  </si>
  <si>
    <t>K1113</t>
  </si>
  <si>
    <t>K1 rovat összesen</t>
  </si>
  <si>
    <t>K2 rovat összesen</t>
  </si>
  <si>
    <t>K3 rovat összesen</t>
  </si>
  <si>
    <t>K915</t>
  </si>
  <si>
    <t>K9 rovat összesen</t>
  </si>
  <si>
    <t>Kiadások összesen</t>
  </si>
  <si>
    <t>B115</t>
  </si>
  <si>
    <t>B1 rovat összesen</t>
  </si>
  <si>
    <t>B8 rovat összesen</t>
  </si>
  <si>
    <t>Foglalk.egyéb szem.jutt.</t>
  </si>
  <si>
    <t>K2</t>
  </si>
  <si>
    <t>Munkaadókat terh.jár.</t>
  </si>
  <si>
    <t>Kp-i irány.szerv.tám.</t>
  </si>
  <si>
    <t>Műk.célű ktgv.tám.</t>
  </si>
  <si>
    <t>B816</t>
  </si>
  <si>
    <t>Irányítószervi támogatás</t>
  </si>
  <si>
    <t>Kiadások</t>
  </si>
  <si>
    <t>Módosítás</t>
  </si>
  <si>
    <t>Intézményi kiadások</t>
  </si>
  <si>
    <t>Közös Hivatal</t>
  </si>
  <si>
    <t>Kiskuckó Óvoda</t>
  </si>
  <si>
    <t>Intézményi bevételek</t>
  </si>
  <si>
    <t>Közös Önkormányzati Hivatal</t>
  </si>
  <si>
    <t>Munkaadókat terhelő járulékok</t>
  </si>
  <si>
    <t>K1101</t>
  </si>
  <si>
    <t>K337</t>
  </si>
  <si>
    <t>Egyéb szolgáltatás</t>
  </si>
  <si>
    <t>K5 rovat összesen</t>
  </si>
  <si>
    <t>K64</t>
  </si>
  <si>
    <t>K67</t>
  </si>
  <si>
    <t>Bevételek összesen</t>
  </si>
  <si>
    <t>Egyéb szolgáltatások</t>
  </si>
  <si>
    <t>K331</t>
  </si>
  <si>
    <t>Közüzemi díjak</t>
  </si>
  <si>
    <t>Illtmények</t>
  </si>
  <si>
    <t>K311</t>
  </si>
  <si>
    <t>Szakmai anyag</t>
  </si>
  <si>
    <t>K1102</t>
  </si>
  <si>
    <t>Normatív jutalmak</t>
  </si>
  <si>
    <t>B408</t>
  </si>
  <si>
    <t>Egyéb tárgyieszk. beszerz.</t>
  </si>
  <si>
    <t>Beruházás ÁFA-ja</t>
  </si>
  <si>
    <t>K71</t>
  </si>
  <si>
    <t>Ingatlanok felújítása</t>
  </si>
  <si>
    <t>K334</t>
  </si>
  <si>
    <t>K1104</t>
  </si>
  <si>
    <t>Helyettesítés</t>
  </si>
  <si>
    <t>K355</t>
  </si>
  <si>
    <t>Egyéb dologi kiadás</t>
  </si>
  <si>
    <t>Eredeti előirányzat</t>
  </si>
  <si>
    <t>Módosított előirányzat 2017.04.30.</t>
  </si>
  <si>
    <t>K333</t>
  </si>
  <si>
    <t>Bérleti és lízingdíj</t>
  </si>
  <si>
    <t>K336</t>
  </si>
  <si>
    <t>Szakmai tev.segítő szolg.</t>
  </si>
  <si>
    <t>K5023</t>
  </si>
  <si>
    <t>Egyéb elvonások befizetések</t>
  </si>
  <si>
    <t>K73</t>
  </si>
  <si>
    <t>Egyéb tárgyieszk. felújítás</t>
  </si>
  <si>
    <t>K914</t>
  </si>
  <si>
    <t>ÁHB megelőlegzés visszafiz.</t>
  </si>
  <si>
    <t>2017. 01-04. havi előirányzat-módosítás</t>
  </si>
  <si>
    <t>K312</t>
  </si>
  <si>
    <t>Üzemeltetési anyag</t>
  </si>
  <si>
    <t>Karbantart. jav.</t>
  </si>
  <si>
    <t>Szakmai tev. segítő szolg.</t>
  </si>
  <si>
    <t>B34</t>
  </si>
  <si>
    <t>Vagyoni típusú adók</t>
  </si>
  <si>
    <t>B354</t>
  </si>
  <si>
    <t>Gjm.adók</t>
  </si>
  <si>
    <t>B355</t>
  </si>
  <si>
    <t>Egyéb áruhaszn. szolg.adók</t>
  </si>
  <si>
    <t>B3 rovat összesen</t>
  </si>
  <si>
    <t>B410</t>
  </si>
  <si>
    <t>Biztosító által fiz.kártér.</t>
  </si>
  <si>
    <t>B8131</t>
  </si>
  <si>
    <t>Előző évi pénzmaradv.ig.</t>
  </si>
  <si>
    <t>Kamat bevételeki</t>
  </si>
  <si>
    <t>B411</t>
  </si>
  <si>
    <t>Egyéb működési bevételek</t>
  </si>
  <si>
    <t>B4 rovat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</si>
</sst>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28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2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24"/>
      <color theme="1"/>
      <name val="Times New Roman"/>
      <family val="1"/>
      <charset val="238"/>
    </font>
    <font>
      <i/>
      <sz val="2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2F2F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3" fontId="2" fillId="0" borderId="6" xfId="0" applyNumberFormat="1" applyFont="1" applyBorder="1"/>
    <xf numFmtId="0" fontId="2" fillId="0" borderId="1" xfId="0" applyFont="1" applyBorder="1"/>
    <xf numFmtId="0" fontId="2" fillId="0" borderId="4" xfId="0" applyFont="1" applyBorder="1"/>
    <xf numFmtId="3" fontId="2" fillId="0" borderId="7" xfId="0" applyNumberFormat="1" applyFont="1" applyBorder="1"/>
    <xf numFmtId="3" fontId="2" fillId="0" borderId="2" xfId="0" applyNumberFormat="1" applyFont="1" applyBorder="1"/>
    <xf numFmtId="3" fontId="1" fillId="3" borderId="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2" fillId="0" borderId="0" xfId="0" applyFont="1" applyFill="1"/>
    <xf numFmtId="0" fontId="7" fillId="0" borderId="1" xfId="0" applyFont="1" applyBorder="1"/>
    <xf numFmtId="0" fontId="7" fillId="0" borderId="4" xfId="0" applyFont="1" applyBorder="1"/>
    <xf numFmtId="3" fontId="7" fillId="0" borderId="7" xfId="0" applyNumberFormat="1" applyFont="1" applyBorder="1"/>
    <xf numFmtId="3" fontId="7" fillId="0" borderId="2" xfId="0" applyNumberFormat="1" applyFont="1" applyBorder="1"/>
    <xf numFmtId="3" fontId="7" fillId="0" borderId="6" xfId="0" applyNumberFormat="1" applyFont="1" applyBorder="1"/>
    <xf numFmtId="3" fontId="5" fillId="2" borderId="7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/>
    <xf numFmtId="3" fontId="1" fillId="3" borderId="8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" fontId="7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5" fillId="2" borderId="29" xfId="0" applyNumberFormat="1" applyFont="1" applyFill="1" applyBorder="1" applyAlignment="1">
      <alignment vertical="center"/>
    </xf>
    <xf numFmtId="3" fontId="5" fillId="5" borderId="24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3" fontId="2" fillId="0" borderId="31" xfId="0" applyNumberFormat="1" applyFont="1" applyBorder="1"/>
    <xf numFmtId="3" fontId="1" fillId="6" borderId="24" xfId="0" applyNumberFormat="1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vertical="center"/>
    </xf>
    <xf numFmtId="0" fontId="1" fillId="0" borderId="3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8" fillId="0" borderId="18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0" fontId="9" fillId="0" borderId="0" xfId="0" applyFont="1"/>
    <xf numFmtId="3" fontId="7" fillId="0" borderId="35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6" borderId="2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3" fontId="7" fillId="0" borderId="32" xfId="0" applyNumberFormat="1" applyFont="1" applyFill="1" applyBorder="1" applyAlignment="1">
      <alignment vertical="center"/>
    </xf>
    <xf numFmtId="3" fontId="7" fillId="0" borderId="29" xfId="0" applyNumberFormat="1" applyFont="1" applyBorder="1"/>
    <xf numFmtId="3" fontId="7" fillId="0" borderId="36" xfId="0" applyNumberFormat="1" applyFont="1" applyFill="1" applyBorder="1" applyAlignment="1">
      <alignment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2F2F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40" workbookViewId="0">
      <selection activeCell="M4" sqref="M4"/>
    </sheetView>
  </sheetViews>
  <sheetFormatPr defaultColWidth="8.85546875" defaultRowHeight="15.75" x14ac:dyDescent="0.25"/>
  <cols>
    <col min="1" max="1" width="15.28515625" style="2" customWidth="1"/>
    <col min="2" max="2" width="30.7109375" style="2" customWidth="1"/>
    <col min="3" max="3" width="17.140625" style="3" customWidth="1"/>
    <col min="4" max="4" width="15.28515625" style="3" customWidth="1"/>
    <col min="5" max="5" width="16.7109375" style="3" customWidth="1"/>
    <col min="6" max="16384" width="8.85546875" style="2"/>
  </cols>
  <sheetData>
    <row r="1" spans="1:5" s="12" customFormat="1" ht="20.25" x14ac:dyDescent="0.3">
      <c r="A1" s="12" t="s">
        <v>0</v>
      </c>
      <c r="C1" s="13"/>
      <c r="E1" s="13"/>
    </row>
    <row r="2" spans="1:5" s="12" customFormat="1" ht="20.25" x14ac:dyDescent="0.3">
      <c r="A2" s="12" t="s">
        <v>1</v>
      </c>
      <c r="C2" s="13"/>
      <c r="E2" s="13"/>
    </row>
    <row r="3" spans="1:5" s="12" customFormat="1" ht="20.25" x14ac:dyDescent="0.3">
      <c r="C3" s="13"/>
      <c r="E3" s="13"/>
    </row>
    <row r="4" spans="1:5" s="12" customFormat="1" ht="20.25" x14ac:dyDescent="0.3">
      <c r="C4" s="13"/>
      <c r="E4" s="13"/>
    </row>
    <row r="5" spans="1:5" s="4" customFormat="1" ht="41.45" customHeight="1" x14ac:dyDescent="0.25">
      <c r="A5" s="62" t="s">
        <v>66</v>
      </c>
      <c r="B5" s="62"/>
      <c r="C5" s="62"/>
      <c r="D5" s="62"/>
      <c r="E5" s="62"/>
    </row>
    <row r="6" spans="1:5" s="4" customFormat="1" ht="22.9" customHeight="1" x14ac:dyDescent="0.25">
      <c r="A6" s="55"/>
      <c r="B6" s="55"/>
      <c r="C6" s="55"/>
      <c r="D6" s="55"/>
      <c r="E6" s="55"/>
    </row>
    <row r="7" spans="1:5" s="4" customFormat="1" ht="35.450000000000003" customHeight="1" thickBot="1" x14ac:dyDescent="0.3">
      <c r="A7" s="63" t="s">
        <v>0</v>
      </c>
      <c r="B7" s="63"/>
      <c r="C7" s="63"/>
      <c r="D7" s="63"/>
      <c r="E7" s="63"/>
    </row>
    <row r="8" spans="1:5" ht="40.15" customHeight="1" thickTop="1" thickBot="1" x14ac:dyDescent="0.3">
      <c r="A8" s="41" t="s">
        <v>2</v>
      </c>
      <c r="B8" s="42" t="s">
        <v>21</v>
      </c>
      <c r="C8" s="43" t="s">
        <v>54</v>
      </c>
      <c r="D8" s="44" t="s">
        <v>22</v>
      </c>
      <c r="E8" s="43" t="s">
        <v>55</v>
      </c>
    </row>
    <row r="9" spans="1:5" ht="15" customHeight="1" thickTop="1" x14ac:dyDescent="0.25">
      <c r="A9" s="15" t="s">
        <v>4</v>
      </c>
      <c r="B9" s="16" t="s">
        <v>14</v>
      </c>
      <c r="C9" s="17">
        <v>11800</v>
      </c>
      <c r="D9" s="38">
        <f>SUM(E9)-C9</f>
        <v>41700</v>
      </c>
      <c r="E9" s="19">
        <v>53500</v>
      </c>
    </row>
    <row r="10" spans="1:5" s="1" customFormat="1" ht="15" customHeight="1" x14ac:dyDescent="0.25">
      <c r="A10" s="60" t="s">
        <v>5</v>
      </c>
      <c r="B10" s="61"/>
      <c r="C10" s="20">
        <f>SUM(C9:C9)</f>
        <v>11800</v>
      </c>
      <c r="D10" s="20">
        <f>SUM(D9:D9)</f>
        <v>41700</v>
      </c>
      <c r="E10" s="20">
        <f>SUM(E9:E9)</f>
        <v>53500</v>
      </c>
    </row>
    <row r="11" spans="1:5" s="34" customFormat="1" ht="15" customHeight="1" x14ac:dyDescent="0.2">
      <c r="A11" s="35" t="s">
        <v>15</v>
      </c>
      <c r="B11" s="36" t="s">
        <v>28</v>
      </c>
      <c r="C11" s="17">
        <v>7532377</v>
      </c>
      <c r="D11" s="38">
        <f>SUM(E11)-C11</f>
        <v>9174</v>
      </c>
      <c r="E11" s="19">
        <v>7541551</v>
      </c>
    </row>
    <row r="12" spans="1:5" s="1" customFormat="1" ht="15" customHeight="1" x14ac:dyDescent="0.25">
      <c r="A12" s="32"/>
      <c r="B12" s="37" t="s">
        <v>6</v>
      </c>
      <c r="C12" s="33">
        <f>SUM(C11)</f>
        <v>7532377</v>
      </c>
      <c r="D12" s="33">
        <f>SUM(D11)</f>
        <v>9174</v>
      </c>
      <c r="E12" s="33">
        <f>SUM(E11)</f>
        <v>7541551</v>
      </c>
    </row>
    <row r="13" spans="1:5" ht="15" customHeight="1" x14ac:dyDescent="0.25">
      <c r="A13" s="15" t="s">
        <v>40</v>
      </c>
      <c r="B13" s="16" t="s">
        <v>41</v>
      </c>
      <c r="C13" s="17">
        <v>48000</v>
      </c>
      <c r="D13" s="38">
        <f>SUM(E13)-C13</f>
        <v>20000</v>
      </c>
      <c r="E13" s="19">
        <v>68000</v>
      </c>
    </row>
    <row r="14" spans="1:5" ht="15" customHeight="1" x14ac:dyDescent="0.25">
      <c r="A14" s="15" t="s">
        <v>56</v>
      </c>
      <c r="B14" s="16" t="s">
        <v>57</v>
      </c>
      <c r="C14" s="17">
        <v>0</v>
      </c>
      <c r="D14" s="38">
        <f>SUM(E14)-C14</f>
        <v>5000</v>
      </c>
      <c r="E14" s="19">
        <v>5000</v>
      </c>
    </row>
    <row r="15" spans="1:5" ht="15" customHeight="1" x14ac:dyDescent="0.25">
      <c r="A15" s="15" t="s">
        <v>58</v>
      </c>
      <c r="B15" s="16" t="s">
        <v>59</v>
      </c>
      <c r="C15" s="17">
        <v>0</v>
      </c>
      <c r="D15" s="38">
        <f>SUM(E15)-C15</f>
        <v>20000</v>
      </c>
      <c r="E15" s="19">
        <v>20000</v>
      </c>
    </row>
    <row r="16" spans="1:5" ht="15" customHeight="1" x14ac:dyDescent="0.25">
      <c r="A16" s="15" t="s">
        <v>30</v>
      </c>
      <c r="B16" s="16" t="s">
        <v>36</v>
      </c>
      <c r="C16" s="17">
        <v>6434000</v>
      </c>
      <c r="D16" s="38">
        <f>SUM(E16)-C16</f>
        <v>84962</v>
      </c>
      <c r="E16" s="19">
        <v>6518962</v>
      </c>
    </row>
    <row r="17" spans="1:5" ht="15" customHeight="1" x14ac:dyDescent="0.25">
      <c r="A17" s="15" t="s">
        <v>52</v>
      </c>
      <c r="B17" s="16" t="s">
        <v>53</v>
      </c>
      <c r="C17" s="17">
        <v>300000</v>
      </c>
      <c r="D17" s="38">
        <f>SUM(E17)-C17</f>
        <v>100000</v>
      </c>
      <c r="E17" s="19">
        <v>400000</v>
      </c>
    </row>
    <row r="18" spans="1:5" ht="15" customHeight="1" x14ac:dyDescent="0.25">
      <c r="A18" s="60" t="s">
        <v>7</v>
      </c>
      <c r="B18" s="61"/>
      <c r="C18" s="20">
        <f>SUM(C13:C17)</f>
        <v>6782000</v>
      </c>
      <c r="D18" s="20">
        <f>SUM(D13:D17)</f>
        <v>229962</v>
      </c>
      <c r="E18" s="20">
        <f>SUM(E13:E17)</f>
        <v>7011962</v>
      </c>
    </row>
    <row r="19" spans="1:5" ht="15" customHeight="1" x14ac:dyDescent="0.25">
      <c r="A19" s="15" t="s">
        <v>60</v>
      </c>
      <c r="B19" s="16" t="s">
        <v>61</v>
      </c>
      <c r="C19" s="17">
        <v>0</v>
      </c>
      <c r="D19" s="38">
        <f>SUM(E19)-C19</f>
        <v>23085</v>
      </c>
      <c r="E19" s="19">
        <v>23085</v>
      </c>
    </row>
    <row r="20" spans="1:5" ht="15" customHeight="1" x14ac:dyDescent="0.25">
      <c r="A20" s="60" t="s">
        <v>32</v>
      </c>
      <c r="B20" s="61"/>
      <c r="C20" s="20">
        <f>SUM(C19:C19)</f>
        <v>0</v>
      </c>
      <c r="D20" s="20">
        <f>SUM(D19:D19)</f>
        <v>23085</v>
      </c>
      <c r="E20" s="20">
        <f>SUM(E19:E19)</f>
        <v>23085</v>
      </c>
    </row>
    <row r="21" spans="1:5" ht="15" customHeight="1" x14ac:dyDescent="0.25">
      <c r="A21" s="15" t="s">
        <v>33</v>
      </c>
      <c r="B21" s="16" t="s">
        <v>45</v>
      </c>
      <c r="C21" s="17">
        <v>0</v>
      </c>
      <c r="D21" s="38">
        <f>SUM(E21)-C21</f>
        <v>1860000</v>
      </c>
      <c r="E21" s="19">
        <v>1860000</v>
      </c>
    </row>
    <row r="22" spans="1:5" ht="15" customHeight="1" x14ac:dyDescent="0.25">
      <c r="A22" s="15" t="s">
        <v>34</v>
      </c>
      <c r="B22" s="16" t="s">
        <v>46</v>
      </c>
      <c r="C22" s="17">
        <v>1033560</v>
      </c>
      <c r="D22" s="38">
        <f>SUM(E22)-C22</f>
        <v>-460000</v>
      </c>
      <c r="E22" s="19">
        <v>573560</v>
      </c>
    </row>
    <row r="23" spans="1:5" ht="15" customHeight="1" x14ac:dyDescent="0.25">
      <c r="A23" s="60"/>
      <c r="B23" s="61"/>
      <c r="C23" s="20">
        <f>SUM(C21:C22)</f>
        <v>1033560</v>
      </c>
      <c r="D23" s="20">
        <f>SUM(D21:D22)</f>
        <v>1400000</v>
      </c>
      <c r="E23" s="20">
        <f>SUM(E21:E22)</f>
        <v>2433560</v>
      </c>
    </row>
    <row r="24" spans="1:5" ht="15" customHeight="1" x14ac:dyDescent="0.25">
      <c r="A24" s="15" t="s">
        <v>47</v>
      </c>
      <c r="B24" s="16" t="s">
        <v>48</v>
      </c>
      <c r="C24" s="17">
        <v>16693415</v>
      </c>
      <c r="D24" s="38">
        <f>SUM(E24)-C24</f>
        <v>-2325000</v>
      </c>
      <c r="E24" s="19">
        <v>14368415</v>
      </c>
    </row>
    <row r="25" spans="1:5" ht="15" customHeight="1" x14ac:dyDescent="0.25">
      <c r="A25" s="15" t="s">
        <v>62</v>
      </c>
      <c r="B25" s="16" t="s">
        <v>63</v>
      </c>
      <c r="C25" s="17">
        <v>0</v>
      </c>
      <c r="D25" s="38">
        <f>SUM(E25)-C25</f>
        <v>925000</v>
      </c>
      <c r="E25" s="19">
        <v>925000</v>
      </c>
    </row>
    <row r="26" spans="1:5" ht="15" customHeight="1" x14ac:dyDescent="0.25">
      <c r="A26" s="60"/>
      <c r="B26" s="61"/>
      <c r="C26" s="20">
        <f>SUM(C24:C25)</f>
        <v>16693415</v>
      </c>
      <c r="D26" s="20">
        <f>SUM(D24:D25)</f>
        <v>-1400000</v>
      </c>
      <c r="E26" s="20">
        <f>SUM(E24:E25)</f>
        <v>15293415</v>
      </c>
    </row>
    <row r="27" spans="1:5" s="1" customFormat="1" ht="15" customHeight="1" x14ac:dyDescent="0.2">
      <c r="A27" s="15" t="s">
        <v>64</v>
      </c>
      <c r="B27" s="16" t="s">
        <v>65</v>
      </c>
      <c r="C27" s="17">
        <v>0</v>
      </c>
      <c r="D27" s="38">
        <f>SUM(E27)-C27</f>
        <v>4201113</v>
      </c>
      <c r="E27" s="19">
        <v>4201113</v>
      </c>
    </row>
    <row r="28" spans="1:5" s="1" customFormat="1" ht="15" customHeight="1" x14ac:dyDescent="0.2">
      <c r="A28" s="15" t="s">
        <v>8</v>
      </c>
      <c r="B28" s="16" t="s">
        <v>17</v>
      </c>
      <c r="C28" s="17">
        <v>82649054</v>
      </c>
      <c r="D28" s="38">
        <f>SUM(E28)-C28</f>
        <v>313011</v>
      </c>
      <c r="E28" s="19">
        <v>82962065</v>
      </c>
    </row>
    <row r="29" spans="1:5" ht="15" customHeight="1" thickBot="1" x14ac:dyDescent="0.3">
      <c r="A29" s="64" t="s">
        <v>9</v>
      </c>
      <c r="B29" s="65"/>
      <c r="C29" s="45">
        <f>SUM(C27:C28)</f>
        <v>82649054</v>
      </c>
      <c r="D29" s="45">
        <f>SUM(D27:D28)</f>
        <v>4514124</v>
      </c>
      <c r="E29" s="45">
        <f>SUM(E27:E28)</f>
        <v>87163178</v>
      </c>
    </row>
    <row r="30" spans="1:5" ht="15" customHeight="1" thickTop="1" thickBot="1" x14ac:dyDescent="0.3">
      <c r="A30" s="66" t="s">
        <v>10</v>
      </c>
      <c r="B30" s="67"/>
      <c r="C30" s="46">
        <f>SUM(C29,C20,C18,C12,C10)</f>
        <v>96975231</v>
      </c>
      <c r="D30" s="46">
        <f>SUM(D29,D20,D18,D12,D10)</f>
        <v>4818045</v>
      </c>
      <c r="E30" s="46">
        <f>SUM(E29,E20,E18,E12,E10)</f>
        <v>101793276</v>
      </c>
    </row>
    <row r="31" spans="1:5" ht="15" customHeight="1" thickTop="1" x14ac:dyDescent="0.25">
      <c r="A31" s="22"/>
      <c r="B31" s="22"/>
      <c r="C31" s="23"/>
      <c r="D31" s="23"/>
      <c r="E31" s="23"/>
    </row>
    <row r="32" spans="1:5" ht="15" customHeight="1" thickBot="1" x14ac:dyDescent="0.3">
      <c r="A32" s="28"/>
      <c r="B32" s="28"/>
      <c r="C32" s="29"/>
      <c r="D32" s="29"/>
      <c r="E32" s="29"/>
    </row>
    <row r="33" spans="1:5" s="58" customFormat="1" ht="38.450000000000003" customHeight="1" thickTop="1" x14ac:dyDescent="0.45">
      <c r="A33" s="70" t="s">
        <v>23</v>
      </c>
      <c r="B33" s="71"/>
      <c r="C33" s="56"/>
      <c r="D33" s="56"/>
      <c r="E33" s="57"/>
    </row>
    <row r="34" spans="1:5" ht="30.6" customHeight="1" thickBot="1" x14ac:dyDescent="0.3">
      <c r="A34" s="72" t="s">
        <v>24</v>
      </c>
      <c r="B34" s="73"/>
      <c r="C34" s="24"/>
      <c r="D34" s="24"/>
      <c r="E34" s="25"/>
    </row>
    <row r="35" spans="1:5" ht="40.15" customHeight="1" thickTop="1" thickBot="1" x14ac:dyDescent="0.3">
      <c r="A35" s="41" t="s">
        <v>2</v>
      </c>
      <c r="B35" s="42" t="s">
        <v>21</v>
      </c>
      <c r="C35" s="43" t="s">
        <v>54</v>
      </c>
      <c r="D35" s="44" t="s">
        <v>22</v>
      </c>
      <c r="E35" s="43" t="s">
        <v>55</v>
      </c>
    </row>
    <row r="36" spans="1:5" ht="15" customHeight="1" thickTop="1" x14ac:dyDescent="0.25">
      <c r="A36" s="15" t="s">
        <v>42</v>
      </c>
      <c r="B36" s="16" t="s">
        <v>43</v>
      </c>
      <c r="C36" s="17">
        <v>0</v>
      </c>
      <c r="D36" s="18">
        <v>120000</v>
      </c>
      <c r="E36" s="19">
        <v>120000</v>
      </c>
    </row>
    <row r="37" spans="1:5" ht="15" customHeight="1" x14ac:dyDescent="0.25">
      <c r="A37" s="15" t="s">
        <v>4</v>
      </c>
      <c r="B37" s="16" t="s">
        <v>14</v>
      </c>
      <c r="C37" s="17">
        <v>47700</v>
      </c>
      <c r="D37" s="38">
        <f>SUM(E37)-C37</f>
        <v>179173</v>
      </c>
      <c r="E37" s="19">
        <v>226873</v>
      </c>
    </row>
    <row r="38" spans="1:5" s="1" customFormat="1" ht="15" customHeight="1" x14ac:dyDescent="0.25">
      <c r="A38" s="60" t="s">
        <v>5</v>
      </c>
      <c r="B38" s="61"/>
      <c r="C38" s="20">
        <f>SUM(C36:C37)</f>
        <v>47700</v>
      </c>
      <c r="D38" s="20">
        <f>SUM(D36:D37)</f>
        <v>299173</v>
      </c>
      <c r="E38" s="20">
        <f>SUM(E36:E37)</f>
        <v>346873</v>
      </c>
    </row>
    <row r="39" spans="1:5" ht="15" customHeight="1" x14ac:dyDescent="0.25">
      <c r="A39" s="26" t="s">
        <v>15</v>
      </c>
      <c r="B39" s="27" t="s">
        <v>16</v>
      </c>
      <c r="C39" s="17">
        <v>7128557</v>
      </c>
      <c r="D39" s="38">
        <f>SUM(E39)-C39</f>
        <v>13838</v>
      </c>
      <c r="E39" s="19">
        <v>7142395</v>
      </c>
    </row>
    <row r="40" spans="1:5" ht="15" customHeight="1" x14ac:dyDescent="0.25">
      <c r="A40" s="60" t="s">
        <v>6</v>
      </c>
      <c r="B40" s="61"/>
      <c r="C40" s="20">
        <f t="shared" ref="C40:E40" si="0">SUM(C39)</f>
        <v>7128557</v>
      </c>
      <c r="D40" s="21">
        <f t="shared" si="0"/>
        <v>13838</v>
      </c>
      <c r="E40" s="21">
        <f t="shared" si="0"/>
        <v>7142395</v>
      </c>
    </row>
    <row r="41" spans="1:5" ht="15" customHeight="1" x14ac:dyDescent="0.25">
      <c r="A41" s="26" t="s">
        <v>40</v>
      </c>
      <c r="B41" s="27" t="s">
        <v>41</v>
      </c>
      <c r="C41" s="17">
        <v>0</v>
      </c>
      <c r="D41" s="38">
        <f t="shared" ref="D41:D49" si="1">SUM(E41)-C41</f>
        <v>8000</v>
      </c>
      <c r="E41" s="19">
        <v>8000</v>
      </c>
    </row>
    <row r="42" spans="1:5" ht="15" customHeight="1" x14ac:dyDescent="0.25">
      <c r="A42" s="26" t="s">
        <v>67</v>
      </c>
      <c r="B42" s="27" t="s">
        <v>68</v>
      </c>
      <c r="C42" s="17">
        <v>1270450</v>
      </c>
      <c r="D42" s="38">
        <f t="shared" si="1"/>
        <v>-74500</v>
      </c>
      <c r="E42" s="19">
        <v>1195950</v>
      </c>
    </row>
    <row r="43" spans="1:5" ht="15" customHeight="1" x14ac:dyDescent="0.25">
      <c r="A43" s="26" t="s">
        <v>37</v>
      </c>
      <c r="B43" s="27" t="s">
        <v>38</v>
      </c>
      <c r="C43" s="17">
        <v>1220000</v>
      </c>
      <c r="D43" s="38">
        <f t="shared" si="1"/>
        <v>55000</v>
      </c>
      <c r="E43" s="19">
        <v>1275000</v>
      </c>
    </row>
    <row r="44" spans="1:5" ht="15" customHeight="1" x14ac:dyDescent="0.25">
      <c r="A44" s="15" t="s">
        <v>58</v>
      </c>
      <c r="B44" s="16" t="s">
        <v>59</v>
      </c>
      <c r="C44" s="17">
        <v>150000</v>
      </c>
      <c r="D44" s="38">
        <f t="shared" si="1"/>
        <v>138000</v>
      </c>
      <c r="E44" s="19">
        <v>288000</v>
      </c>
    </row>
    <row r="45" spans="1:5" ht="15" customHeight="1" x14ac:dyDescent="0.25">
      <c r="A45" s="15" t="s">
        <v>30</v>
      </c>
      <c r="B45" s="16" t="s">
        <v>31</v>
      </c>
      <c r="C45" s="17">
        <v>1756270</v>
      </c>
      <c r="D45" s="38">
        <f t="shared" si="1"/>
        <v>-141000</v>
      </c>
      <c r="E45" s="19">
        <v>1615270</v>
      </c>
    </row>
    <row r="46" spans="1:5" ht="15" customHeight="1" x14ac:dyDescent="0.25">
      <c r="A46" s="15" t="s">
        <v>52</v>
      </c>
      <c r="B46" s="16" t="s">
        <v>53</v>
      </c>
      <c r="C46" s="17">
        <v>0</v>
      </c>
      <c r="D46" s="95">
        <f t="shared" si="1"/>
        <v>5000</v>
      </c>
      <c r="E46" s="19">
        <v>5000</v>
      </c>
    </row>
    <row r="47" spans="1:5" ht="15" customHeight="1" x14ac:dyDescent="0.25">
      <c r="A47" s="60" t="s">
        <v>7</v>
      </c>
      <c r="B47" s="61"/>
      <c r="C47" s="20">
        <f>SUM(C41:C46)</f>
        <v>4396720</v>
      </c>
      <c r="D47" s="20">
        <f>SUM(D41:D46)</f>
        <v>-9500</v>
      </c>
      <c r="E47" s="20">
        <f>SUM(E41:E46)</f>
        <v>4387220</v>
      </c>
    </row>
    <row r="48" spans="1:5" ht="15" customHeight="1" x14ac:dyDescent="0.25">
      <c r="A48" s="15" t="s">
        <v>33</v>
      </c>
      <c r="B48" s="16" t="s">
        <v>45</v>
      </c>
      <c r="C48" s="17">
        <v>0</v>
      </c>
      <c r="D48" s="38">
        <f t="shared" si="1"/>
        <v>9000</v>
      </c>
      <c r="E48" s="19">
        <v>9000</v>
      </c>
    </row>
    <row r="49" spans="1:5" ht="15" customHeight="1" x14ac:dyDescent="0.25">
      <c r="A49" s="15" t="s">
        <v>34</v>
      </c>
      <c r="B49" s="16" t="s">
        <v>46</v>
      </c>
      <c r="C49" s="17">
        <v>0</v>
      </c>
      <c r="D49" s="38">
        <f t="shared" si="1"/>
        <v>2500</v>
      </c>
      <c r="E49" s="19">
        <v>2500</v>
      </c>
    </row>
    <row r="50" spans="1:5" ht="15" customHeight="1" thickBot="1" x14ac:dyDescent="0.3">
      <c r="A50" s="60"/>
      <c r="B50" s="61"/>
      <c r="C50" s="20">
        <f>SUM(C48:C49)</f>
        <v>0</v>
      </c>
      <c r="D50" s="20">
        <f>SUM(D48:D49)</f>
        <v>11500</v>
      </c>
      <c r="E50" s="20">
        <f>SUM(E48:E49)</f>
        <v>11500</v>
      </c>
    </row>
    <row r="51" spans="1:5" ht="15" customHeight="1" thickTop="1" thickBot="1" x14ac:dyDescent="0.3">
      <c r="A51" s="66" t="s">
        <v>10</v>
      </c>
      <c r="B51" s="67"/>
      <c r="C51" s="46">
        <f>SUM(C38)+C40+C47+C50</f>
        <v>11572977</v>
      </c>
      <c r="D51" s="46">
        <f>SUM(D38)+D40+D47+D50</f>
        <v>315011</v>
      </c>
      <c r="E51" s="46">
        <f>SUM(E38)+E40+E47+E50</f>
        <v>11887988</v>
      </c>
    </row>
    <row r="52" spans="1:5" s="14" customFormat="1" ht="15" customHeight="1" thickTop="1" thickBot="1" x14ac:dyDescent="0.3">
      <c r="A52" s="28"/>
      <c r="B52" s="28"/>
      <c r="C52" s="29"/>
      <c r="D52" s="29"/>
      <c r="E52" s="30"/>
    </row>
    <row r="53" spans="1:5" s="14" customFormat="1" ht="43.9" customHeight="1" thickTop="1" thickBot="1" x14ac:dyDescent="0.3">
      <c r="A53" s="68" t="s">
        <v>25</v>
      </c>
      <c r="B53" s="69"/>
      <c r="C53" s="47"/>
      <c r="D53" s="47"/>
      <c r="E53" s="48"/>
    </row>
    <row r="54" spans="1:5" ht="40.15" customHeight="1" thickTop="1" thickBot="1" x14ac:dyDescent="0.3">
      <c r="A54" s="41" t="s">
        <v>2</v>
      </c>
      <c r="B54" s="42" t="s">
        <v>3</v>
      </c>
      <c r="C54" s="43" t="s">
        <v>54</v>
      </c>
      <c r="D54" s="44" t="s">
        <v>22</v>
      </c>
      <c r="E54" s="43" t="s">
        <v>55</v>
      </c>
    </row>
    <row r="55" spans="1:5" ht="15" customHeight="1" thickTop="1" x14ac:dyDescent="0.25">
      <c r="A55" s="15" t="s">
        <v>29</v>
      </c>
      <c r="B55" s="16" t="s">
        <v>39</v>
      </c>
      <c r="C55" s="17">
        <v>22341835</v>
      </c>
      <c r="D55" s="38">
        <f t="shared" ref="D55:D65" si="2">SUM(E55)-C55</f>
        <v>-121662</v>
      </c>
      <c r="E55" s="19">
        <v>22220173</v>
      </c>
    </row>
    <row r="56" spans="1:5" ht="15" customHeight="1" x14ac:dyDescent="0.25">
      <c r="A56" s="15" t="s">
        <v>50</v>
      </c>
      <c r="B56" s="16" t="s">
        <v>51</v>
      </c>
      <c r="C56" s="17">
        <v>0</v>
      </c>
      <c r="D56" s="38">
        <f t="shared" si="2"/>
        <v>121662</v>
      </c>
      <c r="E56" s="19">
        <v>121662</v>
      </c>
    </row>
    <row r="57" spans="1:5" ht="15" customHeight="1" x14ac:dyDescent="0.25">
      <c r="A57" s="15" t="s">
        <v>4</v>
      </c>
      <c r="B57" s="16" t="s">
        <v>14</v>
      </c>
      <c r="C57" s="17">
        <v>12200</v>
      </c>
      <c r="D57" s="38">
        <f t="shared" si="2"/>
        <v>6800</v>
      </c>
      <c r="E57" s="19">
        <v>19000</v>
      </c>
    </row>
    <row r="58" spans="1:5" s="1" customFormat="1" ht="15" customHeight="1" x14ac:dyDescent="0.25">
      <c r="A58" s="60" t="s">
        <v>5</v>
      </c>
      <c r="B58" s="61"/>
      <c r="C58" s="20">
        <f>SUM(C55:C57)</f>
        <v>22354035</v>
      </c>
      <c r="D58" s="20">
        <f>SUM(D55:D57)</f>
        <v>6800</v>
      </c>
      <c r="E58" s="20">
        <f>SUM(E55:E57)</f>
        <v>22360835</v>
      </c>
    </row>
    <row r="59" spans="1:5" ht="15" customHeight="1" x14ac:dyDescent="0.25">
      <c r="A59" s="26" t="s">
        <v>15</v>
      </c>
      <c r="B59" s="27" t="s">
        <v>16</v>
      </c>
      <c r="C59" s="17">
        <v>5459056</v>
      </c>
      <c r="D59" s="38">
        <f t="shared" si="2"/>
        <v>1496</v>
      </c>
      <c r="E59" s="19">
        <v>5460552</v>
      </c>
    </row>
    <row r="60" spans="1:5" ht="15" customHeight="1" x14ac:dyDescent="0.25">
      <c r="A60" s="60" t="s">
        <v>6</v>
      </c>
      <c r="B60" s="61"/>
      <c r="C60" s="20">
        <f t="shared" ref="C60:E60" si="3">SUM(C59)</f>
        <v>5459056</v>
      </c>
      <c r="D60" s="21">
        <f t="shared" si="3"/>
        <v>1496</v>
      </c>
      <c r="E60" s="21">
        <f t="shared" si="3"/>
        <v>5460552</v>
      </c>
    </row>
    <row r="61" spans="1:5" ht="15" customHeight="1" x14ac:dyDescent="0.25">
      <c r="A61" s="15" t="s">
        <v>37</v>
      </c>
      <c r="B61" s="16" t="s">
        <v>38</v>
      </c>
      <c r="C61" s="17">
        <v>1273780</v>
      </c>
      <c r="D61" s="38">
        <f t="shared" si="2"/>
        <v>237105</v>
      </c>
      <c r="E61" s="19">
        <v>1510885</v>
      </c>
    </row>
    <row r="62" spans="1:5" ht="15" customHeight="1" x14ac:dyDescent="0.25">
      <c r="A62" s="15" t="s">
        <v>49</v>
      </c>
      <c r="B62" s="16" t="s">
        <v>69</v>
      </c>
      <c r="C62" s="17">
        <v>10000</v>
      </c>
      <c r="D62" s="38">
        <f t="shared" si="2"/>
        <v>140000</v>
      </c>
      <c r="E62" s="19">
        <v>150000</v>
      </c>
    </row>
    <row r="63" spans="1:5" ht="15" customHeight="1" x14ac:dyDescent="0.25">
      <c r="A63" s="15" t="s">
        <v>58</v>
      </c>
      <c r="B63" s="16" t="s">
        <v>70</v>
      </c>
      <c r="C63" s="17">
        <v>0</v>
      </c>
      <c r="D63" s="38">
        <f t="shared" si="2"/>
        <v>4500</v>
      </c>
      <c r="E63" s="59">
        <v>4500</v>
      </c>
    </row>
    <row r="64" spans="1:5" ht="15" customHeight="1" x14ac:dyDescent="0.25">
      <c r="A64" s="15" t="s">
        <v>30</v>
      </c>
      <c r="B64" s="16" t="s">
        <v>36</v>
      </c>
      <c r="C64" s="96">
        <v>300000</v>
      </c>
      <c r="D64" s="97">
        <f t="shared" si="2"/>
        <v>-12358</v>
      </c>
      <c r="E64" s="59">
        <v>287642</v>
      </c>
    </row>
    <row r="65" spans="1:5" ht="15" customHeight="1" x14ac:dyDescent="0.25">
      <c r="A65" s="15" t="s">
        <v>52</v>
      </c>
      <c r="B65" s="16" t="s">
        <v>53</v>
      </c>
      <c r="C65" s="96">
        <v>0</v>
      </c>
      <c r="D65" s="97">
        <f t="shared" si="2"/>
        <v>7858</v>
      </c>
      <c r="E65" s="59">
        <v>7858</v>
      </c>
    </row>
    <row r="66" spans="1:5" ht="15" customHeight="1" thickBot="1" x14ac:dyDescent="0.3">
      <c r="A66" s="60" t="s">
        <v>7</v>
      </c>
      <c r="B66" s="61"/>
      <c r="C66" s="51">
        <f>SUM(C61:C65)</f>
        <v>1583780</v>
      </c>
      <c r="D66" s="51">
        <f>SUM(D61:D65)</f>
        <v>377105</v>
      </c>
      <c r="E66" s="51">
        <f>SUM(E61:E65)</f>
        <v>1960885</v>
      </c>
    </row>
    <row r="67" spans="1:5" ht="15" customHeight="1" thickTop="1" thickBot="1" x14ac:dyDescent="0.3">
      <c r="A67" s="66" t="s">
        <v>10</v>
      </c>
      <c r="B67" s="67"/>
      <c r="C67" s="46">
        <f>SUM(C58)+C60+C66</f>
        <v>29396871</v>
      </c>
      <c r="D67" s="46">
        <f>SUM(D58)+D60+D66</f>
        <v>385401</v>
      </c>
      <c r="E67" s="46">
        <f>SUM(E58)+E60+E66</f>
        <v>29782272</v>
      </c>
    </row>
    <row r="68" spans="1:5" ht="16.5" thickTop="1" x14ac:dyDescent="0.25"/>
  </sheetData>
  <mergeCells count="21">
    <mergeCell ref="A5:E5"/>
    <mergeCell ref="A20:B20"/>
    <mergeCell ref="A7:E7"/>
    <mergeCell ref="A29:B29"/>
    <mergeCell ref="A67:B67"/>
    <mergeCell ref="A53:B53"/>
    <mergeCell ref="A33:B33"/>
    <mergeCell ref="A34:B34"/>
    <mergeCell ref="A38:B38"/>
    <mergeCell ref="A40:B40"/>
    <mergeCell ref="A47:B47"/>
    <mergeCell ref="A51:B51"/>
    <mergeCell ref="A60:B60"/>
    <mergeCell ref="A58:B58"/>
    <mergeCell ref="A66:B66"/>
    <mergeCell ref="A30:B30"/>
    <mergeCell ref="A50:B50"/>
    <mergeCell ref="A18:B18"/>
    <mergeCell ref="A10:B10"/>
    <mergeCell ref="A23:B23"/>
    <mergeCell ref="A26:B26"/>
  </mergeCells>
  <pageMargins left="0.70866141732283472" right="0.70866141732283472" top="0.19685039370078741" bottom="0.1968503937007874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topLeftCell="A22" workbookViewId="0">
      <selection activeCell="M12" sqref="M12"/>
    </sheetView>
  </sheetViews>
  <sheetFormatPr defaultColWidth="8.85546875" defaultRowHeight="15.75" x14ac:dyDescent="0.25"/>
  <cols>
    <col min="1" max="1" width="11.42578125" style="2" customWidth="1"/>
    <col min="2" max="2" width="27.28515625" style="2" customWidth="1"/>
    <col min="3" max="3" width="15.28515625" style="3" customWidth="1"/>
    <col min="4" max="4" width="14.28515625" style="2" customWidth="1"/>
    <col min="5" max="5" width="18.28515625" style="3" customWidth="1"/>
    <col min="6" max="6" width="17.42578125" style="2" customWidth="1"/>
    <col min="7" max="7" width="9.7109375" style="3" customWidth="1"/>
    <col min="8" max="8" width="7.7109375" style="2" customWidth="1"/>
    <col min="9" max="9" width="9.7109375" style="3" customWidth="1"/>
    <col min="10" max="10" width="7.7109375" style="2" customWidth="1"/>
    <col min="11" max="11" width="9.7109375" style="3" customWidth="1"/>
    <col min="12" max="12" width="7.7109375" style="2" customWidth="1"/>
    <col min="13" max="13" width="9.7109375" style="3" customWidth="1"/>
    <col min="14" max="14" width="7.7109375" style="2" customWidth="1"/>
    <col min="15" max="15" width="9.7109375" style="3" customWidth="1"/>
    <col min="16" max="16" width="7.7109375" style="2" customWidth="1"/>
    <col min="17" max="17" width="9.7109375" style="3" customWidth="1"/>
    <col min="18" max="18" width="7.7109375" style="2" customWidth="1"/>
    <col min="19" max="19" width="9.7109375" style="3" customWidth="1"/>
    <col min="20" max="20" width="7.7109375" style="2" customWidth="1"/>
    <col min="21" max="21" width="9.7109375" style="3" customWidth="1"/>
    <col min="22" max="22" width="7.7109375" style="2" customWidth="1"/>
    <col min="23" max="23" width="9.7109375" style="3" customWidth="1"/>
    <col min="24" max="24" width="14.5703125" style="3" customWidth="1"/>
    <col min="25" max="16384" width="8.85546875" style="2"/>
  </cols>
  <sheetData>
    <row r="1" spans="1:24" s="12" customFormat="1" ht="20.25" x14ac:dyDescent="0.3">
      <c r="A1" s="12" t="s">
        <v>0</v>
      </c>
      <c r="C1" s="13"/>
      <c r="E1" s="13"/>
      <c r="G1" s="13"/>
      <c r="I1" s="13"/>
      <c r="K1" s="13"/>
      <c r="M1" s="13"/>
      <c r="O1" s="13"/>
      <c r="Q1" s="13"/>
      <c r="S1" s="13"/>
      <c r="U1" s="13"/>
      <c r="W1" s="13"/>
      <c r="X1" s="13"/>
    </row>
    <row r="2" spans="1:24" s="12" customFormat="1" ht="20.25" x14ac:dyDescent="0.3">
      <c r="A2" s="12" t="s">
        <v>1</v>
      </c>
      <c r="C2" s="13"/>
      <c r="E2" s="13"/>
      <c r="G2" s="13"/>
      <c r="I2" s="13"/>
      <c r="K2" s="13"/>
      <c r="M2" s="13"/>
      <c r="O2" s="13"/>
      <c r="Q2" s="13"/>
      <c r="S2" s="13"/>
      <c r="U2" s="13"/>
      <c r="W2" s="13"/>
      <c r="X2" s="13"/>
    </row>
    <row r="3" spans="1:24" s="11" customFormat="1" ht="28.15" customHeight="1" x14ac:dyDescent="0.3">
      <c r="A3" s="12"/>
      <c r="B3" s="12"/>
      <c r="C3" s="13"/>
      <c r="D3" s="12"/>
      <c r="E3" s="13"/>
      <c r="F3" s="12"/>
      <c r="G3" s="13"/>
      <c r="H3" s="12"/>
      <c r="I3" s="13"/>
      <c r="J3" s="12"/>
      <c r="K3" s="13"/>
      <c r="L3" s="12"/>
      <c r="M3" s="13"/>
      <c r="N3" s="12"/>
      <c r="O3" s="13"/>
      <c r="P3" s="12"/>
      <c r="Q3" s="13"/>
      <c r="R3" s="12"/>
      <c r="S3" s="13"/>
      <c r="T3" s="12"/>
      <c r="U3" s="13"/>
      <c r="V3" s="12"/>
      <c r="W3" s="13"/>
      <c r="X3" s="13"/>
    </row>
    <row r="4" spans="1:24" s="4" customFormat="1" ht="41.45" customHeight="1" x14ac:dyDescent="0.25">
      <c r="A4" s="62" t="s">
        <v>66</v>
      </c>
      <c r="B4" s="62"/>
      <c r="C4" s="62"/>
      <c r="D4" s="62"/>
      <c r="E4" s="6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s="4" customFormat="1" ht="41.45" customHeight="1" thickBot="1" x14ac:dyDescent="0.3">
      <c r="A5" s="82" t="s">
        <v>0</v>
      </c>
      <c r="B5" s="82"/>
      <c r="C5" s="82"/>
      <c r="D5" s="82"/>
      <c r="E5" s="8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6.149999999999999" customHeight="1" thickTop="1" x14ac:dyDescent="0.25">
      <c r="A6" s="76" t="s">
        <v>2</v>
      </c>
      <c r="B6" s="78" t="s">
        <v>3</v>
      </c>
      <c r="C6" s="80" t="s">
        <v>54</v>
      </c>
      <c r="D6" s="98" t="s">
        <v>22</v>
      </c>
      <c r="E6" s="80" t="s">
        <v>55</v>
      </c>
      <c r="G6" s="2"/>
      <c r="I6" s="2"/>
      <c r="K6" s="2"/>
      <c r="M6" s="2"/>
      <c r="O6" s="2"/>
      <c r="Q6" s="2"/>
      <c r="S6" s="2"/>
      <c r="U6" s="2"/>
      <c r="W6" s="2"/>
      <c r="X6" s="2"/>
    </row>
    <row r="7" spans="1:24" ht="25.9" customHeight="1" thickBot="1" x14ac:dyDescent="0.3">
      <c r="A7" s="77"/>
      <c r="B7" s="79"/>
      <c r="C7" s="81"/>
      <c r="D7" s="99"/>
      <c r="E7" s="81"/>
      <c r="G7" s="2"/>
      <c r="I7" s="2"/>
      <c r="K7" s="2"/>
      <c r="M7" s="2"/>
      <c r="O7" s="2"/>
      <c r="Q7" s="2"/>
      <c r="S7" s="2"/>
      <c r="U7" s="2"/>
      <c r="W7" s="2"/>
      <c r="X7" s="2"/>
    </row>
    <row r="8" spans="1:24" s="1" customFormat="1" ht="19.899999999999999" customHeight="1" thickTop="1" x14ac:dyDescent="0.25">
      <c r="A8" s="6" t="s">
        <v>11</v>
      </c>
      <c r="B8" s="7" t="s">
        <v>18</v>
      </c>
      <c r="C8" s="8">
        <v>0</v>
      </c>
      <c r="D8" s="9">
        <f>SUM(E8)-C8</f>
        <v>262202</v>
      </c>
      <c r="E8" s="5">
        <v>262202</v>
      </c>
    </row>
    <row r="9" spans="1:24" x14ac:dyDescent="0.25">
      <c r="A9" s="74" t="s">
        <v>12</v>
      </c>
      <c r="B9" s="75"/>
      <c r="C9" s="10">
        <f>SUM(C8:C8)</f>
        <v>0</v>
      </c>
      <c r="D9" s="10">
        <f>SUM(D8:D8)</f>
        <v>262202</v>
      </c>
      <c r="E9" s="10">
        <f>SUM(E8:E8)</f>
        <v>262202</v>
      </c>
      <c r="G9" s="2"/>
      <c r="I9" s="2"/>
      <c r="K9" s="2"/>
      <c r="M9" s="2"/>
      <c r="O9" s="2"/>
      <c r="Q9" s="2"/>
      <c r="S9" s="2"/>
      <c r="U9" s="2"/>
      <c r="W9" s="2"/>
      <c r="X9" s="2"/>
    </row>
    <row r="10" spans="1:24" s="1" customFormat="1" ht="19.899999999999999" customHeight="1" x14ac:dyDescent="0.25">
      <c r="A10" s="6" t="s">
        <v>71</v>
      </c>
      <c r="B10" s="7" t="s">
        <v>72</v>
      </c>
      <c r="C10" s="8">
        <v>4000000</v>
      </c>
      <c r="D10" s="9">
        <f>SUM(E10)-C10</f>
        <v>2399149</v>
      </c>
      <c r="E10" s="49">
        <v>6399149</v>
      </c>
    </row>
    <row r="11" spans="1:24" s="1" customFormat="1" ht="19.899999999999999" customHeight="1" x14ac:dyDescent="0.25">
      <c r="A11" s="6" t="s">
        <v>73</v>
      </c>
      <c r="B11" s="7" t="s">
        <v>74</v>
      </c>
      <c r="C11" s="8">
        <v>3500000</v>
      </c>
      <c r="D11" s="9">
        <f>SUM(E11)-C11</f>
        <v>150000</v>
      </c>
      <c r="E11" s="49">
        <v>3650000</v>
      </c>
    </row>
    <row r="12" spans="1:24" s="1" customFormat="1" ht="19.899999999999999" customHeight="1" x14ac:dyDescent="0.25">
      <c r="A12" s="6" t="s">
        <v>75</v>
      </c>
      <c r="B12" s="7" t="s">
        <v>76</v>
      </c>
      <c r="C12" s="8">
        <v>0</v>
      </c>
      <c r="D12" s="9">
        <f>SUM(E12)-C12</f>
        <v>82200</v>
      </c>
      <c r="E12" s="49">
        <v>82200</v>
      </c>
    </row>
    <row r="13" spans="1:24" x14ac:dyDescent="0.25">
      <c r="A13" s="74" t="s">
        <v>77</v>
      </c>
      <c r="B13" s="75"/>
      <c r="C13" s="10">
        <f>SUM(C10:C12)</f>
        <v>7500000</v>
      </c>
      <c r="D13" s="10">
        <f>SUM(D10:D12)</f>
        <v>2631349</v>
      </c>
      <c r="E13" s="10">
        <f>SUM(E10:E12)</f>
        <v>10131349</v>
      </c>
      <c r="G13" s="2"/>
      <c r="I13" s="2"/>
      <c r="K13" s="2"/>
      <c r="M13" s="2"/>
      <c r="O13" s="2"/>
      <c r="Q13" s="2"/>
      <c r="S13" s="2"/>
      <c r="U13" s="2"/>
      <c r="W13" s="2"/>
      <c r="X13" s="2"/>
    </row>
    <row r="14" spans="1:24" x14ac:dyDescent="0.25">
      <c r="A14" s="6" t="s">
        <v>78</v>
      </c>
      <c r="B14" s="7" t="s">
        <v>79</v>
      </c>
      <c r="C14" s="8">
        <v>0</v>
      </c>
      <c r="D14" s="9">
        <f>SUM(E14)-C14</f>
        <v>122530</v>
      </c>
      <c r="E14" s="5">
        <v>122530</v>
      </c>
      <c r="G14" s="2"/>
      <c r="I14" s="2"/>
      <c r="K14" s="2"/>
      <c r="M14" s="2"/>
      <c r="O14" s="2"/>
      <c r="Q14" s="2"/>
      <c r="S14" s="2"/>
      <c r="U14" s="2"/>
      <c r="W14" s="2"/>
      <c r="X14" s="2"/>
    </row>
    <row r="15" spans="1:24" x14ac:dyDescent="0.25">
      <c r="A15" s="74"/>
      <c r="B15" s="75"/>
      <c r="C15" s="10">
        <f>SUM(C14:C14)</f>
        <v>0</v>
      </c>
      <c r="D15" s="10">
        <f>SUM(D14:D14)</f>
        <v>122530</v>
      </c>
      <c r="E15" s="10">
        <f>SUM(E14:E14)</f>
        <v>122530</v>
      </c>
      <c r="G15" s="2"/>
      <c r="I15" s="2"/>
      <c r="K15" s="2"/>
      <c r="M15" s="2"/>
      <c r="O15" s="2"/>
      <c r="Q15" s="2"/>
      <c r="S15" s="2"/>
      <c r="U15" s="2"/>
      <c r="W15" s="2"/>
      <c r="X15" s="2"/>
    </row>
    <row r="16" spans="1:24" s="1" customFormat="1" ht="19.899999999999999" customHeight="1" x14ac:dyDescent="0.25">
      <c r="A16" s="6" t="s">
        <v>80</v>
      </c>
      <c r="B16" s="7" t="s">
        <v>81</v>
      </c>
      <c r="C16" s="8">
        <v>24000000</v>
      </c>
      <c r="D16" s="9">
        <f>SUM(E16)-C16</f>
        <v>1801964</v>
      </c>
      <c r="E16" s="49">
        <v>25801964</v>
      </c>
    </row>
    <row r="17" spans="1:24" ht="16.5" thickBot="1" x14ac:dyDescent="0.3">
      <c r="A17" s="74"/>
      <c r="B17" s="75"/>
      <c r="C17" s="10">
        <f>SUM(C16)</f>
        <v>24000000</v>
      </c>
      <c r="D17" s="10">
        <f>SUM(D16)</f>
        <v>1801964</v>
      </c>
      <c r="E17" s="10">
        <f>SUM(E16)</f>
        <v>25801964</v>
      </c>
      <c r="G17" s="2"/>
      <c r="I17" s="2"/>
      <c r="K17" s="2"/>
      <c r="M17" s="2"/>
      <c r="O17" s="2"/>
      <c r="Q17" s="2"/>
      <c r="S17" s="2"/>
      <c r="U17" s="2"/>
      <c r="W17" s="2"/>
      <c r="X17" s="2"/>
    </row>
    <row r="18" spans="1:24" ht="17.25" thickTop="1" thickBot="1" x14ac:dyDescent="0.3">
      <c r="A18" s="83" t="s">
        <v>35</v>
      </c>
      <c r="B18" s="83"/>
      <c r="C18" s="50">
        <f>SUM(C9)+C15+C13+C17</f>
        <v>31500000</v>
      </c>
      <c r="D18" s="50">
        <f>SUM(D9)+D15+D13+D17</f>
        <v>4818045</v>
      </c>
      <c r="E18" s="50">
        <f>SUM(E9)+E15+E13+E17</f>
        <v>36318045</v>
      </c>
      <c r="G18" s="2"/>
      <c r="I18" s="2"/>
      <c r="K18" s="2"/>
      <c r="M18" s="2"/>
      <c r="O18" s="2"/>
      <c r="Q18" s="2"/>
      <c r="S18" s="2"/>
      <c r="U18" s="2"/>
      <c r="W18" s="2"/>
      <c r="X18" s="2"/>
    </row>
    <row r="19" spans="1:24" ht="17.25" thickTop="1" thickBot="1" x14ac:dyDescent="0.3">
      <c r="A19" s="39"/>
      <c r="B19" s="39"/>
      <c r="C19" s="40"/>
      <c r="D19" s="40"/>
      <c r="E19" s="40"/>
      <c r="G19" s="2"/>
      <c r="I19" s="2"/>
      <c r="K19" s="2"/>
      <c r="M19" s="2"/>
      <c r="O19" s="2"/>
      <c r="Q19" s="2"/>
      <c r="S19" s="2"/>
      <c r="U19" s="2"/>
      <c r="W19" s="2"/>
      <c r="X19" s="2"/>
    </row>
    <row r="20" spans="1:24" ht="16.5" thickTop="1" x14ac:dyDescent="0.25">
      <c r="A20" s="84" t="s">
        <v>26</v>
      </c>
      <c r="B20" s="85"/>
      <c r="C20" s="85"/>
      <c r="D20" s="85"/>
      <c r="E20" s="86"/>
      <c r="G20" s="2"/>
      <c r="I20" s="2"/>
      <c r="K20" s="2"/>
      <c r="M20" s="2"/>
      <c r="O20" s="2"/>
      <c r="Q20" s="2"/>
      <c r="S20" s="2"/>
      <c r="U20" s="2"/>
      <c r="W20" s="2"/>
      <c r="X20" s="2"/>
    </row>
    <row r="21" spans="1:24" x14ac:dyDescent="0.25">
      <c r="A21" s="52"/>
      <c r="B21" s="53"/>
      <c r="C21" s="53"/>
      <c r="D21" s="53"/>
      <c r="E21" s="54"/>
      <c r="G21" s="2"/>
      <c r="I21" s="2"/>
      <c r="K21" s="2"/>
      <c r="M21" s="2"/>
      <c r="O21" s="2"/>
      <c r="Q21" s="2"/>
      <c r="S21" s="2"/>
      <c r="U21" s="2"/>
      <c r="W21" s="2"/>
      <c r="X21" s="2"/>
    </row>
    <row r="22" spans="1:24" ht="16.5" thickBot="1" x14ac:dyDescent="0.3">
      <c r="A22" s="87" t="s">
        <v>27</v>
      </c>
      <c r="B22" s="88"/>
      <c r="C22" s="88"/>
      <c r="D22" s="88"/>
      <c r="E22" s="89"/>
      <c r="G22" s="2"/>
      <c r="I22" s="2"/>
      <c r="K22" s="2"/>
      <c r="M22" s="2"/>
      <c r="O22" s="2"/>
      <c r="Q22" s="2"/>
      <c r="S22" s="2"/>
      <c r="U22" s="2"/>
      <c r="W22" s="2"/>
      <c r="X22" s="2"/>
    </row>
    <row r="23" spans="1:24" ht="16.149999999999999" customHeight="1" thickTop="1" x14ac:dyDescent="0.25">
      <c r="A23" s="76" t="s">
        <v>2</v>
      </c>
      <c r="B23" s="78" t="s">
        <v>3</v>
      </c>
      <c r="C23" s="80" t="s">
        <v>54</v>
      </c>
      <c r="D23" s="98" t="s">
        <v>22</v>
      </c>
      <c r="E23" s="80" t="s">
        <v>55</v>
      </c>
      <c r="G23" s="2"/>
      <c r="I23" s="2"/>
      <c r="K23" s="2"/>
      <c r="M23" s="2"/>
      <c r="O23" s="2"/>
      <c r="Q23" s="2"/>
      <c r="S23" s="2"/>
      <c r="U23" s="2"/>
      <c r="W23" s="2"/>
      <c r="X23" s="2"/>
    </row>
    <row r="24" spans="1:24" ht="27" customHeight="1" thickBot="1" x14ac:dyDescent="0.3">
      <c r="A24" s="77"/>
      <c r="B24" s="79"/>
      <c r="C24" s="81"/>
      <c r="D24" s="99"/>
      <c r="E24" s="81"/>
      <c r="G24" s="2"/>
      <c r="I24" s="2"/>
      <c r="K24" s="2"/>
      <c r="M24" s="2"/>
      <c r="O24" s="2"/>
      <c r="Q24" s="2"/>
      <c r="S24" s="2"/>
      <c r="U24" s="2"/>
      <c r="W24" s="2"/>
      <c r="X24" s="2"/>
    </row>
    <row r="25" spans="1:24" s="1" customFormat="1" ht="19.899999999999999" customHeight="1" thickTop="1" x14ac:dyDescent="0.25">
      <c r="A25" s="6" t="s">
        <v>44</v>
      </c>
      <c r="B25" s="7" t="s">
        <v>82</v>
      </c>
      <c r="C25" s="8">
        <v>0</v>
      </c>
      <c r="D25" s="9">
        <f t="shared" ref="D25:D28" si="0">SUM(E25)-C25</f>
        <v>1500</v>
      </c>
      <c r="E25" s="49">
        <v>1500</v>
      </c>
    </row>
    <row r="26" spans="1:24" s="1" customFormat="1" ht="19.899999999999999" customHeight="1" x14ac:dyDescent="0.25">
      <c r="A26" s="6" t="s">
        <v>83</v>
      </c>
      <c r="B26" s="7" t="s">
        <v>84</v>
      </c>
      <c r="C26" s="8">
        <v>0</v>
      </c>
      <c r="D26" s="9">
        <f t="shared" si="0"/>
        <v>500</v>
      </c>
      <c r="E26" s="49">
        <v>500</v>
      </c>
    </row>
    <row r="27" spans="1:24" x14ac:dyDescent="0.25">
      <c r="A27" s="74" t="s">
        <v>85</v>
      </c>
      <c r="B27" s="75"/>
      <c r="C27" s="10">
        <f>SUM(C25:C26)</f>
        <v>0</v>
      </c>
      <c r="D27" s="10">
        <f>SUM(D25:D26)</f>
        <v>2000</v>
      </c>
      <c r="E27" s="10">
        <f>SUM(E25:E26)</f>
        <v>2000</v>
      </c>
      <c r="G27" s="2"/>
      <c r="I27" s="2"/>
      <c r="K27" s="2"/>
      <c r="M27" s="2"/>
      <c r="O27" s="2"/>
      <c r="Q27" s="2"/>
      <c r="S27" s="2"/>
      <c r="U27" s="2"/>
      <c r="W27" s="2"/>
      <c r="X27" s="2"/>
    </row>
    <row r="28" spans="1:24" x14ac:dyDescent="0.25">
      <c r="A28" s="6" t="s">
        <v>19</v>
      </c>
      <c r="B28" s="7" t="s">
        <v>20</v>
      </c>
      <c r="C28" s="8">
        <v>44165983</v>
      </c>
      <c r="D28" s="9">
        <f t="shared" si="0"/>
        <v>313011</v>
      </c>
      <c r="E28" s="5">
        <v>44478994</v>
      </c>
      <c r="G28" s="2"/>
      <c r="I28" s="2"/>
      <c r="K28" s="2"/>
      <c r="M28" s="2"/>
      <c r="O28" s="2"/>
      <c r="Q28" s="2"/>
      <c r="S28" s="2"/>
      <c r="U28" s="2"/>
      <c r="W28" s="2"/>
      <c r="X28" s="2"/>
    </row>
    <row r="29" spans="1:24" ht="16.5" thickBot="1" x14ac:dyDescent="0.3">
      <c r="A29" s="90" t="s">
        <v>13</v>
      </c>
      <c r="B29" s="91"/>
      <c r="C29" s="31">
        <f>SUM(C28:C28)</f>
        <v>44165983</v>
      </c>
      <c r="D29" s="31">
        <f>SUM(D28:D28)</f>
        <v>313011</v>
      </c>
      <c r="E29" s="31">
        <f>SUM(E28:E28)</f>
        <v>44478994</v>
      </c>
      <c r="G29" s="2"/>
      <c r="I29" s="2"/>
      <c r="K29" s="2"/>
      <c r="M29" s="2"/>
      <c r="O29" s="2"/>
      <c r="Q29" s="2"/>
      <c r="S29" s="2"/>
      <c r="U29" s="2"/>
      <c r="W29" s="2"/>
      <c r="X29" s="2"/>
    </row>
    <row r="30" spans="1:24" ht="17.25" thickTop="1" thickBot="1" x14ac:dyDescent="0.3">
      <c r="A30" s="83" t="s">
        <v>35</v>
      </c>
      <c r="B30" s="83"/>
      <c r="C30" s="50">
        <f>SUM(C29,C27)</f>
        <v>44165983</v>
      </c>
      <c r="D30" s="50">
        <f>SUM(D29,D27)</f>
        <v>315011</v>
      </c>
      <c r="E30" s="50">
        <f>SUM(E29,E27)</f>
        <v>44480994</v>
      </c>
      <c r="G30" s="2"/>
      <c r="I30" s="2"/>
      <c r="K30" s="2"/>
      <c r="M30" s="2"/>
      <c r="O30" s="2"/>
      <c r="Q30" s="2"/>
      <c r="S30" s="2"/>
      <c r="U30" s="2"/>
      <c r="W30" s="2"/>
      <c r="X30" s="2"/>
    </row>
    <row r="31" spans="1:24" ht="16.5" thickTop="1" x14ac:dyDescent="0.25"/>
    <row r="32" spans="1:24" ht="16.5" thickBot="1" x14ac:dyDescent="0.3"/>
    <row r="33" spans="1:24" ht="17.25" thickTop="1" thickBot="1" x14ac:dyDescent="0.3">
      <c r="A33" s="92" t="s">
        <v>25</v>
      </c>
      <c r="B33" s="93"/>
      <c r="C33" s="93"/>
      <c r="D33" s="93"/>
      <c r="E33" s="94"/>
      <c r="G33" s="2"/>
      <c r="I33" s="2"/>
      <c r="K33" s="2"/>
      <c r="M33" s="2"/>
      <c r="O33" s="2"/>
      <c r="Q33" s="2"/>
      <c r="S33" s="2"/>
      <c r="U33" s="2"/>
      <c r="W33" s="2"/>
      <c r="X33" s="2"/>
    </row>
    <row r="34" spans="1:24" ht="16.149999999999999" customHeight="1" thickTop="1" x14ac:dyDescent="0.25">
      <c r="A34" s="76" t="s">
        <v>2</v>
      </c>
      <c r="B34" s="78" t="s">
        <v>3</v>
      </c>
      <c r="C34" s="80" t="s">
        <v>54</v>
      </c>
      <c r="D34" s="98" t="s">
        <v>22</v>
      </c>
      <c r="E34" s="80" t="s">
        <v>55</v>
      </c>
      <c r="G34" s="2"/>
      <c r="I34" s="2"/>
      <c r="K34" s="2"/>
      <c r="M34" s="2"/>
      <c r="O34" s="2"/>
      <c r="Q34" s="2"/>
      <c r="S34" s="2"/>
      <c r="U34" s="2"/>
      <c r="W34" s="2"/>
      <c r="X34" s="2"/>
    </row>
    <row r="35" spans="1:24" ht="25.9" customHeight="1" thickBot="1" x14ac:dyDescent="0.3">
      <c r="A35" s="77"/>
      <c r="B35" s="79"/>
      <c r="C35" s="81"/>
      <c r="D35" s="99"/>
      <c r="E35" s="81"/>
      <c r="G35" s="2"/>
      <c r="I35" s="2"/>
      <c r="K35" s="2"/>
      <c r="M35" s="2"/>
      <c r="O35" s="2"/>
      <c r="Q35" s="2"/>
      <c r="S35" s="2"/>
      <c r="U35" s="2"/>
      <c r="W35" s="2"/>
      <c r="X35" s="2"/>
    </row>
    <row r="36" spans="1:24" ht="16.5" thickTop="1" x14ac:dyDescent="0.25">
      <c r="A36" s="6" t="s">
        <v>19</v>
      </c>
      <c r="B36" s="7" t="s">
        <v>20</v>
      </c>
      <c r="C36" s="8">
        <v>38483071</v>
      </c>
      <c r="D36" s="9">
        <f t="shared" ref="D36" si="1">SUM(E36)-C36</f>
        <v>385401</v>
      </c>
      <c r="E36" s="9">
        <v>38868472</v>
      </c>
    </row>
    <row r="37" spans="1:24" ht="16.5" thickBot="1" x14ac:dyDescent="0.3">
      <c r="A37" s="90" t="s">
        <v>13</v>
      </c>
      <c r="B37" s="91"/>
      <c r="C37" s="31">
        <f>SUM(C36:C36)</f>
        <v>38483071</v>
      </c>
      <c r="D37" s="31">
        <f>SUM(D36:D36)</f>
        <v>385401</v>
      </c>
      <c r="E37" s="31">
        <f>SUM(E36:E36)</f>
        <v>38868472</v>
      </c>
    </row>
    <row r="38" spans="1:24" ht="17.25" thickTop="1" thickBot="1" x14ac:dyDescent="0.3">
      <c r="A38" s="83" t="s">
        <v>35</v>
      </c>
      <c r="B38" s="83"/>
      <c r="C38" s="50">
        <f>SUM(C35)+C37</f>
        <v>38483071</v>
      </c>
      <c r="D38" s="50">
        <f>SUM(D35)+D37</f>
        <v>385401</v>
      </c>
      <c r="E38" s="50">
        <f>SUM(E35)+E37</f>
        <v>38868472</v>
      </c>
      <c r="G38" s="2"/>
      <c r="I38" s="2"/>
      <c r="K38" s="2"/>
      <c r="M38" s="2"/>
      <c r="O38" s="2"/>
      <c r="Q38" s="2"/>
      <c r="S38" s="2"/>
      <c r="U38" s="2"/>
      <c r="W38" s="2"/>
      <c r="X38" s="2"/>
    </row>
    <row r="39" spans="1:24" ht="16.5" thickTop="1" x14ac:dyDescent="0.25"/>
  </sheetData>
  <mergeCells count="30">
    <mergeCell ref="D34:D35"/>
    <mergeCell ref="E34:E35"/>
    <mergeCell ref="A37:B37"/>
    <mergeCell ref="E23:E24"/>
    <mergeCell ref="A27:B27"/>
    <mergeCell ref="A34:A35"/>
    <mergeCell ref="B34:B35"/>
    <mergeCell ref="C34:C35"/>
    <mergeCell ref="A30:B30"/>
    <mergeCell ref="A38:B38"/>
    <mergeCell ref="A20:E20"/>
    <mergeCell ref="A13:B13"/>
    <mergeCell ref="A22:E22"/>
    <mergeCell ref="A29:B29"/>
    <mergeCell ref="A33:E33"/>
    <mergeCell ref="A17:B17"/>
    <mergeCell ref="A4:E4"/>
    <mergeCell ref="D6:D7"/>
    <mergeCell ref="A23:A24"/>
    <mergeCell ref="B23:B24"/>
    <mergeCell ref="C23:C24"/>
    <mergeCell ref="D23:D24"/>
    <mergeCell ref="A9:B9"/>
    <mergeCell ref="E6:E7"/>
    <mergeCell ref="A5:E5"/>
    <mergeCell ref="A6:A7"/>
    <mergeCell ref="B6:B7"/>
    <mergeCell ref="C6:C7"/>
    <mergeCell ref="A15:B15"/>
    <mergeCell ref="A18:B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Kiadás</vt:lpstr>
      <vt:lpstr>Bevétel</vt:lpstr>
      <vt:lpstr>Bevétel!Nyomtatási_cím</vt:lpstr>
      <vt:lpstr>Kiadás!Nyomtatási_cím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csoport</dc:creator>
  <cp:lastModifiedBy>Dobroczki Bernadett</cp:lastModifiedBy>
  <cp:lastPrinted>2017-06-08T07:15:45Z</cp:lastPrinted>
  <dcterms:created xsi:type="dcterms:W3CDTF">2016-02-19T14:12:49Z</dcterms:created>
  <dcterms:modified xsi:type="dcterms:W3CDTF">2017-06-08T07:16:51Z</dcterms:modified>
</cp:coreProperties>
</file>