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<sst xmlns="http://schemas.openxmlformats.org/spreadsheetml/2006/main" count="426" uniqueCount="414">
  <si>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2019.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</si>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</sst>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">
      <selection activeCell="C71" sqref="C7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161467694</v>
      </c>
      <c r="D19" s="39"/>
      <c r="E19" s="39"/>
      <c r="F19" s="40">
        <f>SUM(C19:E19)</f>
        <v>161467694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116477643</v>
      </c>
      <c r="D23" s="39">
        <v>16362760</v>
      </c>
      <c r="E23" s="39"/>
      <c r="F23" s="40">
        <f>SUM(C23:E23)</f>
        <v>132840403</v>
      </c>
    </row>
    <row r="24" spans="1:6" ht="15">
      <c r="A24" s="41" t="s">
        <v>222</v>
      </c>
      <c r="B24" s="42" t="s">
        <v>223</v>
      </c>
      <c r="C24" s="43">
        <f>SUM(C19:C23)</f>
        <v>277945337</v>
      </c>
      <c r="D24" s="43">
        <f>SUM(D23)</f>
        <v>16362760</v>
      </c>
      <c r="E24" s="39"/>
      <c r="F24" s="43">
        <f>SUM(C24:E24)</f>
        <v>294308097</v>
      </c>
    </row>
    <row r="25" spans="1:6" ht="15">
      <c r="A25" s="14" t="s">
        <v>224</v>
      </c>
      <c r="B25" s="42" t="s">
        <v>225</v>
      </c>
      <c r="C25" s="43">
        <v>43029543</v>
      </c>
      <c r="D25" s="43">
        <v>3576682</v>
      </c>
      <c r="E25" s="39"/>
      <c r="F25" s="43">
        <f>SUM(C25:E25)</f>
        <v>46606225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71844666</v>
      </c>
      <c r="D29" s="39">
        <v>3450000</v>
      </c>
      <c r="E29" s="39">
        <v>428709</v>
      </c>
      <c r="F29" s="40">
        <f>SUM(C29:E29)</f>
        <v>75723375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3051575</v>
      </c>
      <c r="D32" s="39"/>
      <c r="E32" s="39">
        <v>62277</v>
      </c>
      <c r="F32" s="40">
        <f>SUM(C32:E32)</f>
        <v>3113852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285574391</v>
      </c>
      <c r="D40" s="39">
        <v>12598031</v>
      </c>
      <c r="E40" s="39">
        <v>4630823</v>
      </c>
      <c r="F40" s="40">
        <f>SUM(C40:E40)</f>
        <v>302803245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6822378</v>
      </c>
      <c r="D43" s="39"/>
      <c r="E43" s="39"/>
      <c r="F43" s="40">
        <f>SUM(C43:E43)</f>
        <v>6822378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88144181</v>
      </c>
      <c r="D49" s="39">
        <v>4251969</v>
      </c>
      <c r="E49" s="39">
        <v>1271327</v>
      </c>
      <c r="F49" s="40">
        <f>SUM(C49:E49)</f>
        <v>93667477</v>
      </c>
    </row>
    <row r="50" spans="1:6" ht="15">
      <c r="A50" s="14" t="s">
        <v>274</v>
      </c>
      <c r="B50" s="42" t="s">
        <v>275</v>
      </c>
      <c r="C50" s="43">
        <f>SUM(C29:C49)</f>
        <v>455437191</v>
      </c>
      <c r="D50" s="43">
        <f>SUM(D29:D49)</f>
        <v>20300000</v>
      </c>
      <c r="E50" s="43">
        <f>SUM(E29:E49)</f>
        <v>6393136</v>
      </c>
      <c r="F50" s="43">
        <f>SUM(F29:F49)</f>
        <v>482130327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15780472</v>
      </c>
      <c r="D61" s="39"/>
      <c r="E61" s="39"/>
      <c r="F61" s="40">
        <f>SUM(C61:E61)</f>
        <v>15780472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657924266</v>
      </c>
      <c r="D65" s="39"/>
      <c r="E65" s="39"/>
      <c r="F65" s="40">
        <f>SUM(C65:E65)</f>
        <v>657924266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>
        <f>SUM(C66:E66)</f>
        <v>0</v>
      </c>
    </row>
    <row r="67" spans="1:6" ht="15">
      <c r="A67" s="46" t="s">
        <v>308</v>
      </c>
      <c r="B67" s="36" t="s">
        <v>309</v>
      </c>
      <c r="C67" s="39">
        <v>19800000</v>
      </c>
      <c r="D67" s="39"/>
      <c r="E67" s="39"/>
      <c r="F67" s="40">
        <f>SUM(C67:E67)</f>
        <v>19800000</v>
      </c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59711516</v>
      </c>
      <c r="D70" s="39">
        <v>9856060</v>
      </c>
      <c r="E70" s="39"/>
      <c r="F70" s="40">
        <f>SUM(C70:E70)</f>
        <v>69567576</v>
      </c>
    </row>
    <row r="71" spans="1:6" ht="15">
      <c r="A71" s="47" t="s">
        <v>316</v>
      </c>
      <c r="B71" s="36" t="s">
        <v>317</v>
      </c>
      <c r="C71" s="39">
        <v>259218899</v>
      </c>
      <c r="D71" s="39"/>
      <c r="E71" s="39"/>
      <c r="F71" s="40">
        <f>SUM(C71:E71)</f>
        <v>259218899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1012435153</v>
      </c>
      <c r="D73" s="43">
        <f>SUM(D60:D72)</f>
        <v>9856060</v>
      </c>
      <c r="E73" s="43"/>
      <c r="F73" s="43">
        <f>SUM(F60:F72)</f>
        <v>1022291213</v>
      </c>
    </row>
    <row r="74" spans="1:6" ht="15.75">
      <c r="A74" s="19" t="s">
        <v>93</v>
      </c>
      <c r="B74" s="42"/>
      <c r="C74" s="43">
        <f>C73+C59+C50+C25+C24</f>
        <v>1828847224</v>
      </c>
      <c r="D74" s="43">
        <f>D73+D59+D50+D25+D24</f>
        <v>50095502</v>
      </c>
      <c r="E74" s="43">
        <f>E73+E59+E50+E25+E24</f>
        <v>6393136</v>
      </c>
      <c r="F74" s="43">
        <f>F73+F59+F50+F25+F24</f>
        <v>1885335862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1088652411</v>
      </c>
      <c r="D76" s="39"/>
      <c r="E76" s="39"/>
      <c r="F76" s="40">
        <f>SUM(C76:E76)</f>
        <v>1088652411</v>
      </c>
    </row>
    <row r="77" spans="1:6" ht="15">
      <c r="A77" s="48" t="s">
        <v>325</v>
      </c>
      <c r="B77" s="36" t="s">
        <v>326</v>
      </c>
      <c r="C77" s="39">
        <v>180000</v>
      </c>
      <c r="D77" s="39"/>
      <c r="E77" s="39"/>
      <c r="F77" s="40">
        <f>SUM(C77:E77)</f>
        <v>180000</v>
      </c>
    </row>
    <row r="78" spans="1:6" ht="15">
      <c r="A78" s="48" t="s">
        <v>327</v>
      </c>
      <c r="B78" s="36" t="s">
        <v>328</v>
      </c>
      <c r="C78" s="39">
        <v>64654508</v>
      </c>
      <c r="D78" s="39"/>
      <c r="E78" s="39"/>
      <c r="F78" s="40">
        <f>SUM(C78:E78)</f>
        <v>64654508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302079058</v>
      </c>
      <c r="D81" s="39"/>
      <c r="E81" s="39"/>
      <c r="F81" s="40">
        <f>SUM(C81:E81)</f>
        <v>302079058</v>
      </c>
    </row>
    <row r="82" spans="1:6" ht="15">
      <c r="A82" s="15" t="s">
        <v>335</v>
      </c>
      <c r="B82" s="42" t="s">
        <v>336</v>
      </c>
      <c r="C82" s="43">
        <f>SUM(C75:C81)</f>
        <v>1455565977</v>
      </c>
      <c r="D82" s="43"/>
      <c r="E82" s="43"/>
      <c r="F82" s="43">
        <f>SUM(F75:F81)</f>
        <v>1455565977</v>
      </c>
    </row>
    <row r="83" spans="1:6" ht="15">
      <c r="A83" s="17" t="s">
        <v>337</v>
      </c>
      <c r="B83" s="36" t="s">
        <v>338</v>
      </c>
      <c r="C83" s="39">
        <v>188180944</v>
      </c>
      <c r="D83" s="39"/>
      <c r="E83" s="39"/>
      <c r="F83" s="40">
        <f>SUM(C83:E83)</f>
        <v>188180944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50351655</v>
      </c>
      <c r="D86" s="39"/>
      <c r="E86" s="39"/>
      <c r="F86" s="40">
        <f>SUM(C86:E86)</f>
        <v>50351655</v>
      </c>
    </row>
    <row r="87" spans="1:6" ht="15">
      <c r="A87" s="18" t="s">
        <v>345</v>
      </c>
      <c r="B87" s="42" t="s">
        <v>346</v>
      </c>
      <c r="C87" s="43">
        <f>SUM(C83:C86)</f>
        <v>238532599</v>
      </c>
      <c r="D87" s="43"/>
      <c r="E87" s="43"/>
      <c r="F87" s="43">
        <f>SUM(F83:F86)</f>
        <v>238532599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49">
        <f>C96+C87+C82</f>
        <v>1694098576</v>
      </c>
      <c r="D97" s="49">
        <f>D96+D87+D82</f>
        <v>0</v>
      </c>
      <c r="E97" s="49">
        <f>E96+E87+E82</f>
        <v>0</v>
      </c>
      <c r="F97" s="49">
        <f>F96+F87+F82</f>
        <v>1694098576</v>
      </c>
    </row>
    <row r="98" spans="1:6" ht="15.75">
      <c r="A98" s="23" t="s">
        <v>365</v>
      </c>
      <c r="B98" s="50" t="s">
        <v>366</v>
      </c>
      <c r="C98" s="43">
        <f>C96+C87+C82+C73+C59+C50+C25+C24</f>
        <v>3522945800</v>
      </c>
      <c r="D98" s="43">
        <f>D73+D50+D25+D24</f>
        <v>50095502</v>
      </c>
      <c r="E98" s="43">
        <f>E50</f>
        <v>6393136</v>
      </c>
      <c r="F98" s="43">
        <f>F96+F87+F82+F73+F59+F50+F25+F24</f>
        <v>3579434438</v>
      </c>
    </row>
    <row r="99" spans="1:25" ht="15">
      <c r="A99" s="17" t="s">
        <v>367</v>
      </c>
      <c r="B99" s="9" t="s">
        <v>368</v>
      </c>
      <c r="C99" s="51">
        <v>8668000</v>
      </c>
      <c r="D99" s="51"/>
      <c r="E99" s="51"/>
      <c r="F99" s="51">
        <f>SUM(C99:E99)</f>
        <v>8668000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369</v>
      </c>
      <c r="B100" s="9" t="s">
        <v>370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371</v>
      </c>
      <c r="B101" s="9" t="s">
        <v>372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7" t="s">
        <v>373</v>
      </c>
      <c r="B102" s="10" t="s">
        <v>374</v>
      </c>
      <c r="C102" s="54">
        <f>SUM(C99:C101)</f>
        <v>8668000</v>
      </c>
      <c r="D102" s="55"/>
      <c r="E102" s="55"/>
      <c r="F102" s="55">
        <f>SUM(F99:F101)</f>
        <v>8668000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6" t="s">
        <v>375</v>
      </c>
      <c r="B103" s="9" t="s">
        <v>376</v>
      </c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3"/>
      <c r="Y103" s="53"/>
    </row>
    <row r="104" spans="1:25" ht="15">
      <c r="A104" s="26" t="s">
        <v>377</v>
      </c>
      <c r="B104" s="9" t="s">
        <v>378</v>
      </c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3"/>
      <c r="Y104" s="53"/>
    </row>
    <row r="105" spans="1:25" ht="15">
      <c r="A105" s="17" t="s">
        <v>379</v>
      </c>
      <c r="B105" s="9" t="s">
        <v>380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381</v>
      </c>
      <c r="B106" s="9" t="s">
        <v>382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8" t="s">
        <v>383</v>
      </c>
      <c r="B107" s="10" t="s">
        <v>384</v>
      </c>
      <c r="C107" s="59"/>
      <c r="D107" s="59"/>
      <c r="E107" s="59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3"/>
      <c r="Y107" s="53"/>
    </row>
    <row r="108" spans="1:25" ht="15">
      <c r="A108" s="26" t="s">
        <v>385</v>
      </c>
      <c r="B108" s="9" t="s">
        <v>386</v>
      </c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3"/>
      <c r="Y108" s="53"/>
    </row>
    <row r="109" spans="1:25" ht="15">
      <c r="A109" s="26" t="s">
        <v>387</v>
      </c>
      <c r="B109" s="9" t="s">
        <v>388</v>
      </c>
      <c r="C109" s="57">
        <v>31405408</v>
      </c>
      <c r="D109" s="57"/>
      <c r="E109" s="57"/>
      <c r="F109" s="57">
        <f>SUM(C109:E109)</f>
        <v>31405408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3"/>
      <c r="Y109" s="53"/>
    </row>
    <row r="110" spans="1:25" ht="15">
      <c r="A110" s="28" t="s">
        <v>389</v>
      </c>
      <c r="B110" s="10" t="s">
        <v>390</v>
      </c>
      <c r="C110" s="61">
        <v>697431147</v>
      </c>
      <c r="D110" s="59"/>
      <c r="E110" s="59"/>
      <c r="F110" s="59">
        <f>SUM(C110:E110)</f>
        <v>697431147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3"/>
      <c r="Y110" s="53"/>
    </row>
    <row r="111" spans="1:25" ht="15">
      <c r="A111" s="26" t="s">
        <v>391</v>
      </c>
      <c r="B111" s="9" t="s">
        <v>392</v>
      </c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3"/>
      <c r="Y111" s="53"/>
    </row>
    <row r="112" spans="1:25" ht="15">
      <c r="A112" s="26" t="s">
        <v>393</v>
      </c>
      <c r="B112" s="9" t="s">
        <v>394</v>
      </c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3"/>
      <c r="Y112" s="53"/>
    </row>
    <row r="113" spans="1:25" ht="15">
      <c r="A113" s="26" t="s">
        <v>395</v>
      </c>
      <c r="B113" s="9" t="s">
        <v>396</v>
      </c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3"/>
      <c r="Y113" s="53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3"/>
      <c r="Y114" s="53"/>
    </row>
    <row r="115" spans="1:25" ht="15">
      <c r="A115" s="26" t="s">
        <v>399</v>
      </c>
      <c r="B115" s="9" t="s">
        <v>400</v>
      </c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3"/>
      <c r="Y115" s="53"/>
    </row>
    <row r="116" spans="1:25" ht="15">
      <c r="A116" s="17" t="s">
        <v>401</v>
      </c>
      <c r="B116" s="9" t="s">
        <v>402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6" t="s">
        <v>403</v>
      </c>
      <c r="B117" s="9" t="s">
        <v>404</v>
      </c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3"/>
      <c r="Y117" s="53"/>
    </row>
    <row r="118" spans="1:25" ht="15">
      <c r="A118" s="26" t="s">
        <v>405</v>
      </c>
      <c r="B118" s="9" t="s">
        <v>406</v>
      </c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3"/>
      <c r="Y118" s="53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3"/>
      <c r="Y119" s="53"/>
    </row>
    <row r="120" spans="1:25" ht="15">
      <c r="A120" s="17" t="s">
        <v>409</v>
      </c>
      <c r="B120" s="9" t="s">
        <v>410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9" t="s">
        <v>411</v>
      </c>
      <c r="B121" s="30" t="s">
        <v>412</v>
      </c>
      <c r="C121" s="59">
        <f>SUM(C102:C120)</f>
        <v>737504555</v>
      </c>
      <c r="D121" s="59"/>
      <c r="E121" s="59"/>
      <c r="F121" s="59">
        <f>SUM(C121:E121)</f>
        <v>737504555</v>
      </c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3"/>
      <c r="Y121" s="53"/>
    </row>
    <row r="122" spans="1:25" ht="15.75">
      <c r="A122" s="31" t="s">
        <v>413</v>
      </c>
      <c r="B122" s="32"/>
      <c r="C122" s="63">
        <f>C98+C121</f>
        <v>4260450355</v>
      </c>
      <c r="D122" s="63">
        <f>D98</f>
        <v>50095502</v>
      </c>
      <c r="E122" s="63">
        <f>E98</f>
        <v>6393136</v>
      </c>
      <c r="F122" s="63">
        <f>F121+F98</f>
        <v>4316938993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7/2019.(II. 11.)önkormányzati rendelethez*</oddHeader>
    <oddFooter>&amp;LMódosította: 29/2019. (XI. 28.)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932815718</v>
      </c>
      <c r="D12" s="12"/>
      <c r="E12" s="12"/>
      <c r="F12" s="12">
        <f>SUM(C12:E12)</f>
        <v>932815718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318125825</v>
      </c>
      <c r="D17" s="13"/>
      <c r="E17" s="13"/>
      <c r="F17" s="13">
        <f>SUM(C17:E17)</f>
        <v>318125825</v>
      </c>
    </row>
    <row r="18" spans="1:6" ht="15" customHeight="1">
      <c r="A18" s="14" t="s">
        <v>33</v>
      </c>
      <c r="B18" s="15" t="s">
        <v>34</v>
      </c>
      <c r="C18" s="12">
        <f>SUM(C12:C17)</f>
        <v>1250941543</v>
      </c>
      <c r="D18" s="12"/>
      <c r="E18" s="12"/>
      <c r="F18" s="12">
        <f>SUM(F12:F17)</f>
        <v>1250941543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38000000</v>
      </c>
      <c r="D28" s="13"/>
      <c r="E28" s="13"/>
      <c r="F28" s="13">
        <f>SUM(C28:E28)</f>
        <v>38000000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271511362</v>
      </c>
      <c r="D30" s="16">
        <f>SUM(D25:D29)</f>
        <v>50095502</v>
      </c>
      <c r="E30" s="16">
        <f>SUM(E25:E29)</f>
        <v>6393136</v>
      </c>
      <c r="F30" s="16">
        <f>SUM(F25:F29)</f>
        <v>328000000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278511362</v>
      </c>
      <c r="D32" s="12">
        <f>SUM(D30:D31)</f>
        <v>50095502</v>
      </c>
      <c r="E32" s="12">
        <f>SUM(E30:E31)</f>
        <v>6393136</v>
      </c>
      <c r="F32" s="12">
        <f>SUM(F30:F31)</f>
        <v>335000000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99892573</v>
      </c>
      <c r="D43" s="12"/>
      <c r="E43" s="12"/>
      <c r="F43" s="12">
        <f>SUM(C43:E43)</f>
        <v>99892573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>
        <v>19800000</v>
      </c>
      <c r="D45" s="13"/>
      <c r="E45" s="13"/>
      <c r="F45" s="13">
        <f>SUM(C45:E45)</f>
        <v>19800000</v>
      </c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19800000</v>
      </c>
      <c r="D47" s="12"/>
      <c r="E47" s="12"/>
      <c r="F47" s="12">
        <f>SUM(F44:F46)</f>
        <v>19800000</v>
      </c>
    </row>
    <row r="48" spans="1:6" ht="15" customHeight="1">
      <c r="A48" s="19" t="s">
        <v>93</v>
      </c>
      <c r="B48" s="20"/>
      <c r="C48" s="12">
        <f>C47+C43+C32+C18</f>
        <v>1649145478</v>
      </c>
      <c r="D48" s="12">
        <f>D43+D32+D18</f>
        <v>50095502</v>
      </c>
      <c r="E48" s="12">
        <f>E43+E32+E18</f>
        <v>6393136</v>
      </c>
      <c r="F48" s="12">
        <f>F47+F43+F32+F18</f>
        <v>1705634116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314833319</v>
      </c>
      <c r="D53" s="13"/>
      <c r="E53" s="13"/>
      <c r="F53" s="13">
        <f>SUM(C53:E53)</f>
        <v>314833319</v>
      </c>
    </row>
    <row r="54" spans="1:6" ht="15" customHeight="1">
      <c r="A54" s="14" t="s">
        <v>104</v>
      </c>
      <c r="B54" s="15" t="s">
        <v>105</v>
      </c>
      <c r="C54" s="12">
        <f>SUM(C53)</f>
        <v>314833319</v>
      </c>
      <c r="D54" s="12"/>
      <c r="E54" s="12"/>
      <c r="F54" s="12">
        <f>SUM(F53)</f>
        <v>314833319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1534400</v>
      </c>
      <c r="D56" s="13"/>
      <c r="E56" s="13"/>
      <c r="F56" s="13">
        <f>SUM(C56:E56)</f>
        <v>1534400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1534400</v>
      </c>
      <c r="D60" s="12"/>
      <c r="E60" s="12"/>
      <c r="F60" s="12">
        <f>SUM(F55:F59)</f>
        <v>1534400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316367719</v>
      </c>
      <c r="D65" s="12">
        <f>D64+D60+D54</f>
        <v>0</v>
      </c>
      <c r="E65" s="12">
        <f>E64+E60+E54</f>
        <v>0</v>
      </c>
      <c r="F65" s="12">
        <f>F64+F60+F54</f>
        <v>316367719</v>
      </c>
    </row>
    <row r="66" spans="1:6" ht="15.75">
      <c r="A66" s="22" t="s">
        <v>127</v>
      </c>
      <c r="B66" s="23" t="s">
        <v>128</v>
      </c>
      <c r="C66" s="12">
        <f>C64+C47+C60+C43+C32+C18+C54</f>
        <v>1965513197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2022001835</v>
      </c>
    </row>
    <row r="67" spans="1:6" ht="15.75">
      <c r="A67" s="24" t="s">
        <v>129</v>
      </c>
      <c r="B67" s="25"/>
      <c r="C67" s="13">
        <f>C48-'kiadások működés önkormányzat'!C74</f>
        <v>-179701746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-179701746</v>
      </c>
    </row>
    <row r="68" spans="1:6" ht="15.75">
      <c r="A68" s="24" t="s">
        <v>130</v>
      </c>
      <c r="B68" s="25"/>
      <c r="C68" s="13">
        <f>C65-'kiadások működés önkormányzat'!C97</f>
        <v>-1377730857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-1377730857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2294937158</v>
      </c>
      <c r="D82" s="13"/>
      <c r="E82" s="13"/>
      <c r="F82" s="13">
        <f>SUM(C82:E82)</f>
        <v>2294937158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2294937158</v>
      </c>
      <c r="D88" s="12"/>
      <c r="E88" s="12"/>
      <c r="F88" s="12">
        <f>SUM(C88:E88)</f>
        <v>2294937158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2294937158</v>
      </c>
      <c r="D95" s="12"/>
      <c r="E95" s="12"/>
      <c r="F95" s="12">
        <f>SUM(C95:E95)</f>
        <v>2294937158</v>
      </c>
    </row>
    <row r="96" spans="1:6" ht="15.75">
      <c r="A96" s="31" t="s">
        <v>183</v>
      </c>
      <c r="B96" s="32"/>
      <c r="C96" s="12">
        <f>C66+C95</f>
        <v>4260450355</v>
      </c>
      <c r="D96" s="12">
        <f>D95+D66</f>
        <v>50095502</v>
      </c>
      <c r="E96" s="12">
        <f>E95+E66</f>
        <v>6393136</v>
      </c>
      <c r="F96" s="12">
        <f>F95+F66</f>
        <v>4316938993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29/2019.(XI. 28.)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2019-12-05T09:02:30Z</dcterms:created>
  <dcterms:modified xsi:type="dcterms:W3CDTF">2019-12-05T16:19:37Z</dcterms:modified>
  <cp:category/>
  <cp:version/>
  <cp:contentType/>
  <cp:contentStatus/>
</cp:coreProperties>
</file>