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mba\DOKUMENTUMTÁR\A_TESTÜLETI_ANYAGOK\RENDELETEK\2017\9_2017_Zárszámadás\"/>
    </mc:Choice>
  </mc:AlternateContent>
  <bookViews>
    <workbookView xWindow="0" yWindow="11595" windowWidth="13275" windowHeight="7680" firstSheet="20" activeTab="22"/>
  </bookViews>
  <sheets>
    <sheet name="1.m .Önkormányzat összesített" sheetId="25" r:id="rId1"/>
    <sheet name="2.m Önkormányzati feladatok" sheetId="29" r:id="rId2"/>
    <sheet name="3. Polg Hiv" sheetId="26" r:id="rId3"/>
    <sheet name="4.m.Műv. és Könyv." sheetId="27" r:id="rId4"/>
    <sheet name="5.m.Önkorm Óvoda" sheetId="28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Mérleg'!$D$115</definedName>
    <definedName name="_xlnm.Print_Titles" localSheetId="1">'2.m Önkormányzati feladatok'!$1:$6</definedName>
    <definedName name="_xlnm.Print_Titles" localSheetId="2">'3. Polg Hiv'!$1:$5</definedName>
    <definedName name="_xlnm.Print_Titles" localSheetId="3">'4.m.Műv. és Könyv.'!$1:$5</definedName>
    <definedName name="_xlnm.Print_Titles" localSheetId="4">'5.m.Önkorm Óvoda'!$1:$5</definedName>
    <definedName name="_xlnm.Print_Area" localSheetId="0">'1.m .Önkormányzat összesített'!$A$1:$F$91</definedName>
    <definedName name="_xlnm.Print_Area" localSheetId="1">'2.m Önkormányzati feladatok'!$A$1:$G$72</definedName>
    <definedName name="_xlnm.Print_Area" localSheetId="2">'3. Polg Hiv'!$A$1:$G$57</definedName>
    <definedName name="_xlnm.Print_Area" localSheetId="3">'4.m.Műv. és Könyv.'!$A$1:$G$55</definedName>
    <definedName name="_xlnm.Print_Area" localSheetId="4">'5.m.Önkorm Óvoda'!$A$1:$G$55</definedName>
  </definedNames>
  <calcPr calcId="162913"/>
</workbook>
</file>

<file path=xl/calcChain.xml><?xml version="1.0" encoding="utf-8"?>
<calcChain xmlns="http://schemas.openxmlformats.org/spreadsheetml/2006/main">
  <c r="F27" i="29" l="1"/>
  <c r="F23" i="29" s="1"/>
  <c r="F21" i="29" s="1"/>
  <c r="F17" i="29"/>
  <c r="F7" i="29"/>
  <c r="F31" i="29" l="1"/>
  <c r="J33" i="22" l="1"/>
  <c r="J14" i="20"/>
  <c r="J5" i="20"/>
  <c r="F31" i="20"/>
  <c r="G27" i="20"/>
  <c r="G31" i="20" s="1"/>
  <c r="F27" i="20"/>
  <c r="E27" i="20"/>
  <c r="E31" i="20" s="1"/>
  <c r="G14" i="20"/>
  <c r="F14" i="20"/>
  <c r="E14" i="20"/>
  <c r="G10" i="20"/>
  <c r="F10" i="20"/>
  <c r="E10" i="20"/>
  <c r="G5" i="20"/>
  <c r="F5" i="20"/>
  <c r="E5" i="20"/>
  <c r="F12" i="19"/>
  <c r="F11" i="19"/>
  <c r="F9" i="19"/>
  <c r="F8" i="19"/>
  <c r="C89" i="17"/>
  <c r="D89" i="17"/>
  <c r="C66" i="17"/>
  <c r="D66" i="17"/>
  <c r="C7" i="17"/>
  <c r="D7" i="17"/>
  <c r="F7" i="16"/>
  <c r="E7" i="16"/>
  <c r="D7" i="16"/>
  <c r="C7" i="16"/>
  <c r="E21" i="11"/>
  <c r="I11" i="23"/>
  <c r="I8" i="23"/>
  <c r="I12" i="23" s="1"/>
  <c r="G12" i="23"/>
  <c r="G22" i="23" s="1"/>
  <c r="G11" i="23"/>
  <c r="G8" i="23"/>
  <c r="F45" i="22"/>
  <c r="G43" i="22"/>
  <c r="G45" i="22" s="1"/>
  <c r="F43" i="22"/>
  <c r="E43" i="22"/>
  <c r="E45" i="22" s="1"/>
  <c r="G38" i="22"/>
  <c r="F38" i="22"/>
  <c r="E38" i="22"/>
  <c r="G33" i="22"/>
  <c r="G39" i="22" s="1"/>
  <c r="F33" i="22"/>
  <c r="E33" i="22"/>
  <c r="E39" i="22" s="1"/>
  <c r="G25" i="22"/>
  <c r="F25" i="22"/>
  <c r="E25" i="22"/>
  <c r="G21" i="22"/>
  <c r="F21" i="22"/>
  <c r="E21" i="22"/>
  <c r="G16" i="22"/>
  <c r="F16" i="22"/>
  <c r="E16" i="22"/>
  <c r="G11" i="22"/>
  <c r="F11" i="22"/>
  <c r="E11" i="22"/>
  <c r="G8" i="22"/>
  <c r="F8" i="22"/>
  <c r="E8" i="22"/>
  <c r="F11" i="23"/>
  <c r="E11" i="23"/>
  <c r="E12" i="23" s="1"/>
  <c r="D11" i="23"/>
  <c r="F8" i="23"/>
  <c r="F12" i="23" s="1"/>
  <c r="F20" i="23" s="1"/>
  <c r="E8" i="23"/>
  <c r="D8" i="23"/>
  <c r="D12" i="23" s="1"/>
  <c r="C107" i="13"/>
  <c r="D107" i="13"/>
  <c r="C99" i="13"/>
  <c r="D99" i="13"/>
  <c r="C89" i="13"/>
  <c r="D89" i="13"/>
  <c r="C66" i="13"/>
  <c r="D66" i="13"/>
  <c r="D70" i="13"/>
  <c r="G55" i="28"/>
  <c r="G56" i="26"/>
  <c r="G55" i="26"/>
  <c r="G29" i="27"/>
  <c r="F53" i="27"/>
  <c r="F28" i="27"/>
  <c r="F21" i="26"/>
  <c r="F48" i="25"/>
  <c r="C86" i="25"/>
  <c r="D86" i="25"/>
  <c r="E86" i="25"/>
  <c r="F87" i="25"/>
  <c r="E75" i="25"/>
  <c r="E69" i="25"/>
  <c r="I22" i="23" l="1"/>
  <c r="I20" i="23"/>
  <c r="G20" i="23"/>
  <c r="F86" i="25"/>
  <c r="F39" i="22"/>
  <c r="E28" i="22"/>
  <c r="E40" i="22" s="1"/>
  <c r="E46" i="22" s="1"/>
  <c r="G28" i="22"/>
  <c r="G40" i="22" s="1"/>
  <c r="G46" i="22" s="1"/>
  <c r="F28" i="22"/>
  <c r="F40" i="22" s="1"/>
  <c r="F46" i="22" s="1"/>
  <c r="D20" i="23"/>
  <c r="D22" i="23"/>
  <c r="E22" i="23"/>
  <c r="E20" i="23"/>
  <c r="F22" i="23"/>
  <c r="D108" i="13"/>
  <c r="C54" i="13" l="1"/>
  <c r="C63" i="17"/>
  <c r="C62" i="17"/>
  <c r="C54" i="17"/>
  <c r="C46" i="17"/>
  <c r="C37" i="17"/>
  <c r="C17" i="17"/>
  <c r="C13" i="17"/>
  <c r="C21" i="17" s="1"/>
  <c r="C71" i="17" s="1"/>
  <c r="C70" i="13"/>
  <c r="D54" i="13"/>
  <c r="C46" i="13"/>
  <c r="D46" i="13"/>
  <c r="C37" i="13"/>
  <c r="D37" i="13"/>
  <c r="C31" i="13"/>
  <c r="D30" i="13"/>
  <c r="D31" i="13" s="1"/>
  <c r="D27" i="13"/>
  <c r="C17" i="13"/>
  <c r="C13" i="13"/>
  <c r="C21" i="13" s="1"/>
  <c r="C7" i="13"/>
  <c r="D20" i="13"/>
  <c r="D17" i="13"/>
  <c r="D13" i="13"/>
  <c r="D7" i="13"/>
  <c r="D62" i="13"/>
  <c r="C114" i="13"/>
  <c r="C115" i="13" s="1"/>
  <c r="G16" i="10"/>
  <c r="F62" i="29"/>
  <c r="E66" i="29"/>
  <c r="D66" i="29"/>
  <c r="E62" i="29"/>
  <c r="E61" i="29" s="1"/>
  <c r="D62" i="29"/>
  <c r="E48" i="28"/>
  <c r="D48" i="28"/>
  <c r="E42" i="28"/>
  <c r="D42" i="28"/>
  <c r="D41" i="28"/>
  <c r="E37" i="28"/>
  <c r="D37" i="28"/>
  <c r="E32" i="28"/>
  <c r="D32" i="28"/>
  <c r="E28" i="28"/>
  <c r="E21" i="28"/>
  <c r="D21" i="28"/>
  <c r="G23" i="27"/>
  <c r="G22" i="27"/>
  <c r="G16" i="27"/>
  <c r="G13" i="27"/>
  <c r="G9" i="27"/>
  <c r="G8" i="27"/>
  <c r="F21" i="27"/>
  <c r="F17" i="27"/>
  <c r="F7" i="27"/>
  <c r="E48" i="27"/>
  <c r="D48" i="27"/>
  <c r="E42" i="27"/>
  <c r="D42" i="27"/>
  <c r="E37" i="27"/>
  <c r="D37" i="27"/>
  <c r="E32" i="27"/>
  <c r="D32" i="27"/>
  <c r="D28" i="27" s="1"/>
  <c r="E21" i="27"/>
  <c r="D21" i="27"/>
  <c r="E17" i="27"/>
  <c r="D17" i="27"/>
  <c r="E7" i="27"/>
  <c r="E24" i="27" s="1"/>
  <c r="D7" i="27"/>
  <c r="E48" i="26"/>
  <c r="D48" i="26"/>
  <c r="E42" i="26"/>
  <c r="E41" i="26" s="1"/>
  <c r="D42" i="26"/>
  <c r="D41" i="26"/>
  <c r="E37" i="26"/>
  <c r="D37" i="26"/>
  <c r="D28" i="26" s="1"/>
  <c r="D32" i="26"/>
  <c r="E28" i="26"/>
  <c r="D7" i="26"/>
  <c r="D24" i="26" s="1"/>
  <c r="E7" i="26"/>
  <c r="D17" i="26"/>
  <c r="E17" i="26"/>
  <c r="D21" i="26"/>
  <c r="E21" i="26"/>
  <c r="E24" i="26"/>
  <c r="E55" i="29"/>
  <c r="D55" i="29"/>
  <c r="E49" i="29"/>
  <c r="E48" i="29" s="1"/>
  <c r="D49" i="29"/>
  <c r="E44" i="29"/>
  <c r="D44" i="29"/>
  <c r="E39" i="29"/>
  <c r="D39" i="29"/>
  <c r="D35" i="29" s="1"/>
  <c r="G29" i="29"/>
  <c r="E27" i="29"/>
  <c r="E23" i="29" s="1"/>
  <c r="E21" i="29" s="1"/>
  <c r="D27" i="29"/>
  <c r="D23" i="29" s="1"/>
  <c r="D21" i="29" s="1"/>
  <c r="E17" i="29"/>
  <c r="D17" i="29"/>
  <c r="E40" i="25"/>
  <c r="E36" i="25" s="1"/>
  <c r="E34" i="25" s="1"/>
  <c r="F88" i="25"/>
  <c r="F79" i="25"/>
  <c r="F78" i="25"/>
  <c r="F76" i="25"/>
  <c r="F74" i="25"/>
  <c r="F73" i="25"/>
  <c r="F71" i="25"/>
  <c r="F67" i="25"/>
  <c r="F66" i="25"/>
  <c r="F63" i="25"/>
  <c r="F62" i="25"/>
  <c r="F60" i="25"/>
  <c r="F58" i="25"/>
  <c r="F57" i="25"/>
  <c r="F56" i="25"/>
  <c r="F54" i="25"/>
  <c r="F51" i="25"/>
  <c r="F50" i="25"/>
  <c r="F43" i="25"/>
  <c r="F35" i="25"/>
  <c r="F33" i="25"/>
  <c r="F29" i="25"/>
  <c r="F28" i="25"/>
  <c r="F26" i="25"/>
  <c r="F25" i="25"/>
  <c r="F24" i="25"/>
  <c r="F23" i="25"/>
  <c r="F22" i="25"/>
  <c r="F21" i="25"/>
  <c r="F19" i="25"/>
  <c r="F16" i="25"/>
  <c r="F15" i="25"/>
  <c r="F14" i="25"/>
  <c r="F12" i="25"/>
  <c r="F11" i="25"/>
  <c r="F10" i="25"/>
  <c r="F8" i="25"/>
  <c r="F7" i="25"/>
  <c r="F6" i="25"/>
  <c r="F5" i="25"/>
  <c r="E82" i="25"/>
  <c r="E68" i="25"/>
  <c r="E64" i="25"/>
  <c r="E59" i="25"/>
  <c r="E49" i="25"/>
  <c r="E45" i="25"/>
  <c r="E30" i="25"/>
  <c r="E20" i="25"/>
  <c r="E13" i="25"/>
  <c r="E4" i="25"/>
  <c r="D82" i="25"/>
  <c r="D81" i="25" s="1"/>
  <c r="C82" i="25"/>
  <c r="C81" i="25" s="1"/>
  <c r="D75" i="25"/>
  <c r="F75" i="25" s="1"/>
  <c r="C75" i="25"/>
  <c r="D69" i="25"/>
  <c r="D68" i="25" s="1"/>
  <c r="C69" i="25"/>
  <c r="C68" i="25" s="1"/>
  <c r="D64" i="25"/>
  <c r="C64" i="25"/>
  <c r="D59" i="25"/>
  <c r="D55" i="25" s="1"/>
  <c r="C59" i="25"/>
  <c r="C55" i="25" s="1"/>
  <c r="D40" i="25"/>
  <c r="D36" i="25" s="1"/>
  <c r="D34" i="25" s="1"/>
  <c r="C40" i="25"/>
  <c r="C36" i="25" s="1"/>
  <c r="C34" i="25" s="1"/>
  <c r="D114" i="13"/>
  <c r="D115" i="13" s="1"/>
  <c r="D62" i="17"/>
  <c r="D54" i="17"/>
  <c r="D46" i="17"/>
  <c r="D37" i="17"/>
  <c r="D17" i="17"/>
  <c r="D13" i="17"/>
  <c r="D21" i="17" s="1"/>
  <c r="E20" i="20"/>
  <c r="G20" i="20"/>
  <c r="F20" i="20"/>
  <c r="F19" i="21"/>
  <c r="J43" i="22"/>
  <c r="J45" i="22" s="1"/>
  <c r="J38" i="22"/>
  <c r="J39" i="22" s="1"/>
  <c r="J25" i="22"/>
  <c r="J21" i="22"/>
  <c r="J16" i="22"/>
  <c r="J11" i="22"/>
  <c r="J8" i="22"/>
  <c r="F34" i="25" l="1"/>
  <c r="E41" i="27"/>
  <c r="D61" i="29"/>
  <c r="C80" i="25"/>
  <c r="C89" i="25" s="1"/>
  <c r="G21" i="27"/>
  <c r="D80" i="25"/>
  <c r="D89" i="25" s="1"/>
  <c r="F64" i="25"/>
  <c r="F69" i="25"/>
  <c r="C71" i="13"/>
  <c r="F68" i="25"/>
  <c r="E35" i="29"/>
  <c r="D48" i="29"/>
  <c r="D60" i="29" s="1"/>
  <c r="D69" i="29" s="1"/>
  <c r="D53" i="26"/>
  <c r="D28" i="28"/>
  <c r="D53" i="28" s="1"/>
  <c r="J28" i="22"/>
  <c r="J40" i="22" s="1"/>
  <c r="J46" i="22" s="1"/>
  <c r="D63" i="17"/>
  <c r="D71" i="17" s="1"/>
  <c r="D71" i="13"/>
  <c r="E53" i="26"/>
  <c r="E81" i="25"/>
  <c r="F81" i="25" s="1"/>
  <c r="D63" i="13"/>
  <c r="D21" i="13"/>
  <c r="G27" i="29"/>
  <c r="F61" i="29"/>
  <c r="E69" i="29"/>
  <c r="E41" i="28"/>
  <c r="E53" i="28" s="1"/>
  <c r="D24" i="27"/>
  <c r="F24" i="27"/>
  <c r="G24" i="27" s="1"/>
  <c r="E28" i="27"/>
  <c r="G28" i="27" s="1"/>
  <c r="D41" i="27"/>
  <c r="D53" i="27" s="1"/>
  <c r="G7" i="27"/>
  <c r="E53" i="27"/>
  <c r="G53" i="27" s="1"/>
  <c r="E60" i="29"/>
  <c r="E55" i="25"/>
  <c r="F55" i="25" s="1"/>
  <c r="F59" i="25"/>
  <c r="F40" i="25"/>
  <c r="F36" i="25"/>
  <c r="E3" i="25"/>
  <c r="E44" i="25" s="1"/>
  <c r="E52" i="25" s="1"/>
  <c r="E80" i="25" l="1"/>
  <c r="E89" i="25" s="1"/>
  <c r="F89" i="25" s="1"/>
  <c r="G23" i="28"/>
  <c r="G22" i="28"/>
  <c r="G13" i="26"/>
  <c r="G10" i="26"/>
  <c r="G47" i="28"/>
  <c r="G46" i="28"/>
  <c r="G31" i="28"/>
  <c r="G30" i="28"/>
  <c r="G29" i="28"/>
  <c r="G31" i="27"/>
  <c r="G47" i="26"/>
  <c r="G46" i="26"/>
  <c r="G31" i="26"/>
  <c r="G30" i="26"/>
  <c r="G29" i="26"/>
  <c r="G59" i="29"/>
  <c r="G58" i="29"/>
  <c r="G56" i="29"/>
  <c r="G54" i="29"/>
  <c r="G51" i="29"/>
  <c r="G47" i="29"/>
  <c r="G43" i="29"/>
  <c r="G42" i="29"/>
  <c r="G38" i="29"/>
  <c r="G37" i="29"/>
  <c r="G36" i="29"/>
  <c r="G23" i="29"/>
  <c r="G21" i="29"/>
  <c r="G20" i="29"/>
  <c r="G16" i="29"/>
  <c r="G15" i="29"/>
  <c r="G13" i="29"/>
  <c r="G12" i="29"/>
  <c r="G10" i="29"/>
  <c r="G9" i="29"/>
  <c r="G8" i="29"/>
  <c r="F80" i="25" l="1"/>
  <c r="F21" i="28"/>
  <c r="G21" i="28" s="1"/>
  <c r="E17" i="10"/>
  <c r="G15" i="10"/>
  <c r="G14" i="10"/>
  <c r="D30" i="25" l="1"/>
  <c r="F30" i="25" s="1"/>
  <c r="L20" i="3"/>
  <c r="L17" i="3"/>
  <c r="L13" i="3"/>
  <c r="L10" i="3"/>
  <c r="M20" i="9"/>
  <c r="M19" i="9"/>
  <c r="M16" i="9"/>
  <c r="M12" i="9"/>
  <c r="M9" i="9"/>
  <c r="L19" i="8"/>
  <c r="L16" i="8"/>
  <c r="L20" i="8" s="1"/>
  <c r="L12" i="8"/>
  <c r="L9" i="8"/>
  <c r="L19" i="7"/>
  <c r="L16" i="7"/>
  <c r="L20" i="7" s="1"/>
  <c r="L12" i="7"/>
  <c r="L9" i="7"/>
  <c r="F55" i="29"/>
  <c r="F49" i="29"/>
  <c r="F44" i="29"/>
  <c r="F39" i="29"/>
  <c r="G22" i="29"/>
  <c r="E7" i="29"/>
  <c r="E31" i="29" s="1"/>
  <c r="D7" i="29"/>
  <c r="D31" i="29" s="1"/>
  <c r="F48" i="28"/>
  <c r="F42" i="28"/>
  <c r="G42" i="28" s="1"/>
  <c r="G37" i="28"/>
  <c r="F28" i="28"/>
  <c r="G28" i="28" s="1"/>
  <c r="G17" i="28"/>
  <c r="F17" i="28"/>
  <c r="E17" i="28"/>
  <c r="D17" i="28"/>
  <c r="G7" i="28"/>
  <c r="F7" i="28"/>
  <c r="F24" i="28" s="1"/>
  <c r="E7" i="28"/>
  <c r="E24" i="28" s="1"/>
  <c r="D7" i="28"/>
  <c r="D24" i="28" s="1"/>
  <c r="G44" i="27"/>
  <c r="F44" i="27"/>
  <c r="G39" i="27"/>
  <c r="F39" i="27"/>
  <c r="F48" i="26"/>
  <c r="F42" i="26"/>
  <c r="F37" i="26"/>
  <c r="F32" i="26"/>
  <c r="G32" i="26" s="1"/>
  <c r="G19" i="26"/>
  <c r="F19" i="26"/>
  <c r="F7" i="26"/>
  <c r="F24" i="26" s="1"/>
  <c r="G24" i="26" s="1"/>
  <c r="D49" i="25"/>
  <c r="F49" i="25" s="1"/>
  <c r="C49" i="25"/>
  <c r="D45" i="25"/>
  <c r="F45" i="25" s="1"/>
  <c r="C45" i="25"/>
  <c r="C30" i="25"/>
  <c r="D20" i="25"/>
  <c r="F20" i="25" s="1"/>
  <c r="C20" i="25"/>
  <c r="D13" i="25"/>
  <c r="F13" i="25" s="1"/>
  <c r="C13" i="25"/>
  <c r="D4" i="25"/>
  <c r="F4" i="25" s="1"/>
  <c r="C4" i="25"/>
  <c r="H43" i="22"/>
  <c r="H45" i="22" s="1"/>
  <c r="I43" i="22"/>
  <c r="I45" i="22" s="1"/>
  <c r="H38" i="22"/>
  <c r="I38" i="22"/>
  <c r="H33" i="22"/>
  <c r="I33" i="22"/>
  <c r="I39" i="22" s="1"/>
  <c r="I40" i="22" s="1"/>
  <c r="I46" i="22" s="1"/>
  <c r="H25" i="22"/>
  <c r="I25" i="22"/>
  <c r="H21" i="22"/>
  <c r="I21" i="22"/>
  <c r="H16" i="22"/>
  <c r="I16" i="22"/>
  <c r="H11" i="22"/>
  <c r="I11" i="22"/>
  <c r="H8" i="22"/>
  <c r="I8" i="22"/>
  <c r="I28" i="22" s="1"/>
  <c r="F37" i="21"/>
  <c r="G37" i="21"/>
  <c r="E37" i="21"/>
  <c r="F31" i="21"/>
  <c r="G31" i="21"/>
  <c r="E31" i="21"/>
  <c r="G19" i="21"/>
  <c r="E19" i="21"/>
  <c r="F14" i="21"/>
  <c r="G14" i="21"/>
  <c r="E14" i="21"/>
  <c r="H31" i="20"/>
  <c r="H14" i="20"/>
  <c r="H5" i="20"/>
  <c r="I5" i="20"/>
  <c r="I27" i="20"/>
  <c r="I31" i="20" s="1"/>
  <c r="J31" i="20"/>
  <c r="I14" i="20"/>
  <c r="I10" i="20"/>
  <c r="E16" i="19"/>
  <c r="D16" i="19"/>
  <c r="C16" i="19"/>
  <c r="E10" i="19"/>
  <c r="D10" i="19"/>
  <c r="C10" i="19"/>
  <c r="C157" i="17"/>
  <c r="E18" i="14"/>
  <c r="E13" i="14"/>
  <c r="F11" i="12"/>
  <c r="G11" i="12"/>
  <c r="E11" i="12"/>
  <c r="I9" i="12"/>
  <c r="I10" i="12"/>
  <c r="I8" i="12"/>
  <c r="H9" i="12"/>
  <c r="H10" i="12"/>
  <c r="H8" i="12"/>
  <c r="F17" i="10"/>
  <c r="D17" i="10"/>
  <c r="G13" i="10"/>
  <c r="G12" i="10"/>
  <c r="G11" i="10"/>
  <c r="G10" i="10"/>
  <c r="G9" i="10"/>
  <c r="G8" i="10"/>
  <c r="G7" i="10"/>
  <c r="G6" i="10"/>
  <c r="G5" i="10"/>
  <c r="I20" i="20" l="1"/>
  <c r="L21" i="3"/>
  <c r="F16" i="19"/>
  <c r="G24" i="28"/>
  <c r="G38" i="21"/>
  <c r="F10" i="19"/>
  <c r="G43" i="27"/>
  <c r="L13" i="7"/>
  <c r="L21" i="7" s="1"/>
  <c r="G31" i="29"/>
  <c r="G42" i="26"/>
  <c r="G49" i="29"/>
  <c r="G39" i="29"/>
  <c r="G17" i="29"/>
  <c r="G44" i="29"/>
  <c r="C3" i="25"/>
  <c r="C44" i="25" s="1"/>
  <c r="C52" i="25" s="1"/>
  <c r="C91" i="25" s="1"/>
  <c r="G55" i="27"/>
  <c r="G30" i="27"/>
  <c r="G7" i="26"/>
  <c r="G55" i="29"/>
  <c r="F48" i="29"/>
  <c r="G7" i="29"/>
  <c r="L14" i="3"/>
  <c r="L22" i="3" s="1"/>
  <c r="J20" i="20"/>
  <c r="H20" i="20"/>
  <c r="F38" i="21"/>
  <c r="E38" i="21"/>
  <c r="G20" i="21"/>
  <c r="F20" i="21"/>
  <c r="E20" i="21"/>
  <c r="H39" i="22"/>
  <c r="H28" i="22"/>
  <c r="H11" i="12"/>
  <c r="I11" i="12"/>
  <c r="F35" i="29"/>
  <c r="D3" i="25"/>
  <c r="M13" i="9"/>
  <c r="M21" i="9" s="1"/>
  <c r="L13" i="8"/>
  <c r="L21" i="8" s="1"/>
  <c r="F41" i="28"/>
  <c r="F41" i="26"/>
  <c r="G41" i="26" s="1"/>
  <c r="F28" i="26"/>
  <c r="G28" i="26" s="1"/>
  <c r="G17" i="10"/>
  <c r="D44" i="25" l="1"/>
  <c r="F3" i="25"/>
  <c r="F53" i="28"/>
  <c r="G53" i="28" s="1"/>
  <c r="G41" i="28"/>
  <c r="G48" i="29"/>
  <c r="F60" i="29"/>
  <c r="G35" i="29"/>
  <c r="H40" i="22"/>
  <c r="H46" i="22" s="1"/>
  <c r="F53" i="26"/>
  <c r="G53" i="26" s="1"/>
  <c r="F69" i="29" l="1"/>
  <c r="D52" i="25"/>
  <c r="F44" i="25"/>
  <c r="G60" i="29"/>
  <c r="D91" i="25" l="1"/>
  <c r="F52" i="25"/>
</calcChain>
</file>

<file path=xl/sharedStrings.xml><?xml version="1.0" encoding="utf-8"?>
<sst xmlns="http://schemas.openxmlformats.org/spreadsheetml/2006/main" count="1745" uniqueCount="678">
  <si>
    <t>1.2.</t>
  </si>
  <si>
    <t>1.1.</t>
  </si>
  <si>
    <t>1.</t>
  </si>
  <si>
    <t>7.</t>
  </si>
  <si>
    <t>6.2.</t>
  </si>
  <si>
    <t>6.1.</t>
  </si>
  <si>
    <t>6.</t>
  </si>
  <si>
    <t>KÖLTSÉGVETÉSI KIADÁSOK ÖSSZESEN (1+2+3+4)</t>
  </si>
  <si>
    <t>5.</t>
  </si>
  <si>
    <t>4.2.</t>
  </si>
  <si>
    <t>4.1.</t>
  </si>
  <si>
    <t>4.</t>
  </si>
  <si>
    <t>3.</t>
  </si>
  <si>
    <t>2.11.</t>
  </si>
  <si>
    <t>2.10.</t>
  </si>
  <si>
    <t>2.9.</t>
  </si>
  <si>
    <t>2.8.</t>
  </si>
  <si>
    <t>2.7.</t>
  </si>
  <si>
    <t>2.6.</t>
  </si>
  <si>
    <t>2.5.</t>
  </si>
  <si>
    <t>2.4.</t>
  </si>
  <si>
    <t>2.3.</t>
  </si>
  <si>
    <t>Felújítások</t>
  </si>
  <si>
    <t>2.2.</t>
  </si>
  <si>
    <t>2.1.</t>
  </si>
  <si>
    <t>2.</t>
  </si>
  <si>
    <t>1.12.</t>
  </si>
  <si>
    <t>1.11.</t>
  </si>
  <si>
    <t>1.10.</t>
  </si>
  <si>
    <t>1.9.</t>
  </si>
  <si>
    <t>1.8.</t>
  </si>
  <si>
    <t>1.7.</t>
  </si>
  <si>
    <t>1.6.</t>
  </si>
  <si>
    <t>Egyéb működési célú kiadások</t>
  </si>
  <si>
    <t>1.5</t>
  </si>
  <si>
    <t>1.4.</t>
  </si>
  <si>
    <t>1.3.</t>
  </si>
  <si>
    <t>Munkaadókat terhelő járulékok és szociális hozzájárulási adó (K2)</t>
  </si>
  <si>
    <t>Kiadási jogcímek</t>
  </si>
  <si>
    <t>Sor-szám</t>
  </si>
  <si>
    <t>13.</t>
  </si>
  <si>
    <t>12.</t>
  </si>
  <si>
    <t>11.2.</t>
  </si>
  <si>
    <t>11.1.</t>
  </si>
  <si>
    <t>11.</t>
  </si>
  <si>
    <t>10.</t>
  </si>
  <si>
    <t>8.</t>
  </si>
  <si>
    <t>5.1.</t>
  </si>
  <si>
    <t>Szolgáltatások ellenértéke (B402)</t>
  </si>
  <si>
    <t>Bevételi jogcím</t>
  </si>
  <si>
    <t>Sor-
szám</t>
  </si>
  <si>
    <t>Közfoglalkoztatottak létszáma (fő)</t>
  </si>
  <si>
    <t>Felújítások (K7)</t>
  </si>
  <si>
    <t>Egyéb működési célú kiadások (K5)</t>
  </si>
  <si>
    <t>Tulajdonosi bevételek (B404)</t>
  </si>
  <si>
    <t>Beruházások (K6)</t>
  </si>
  <si>
    <t>Ellátottak pénzbeli juttatásai</t>
  </si>
  <si>
    <t>Kiadások</t>
  </si>
  <si>
    <t>1.5.</t>
  </si>
  <si>
    <t>Bevételek</t>
  </si>
  <si>
    <t>Előirányzat-csoport, kiemelt előirányzat megnevezése</t>
  </si>
  <si>
    <t>02</t>
  </si>
  <si>
    <t>Köznevelés</t>
  </si>
  <si>
    <t>Feladat megnevezése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</si>
  <si>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</si>
  <si>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</si>
  <si>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</si>
  <si>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</si>
  <si>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</si>
  <si>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</si>
  <si>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</si>
  <si>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</si>
  <si>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</si>
  <si>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</si>
  <si>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</si>
  <si>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</si>
  <si>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</si>
  <si>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</si>
  <si>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</si>
  <si>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</si>
  <si>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</si>
  <si>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</si>
  <si>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</si>
  <si>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</si>
  <si>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</si>
  <si>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</si>
  <si>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</si>
  <si>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</si>
  <si>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</si>
  <si>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</si>
  <si>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Táncsics Mihály Művelődési Ház és Könyvtár</t>
  </si>
  <si>
    <t>Támogatott szervezet neve</t>
  </si>
  <si>
    <t>Támogatás célja</t>
  </si>
  <si>
    <t>Bursa Hungarica január 31.</t>
  </si>
  <si>
    <t>9.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</si>
  <si>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</si>
  <si>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</si>
  <si>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</si>
  <si>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</si>
  <si>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</si>
  <si>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</si>
  <si>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</si>
  <si>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</si>
  <si>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</si>
  <si>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</si>
  <si>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</si>
  <si>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</si>
  <si>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</si>
  <si>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</si>
  <si>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</si>
  <si>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</si>
  <si>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</si>
  <si>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</si>
  <si>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</si>
  <si>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</si>
  <si>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</si>
  <si>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</si>
  <si>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</si>
  <si>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</si>
  <si>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</si>
  <si>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</si>
  <si>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</si>
  <si>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</si>
  <si>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</si>
  <si>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</si>
  <si>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</si>
  <si>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</si>
  <si>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</si>
  <si>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</si>
  <si>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</si>
  <si>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</si>
  <si>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</si>
  <si>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</si>
  <si>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</si>
  <si>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</si>
  <si>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</si>
  <si>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</si>
  <si>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</si>
  <si>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</si>
  <si>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</si>
  <si>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</si>
  <si>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</si>
  <si>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</si>
  <si>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</si>
  <si>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</si>
  <si>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</si>
  <si>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</si>
  <si>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</si>
  <si>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</si>
  <si>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</si>
  <si>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</si>
  <si>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</si>
  <si>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</si>
  <si>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</si>
  <si>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</si>
  <si>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</si>
  <si>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</si>
  <si>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</si>
  <si>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</si>
  <si>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</si>
  <si>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</si>
  <si>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</si>
  <si>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</si>
  <si>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</si>
  <si>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</si>
  <si>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</si>
  <si>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</si>
  <si>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</si>
  <si>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</si>
  <si>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</si>
  <si>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</si>
  <si>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</si>
  <si>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</si>
  <si>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</si>
  <si>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</si>
  <si>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</si>
  <si>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</si>
  <si>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</si>
  <si>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</si>
  <si>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</si>
  <si>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</si>
  <si>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</si>
  <si>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</si>
  <si>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</si>
  <si>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</si>
  <si>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</si>
  <si>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</si>
  <si>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</si>
  <si>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</si>
  <si>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</si>
  <si>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</si>
  <si>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</si>
  <si>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</si>
  <si>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</si>
  <si>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</si>
  <si>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FORRÁSOK</t>
  </si>
  <si>
    <t>G/I Nemzeti vagyon induláskori értéke</t>
  </si>
  <si>
    <t>1 964 907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</si>
  <si>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</si>
  <si>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</si>
  <si>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</si>
  <si>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</si>
  <si>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</si>
  <si>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</si>
  <si>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</si>
  <si>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</si>
  <si>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</si>
  <si>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</si>
  <si>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</si>
  <si>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</si>
  <si>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</si>
  <si>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</si>
  <si>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</si>
  <si>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</si>
  <si>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</si>
  <si>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</si>
  <si>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</si>
  <si>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</si>
  <si>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</si>
  <si>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</si>
  <si>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</si>
  <si>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</si>
  <si>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</si>
  <si>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</si>
  <si>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</si>
  <si>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</si>
  <si>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</si>
  <si>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</si>
  <si>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</si>
  <si>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</si>
  <si>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</si>
  <si>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</si>
  <si>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</si>
  <si>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</si>
  <si>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</si>
  <si>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</si>
  <si>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</si>
  <si>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</si>
  <si>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</si>
  <si>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</si>
  <si>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</si>
  <si>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</si>
  <si>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</si>
  <si>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</si>
  <si>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</si>
  <si>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</si>
  <si>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</si>
  <si>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</si>
  <si>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</si>
  <si>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>adatok e Ft-ban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</si>
  <si>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</si>
  <si>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</si>
  <si>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</si>
  <si>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</si>
  <si>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</si>
  <si>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</si>
  <si>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</si>
  <si>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</si>
  <si>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KÖTELEZETTSÉGEK ÖSSZESEN</t>
  </si>
  <si>
    <t>Önkormányzatunk belföldi irányú kötelezettségei és készfizető kezességvállalásai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</si>
  <si>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</si>
  <si>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</si>
  <si>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</si>
  <si>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</si>
  <si>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</si>
  <si>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</si>
  <si>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</si>
  <si>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</si>
  <si>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</si>
  <si>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</si>
  <si>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</si>
  <si>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>I) EGYÉB SAJÁTOS FORRÁSOLDALI ELSZ.</t>
  </si>
  <si>
    <t>J) KINCSTÁRI SZLAVEZETÉSSEL KAPCS. ELSZ.</t>
  </si>
  <si>
    <t xml:space="preserve">VAGYONKIMUTATÁS </t>
  </si>
  <si>
    <t>a könyvviteli mérlegben értékkel szereplő forrásokról</t>
  </si>
  <si>
    <t>a "0"-ra leírt eszközökről</t>
  </si>
  <si>
    <t xml:space="preserve">I. Immateriális javak </t>
  </si>
  <si>
    <t>Bruttó érték</t>
  </si>
  <si>
    <t>"0"-ra leírt, de használhatban lévő</t>
  </si>
  <si>
    <t xml:space="preserve">II. Tárgyi eszközök </t>
  </si>
  <si>
    <t>1. Ingatlanok és kapcs.vagyoni értékű jogok</t>
  </si>
  <si>
    <t>2. Gépek, berendezések, felszerelések és járművek</t>
  </si>
  <si>
    <t>"0"-ra leírt, használaton kívüli</t>
  </si>
  <si>
    <t>3. Tenyészállatok</t>
  </si>
  <si>
    <t>IV. Koncesszióba, vagyon kezelésbe adott eszközök</t>
  </si>
  <si>
    <t>ÖSSZESEN</t>
  </si>
  <si>
    <t>Finanszírozási műveletek</t>
  </si>
  <si>
    <t>I.</t>
  </si>
  <si>
    <t>Méltányosságból elengedett helyi adó</t>
  </si>
  <si>
    <t>Ebből:</t>
  </si>
  <si>
    <t>Magánszemélyek kommunális adója</t>
  </si>
  <si>
    <t>Vállalkozók kommunális adója</t>
  </si>
  <si>
    <t>Gépjárműadó</t>
  </si>
  <si>
    <t>Iparűzési adó</t>
  </si>
  <si>
    <t>Késedelmi pótlék</t>
  </si>
  <si>
    <t>Bírság</t>
  </si>
  <si>
    <t>II.</t>
  </si>
  <si>
    <t>Adómentesség, kedvezmény összege</t>
  </si>
  <si>
    <t>Közvetett Támogatások</t>
  </si>
  <si>
    <t>11/C - A mutatószámok, feladatmutatók alapján járó támogatások elszámolása</t>
  </si>
  <si>
    <t>"</t>
  </si>
  <si>
    <t>Költségvetési törvény alapján feladatátvétellel /feladat át-átadással korrigált támogatás</t>
  </si>
  <si>
    <t>Támogatás évközi változás Június 1.</t>
  </si>
  <si>
    <t>Támogatás évközi változás Október 15.</t>
  </si>
  <si>
    <t>Tényleges támogatás</t>
  </si>
  <si>
    <t>Évvégi eltérés  (+,-) mutatószám szerint támogatás (=6(3+4+5))</t>
  </si>
  <si>
    <t xml:space="preserve">Az önkormányzat által az adott célra december 31-ig ténylegesen felhasznált összeg </t>
  </si>
  <si>
    <t>Eltérés (támogatásban és felhasználás szerint) (=7-(6-8)</t>
  </si>
  <si>
    <t>I.I.-III.2. A települési önkormányzatok működésének támogatása, hozzájárulás a pénzbeli szociális ellátásokhoz, beszámítás (00 09 01 03 02)</t>
  </si>
  <si>
    <t>I.2. Nem közművel Összegyűjtött háztartási szennyvíz ártalmatlanítása (00 09 01 01 05 01)</t>
  </si>
  <si>
    <t>03</t>
  </si>
  <si>
    <t>I.3. Megyei önkormányzatok működésének támogatása (00 09 01 01 07 01)</t>
  </si>
  <si>
    <t>04</t>
  </si>
  <si>
    <t>II. Köznevelési feladatok összesen (00 09 01 02 00 00)</t>
  </si>
  <si>
    <t>05</t>
  </si>
  <si>
    <t>III.3. Egyes szociális és gyermekjóléti feladatok támogatása (00 09 01 02 00 00 )</t>
  </si>
  <si>
    <t>06</t>
  </si>
  <si>
    <t>07</t>
  </si>
  <si>
    <t>III.5. Gyermekétkeztetés támogatása (00 09 01 03 06 00)</t>
  </si>
  <si>
    <t>08</t>
  </si>
  <si>
    <t>Összesen (9999999)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</si>
  <si>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</si>
  <si>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</si>
  <si>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</si>
  <si>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</si>
  <si>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</si>
  <si>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</si>
  <si>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</si>
  <si>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</si>
  <si>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</si>
  <si>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</si>
  <si>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</si>
  <si>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</si>
  <si>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Közműfejlesztési hozzájárulás</t>
  </si>
  <si>
    <t>Pályázati lap</t>
  </si>
  <si>
    <t>Felhalmozási kiadások összesen</t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</si>
  <si>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</si>
  <si>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</si>
  <si>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</si>
  <si>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</si>
  <si>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</si>
  <si>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</si>
  <si>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</si>
  <si>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</si>
  <si>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</si>
  <si>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</si>
  <si>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</si>
  <si>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</si>
  <si>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I. Immateriális javak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</si>
  <si>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</si>
  <si>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</si>
  <si>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</si>
  <si>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</si>
  <si>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</si>
  <si>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</si>
  <si>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</si>
  <si>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</si>
  <si>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</si>
  <si>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</si>
  <si>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</si>
  <si>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</si>
  <si>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</si>
  <si>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</si>
  <si>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</si>
  <si>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</si>
  <si>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</si>
  <si>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</si>
  <si>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</si>
  <si>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</si>
  <si>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</si>
  <si>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</si>
  <si>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</si>
  <si>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</si>
  <si>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</si>
  <si>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</si>
  <si>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</si>
  <si>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</si>
  <si>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</si>
  <si>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</si>
  <si>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</si>
  <si>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</si>
  <si>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</si>
  <si>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</si>
  <si>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</si>
  <si>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</si>
  <si>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</si>
  <si>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Termékek és szolgáltatások adói (B35)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</si>
  <si>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</si>
  <si>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</si>
  <si>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</si>
  <si>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</si>
  <si>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</si>
  <si>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</si>
  <si>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</si>
  <si>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</si>
  <si>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</si>
  <si>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Belföldi finanszírozási bevételek (B81)</t>
  </si>
  <si>
    <t>Külföldi finanszírozási bevételek (B82)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</si>
  <si>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</si>
  <si>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</si>
  <si>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</si>
  <si>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</si>
  <si>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</si>
  <si>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</si>
  <si>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</si>
  <si>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</si>
  <si>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</si>
  <si>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</si>
  <si>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</si>
  <si>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</si>
  <si>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</si>
  <si>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</si>
  <si>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</si>
  <si>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</si>
  <si>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</si>
  <si>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</si>
  <si>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</si>
  <si>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</si>
  <si>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</si>
  <si>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</si>
  <si>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</si>
  <si>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</si>
  <si>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</si>
  <si>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</si>
  <si>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</si>
  <si>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</si>
  <si>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</si>
  <si>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</si>
  <si>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</si>
  <si>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</si>
  <si>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</si>
  <si>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</si>
  <si>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</si>
  <si>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</si>
  <si>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</si>
  <si>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</si>
  <si>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</si>
  <si>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</si>
  <si>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</si>
  <si>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</si>
  <si>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</si>
  <si>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</si>
  <si>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</si>
  <si>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</si>
  <si>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</si>
  <si>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</si>
  <si>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</si>
  <si>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</si>
  <si>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</si>
  <si>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</si>
  <si>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</si>
  <si>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</si>
  <si>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</si>
  <si>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</si>
  <si>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</si>
  <si>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</si>
  <si>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</si>
  <si>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</si>
  <si>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</si>
  <si>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</si>
  <si>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</si>
  <si>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</si>
  <si>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</si>
  <si>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</si>
  <si>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</si>
  <si>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</si>
  <si>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</si>
  <si>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</si>
  <si>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</si>
  <si>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</si>
  <si>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</si>
  <si>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</si>
  <si>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</si>
  <si>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</si>
  <si>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t xml:space="preserve"> </t>
  </si>
  <si>
    <t>Tulajdoni hányad %-os aránya</t>
  </si>
  <si>
    <t>Felhalmozási bevételek és kiadások</t>
  </si>
  <si>
    <t xml:space="preserve"> Önkormányzat működési bevételei </t>
  </si>
  <si>
    <t>Önkormányzat működési támogatásai</t>
  </si>
  <si>
    <t>Közhatalmi bevételek</t>
  </si>
  <si>
    <t>Vagyoni típusú adók / Magánszemélyek kommunális adója (B34)</t>
  </si>
  <si>
    <t>Értékesítési és forgalmi adók /Állandó jelleggel végzett iparűzési adó (B351)</t>
  </si>
  <si>
    <t>4.3.</t>
  </si>
  <si>
    <t>Gépjárműadók (B354)</t>
  </si>
  <si>
    <t>4.4.</t>
  </si>
  <si>
    <t>Igazgatási szolgáltatási díjak bevételei (B36-03)</t>
  </si>
  <si>
    <t>4.5.</t>
  </si>
  <si>
    <t>Szabálysértés önkormányzatott megillető része (B36-11)</t>
  </si>
  <si>
    <t>4.6.</t>
  </si>
  <si>
    <t>Egyéb bírságok bevételei (B36-12)</t>
  </si>
  <si>
    <t xml:space="preserve"> Intézményi működési bevételek </t>
  </si>
  <si>
    <t>Ellátási díjak (B405)</t>
  </si>
  <si>
    <t>Műk.célú garanc és kezess megtér ÁH kívül</t>
  </si>
  <si>
    <t>6.3.</t>
  </si>
  <si>
    <t>9.1.</t>
  </si>
  <si>
    <t>Immateriális javak értékesítése</t>
  </si>
  <si>
    <t>9.2.</t>
  </si>
  <si>
    <t>Ingatlanok értékesítése</t>
  </si>
  <si>
    <t>9.3.</t>
  </si>
  <si>
    <t>9.4</t>
  </si>
  <si>
    <t>9.4.1.</t>
  </si>
  <si>
    <t>9.4.2.</t>
  </si>
  <si>
    <t>9.4.3.</t>
  </si>
  <si>
    <t xml:space="preserve">KÖLTSÉGVETÉSI BEVÉTELEK ÖSSZESEN: </t>
  </si>
  <si>
    <t>III.</t>
  </si>
  <si>
    <t>Finanszírozási bevételek</t>
  </si>
  <si>
    <t>10.1.</t>
  </si>
  <si>
    <t>10.2.</t>
  </si>
  <si>
    <t>10.3.</t>
  </si>
  <si>
    <t>IV.</t>
  </si>
  <si>
    <t>V.</t>
  </si>
  <si>
    <t xml:space="preserve">BEVÉTELEK ÖSSZESEN: 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</si>
  <si>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</si>
  <si>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 xml:space="preserve">II. Felhalmozási költségvetés kiadásai </t>
  </si>
  <si>
    <t>Immateriális javak beszerzése, létesítése</t>
  </si>
  <si>
    <t>Belföldi finanszírozás kiadásai</t>
  </si>
  <si>
    <t xml:space="preserve"> KIADÁSOK ÖSSZESEN:</t>
  </si>
  <si>
    <t>TÁRGYÉVI KÖLTSÉGVETÉSI BEVÉTELEK ÉS KIADÁSOK EGYENLEGE</t>
  </si>
  <si>
    <t>Költségvetési hiány, többlet ( költségvetési bevételek VI. - költségvetési kiadások V. (+/-)</t>
  </si>
  <si>
    <t>Költségvetési szerv megnevezése</t>
  </si>
  <si>
    <t>Igazgatási fedatok</t>
  </si>
  <si>
    <t>Ezer forintban !</t>
  </si>
  <si>
    <t xml:space="preserve"> Működési bevételek (B4)</t>
  </si>
  <si>
    <t>Készletértékesítés (B401)</t>
  </si>
  <si>
    <t>Kiszámlázott ÁFA (B406)</t>
  </si>
  <si>
    <t>ÁFA visszatérülés (B407)</t>
  </si>
  <si>
    <t>Kamatbevételek</t>
  </si>
  <si>
    <t>Működési célú átvett pénzeszköz</t>
  </si>
  <si>
    <t>Egyéb működési célú átvett pénzeszköz</t>
  </si>
  <si>
    <t>3.1</t>
  </si>
  <si>
    <t>3.2</t>
  </si>
  <si>
    <t>1.4.1</t>
  </si>
  <si>
    <t>1.4.2</t>
  </si>
  <si>
    <t>1.4.3</t>
  </si>
  <si>
    <t>1.5.1</t>
  </si>
  <si>
    <t>Elvonások és befizetések</t>
  </si>
  <si>
    <t>1.5.2</t>
  </si>
  <si>
    <t>Egyéb működési támogatások ÁH. belülre</t>
  </si>
  <si>
    <t>1.5.3</t>
  </si>
  <si>
    <t>Egyéb működési támogatások ÁH. Kívülre</t>
  </si>
  <si>
    <t>Beruházások</t>
  </si>
  <si>
    <t>2.1.2</t>
  </si>
  <si>
    <t>2.1.3.</t>
  </si>
  <si>
    <t>Ingatlanok beszerzése, létesítése</t>
  </si>
  <si>
    <t>2.1.4</t>
  </si>
  <si>
    <t>Informatikai eszközök beszerzése, létesítése</t>
  </si>
  <si>
    <t>2.1.5</t>
  </si>
  <si>
    <t>Egyéb tárgyi eszközök beszerzése, létesítése</t>
  </si>
  <si>
    <t>2.1.6</t>
  </si>
  <si>
    <t>Beruházás ÁFA-ja</t>
  </si>
  <si>
    <t>2.2.1</t>
  </si>
  <si>
    <t>Ingatlanok felújítása</t>
  </si>
  <si>
    <t>2.2.2</t>
  </si>
  <si>
    <t>2.2.3.</t>
  </si>
  <si>
    <t>Egyéb tárgyi eszközök felújítása</t>
  </si>
  <si>
    <t>2.2.4.</t>
  </si>
  <si>
    <t>Felújítás célú előzetesen felszámított ÁFA</t>
  </si>
  <si>
    <t>Éves engedélyezett létszám előirányzat  köztisztviselő (fő)</t>
  </si>
  <si>
    <t>Éves engedélyezett létszám előirányzat  egyéb jogviszony (fő)</t>
  </si>
  <si>
    <t>Nyílvános könyvtári és közművelődési feladatok</t>
  </si>
  <si>
    <t>Közvetített szolgáltatás (B403)</t>
  </si>
  <si>
    <t>Egyéb működési bevétlek</t>
  </si>
  <si>
    <t>Műk.célú garancia és kezességvállalás megtérülése ÁH kívülről</t>
  </si>
  <si>
    <t>Lakhatással kapcsolatos ellátások</t>
  </si>
  <si>
    <t xml:space="preserve">Egyéb nem intézményi ellátások </t>
  </si>
  <si>
    <t>Informatikai eszközök mfelújítása</t>
  </si>
  <si>
    <t>Éves engedélyezett közalkalmazotti létszám előirányzat (fő)</t>
  </si>
  <si>
    <t>Műk.célú visszatérítendő támogatás ÁH kívülről</t>
  </si>
  <si>
    <t>Önkormányzat</t>
  </si>
  <si>
    <t>Kormányzati funkción ellátott önkormányzati feladatok</t>
  </si>
  <si>
    <t xml:space="preserve"> Önkormányzat felhalmozási bevételei</t>
  </si>
  <si>
    <t>Felh..célú garanc és kezess megtér ÁH kívül</t>
  </si>
  <si>
    <t xml:space="preserve">Felh. C visszatérítendő tám ÁH kívül </t>
  </si>
  <si>
    <t>Sport egyesület</t>
  </si>
  <si>
    <t>DAREH tagdíj</t>
  </si>
  <si>
    <t>Felsőoktatásban résztvevők támogatása</t>
  </si>
  <si>
    <t>Működés támogatása</t>
  </si>
  <si>
    <t>Pályázati önrészhez támogatás</t>
  </si>
  <si>
    <t>Támogatások elszámolásai</t>
  </si>
  <si>
    <t>Tagdíj</t>
  </si>
  <si>
    <t>Vagyoni tipusó adók(B34)</t>
  </si>
  <si>
    <t>Felhalmozási célú pénzeszk. Átad. Államházt. Kívülre</t>
  </si>
  <si>
    <t>Szennyvíz Társulati kölcsön   III.ütem</t>
  </si>
  <si>
    <t>II.5 Kiegészítő támogatásóvodapedagógusokminősítéséből adódó többletfeledatokhoz 09 01 02 05 00</t>
  </si>
  <si>
    <t>2016. évi előirányzat</t>
  </si>
  <si>
    <t>2016. évi módosított előirányzat</t>
  </si>
  <si>
    <t>2016. évi teljesítés</t>
  </si>
  <si>
    <t>2016. évi teljesítés %</t>
  </si>
  <si>
    <t>Polgármesteri Hivatal 2016.évi költségvetésnek előirányzata és teljesítése</t>
  </si>
  <si>
    <t>Táncsics Mihály Művelődési Ház és Könyvtár 2016.évi költségvetésnek előirányzata és teljesítése</t>
  </si>
  <si>
    <t>Önkormányzatok Általános támogatása</t>
  </si>
  <si>
    <t>Köznevelési feladatok általános támogatása</t>
  </si>
  <si>
    <t>Szociális és gyermekjóléti feladatok támogatása</t>
  </si>
  <si>
    <t>Kulturális feladatok támogatása</t>
  </si>
  <si>
    <t>Központosított előirányzatok(bérkompenzáció, szociális tűzelő)</t>
  </si>
  <si>
    <t>Kiegészítő zámogatás</t>
  </si>
  <si>
    <t>Áru- és készletértékesítés</t>
  </si>
  <si>
    <t>5.2.</t>
  </si>
  <si>
    <t>Nyújtott szolgáltatások ellenértéke</t>
  </si>
  <si>
    <t>5.3.</t>
  </si>
  <si>
    <t>Közvetített szolgáltatás</t>
  </si>
  <si>
    <t>5.4.</t>
  </si>
  <si>
    <t>Tulajdonosi bevétlek</t>
  </si>
  <si>
    <t>5.5.</t>
  </si>
  <si>
    <t>Ellátási díjak</t>
  </si>
  <si>
    <t>5.6.</t>
  </si>
  <si>
    <t>Kiszámlázott ÁFA</t>
  </si>
  <si>
    <t>5.7.</t>
  </si>
  <si>
    <t>ÁFA visszatérülés</t>
  </si>
  <si>
    <t>5.8.</t>
  </si>
  <si>
    <t>5.9.</t>
  </si>
  <si>
    <t xml:space="preserve">Műk. C visszatérítendő tám ÁH kívül </t>
  </si>
  <si>
    <t>Felhalmozási célú támogatások Áhbelül</t>
  </si>
  <si>
    <t>Felhalmozási bevétlek</t>
  </si>
  <si>
    <t>Egyéb tárgyi eszközök értékedítése</t>
  </si>
  <si>
    <t xml:space="preserve">Felhalmozási célú átvett pénzeszköz </t>
  </si>
  <si>
    <t>Egyéb felh.. átvett pénzeszk( társulat:33 386,69 EUR*313,12=10 454 040)</t>
  </si>
  <si>
    <t>Előző év költségvetési maradványának igénybevétele</t>
  </si>
  <si>
    <t>Előző év költségvetési maradványának igénybevétele ( felhalmozási):187 789,68 EUR*313,12=58 800 705)</t>
  </si>
  <si>
    <t>Likvid hit pénzügy váll.</t>
  </si>
  <si>
    <t>Rövid lej.hitel, kölcsön</t>
  </si>
  <si>
    <t>Működési célú támogatások ÁH belül</t>
  </si>
  <si>
    <t>Foglalkoztatottak személyi juttatásai</t>
  </si>
  <si>
    <t>Munkaadókat terhelő járulékok és szociális hozzájárulási adó</t>
  </si>
  <si>
    <t>Dologi  kiadások</t>
  </si>
  <si>
    <t>Caládi támogatások(Óvodáztatási, GYV tám.)</t>
  </si>
  <si>
    <t>Foglalkoztatással ,munkanélküliséggel kapcsolatos ellátások</t>
  </si>
  <si>
    <t>Finanszírozási kiadások</t>
  </si>
  <si>
    <t>Hitel kölcsön törlesztés ÁH kívülre</t>
  </si>
  <si>
    <t>4.1.1.</t>
  </si>
  <si>
    <t xml:space="preserve"> Hitelek törlesztése</t>
  </si>
  <si>
    <t>4.1.2.</t>
  </si>
  <si>
    <t>Likviditási hitelek törlesztése</t>
  </si>
  <si>
    <t>4.1.3.</t>
  </si>
  <si>
    <t>Rövid lejáratú hitelek törlesztése</t>
  </si>
  <si>
    <t>4.1.4.</t>
  </si>
  <si>
    <t>4.1.5.</t>
  </si>
  <si>
    <t xml:space="preserve">       Uniós fejlesztések megelőlegezés visszatérítése</t>
  </si>
  <si>
    <t>4.1.6.</t>
  </si>
  <si>
    <t>Államháztartáson belüli megelőlegezés</t>
  </si>
  <si>
    <t xml:space="preserve">I. Működési költségvetés kiadásai </t>
  </si>
  <si>
    <t>Felhalmozási célú támogatások ÁHbelül</t>
  </si>
  <si>
    <t>3.1.</t>
  </si>
  <si>
    <t>3.2.</t>
  </si>
  <si>
    <t>3.3.</t>
  </si>
  <si>
    <t>Egyéb felh.. átvett pénzeszk</t>
  </si>
  <si>
    <t>Finanszírozási bevétel</t>
  </si>
  <si>
    <t>Intézmény finanszírozás</t>
  </si>
  <si>
    <t>Napsugár Óvoda 2016.évi költségvetésnek előirányzata és teljesítése</t>
  </si>
  <si>
    <t>Polgármester,Önkormányzati képviselők</t>
  </si>
  <si>
    <t xml:space="preserve">Támogatás2016.évi teljesítése </t>
  </si>
  <si>
    <t>Támogatás 2016. évi teljesítés %-a</t>
  </si>
  <si>
    <t>2016 évi hozzájárulás</t>
  </si>
  <si>
    <t xml:space="preserve">Ívóvízminőség javítóprogram </t>
  </si>
  <si>
    <t>Arany János ösztöndíj Tám. ÁH kívül</t>
  </si>
  <si>
    <t>Oktatásban résztvevők támogatása</t>
  </si>
  <si>
    <t xml:space="preserve">TÖOSZ </t>
  </si>
  <si>
    <t>Viziközmű Társulat</t>
  </si>
  <si>
    <t>Működési hozzájárulás</t>
  </si>
  <si>
    <t>Közfoglalkoztatás</t>
  </si>
  <si>
    <t>Közvetett támogatások összesen:</t>
  </si>
  <si>
    <t>Pénzkészlet alakulása 2016.</t>
  </si>
  <si>
    <t>Részesedés összege 2016. január 1.</t>
  </si>
  <si>
    <t>Közművagyon/Alföldvíz Regionális Víziközmű-szolgáltató Zrt.</t>
  </si>
  <si>
    <t>Részesedés összege 2016. december  31.</t>
  </si>
  <si>
    <t>Kistérség</t>
  </si>
  <si>
    <t xml:space="preserve"> Társulási tagdíj</t>
  </si>
  <si>
    <t>Egyesületek , egyházak támogatása</t>
  </si>
  <si>
    <t>E/I előzetesen felszámított Áfa elszámolása</t>
  </si>
  <si>
    <t>E/II fizetendő felszámított Áfa elszámolása</t>
  </si>
  <si>
    <t>Iparűzési adó KATA adóalanyok ( fő)</t>
  </si>
  <si>
    <t>(A helyi adókról szóló 1900. évi C. törvény, valamint Kétegyháza Nagyközség Önkormányzata Képviselő-testületének 21/2015. (XI.27) egységes szerkezetű rendelete alapján)</t>
  </si>
  <si>
    <t>III.5..c Rászoruló gyermekek szünidei étkeztetése (00 01 03 06 00)</t>
  </si>
  <si>
    <t>09</t>
  </si>
  <si>
    <t>Gépjármű adő (B354)</t>
  </si>
  <si>
    <t>Egyéb közhatalmi bevételek(B36)</t>
  </si>
  <si>
    <t>08 Felhalmozási  célú támogatások eredményszemléletű bevételei</t>
  </si>
  <si>
    <t xml:space="preserve">Közvetlen támogatások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</si>
</sst>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#,##0\ _F_t"/>
    <numFmt numFmtId="166" formatCode="00"/>
    <numFmt numFmtId="167" formatCode="0.0000%"/>
  </numFmts>
  <fonts count="8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2"/>
      <name val="Garamond"/>
      <family val="1"/>
      <charset val="238"/>
    </font>
    <font>
      <b/>
      <u/>
      <sz val="14"/>
      <color theme="1"/>
      <name val="Garamond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Garamond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</fills>
  <borders count="1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1" applyNumberFormat="0" applyAlignment="0" applyProtection="0"/>
    <xf numFmtId="0" fontId="7" fillId="17" borderId="12" applyNumberFormat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8" borderId="11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/>
    <xf numFmtId="0" fontId="18" fillId="5" borderId="17" applyNumberFormat="0" applyFont="0" applyAlignment="0" applyProtection="0"/>
    <xf numFmtId="0" fontId="19" fillId="16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74" fillId="0" borderId="0"/>
  </cellStyleXfs>
  <cellXfs count="864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6" fillId="0" borderId="0" xfId="0" applyFont="1"/>
    <xf numFmtId="0" fontId="26" fillId="0" borderId="4" xfId="0" applyFont="1" applyBorder="1"/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5" xfId="0" applyFont="1" applyBorder="1"/>
    <xf numFmtId="0" fontId="30" fillId="0" borderId="45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1" fillId="0" borderId="45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44" xfId="0" applyFont="1" applyBorder="1"/>
    <xf numFmtId="3" fontId="26" fillId="0" borderId="45" xfId="0" applyNumberFormat="1" applyFont="1" applyBorder="1"/>
    <xf numFmtId="0" fontId="31" fillId="0" borderId="46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/>
    </xf>
    <xf numFmtId="10" fontId="26" fillId="0" borderId="46" xfId="0" applyNumberFormat="1" applyFont="1" applyBorder="1"/>
    <xf numFmtId="0" fontId="27" fillId="0" borderId="48" xfId="0" applyFont="1" applyBorder="1"/>
    <xf numFmtId="3" fontId="27" fillId="0" borderId="48" xfId="0" applyNumberFormat="1" applyFont="1" applyBorder="1"/>
    <xf numFmtId="0" fontId="30" fillId="0" borderId="48" xfId="0" applyFont="1" applyBorder="1" applyAlignment="1">
      <alignment horizontal="center"/>
    </xf>
    <xf numFmtId="10" fontId="27" fillId="0" borderId="49" xfId="0" applyNumberFormat="1" applyFont="1" applyBorder="1"/>
    <xf numFmtId="0" fontId="32" fillId="0" borderId="0" xfId="0" applyFont="1" applyAlignment="1">
      <alignment horizontal="justify"/>
    </xf>
    <xf numFmtId="0" fontId="26" fillId="0" borderId="33" xfId="0" applyFont="1" applyBorder="1" applyAlignment="1">
      <alignment horizontal="justify" vertical="top" wrapText="1"/>
    </xf>
    <xf numFmtId="0" fontId="26" fillId="0" borderId="43" xfId="0" applyFont="1" applyBorder="1" applyAlignment="1">
      <alignment horizontal="right" wrapText="1"/>
    </xf>
    <xf numFmtId="3" fontId="26" fillId="0" borderId="43" xfId="0" applyNumberFormat="1" applyFont="1" applyBorder="1" applyAlignment="1">
      <alignment horizontal="right" wrapText="1"/>
    </xf>
    <xf numFmtId="3" fontId="27" fillId="0" borderId="43" xfId="0" applyNumberFormat="1" applyFont="1" applyBorder="1" applyAlignment="1">
      <alignment horizontal="right" wrapText="1"/>
    </xf>
    <xf numFmtId="0" fontId="27" fillId="0" borderId="43" xfId="0" applyFont="1" applyBorder="1" applyAlignment="1">
      <alignment horizontal="right" wrapText="1"/>
    </xf>
    <xf numFmtId="0" fontId="32" fillId="0" borderId="33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29" fillId="0" borderId="43" xfId="0" applyFont="1" applyBorder="1" applyAlignment="1">
      <alignment horizontal="justify" vertical="top" wrapText="1"/>
    </xf>
    <xf numFmtId="0" fontId="30" fillId="0" borderId="43" xfId="0" applyFont="1" applyBorder="1" applyAlignment="1">
      <alignment horizontal="justify" vertical="top" wrapText="1"/>
    </xf>
    <xf numFmtId="0" fontId="26" fillId="0" borderId="59" xfId="0" applyFont="1" applyBorder="1"/>
    <xf numFmtId="0" fontId="2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right" wrapText="1"/>
    </xf>
    <xf numFmtId="0" fontId="0" fillId="0" borderId="0" xfId="0" applyFont="1"/>
    <xf numFmtId="0" fontId="26" fillId="0" borderId="0" xfId="0" applyFont="1" applyAlignment="1">
      <alignment horizontal="center"/>
    </xf>
    <xf numFmtId="0" fontId="26" fillId="2" borderId="33" xfId="0" applyFont="1" applyFill="1" applyBorder="1" applyAlignment="1">
      <alignment horizontal="justify" vertical="top" wrapText="1"/>
    </xf>
    <xf numFmtId="0" fontId="31" fillId="2" borderId="43" xfId="0" applyFont="1" applyFill="1" applyBorder="1" applyAlignment="1">
      <alignment horizontal="justify" vertical="top" wrapText="1"/>
    </xf>
    <xf numFmtId="0" fontId="26" fillId="2" borderId="43" xfId="0" applyFont="1" applyFill="1" applyBorder="1" applyAlignment="1">
      <alignment horizontal="justify" vertical="top" wrapText="1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0" fillId="0" borderId="47" xfId="0" applyFont="1" applyBorder="1"/>
    <xf numFmtId="0" fontId="40" fillId="0" borderId="56" xfId="0" applyFont="1" applyBorder="1" applyAlignment="1" applyProtection="1">
      <alignment horizontal="center" vertical="center" wrapText="1"/>
    </xf>
    <xf numFmtId="0" fontId="40" fillId="0" borderId="31" xfId="0" applyFont="1" applyBorder="1" applyAlignment="1" applyProtection="1">
      <alignment horizontal="center" vertical="center"/>
    </xf>
    <xf numFmtId="0" fontId="40" fillId="0" borderId="31" xfId="0" applyFont="1" applyBorder="1" applyAlignment="1" applyProtection="1">
      <alignment horizontal="center" vertical="center" wrapText="1"/>
    </xf>
    <xf numFmtId="0" fontId="40" fillId="0" borderId="30" xfId="0" applyFont="1" applyBorder="1" applyAlignment="1" applyProtection="1">
      <alignment horizontal="center" vertical="center" wrapText="1"/>
    </xf>
    <xf numFmtId="0" fontId="34" fillId="0" borderId="0" xfId="0" applyFont="1"/>
    <xf numFmtId="0" fontId="28" fillId="0" borderId="0" xfId="0" applyFont="1" applyAlignment="1">
      <alignment wrapText="1"/>
    </xf>
    <xf numFmtId="0" fontId="44" fillId="0" borderId="0" xfId="0" applyFont="1"/>
    <xf numFmtId="0" fontId="46" fillId="0" borderId="0" xfId="0" applyFont="1"/>
    <xf numFmtId="0" fontId="46" fillId="0" borderId="0" xfId="0" applyFont="1" applyFill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0" fontId="34" fillId="0" borderId="27" xfId="0" applyFont="1" applyBorder="1"/>
    <xf numFmtId="0" fontId="34" fillId="0" borderId="1" xfId="0" applyFont="1" applyBorder="1"/>
    <xf numFmtId="0" fontId="34" fillId="0" borderId="37" xfId="0" applyFont="1" applyBorder="1"/>
    <xf numFmtId="3" fontId="34" fillId="0" borderId="5" xfId="0" applyNumberFormat="1" applyFont="1" applyBorder="1"/>
    <xf numFmtId="3" fontId="29" fillId="0" borderId="45" xfId="0" applyNumberFormat="1" applyFont="1" applyBorder="1"/>
    <xf numFmtId="0" fontId="32" fillId="0" borderId="0" xfId="0" applyFont="1"/>
    <xf numFmtId="0" fontId="49" fillId="0" borderId="0" xfId="0" applyFont="1"/>
    <xf numFmtId="0" fontId="30" fillId="0" borderId="64" xfId="0" applyFont="1" applyBorder="1"/>
    <xf numFmtId="3" fontId="30" fillId="0" borderId="64" xfId="0" applyNumberFormat="1" applyFont="1" applyBorder="1"/>
    <xf numFmtId="0" fontId="30" fillId="0" borderId="65" xfId="0" applyFont="1" applyBorder="1"/>
    <xf numFmtId="3" fontId="30" fillId="0" borderId="65" xfId="0" applyNumberFormat="1" applyFont="1" applyBorder="1"/>
    <xf numFmtId="0" fontId="29" fillId="0" borderId="67" xfId="0" applyFont="1" applyBorder="1"/>
    <xf numFmtId="0" fontId="29" fillId="0" borderId="66" xfId="0" applyFont="1" applyBorder="1"/>
    <xf numFmtId="0" fontId="32" fillId="0" borderId="67" xfId="0" applyFont="1" applyBorder="1"/>
    <xf numFmtId="0" fontId="32" fillId="0" borderId="67" xfId="0" applyFont="1" applyBorder="1" applyAlignment="1">
      <alignment horizontal="center"/>
    </xf>
    <xf numFmtId="0" fontId="31" fillId="0" borderId="67" xfId="0" applyFont="1" applyBorder="1"/>
    <xf numFmtId="0" fontId="31" fillId="0" borderId="67" xfId="0" applyFont="1" applyBorder="1" applyAlignment="1">
      <alignment horizontal="center"/>
    </xf>
    <xf numFmtId="0" fontId="31" fillId="0" borderId="68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28" fillId="0" borderId="67" xfId="0" applyFont="1" applyBorder="1" applyAlignment="1">
      <alignment horizontal="center"/>
    </xf>
    <xf numFmtId="0" fontId="32" fillId="0" borderId="70" xfId="0" applyFont="1" applyBorder="1"/>
    <xf numFmtId="0" fontId="30" fillId="0" borderId="67" xfId="0" applyFont="1" applyBorder="1"/>
    <xf numFmtId="0" fontId="29" fillId="0" borderId="68" xfId="0" applyFont="1" applyBorder="1"/>
    <xf numFmtId="0" fontId="30" fillId="0" borderId="68" xfId="0" applyFont="1" applyBorder="1"/>
    <xf numFmtId="0" fontId="50" fillId="0" borderId="67" xfId="0" applyFont="1" applyBorder="1" applyAlignment="1">
      <alignment horizontal="center"/>
    </xf>
    <xf numFmtId="0" fontId="29" fillId="0" borderId="64" xfId="0" applyFont="1" applyBorder="1"/>
    <xf numFmtId="0" fontId="30" fillId="0" borderId="70" xfId="0" applyFont="1" applyBorder="1"/>
    <xf numFmtId="3" fontId="29" fillId="0" borderId="67" xfId="0" applyNumberFormat="1" applyFont="1" applyBorder="1"/>
    <xf numFmtId="3" fontId="29" fillId="0" borderId="68" xfId="0" applyNumberFormat="1" applyFont="1" applyBorder="1"/>
    <xf numFmtId="165" fontId="30" fillId="0" borderId="67" xfId="0" applyNumberFormat="1" applyFont="1" applyBorder="1" applyAlignment="1">
      <alignment horizontal="right" vertical="justify"/>
    </xf>
    <xf numFmtId="3" fontId="29" fillId="0" borderId="64" xfId="0" applyNumberFormat="1" applyFont="1" applyBorder="1"/>
    <xf numFmtId="3" fontId="29" fillId="0" borderId="65" xfId="0" applyNumberFormat="1" applyFont="1" applyBorder="1"/>
    <xf numFmtId="165" fontId="30" fillId="0" borderId="64" xfId="0" applyNumberFormat="1" applyFont="1" applyBorder="1" applyAlignment="1">
      <alignment vertical="justify"/>
    </xf>
    <xf numFmtId="165" fontId="30" fillId="0" borderId="70" xfId="0" applyNumberFormat="1" applyFont="1" applyBorder="1" applyAlignment="1">
      <alignment vertical="justify"/>
    </xf>
    <xf numFmtId="0" fontId="32" fillId="0" borderId="59" xfId="0" applyFont="1" applyBorder="1"/>
    <xf numFmtId="0" fontId="32" fillId="0" borderId="60" xfId="0" applyFont="1" applyBorder="1"/>
    <xf numFmtId="0" fontId="32" fillId="0" borderId="66" xfId="0" applyFont="1" applyBorder="1"/>
    <xf numFmtId="0" fontId="32" fillId="0" borderId="69" xfId="0" applyFont="1" applyBorder="1"/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27" fillId="0" borderId="67" xfId="0" applyFont="1" applyBorder="1" applyAlignment="1">
      <alignment horizontal="center" vertical="center"/>
    </xf>
    <xf numFmtId="0" fontId="31" fillId="0" borderId="64" xfId="0" applyFont="1" applyBorder="1"/>
    <xf numFmtId="0" fontId="32" fillId="0" borderId="64" xfId="0" applyFont="1" applyBorder="1"/>
    <xf numFmtId="0" fontId="31" fillId="0" borderId="70" xfId="0" applyFont="1" applyBorder="1"/>
    <xf numFmtId="165" fontId="30" fillId="0" borderId="67" xfId="0" applyNumberFormat="1" applyFont="1" applyBorder="1" applyAlignment="1">
      <alignment vertical="justify"/>
    </xf>
    <xf numFmtId="3" fontId="30" fillId="0" borderId="67" xfId="0" applyNumberFormat="1" applyFont="1" applyBorder="1"/>
    <xf numFmtId="3" fontId="30" fillId="0" borderId="68" xfId="0" applyNumberFormat="1" applyFont="1" applyBorder="1"/>
    <xf numFmtId="165" fontId="30" fillId="0" borderId="68" xfId="0" applyNumberFormat="1" applyFont="1" applyBorder="1" applyAlignment="1">
      <alignment horizontal="right" vertical="justify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165" fontId="29" fillId="0" borderId="67" xfId="0" applyNumberFormat="1" applyFont="1" applyBorder="1" applyAlignment="1">
      <alignment horizontal="right" vertical="justify"/>
    </xf>
    <xf numFmtId="165" fontId="29" fillId="0" borderId="68" xfId="0" applyNumberFormat="1" applyFont="1" applyBorder="1" applyAlignment="1">
      <alignment horizontal="right" vertical="justify"/>
    </xf>
    <xf numFmtId="0" fontId="53" fillId="0" borderId="67" xfId="0" applyFont="1" applyBorder="1"/>
    <xf numFmtId="0" fontId="54" fillId="0" borderId="67" xfId="0" applyFont="1" applyBorder="1"/>
    <xf numFmtId="0" fontId="31" fillId="0" borderId="70" xfId="0" applyFont="1" applyBorder="1" applyAlignment="1">
      <alignment horizontal="center"/>
    </xf>
    <xf numFmtId="3" fontId="30" fillId="0" borderId="70" xfId="0" applyNumberFormat="1" applyFont="1" applyBorder="1"/>
    <xf numFmtId="3" fontId="30" fillId="0" borderId="71" xfId="0" applyNumberFormat="1" applyFont="1" applyBorder="1"/>
    <xf numFmtId="3" fontId="55" fillId="0" borderId="67" xfId="0" applyNumberFormat="1" applyFont="1" applyBorder="1"/>
    <xf numFmtId="165" fontId="55" fillId="0" borderId="67" xfId="0" applyNumberFormat="1" applyFont="1" applyBorder="1" applyAlignment="1">
      <alignment vertical="justify"/>
    </xf>
    <xf numFmtId="3" fontId="55" fillId="0" borderId="68" xfId="0" applyNumberFormat="1" applyFont="1" applyBorder="1"/>
    <xf numFmtId="165" fontId="55" fillId="0" borderId="68" xfId="0" applyNumberFormat="1" applyFont="1" applyBorder="1" applyAlignment="1">
      <alignment vertical="justify"/>
    </xf>
    <xf numFmtId="0" fontId="55" fillId="0" borderId="67" xfId="0" applyFont="1" applyBorder="1"/>
    <xf numFmtId="0" fontId="55" fillId="0" borderId="68" xfId="0" applyFont="1" applyBorder="1"/>
    <xf numFmtId="165" fontId="30" fillId="0" borderId="65" xfId="0" applyNumberFormat="1" applyFont="1" applyBorder="1" applyAlignment="1">
      <alignment vertical="justify"/>
    </xf>
    <xf numFmtId="0" fontId="26" fillId="0" borderId="0" xfId="0" applyFont="1" applyAlignment="1">
      <alignment vertical="center"/>
    </xf>
    <xf numFmtId="0" fontId="0" fillId="0" borderId="0" xfId="0" applyAlignment="1">
      <alignment horizontal="right"/>
    </xf>
    <xf numFmtId="0" fontId="27" fillId="0" borderId="43" xfId="0" applyFont="1" applyBorder="1" applyAlignment="1">
      <alignment horizontal="center" vertical="top" wrapText="1"/>
    </xf>
    <xf numFmtId="0" fontId="31" fillId="0" borderId="43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6" fillId="0" borderId="56" xfId="1" applyFont="1" applyFill="1" applyBorder="1" applyAlignment="1" applyProtection="1">
      <alignment horizontal="center" vertical="center" wrapText="1"/>
    </xf>
    <xf numFmtId="0" fontId="56" fillId="0" borderId="31" xfId="1" applyFont="1" applyFill="1" applyBorder="1" applyAlignment="1" applyProtection="1">
      <alignment horizontal="center" vertical="center" wrapText="1"/>
    </xf>
    <xf numFmtId="0" fontId="56" fillId="0" borderId="30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57" fillId="0" borderId="25" xfId="1" applyFont="1" applyFill="1" applyBorder="1" applyAlignment="1" applyProtection="1">
      <alignment horizontal="center" vertical="center" wrapText="1"/>
    </xf>
    <xf numFmtId="0" fontId="57" fillId="0" borderId="5" xfId="1" applyFont="1" applyFill="1" applyBorder="1" applyAlignment="1" applyProtection="1">
      <alignment horizontal="center" vertical="center" wrapText="1"/>
    </xf>
    <xf numFmtId="0" fontId="57" fillId="0" borderId="7" xfId="1" applyFont="1" applyFill="1" applyBorder="1" applyAlignment="1" applyProtection="1">
      <alignment horizontal="center" vertical="center" wrapText="1"/>
    </xf>
    <xf numFmtId="0" fontId="58" fillId="0" borderId="0" xfId="1" applyFont="1" applyFill="1"/>
    <xf numFmtId="0" fontId="57" fillId="0" borderId="72" xfId="1" applyFont="1" applyFill="1" applyBorder="1" applyAlignment="1" applyProtection="1">
      <alignment horizontal="left" vertical="center" wrapText="1" indent="1"/>
    </xf>
    <xf numFmtId="0" fontId="57" fillId="0" borderId="35" xfId="1" applyFont="1" applyFill="1" applyBorder="1" applyAlignment="1" applyProtection="1">
      <alignment horizontal="left" vertical="center" wrapText="1" indent="1"/>
    </xf>
    <xf numFmtId="164" fontId="59" fillId="0" borderId="35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Fill="1"/>
    <xf numFmtId="0" fontId="57" fillId="0" borderId="25" xfId="1" applyFont="1" applyFill="1" applyBorder="1" applyAlignment="1" applyProtection="1">
      <alignment horizontal="left" vertical="center" wrapText="1" indent="1"/>
    </xf>
    <xf numFmtId="0" fontId="57" fillId="0" borderId="5" xfId="1" applyFont="1" applyFill="1" applyBorder="1" applyAlignment="1" applyProtection="1">
      <alignment horizontal="left" vertical="center" wrapText="1" indent="1"/>
    </xf>
    <xf numFmtId="164" fontId="59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27" xfId="1" applyFont="1" applyFill="1" applyBorder="1" applyAlignment="1" applyProtection="1">
      <alignment horizontal="left" vertical="center" wrapText="1" indent="1"/>
    </xf>
    <xf numFmtId="49" fontId="61" fillId="0" borderId="25" xfId="1" applyNumberFormat="1" applyFont="1" applyFill="1" applyBorder="1" applyAlignment="1" applyProtection="1">
      <alignment horizontal="left" vertical="center" wrapText="1" indent="1"/>
    </xf>
    <xf numFmtId="0" fontId="61" fillId="0" borderId="5" xfId="1" applyFont="1" applyFill="1" applyBorder="1" applyAlignment="1" applyProtection="1">
      <alignment horizontal="left" vertical="center" wrapText="1" indent="1"/>
    </xf>
    <xf numFmtId="49" fontId="58" fillId="0" borderId="36" xfId="1" applyNumberFormat="1" applyFont="1" applyFill="1" applyBorder="1" applyAlignment="1" applyProtection="1">
      <alignment horizontal="left" vertical="center" wrapText="1" indent="1"/>
    </xf>
    <xf numFmtId="164" fontId="59" fillId="0" borderId="5" xfId="1" applyNumberFormat="1" applyFont="1" applyFill="1" applyBorder="1" applyAlignment="1" applyProtection="1">
      <alignment horizontal="right" vertical="center" wrapText="1"/>
    </xf>
    <xf numFmtId="49" fontId="58" fillId="0" borderId="28" xfId="1" applyNumberFormat="1" applyFont="1" applyFill="1" applyBorder="1" applyAlignment="1" applyProtection="1">
      <alignment horizontal="left" vertical="center" wrapText="1" indent="1"/>
    </xf>
    <xf numFmtId="0" fontId="62" fillId="0" borderId="5" xfId="1" applyFont="1" applyFill="1" applyBorder="1" applyAlignment="1" applyProtection="1">
      <alignment horizontal="left" vertical="center" wrapText="1" indent="1"/>
    </xf>
    <xf numFmtId="0" fontId="63" fillId="0" borderId="27" xfId="45" applyFont="1" applyFill="1" applyBorder="1" applyAlignment="1">
      <alignment horizontal="left" vertical="distributed" wrapText="1" indent="1"/>
    </xf>
    <xf numFmtId="164" fontId="64" fillId="0" borderId="5" xfId="1" applyNumberFormat="1" applyFont="1" applyFill="1" applyBorder="1" applyAlignment="1" applyProtection="1">
      <alignment horizontal="right" vertical="center" wrapText="1"/>
    </xf>
    <xf numFmtId="0" fontId="65" fillId="0" borderId="10" xfId="1" applyFont="1" applyFill="1" applyBorder="1" applyAlignment="1" applyProtection="1">
      <alignment horizontal="left" vertical="center" wrapText="1" indent="1"/>
    </xf>
    <xf numFmtId="0" fontId="68" fillId="0" borderId="5" xfId="1" applyFont="1" applyFill="1" applyBorder="1" applyAlignment="1" applyProtection="1">
      <alignment horizontal="left" vertical="center" wrapText="1" indent="1"/>
    </xf>
    <xf numFmtId="49" fontId="57" fillId="0" borderId="25" xfId="1" applyNumberFormat="1" applyFont="1" applyFill="1" applyBorder="1" applyAlignment="1" applyProtection="1">
      <alignment horizontal="left" vertical="center" wrapText="1" indent="1"/>
    </xf>
    <xf numFmtId="0" fontId="62" fillId="0" borderId="5" xfId="45" applyFont="1" applyFill="1" applyBorder="1" applyAlignment="1">
      <alignment horizontal="left" vertical="distributed" wrapText="1" indent="1"/>
    </xf>
    <xf numFmtId="0" fontId="65" fillId="0" borderId="27" xfId="1" applyFont="1" applyFill="1" applyBorder="1" applyAlignment="1" applyProtection="1">
      <alignment horizontal="left" vertical="center" wrapText="1" indent="1"/>
    </xf>
    <xf numFmtId="0" fontId="57" fillId="0" borderId="73" xfId="1" applyFont="1" applyFill="1" applyBorder="1" applyAlignment="1" applyProtection="1">
      <alignment horizontal="left" vertical="center" wrapText="1" indent="1"/>
    </xf>
    <xf numFmtId="0" fontId="58" fillId="0" borderId="10" xfId="1" applyFont="1" applyFill="1" applyBorder="1" applyAlignment="1" applyProtection="1">
      <alignment horizontal="left" vertical="center" wrapText="1" indent="1"/>
    </xf>
    <xf numFmtId="49" fontId="58" fillId="0" borderId="38" xfId="1" applyNumberFormat="1" applyFont="1" applyFill="1" applyBorder="1" applyAlignment="1" applyProtection="1">
      <alignment horizontal="left" vertical="center" wrapText="1" indent="1"/>
    </xf>
    <xf numFmtId="0" fontId="57" fillId="0" borderId="5" xfId="1" applyFont="1" applyFill="1" applyBorder="1" applyAlignment="1" applyProtection="1">
      <alignment vertical="center" wrapText="1"/>
    </xf>
    <xf numFmtId="164" fontId="59" fillId="0" borderId="5" xfId="1" applyNumberFormat="1" applyFont="1" applyFill="1" applyBorder="1" applyAlignment="1" applyProtection="1">
      <alignment vertical="center" wrapText="1"/>
    </xf>
    <xf numFmtId="0" fontId="71" fillId="0" borderId="5" xfId="1" applyFont="1" applyFill="1" applyBorder="1" applyAlignment="1" applyProtection="1">
      <alignment horizontal="left" vertical="center" wrapText="1" indent="1"/>
    </xf>
    <xf numFmtId="0" fontId="69" fillId="0" borderId="27" xfId="1" applyFont="1" applyFill="1" applyBorder="1" applyAlignment="1" applyProtection="1">
      <alignment horizontal="left" vertical="center" wrapText="1" indent="2"/>
    </xf>
    <xf numFmtId="0" fontId="73" fillId="0" borderId="0" xfId="1" applyFont="1" applyFill="1"/>
    <xf numFmtId="0" fontId="57" fillId="0" borderId="74" xfId="1" applyFont="1" applyFill="1" applyBorder="1" applyAlignment="1" applyProtection="1">
      <alignment vertical="center" wrapText="1"/>
    </xf>
    <xf numFmtId="164" fontId="57" fillId="0" borderId="74" xfId="1" applyNumberFormat="1" applyFont="1" applyFill="1" applyBorder="1" applyAlignment="1" applyProtection="1">
      <alignment horizontal="right" vertical="center" wrapText="1"/>
    </xf>
    <xf numFmtId="0" fontId="59" fillId="0" borderId="0" xfId="45" applyFont="1" applyFill="1" applyAlignment="1">
      <alignment vertical="center"/>
    </xf>
    <xf numFmtId="0" fontId="56" fillId="0" borderId="38" xfId="45" applyFont="1" applyFill="1" applyBorder="1" applyAlignment="1" applyProtection="1">
      <alignment vertical="center"/>
    </xf>
    <xf numFmtId="0" fontId="56" fillId="0" borderId="24" xfId="45" applyFont="1" applyFill="1" applyBorder="1" applyAlignment="1" applyProtection="1">
      <alignment vertical="center"/>
    </xf>
    <xf numFmtId="0" fontId="75" fillId="0" borderId="39" xfId="45" applyFont="1" applyFill="1" applyBorder="1" applyAlignment="1" applyProtection="1">
      <alignment horizontal="right"/>
    </xf>
    <xf numFmtId="0" fontId="56" fillId="0" borderId="35" xfId="45" applyFont="1" applyFill="1" applyBorder="1" applyAlignment="1" applyProtection="1">
      <alignment horizontal="center" vertical="center" wrapText="1"/>
    </xf>
    <xf numFmtId="0" fontId="18" fillId="0" borderId="0" xfId="45" applyFill="1" applyAlignment="1">
      <alignment vertical="center" wrapText="1"/>
    </xf>
    <xf numFmtId="0" fontId="57" fillId="0" borderId="25" xfId="45" applyFont="1" applyFill="1" applyBorder="1" applyAlignment="1" applyProtection="1">
      <alignment horizontal="center" vertical="center" wrapText="1"/>
    </xf>
    <xf numFmtId="0" fontId="57" fillId="0" borderId="5" xfId="45" applyFont="1" applyFill="1" applyBorder="1" applyAlignment="1" applyProtection="1">
      <alignment horizontal="center" vertical="center" wrapText="1"/>
    </xf>
    <xf numFmtId="0" fontId="57" fillId="0" borderId="7" xfId="45" applyFont="1" applyFill="1" applyBorder="1" applyAlignment="1" applyProtection="1">
      <alignment horizontal="center" vertical="center" wrapText="1"/>
    </xf>
    <xf numFmtId="0" fontId="59" fillId="0" borderId="0" xfId="45" applyFont="1" applyFill="1" applyAlignment="1">
      <alignment horizontal="center" vertical="center" wrapText="1"/>
    </xf>
    <xf numFmtId="0" fontId="57" fillId="0" borderId="56" xfId="45" applyFont="1" applyFill="1" applyBorder="1" applyAlignment="1" applyProtection="1">
      <alignment horizontal="center" vertical="center" wrapText="1"/>
    </xf>
    <xf numFmtId="0" fontId="57" fillId="0" borderId="31" xfId="1" applyFont="1" applyFill="1" applyBorder="1" applyAlignment="1" applyProtection="1">
      <alignment horizontal="left" vertical="center" wrapText="1" indent="1"/>
    </xf>
    <xf numFmtId="164" fontId="23" fillId="0" borderId="30" xfId="1" applyNumberFormat="1" applyFont="1" applyFill="1" applyBorder="1" applyAlignment="1" applyProtection="1">
      <alignment horizontal="right" vertical="center" wrapText="1"/>
    </xf>
    <xf numFmtId="0" fontId="76" fillId="0" borderId="0" xfId="45" applyFont="1" applyFill="1" applyAlignment="1">
      <alignment vertical="center" wrapText="1"/>
    </xf>
    <xf numFmtId="0" fontId="57" fillId="0" borderId="36" xfId="45" applyFont="1" applyFill="1" applyBorder="1" applyAlignment="1" applyProtection="1">
      <alignment horizontal="center" vertical="center" wrapText="1"/>
    </xf>
    <xf numFmtId="49" fontId="58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8" xfId="45" applyFont="1" applyFill="1" applyBorder="1" applyAlignment="1" applyProtection="1">
      <alignment horizontal="center" vertical="center" wrapText="1"/>
    </xf>
    <xf numFmtId="0" fontId="77" fillId="0" borderId="0" xfId="45" applyFont="1" applyFill="1" applyAlignment="1">
      <alignment vertical="center" wrapText="1"/>
    </xf>
    <xf numFmtId="164" fontId="23" fillId="0" borderId="7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75" fillId="0" borderId="7" xfId="1" applyNumberFormat="1" applyFont="1" applyFill="1" applyBorder="1" applyAlignment="1" applyProtection="1">
      <alignment horizontal="right" vertical="center" wrapText="1"/>
    </xf>
    <xf numFmtId="49" fontId="58" fillId="0" borderId="10" xfId="1" applyNumberFormat="1" applyFont="1" applyFill="1" applyBorder="1" applyAlignment="1" applyProtection="1">
      <alignment horizontal="left" vertical="center" wrapText="1" indent="1"/>
    </xf>
    <xf numFmtId="0" fontId="57" fillId="0" borderId="21" xfId="1" applyFont="1" applyFill="1" applyBorder="1" applyAlignment="1" applyProtection="1">
      <alignment horizontal="left" vertical="center" wrapText="1" indent="1"/>
    </xf>
    <xf numFmtId="0" fontId="68" fillId="0" borderId="21" xfId="1" applyFont="1" applyFill="1" applyBorder="1" applyAlignment="1" applyProtection="1">
      <alignment horizontal="left" vertical="center" wrapText="1" indent="1"/>
    </xf>
    <xf numFmtId="0" fontId="58" fillId="0" borderId="0" xfId="45" applyFont="1" applyFill="1" applyBorder="1" applyAlignment="1" applyProtection="1">
      <alignment horizontal="center" vertical="center" wrapText="1"/>
    </xf>
    <xf numFmtId="0" fontId="56" fillId="0" borderId="0" xfId="45" applyFont="1" applyFill="1" applyBorder="1" applyAlignment="1" applyProtection="1">
      <alignment horizontal="left" vertical="center" wrapText="1" indent="1"/>
    </xf>
    <xf numFmtId="164" fontId="57" fillId="0" borderId="0" xfId="45" applyNumberFormat="1" applyFont="1" applyFill="1" applyBorder="1" applyAlignment="1" applyProtection="1">
      <alignment vertical="center" wrapText="1"/>
    </xf>
    <xf numFmtId="0" fontId="58" fillId="0" borderId="0" xfId="45" applyFont="1" applyFill="1" applyAlignment="1" applyProtection="1">
      <alignment horizontal="left" vertical="center" wrapText="1"/>
    </xf>
    <xf numFmtId="0" fontId="58" fillId="0" borderId="0" xfId="45" applyFont="1" applyFill="1" applyAlignment="1" applyProtection="1">
      <alignment vertical="center" wrapText="1"/>
    </xf>
    <xf numFmtId="0" fontId="57" fillId="0" borderId="31" xfId="45" applyFont="1" applyFill="1" applyBorder="1" applyAlignment="1" applyProtection="1">
      <alignment horizontal="center" vertical="center" wrapText="1"/>
    </xf>
    <xf numFmtId="164" fontId="57" fillId="0" borderId="30" xfId="45" applyNumberFormat="1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vertical="center" wrapText="1"/>
      <protection locked="0"/>
    </xf>
    <xf numFmtId="164" fontId="23" fillId="0" borderId="7" xfId="1" applyNumberFormat="1" applyFont="1" applyFill="1" applyBorder="1" applyAlignment="1" applyProtection="1">
      <alignment vertical="center" wrapText="1"/>
    </xf>
    <xf numFmtId="49" fontId="58" fillId="0" borderId="33" xfId="1" applyNumberFormat="1" applyFont="1" applyFill="1" applyBorder="1" applyAlignment="1" applyProtection="1">
      <alignment horizontal="left" vertical="center" wrapText="1" indent="1"/>
    </xf>
    <xf numFmtId="164" fontId="2" fillId="0" borderId="78" xfId="1" applyNumberFormat="1" applyFont="1" applyFill="1" applyBorder="1" applyAlignment="1" applyProtection="1">
      <alignment vertical="center" wrapText="1"/>
      <protection locked="0"/>
    </xf>
    <xf numFmtId="0" fontId="69" fillId="0" borderId="10" xfId="1" applyFont="1" applyFill="1" applyBorder="1" applyAlignment="1" applyProtection="1">
      <alignment horizontal="left" vertical="center" wrapText="1" indent="2"/>
    </xf>
    <xf numFmtId="49" fontId="58" fillId="0" borderId="5" xfId="1" applyNumberFormat="1" applyFont="1" applyFill="1" applyBorder="1" applyAlignment="1" applyProtection="1">
      <alignment horizontal="left" vertical="center" wrapText="1" indent="1"/>
    </xf>
    <xf numFmtId="0" fontId="58" fillId="0" borderId="5" xfId="1" applyFont="1" applyFill="1" applyBorder="1" applyAlignment="1" applyProtection="1">
      <alignment horizontal="left" vertical="center" wrapText="1" indent="1"/>
    </xf>
    <xf numFmtId="164" fontId="2" fillId="0" borderId="7" xfId="1" applyNumberFormat="1" applyFont="1" applyFill="1" applyBorder="1" applyAlignment="1" applyProtection="1">
      <alignment vertical="center" wrapText="1"/>
      <protection locked="0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0" fontId="71" fillId="0" borderId="21" xfId="1" applyFont="1" applyFill="1" applyBorder="1" applyAlignment="1" applyProtection="1">
      <alignment horizontal="left" vertical="center" wrapText="1" indent="1"/>
    </xf>
    <xf numFmtId="0" fontId="18" fillId="0" borderId="24" xfId="45" applyFill="1" applyBorder="1" applyAlignment="1" applyProtection="1">
      <alignment vertical="center" wrapText="1"/>
    </xf>
    <xf numFmtId="0" fontId="18" fillId="0" borderId="39" xfId="45" applyFill="1" applyBorder="1" applyAlignment="1" applyProtection="1">
      <alignment vertical="center" wrapText="1"/>
    </xf>
    <xf numFmtId="0" fontId="18" fillId="0" borderId="0" xfId="45" applyFill="1" applyAlignment="1">
      <alignment horizontal="left" vertical="center" wrapText="1"/>
    </xf>
    <xf numFmtId="0" fontId="75" fillId="0" borderId="24" xfId="45" applyFont="1" applyFill="1" applyBorder="1" applyAlignment="1" applyProtection="1">
      <alignment horizontal="right"/>
    </xf>
    <xf numFmtId="164" fontId="23" fillId="0" borderId="31" xfId="1" applyNumberFormat="1" applyFont="1" applyFill="1" applyBorder="1" applyAlignment="1" applyProtection="1">
      <alignment horizontal="right" vertical="center" wrapText="1"/>
    </xf>
    <xf numFmtId="164" fontId="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75" fillId="0" borderId="5" xfId="1" applyNumberFormat="1" applyFont="1" applyFill="1" applyBorder="1" applyAlignment="1" applyProtection="1">
      <alignment horizontal="right" vertical="center" wrapText="1"/>
    </xf>
    <xf numFmtId="164" fontId="23" fillId="0" borderId="21" xfId="1" applyNumberFormat="1" applyFont="1" applyFill="1" applyBorder="1" applyAlignment="1" applyProtection="1">
      <alignment horizontal="right" vertical="center" wrapText="1"/>
      <protection locked="0"/>
    </xf>
    <xf numFmtId="3" fontId="72" fillId="0" borderId="0" xfId="45" applyNumberFormat="1" applyFont="1" applyFill="1" applyAlignment="1">
      <alignment horizontal="center" vertical="center" wrapText="1"/>
    </xf>
    <xf numFmtId="3" fontId="72" fillId="0" borderId="0" xfId="45" applyNumberFormat="1" applyFont="1" applyFill="1" applyAlignment="1">
      <alignment vertical="center" wrapText="1"/>
    </xf>
    <xf numFmtId="3" fontId="18" fillId="0" borderId="0" xfId="45" applyNumberFormat="1" applyFill="1" applyAlignment="1">
      <alignment vertical="center" wrapText="1"/>
    </xf>
    <xf numFmtId="3" fontId="18" fillId="0" borderId="0" xfId="45" applyNumberFormat="1" applyFont="1" applyFill="1" applyAlignment="1">
      <alignment vertical="center" wrapText="1"/>
    </xf>
    <xf numFmtId="164" fontId="72" fillId="0" borderId="78" xfId="1" applyNumberFormat="1" applyFont="1" applyFill="1" applyBorder="1" applyAlignment="1" applyProtection="1">
      <alignment vertical="center" wrapText="1"/>
      <protection locked="0"/>
    </xf>
    <xf numFmtId="164" fontId="72" fillId="0" borderId="7" xfId="1" applyNumberFormat="1" applyFont="1" applyFill="1" applyBorder="1" applyAlignment="1" applyProtection="1">
      <alignment vertical="center" wrapText="1"/>
      <protection locked="0"/>
    </xf>
    <xf numFmtId="4" fontId="18" fillId="0" borderId="0" xfId="45" applyNumberFormat="1" applyFill="1" applyAlignment="1">
      <alignment vertical="center" wrapText="1"/>
    </xf>
    <xf numFmtId="164" fontId="57" fillId="0" borderId="31" xfId="45" applyNumberFormat="1" applyFont="1" applyFill="1" applyBorder="1" applyAlignment="1" applyProtection="1">
      <alignment horizontal="center" vertical="center" wrapText="1"/>
    </xf>
    <xf numFmtId="164" fontId="23" fillId="0" borderId="21" xfId="1" applyNumberFormat="1" applyFont="1" applyFill="1" applyBorder="1" applyAlignment="1" applyProtection="1">
      <alignment vertical="center" wrapText="1"/>
    </xf>
    <xf numFmtId="164" fontId="2" fillId="0" borderId="27" xfId="1" applyNumberFormat="1" applyFont="1" applyFill="1" applyBorder="1" applyAlignment="1" applyProtection="1">
      <alignment vertical="center" wrapText="1"/>
      <protection locked="0"/>
    </xf>
    <xf numFmtId="164" fontId="78" fillId="0" borderId="27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vertical="center" wrapText="1"/>
    </xf>
    <xf numFmtId="164" fontId="2" fillId="0" borderId="33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vertical="center" wrapText="1"/>
      <protection locked="0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5" xfId="0" applyFont="1" applyBorder="1"/>
    <xf numFmtId="0" fontId="26" fillId="0" borderId="28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73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4" fillId="0" borderId="73" xfId="0" applyFont="1" applyBorder="1" applyAlignment="1">
      <alignment horizontal="center" vertical="top" wrapText="1"/>
    </xf>
    <xf numFmtId="0" fontId="34" fillId="0" borderId="74" xfId="0" applyFont="1" applyBorder="1" applyAlignment="1">
      <alignment horizontal="center" vertical="top" wrapText="1"/>
    </xf>
    <xf numFmtId="0" fontId="34" fillId="0" borderId="75" xfId="0" applyFont="1" applyBorder="1" applyAlignment="1">
      <alignment horizontal="center" vertical="top" wrapText="1"/>
    </xf>
    <xf numFmtId="0" fontId="56" fillId="0" borderId="99" xfId="45" applyFont="1" applyFill="1" applyBorder="1" applyAlignment="1" applyProtection="1">
      <alignment vertical="center"/>
    </xf>
    <xf numFmtId="0" fontId="56" fillId="0" borderId="85" xfId="45" applyFont="1" applyFill="1" applyBorder="1" applyAlignment="1" applyProtection="1">
      <alignment vertical="center"/>
    </xf>
    <xf numFmtId="0" fontId="56" fillId="0" borderId="88" xfId="45" applyFont="1" applyFill="1" applyBorder="1" applyAlignment="1" applyProtection="1">
      <alignment horizontal="center" vertical="center" wrapText="1"/>
    </xf>
    <xf numFmtId="0" fontId="56" fillId="0" borderId="84" xfId="45" applyFont="1" applyFill="1" applyBorder="1" applyAlignment="1" applyProtection="1">
      <alignment horizontal="center" vertical="center" wrapText="1"/>
    </xf>
    <xf numFmtId="164" fontId="56" fillId="0" borderId="84" xfId="45" applyNumberFormat="1" applyFont="1" applyFill="1" applyBorder="1" applyAlignment="1" applyProtection="1">
      <alignment horizontal="center" vertical="center" wrapText="1"/>
    </xf>
    <xf numFmtId="164" fontId="56" fillId="0" borderId="89" xfId="45" applyNumberFormat="1" applyFont="1" applyFill="1" applyBorder="1" applyAlignment="1" applyProtection="1">
      <alignment horizontal="center" vertical="center" wrapText="1"/>
    </xf>
    <xf numFmtId="0" fontId="57" fillId="0" borderId="90" xfId="45" applyFont="1" applyFill="1" applyBorder="1" applyAlignment="1" applyProtection="1">
      <alignment horizontal="center" vertical="center" wrapText="1"/>
    </xf>
    <xf numFmtId="0" fontId="58" fillId="0" borderId="83" xfId="1" applyFont="1" applyFill="1" applyBorder="1" applyAlignment="1" applyProtection="1">
      <alignment horizontal="left" vertical="center" wrapText="1" indent="1"/>
    </xf>
    <xf numFmtId="164" fontId="2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3" xfId="1" applyNumberFormat="1" applyFont="1" applyFill="1" applyBorder="1" applyAlignment="1" applyProtection="1">
      <alignment horizontal="right" vertical="center" wrapText="1"/>
    </xf>
    <xf numFmtId="164" fontId="2" fillId="0" borderId="91" xfId="1" applyNumberFormat="1" applyFont="1" applyFill="1" applyBorder="1" applyAlignment="1" applyProtection="1">
      <alignment horizontal="right" vertical="center" wrapText="1"/>
    </xf>
    <xf numFmtId="0" fontId="57" fillId="0" borderId="88" xfId="45" applyFont="1" applyFill="1" applyBorder="1" applyAlignment="1" applyProtection="1">
      <alignment horizontal="center" vertical="center" wrapText="1"/>
    </xf>
    <xf numFmtId="0" fontId="58" fillId="0" borderId="85" xfId="1" applyFont="1" applyFill="1" applyBorder="1" applyAlignment="1" applyProtection="1">
      <alignment horizontal="left" vertical="center" wrapText="1" indent="1"/>
    </xf>
    <xf numFmtId="164" fontId="2" fillId="0" borderId="8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8" xfId="1" applyNumberFormat="1" applyFont="1" applyFill="1" applyBorder="1" applyAlignment="1" applyProtection="1">
      <alignment horizontal="right" vertical="center" wrapText="1"/>
      <protection locked="0"/>
    </xf>
    <xf numFmtId="49" fontId="58" fillId="0" borderId="83" xfId="1" applyNumberFormat="1" applyFont="1" applyFill="1" applyBorder="1" applyAlignment="1" applyProtection="1">
      <alignment horizontal="left" vertical="center" wrapText="1" indent="1"/>
    </xf>
    <xf numFmtId="0" fontId="63" fillId="0" borderId="83" xfId="45" applyFont="1" applyFill="1" applyBorder="1" applyAlignment="1">
      <alignment horizontal="left" vertical="distributed" wrapText="1" indent="1"/>
    </xf>
    <xf numFmtId="164" fontId="75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75" fillId="0" borderId="9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3" xfId="1" applyNumberFormat="1" applyFont="1" applyFill="1" applyBorder="1" applyAlignment="1" applyProtection="1">
      <alignment vertical="center" wrapText="1"/>
      <protection locked="0"/>
    </xf>
    <xf numFmtId="164" fontId="23" fillId="0" borderId="83" xfId="1" applyNumberFormat="1" applyFont="1" applyFill="1" applyBorder="1" applyAlignment="1" applyProtection="1">
      <alignment vertical="center" wrapText="1"/>
    </xf>
    <xf numFmtId="164" fontId="23" fillId="0" borderId="91" xfId="1" applyNumberFormat="1" applyFont="1" applyFill="1" applyBorder="1" applyAlignment="1" applyProtection="1">
      <alignment vertical="center" wrapText="1"/>
    </xf>
    <xf numFmtId="0" fontId="69" fillId="0" borderId="83" xfId="1" applyFont="1" applyFill="1" applyBorder="1" applyAlignment="1" applyProtection="1">
      <alignment horizontal="left" vertical="center" wrapText="1" indent="2"/>
    </xf>
    <xf numFmtId="164" fontId="2" fillId="0" borderId="83" xfId="1" applyNumberFormat="1" applyFont="1" applyFill="1" applyBorder="1" applyAlignment="1" applyProtection="1">
      <alignment vertical="center" wrapText="1"/>
    </xf>
    <xf numFmtId="164" fontId="2" fillId="0" borderId="91" xfId="1" applyNumberFormat="1" applyFont="1" applyFill="1" applyBorder="1" applyAlignment="1" applyProtection="1">
      <alignment vertical="center" wrapText="1"/>
    </xf>
    <xf numFmtId="164" fontId="2" fillId="0" borderId="91" xfId="1" applyNumberFormat="1" applyFont="1" applyFill="1" applyBorder="1" applyAlignment="1" applyProtection="1">
      <alignment vertical="center" wrapText="1"/>
      <protection locked="0"/>
    </xf>
    <xf numFmtId="0" fontId="69" fillId="0" borderId="83" xfId="1" applyFont="1" applyFill="1" applyBorder="1" applyAlignment="1" applyProtection="1">
      <alignment horizontal="left" indent="2"/>
    </xf>
    <xf numFmtId="49" fontId="58" fillId="0" borderId="85" xfId="1" applyNumberFormat="1" applyFont="1" applyFill="1" applyBorder="1" applyAlignment="1" applyProtection="1">
      <alignment horizontal="left" vertical="center" wrapText="1" indent="1"/>
    </xf>
    <xf numFmtId="0" fontId="69" fillId="0" borderId="85" xfId="1" applyFont="1" applyFill="1" applyBorder="1" applyAlignment="1" applyProtection="1">
      <alignment horizontal="left" vertical="center" wrapText="1" indent="2"/>
    </xf>
    <xf numFmtId="164" fontId="2" fillId="0" borderId="85" xfId="1" applyNumberFormat="1" applyFont="1" applyFill="1" applyBorder="1" applyAlignment="1" applyProtection="1">
      <alignment vertical="center" wrapText="1"/>
      <protection locked="0"/>
    </xf>
    <xf numFmtId="164" fontId="2" fillId="0" borderId="98" xfId="1" applyNumberFormat="1" applyFont="1" applyFill="1" applyBorder="1" applyAlignment="1" applyProtection="1">
      <alignment vertical="center" wrapText="1"/>
      <protection locked="0"/>
    </xf>
    <xf numFmtId="49" fontId="58" fillId="0" borderId="84" xfId="1" applyNumberFormat="1" applyFont="1" applyFill="1" applyBorder="1" applyAlignment="1" applyProtection="1">
      <alignment horizontal="left" vertical="center" wrapText="1" indent="1"/>
    </xf>
    <xf numFmtId="0" fontId="69" fillId="0" borderId="84" xfId="1" applyFont="1" applyFill="1" applyBorder="1" applyAlignment="1" applyProtection="1">
      <alignment horizontal="left" vertical="center" wrapText="1" indent="2"/>
    </xf>
    <xf numFmtId="164" fontId="2" fillId="0" borderId="84" xfId="1" applyNumberFormat="1" applyFont="1" applyFill="1" applyBorder="1" applyAlignment="1" applyProtection="1">
      <alignment vertical="center" wrapText="1"/>
      <protection locked="0"/>
    </xf>
    <xf numFmtId="0" fontId="69" fillId="0" borderId="85" xfId="1" applyFont="1" applyFill="1" applyBorder="1" applyAlignment="1" applyProtection="1">
      <alignment horizontal="left" indent="2"/>
    </xf>
    <xf numFmtId="164" fontId="60" fillId="0" borderId="27" xfId="1" applyNumberFormat="1" applyFont="1" applyFill="1" applyBorder="1" applyAlignment="1" applyProtection="1">
      <alignment vertical="center" wrapText="1"/>
      <protection locked="0"/>
    </xf>
    <xf numFmtId="164" fontId="18" fillId="0" borderId="84" xfId="1" applyNumberFormat="1" applyFont="1" applyFill="1" applyBorder="1" applyAlignment="1" applyProtection="1">
      <alignment horizontal="right" vertical="center" wrapText="1"/>
      <protection locked="0"/>
    </xf>
    <xf numFmtId="0" fontId="65" fillId="0" borderId="83" xfId="1" applyFont="1" applyFill="1" applyBorder="1" applyAlignment="1" applyProtection="1">
      <alignment horizontal="left" vertical="center" wrapText="1" indent="1"/>
    </xf>
    <xf numFmtId="164" fontId="75" fillId="0" borderId="83" xfId="1" applyNumberFormat="1" applyFont="1" applyFill="1" applyBorder="1" applyAlignment="1" applyProtection="1">
      <alignment horizontal="right" vertical="center" wrapText="1"/>
    </xf>
    <xf numFmtId="164" fontId="75" fillId="0" borderId="91" xfId="1" applyNumberFormat="1" applyFont="1" applyFill="1" applyBorder="1" applyAlignment="1" applyProtection="1">
      <alignment horizontal="right" vertical="center" wrapText="1"/>
    </xf>
    <xf numFmtId="164" fontId="24" fillId="0" borderId="83" xfId="1" applyNumberFormat="1" applyFont="1" applyFill="1" applyBorder="1" applyAlignment="1" applyProtection="1">
      <alignment horizontal="right" vertical="center" wrapText="1"/>
    </xf>
    <xf numFmtId="164" fontId="2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03" xfId="1" applyNumberFormat="1" applyFont="1" applyFill="1" applyBorder="1" applyAlignment="1" applyProtection="1">
      <alignment vertical="center" wrapText="1"/>
      <protection locked="0"/>
    </xf>
    <xf numFmtId="0" fontId="45" fillId="0" borderId="45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49" fontId="58" fillId="0" borderId="90" xfId="1" applyNumberFormat="1" applyFont="1" applyFill="1" applyBorder="1" applyAlignment="1" applyProtection="1">
      <alignment horizontal="left" vertical="center" wrapText="1" indent="1"/>
    </xf>
    <xf numFmtId="49" fontId="58" fillId="0" borderId="99" xfId="1" applyNumberFormat="1" applyFont="1" applyFill="1" applyBorder="1" applyAlignment="1" applyProtection="1">
      <alignment horizontal="left" vertical="center" wrapText="1" indent="1"/>
    </xf>
    <xf numFmtId="49" fontId="58" fillId="0" borderId="88" xfId="1" applyNumberFormat="1" applyFont="1" applyFill="1" applyBorder="1" applyAlignment="1" applyProtection="1">
      <alignment horizontal="left" vertical="center" wrapText="1" indent="1"/>
    </xf>
    <xf numFmtId="164" fontId="60" fillId="0" borderId="83" xfId="1" applyNumberFormat="1" applyFont="1" applyFill="1" applyBorder="1" applyAlignment="1" applyProtection="1">
      <alignment vertical="center" wrapText="1"/>
      <protection locked="0"/>
    </xf>
    <xf numFmtId="164" fontId="59" fillId="0" borderId="83" xfId="1" applyNumberFormat="1" applyFont="1" applyFill="1" applyBorder="1" applyAlignment="1" applyProtection="1">
      <alignment vertical="center" wrapText="1"/>
    </xf>
    <xf numFmtId="164" fontId="60" fillId="0" borderId="83" xfId="1" applyNumberFormat="1" applyFont="1" applyFill="1" applyBorder="1" applyAlignment="1" applyProtection="1">
      <alignment vertical="center" wrapText="1"/>
    </xf>
    <xf numFmtId="164" fontId="60" fillId="0" borderId="84" xfId="1" applyNumberFormat="1" applyFont="1" applyFill="1" applyBorder="1" applyAlignment="1" applyProtection="1">
      <alignment vertical="center" wrapText="1"/>
      <protection locked="0"/>
    </xf>
    <xf numFmtId="4" fontId="23" fillId="0" borderId="34" xfId="1" applyNumberFormat="1" applyFont="1" applyFill="1" applyBorder="1" applyAlignment="1" applyProtection="1">
      <alignment horizontal="right" vertical="center" wrapText="1"/>
    </xf>
    <xf numFmtId="4" fontId="23" fillId="0" borderId="29" xfId="1" applyNumberFormat="1" applyFont="1" applyFill="1" applyBorder="1" applyAlignment="1" applyProtection="1">
      <alignment horizontal="right" vertical="center" wrapText="1"/>
    </xf>
    <xf numFmtId="4" fontId="23" fillId="0" borderId="91" xfId="1" applyNumberFormat="1" applyFont="1" applyFill="1" applyBorder="1" applyAlignment="1" applyProtection="1">
      <alignment horizontal="right" vertical="center" wrapText="1"/>
    </xf>
    <xf numFmtId="4" fontId="23" fillId="0" borderId="98" xfId="1" applyNumberFormat="1" applyFont="1" applyFill="1" applyBorder="1" applyAlignment="1" applyProtection="1">
      <alignment horizontal="right" vertical="center" wrapText="1"/>
    </xf>
    <xf numFmtId="4" fontId="23" fillId="0" borderId="7" xfId="1" applyNumberFormat="1" applyFont="1" applyFill="1" applyBorder="1" applyAlignment="1" applyProtection="1">
      <alignment horizontal="right" vertical="center" wrapText="1"/>
    </xf>
    <xf numFmtId="4" fontId="23" fillId="0" borderId="20" xfId="1" applyNumberFormat="1" applyFont="1" applyFill="1" applyBorder="1" applyAlignment="1" applyProtection="1">
      <alignment horizontal="right" vertical="center" wrapText="1"/>
    </xf>
    <xf numFmtId="4" fontId="23" fillId="0" borderId="103" xfId="1" applyNumberFormat="1" applyFont="1" applyFill="1" applyBorder="1" applyAlignment="1" applyProtection="1">
      <alignment horizontal="right" vertical="center" wrapText="1"/>
    </xf>
    <xf numFmtId="4" fontId="23" fillId="0" borderId="105" xfId="1" applyNumberFormat="1" applyFont="1" applyFill="1" applyBorder="1" applyAlignment="1" applyProtection="1">
      <alignment horizontal="right" vertical="center" wrapText="1"/>
    </xf>
    <xf numFmtId="4" fontId="23" fillId="0" borderId="104" xfId="1" applyNumberFormat="1" applyFont="1" applyFill="1" applyBorder="1" applyAlignment="1" applyProtection="1">
      <alignment horizontal="right" vertical="center" wrapText="1"/>
    </xf>
    <xf numFmtId="0" fontId="69" fillId="0" borderId="84" xfId="1" applyFont="1" applyFill="1" applyBorder="1" applyAlignment="1" applyProtection="1">
      <alignment horizontal="left" indent="2"/>
    </xf>
    <xf numFmtId="4" fontId="23" fillId="0" borderId="94" xfId="1" applyNumberFormat="1" applyFont="1" applyFill="1" applyBorder="1" applyAlignment="1" applyProtection="1">
      <alignment horizontal="right" vertical="center" wrapText="1"/>
    </xf>
    <xf numFmtId="4" fontId="23" fillId="0" borderId="108" xfId="1" applyNumberFormat="1" applyFont="1" applyFill="1" applyBorder="1" applyAlignment="1" applyProtection="1">
      <alignment horizontal="right" vertical="center" wrapText="1"/>
    </xf>
    <xf numFmtId="164" fontId="2" fillId="0" borderId="89" xfId="1" applyNumberFormat="1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6" fillId="0" borderId="0" xfId="0" applyNumberFormat="1" applyFont="1"/>
    <xf numFmtId="0" fontId="32" fillId="0" borderId="95" xfId="0" applyFont="1" applyBorder="1"/>
    <xf numFmtId="0" fontId="32" fillId="0" borderId="96" xfId="0" applyFont="1" applyBorder="1"/>
    <xf numFmtId="0" fontId="32" fillId="0" borderId="96" xfId="0" applyFont="1" applyBorder="1" applyAlignment="1">
      <alignment horizontal="center"/>
    </xf>
    <xf numFmtId="0" fontId="32" fillId="0" borderId="97" xfId="0" applyFont="1" applyBorder="1" applyAlignment="1">
      <alignment horizontal="center"/>
    </xf>
    <xf numFmtId="0" fontId="27" fillId="0" borderId="6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165" fontId="30" fillId="0" borderId="68" xfId="0" applyNumberFormat="1" applyFont="1" applyBorder="1" applyAlignment="1">
      <alignment vertical="justify"/>
    </xf>
    <xf numFmtId="165" fontId="30" fillId="0" borderId="71" xfId="0" applyNumberFormat="1" applyFont="1" applyBorder="1" applyAlignment="1">
      <alignment vertical="justify"/>
    </xf>
    <xf numFmtId="3" fontId="30" fillId="0" borderId="67" xfId="0" applyNumberFormat="1" applyFont="1" applyBorder="1" applyAlignment="1">
      <alignment horizontal="right" vertical="justify"/>
    </xf>
    <xf numFmtId="3" fontId="30" fillId="0" borderId="68" xfId="0" applyNumberFormat="1" applyFont="1" applyBorder="1" applyAlignment="1">
      <alignment horizontal="right" vertical="justify"/>
    </xf>
    <xf numFmtId="3" fontId="30" fillId="0" borderId="64" xfId="0" applyNumberFormat="1" applyFont="1" applyBorder="1" applyAlignment="1">
      <alignment vertical="justify"/>
    </xf>
    <xf numFmtId="3" fontId="30" fillId="0" borderId="65" xfId="0" applyNumberFormat="1" applyFont="1" applyBorder="1" applyAlignment="1">
      <alignment vertical="justify"/>
    </xf>
    <xf numFmtId="0" fontId="34" fillId="0" borderId="41" xfId="0" applyFont="1" applyBorder="1" applyAlignment="1">
      <alignment horizontal="center"/>
    </xf>
    <xf numFmtId="0" fontId="34" fillId="0" borderId="41" xfId="0" applyFont="1" applyBorder="1"/>
    <xf numFmtId="0" fontId="35" fillId="0" borderId="109" xfId="0" applyFont="1" applyBorder="1"/>
    <xf numFmtId="0" fontId="35" fillId="0" borderId="54" xfId="0" applyFont="1" applyBorder="1"/>
    <xf numFmtId="0" fontId="35" fillId="0" borderId="110" xfId="0" applyFont="1" applyBorder="1"/>
    <xf numFmtId="0" fontId="35" fillId="0" borderId="27" xfId="0" applyFont="1" applyBorder="1"/>
    <xf numFmtId="10" fontId="35" fillId="0" borderId="27" xfId="0" applyNumberFormat="1" applyFont="1" applyBorder="1"/>
    <xf numFmtId="3" fontId="35" fillId="0" borderId="83" xfId="0" applyNumberFormat="1" applyFont="1" applyBorder="1"/>
    <xf numFmtId="10" fontId="35" fillId="0" borderId="83" xfId="0" applyNumberFormat="1" applyFont="1" applyBorder="1"/>
    <xf numFmtId="3" fontId="35" fillId="0" borderId="84" xfId="0" applyNumberFormat="1" applyFont="1" applyBorder="1"/>
    <xf numFmtId="0" fontId="35" fillId="0" borderId="84" xfId="0" applyFont="1" applyBorder="1"/>
    <xf numFmtId="10" fontId="35" fillId="0" borderId="84" xfId="0" applyNumberFormat="1" applyFont="1" applyBorder="1"/>
    <xf numFmtId="3" fontId="35" fillId="0" borderId="27" xfId="0" applyNumberFormat="1" applyFont="1" applyBorder="1"/>
    <xf numFmtId="0" fontId="29" fillId="0" borderId="45" xfId="0" applyFont="1" applyBorder="1" applyAlignment="1">
      <alignment wrapText="1"/>
    </xf>
    <xf numFmtId="49" fontId="29" fillId="0" borderId="45" xfId="0" applyNumberFormat="1" applyFont="1" applyBorder="1" applyAlignment="1">
      <alignment horizontal="right"/>
    </xf>
    <xf numFmtId="49" fontId="29" fillId="0" borderId="67" xfId="0" applyNumberFormat="1" applyFont="1" applyBorder="1" applyAlignment="1">
      <alignment horizontal="right"/>
    </xf>
    <xf numFmtId="0" fontId="29" fillId="0" borderId="67" xfId="0" applyFont="1" applyBorder="1" applyAlignment="1">
      <alignment wrapText="1"/>
    </xf>
    <xf numFmtId="0" fontId="29" fillId="0" borderId="45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 wrapText="1"/>
    </xf>
    <xf numFmtId="0" fontId="56" fillId="0" borderId="25" xfId="45" applyFont="1" applyFill="1" applyBorder="1" applyAlignment="1" applyProtection="1">
      <alignment horizontal="center" vertical="center" wrapText="1"/>
    </xf>
    <xf numFmtId="0" fontId="56" fillId="0" borderId="5" xfId="45" applyFont="1" applyFill="1" applyBorder="1" applyAlignment="1" applyProtection="1">
      <alignment horizontal="center" vertical="center" wrapText="1"/>
    </xf>
    <xf numFmtId="0" fontId="56" fillId="0" borderId="31" xfId="45" applyFont="1" applyFill="1" applyBorder="1" applyAlignment="1" applyProtection="1">
      <alignment horizontal="center" vertical="center" wrapText="1"/>
    </xf>
    <xf numFmtId="165" fontId="34" fillId="0" borderId="74" xfId="0" applyNumberFormat="1" applyFont="1" applyBorder="1" applyAlignment="1">
      <alignment horizontal="center"/>
    </xf>
    <xf numFmtId="0" fontId="56" fillId="0" borderId="79" xfId="45" applyFont="1" applyFill="1" applyBorder="1" applyAlignment="1" applyProtection="1">
      <alignment horizontal="center" vertical="center" wrapText="1"/>
    </xf>
    <xf numFmtId="0" fontId="56" fillId="0" borderId="25" xfId="45" applyFont="1" applyFill="1" applyBorder="1" applyAlignment="1" applyProtection="1">
      <alignment vertical="center"/>
    </xf>
    <xf numFmtId="0" fontId="56" fillId="0" borderId="5" xfId="45" applyFont="1" applyFill="1" applyBorder="1" applyAlignment="1" applyProtection="1">
      <alignment vertical="center"/>
    </xf>
    <xf numFmtId="164" fontId="75" fillId="0" borderId="84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84" xfId="1" applyFont="1" applyFill="1" applyBorder="1" applyAlignment="1" applyProtection="1">
      <alignment horizontal="left" vertical="center" wrapText="1" indent="1"/>
    </xf>
    <xf numFmtId="0" fontId="63" fillId="0" borderId="27" xfId="0" applyFont="1" applyFill="1" applyBorder="1" applyAlignment="1">
      <alignment horizontal="left" vertical="distributed" wrapText="1" indent="1"/>
    </xf>
    <xf numFmtId="0" fontId="63" fillId="0" borderId="83" xfId="0" applyFont="1" applyFill="1" applyBorder="1" applyAlignment="1">
      <alignment horizontal="left" vertical="distributed" wrapText="1" indent="1"/>
    </xf>
    <xf numFmtId="0" fontId="66" fillId="0" borderId="83" xfId="0" applyFont="1" applyFill="1" applyBorder="1" applyAlignment="1">
      <alignment horizontal="left" vertical="distributed" wrapText="1" indent="3"/>
    </xf>
    <xf numFmtId="0" fontId="66" fillId="0" borderId="85" xfId="0" applyFont="1" applyFill="1" applyBorder="1" applyAlignment="1">
      <alignment horizontal="left" vertical="distributed" wrapText="1" indent="3"/>
    </xf>
    <xf numFmtId="0" fontId="69" fillId="0" borderId="27" xfId="1" applyFont="1" applyFill="1" applyBorder="1" applyAlignment="1" applyProtection="1">
      <alignment vertical="center" wrapText="1"/>
    </xf>
    <xf numFmtId="0" fontId="57" fillId="0" borderId="35" xfId="1" applyFont="1" applyFill="1" applyBorder="1" applyAlignment="1" applyProtection="1">
      <alignment vertical="center" wrapText="1"/>
    </xf>
    <xf numFmtId="4" fontId="23" fillId="0" borderId="75" xfId="1" applyNumberFormat="1" applyFont="1" applyFill="1" applyBorder="1" applyAlignment="1" applyProtection="1">
      <alignment horizontal="right" vertical="center" wrapText="1"/>
    </xf>
    <xf numFmtId="0" fontId="69" fillId="0" borderId="24" xfId="1" applyFont="1" applyFill="1" applyBorder="1" applyAlignment="1" applyProtection="1">
      <alignment horizontal="left" vertical="center" wrapText="1" indent="2"/>
    </xf>
    <xf numFmtId="4" fontId="23" fillId="0" borderId="118" xfId="1" applyNumberFormat="1" applyFont="1" applyFill="1" applyBorder="1" applyAlignment="1" applyProtection="1">
      <alignment horizontal="right" vertical="center" wrapText="1"/>
    </xf>
    <xf numFmtId="0" fontId="56" fillId="0" borderId="5" xfId="1" applyFont="1" applyFill="1" applyBorder="1" applyAlignment="1" applyProtection="1">
      <alignment vertical="center" wrapText="1"/>
    </xf>
    <xf numFmtId="4" fontId="23" fillId="0" borderId="114" xfId="1" applyNumberFormat="1" applyFont="1" applyFill="1" applyBorder="1" applyAlignment="1" applyProtection="1">
      <alignment horizontal="right" vertical="center" wrapText="1"/>
    </xf>
    <xf numFmtId="164" fontId="59" fillId="0" borderId="35" xfId="1" applyNumberFormat="1" applyFont="1" applyFill="1" applyBorder="1" applyAlignment="1" applyProtection="1">
      <alignment vertical="center" wrapText="1"/>
    </xf>
    <xf numFmtId="164" fontId="60" fillId="0" borderId="10" xfId="1" applyNumberFormat="1" applyFont="1" applyFill="1" applyBorder="1" applyAlignment="1" applyProtection="1">
      <alignment vertical="center" wrapText="1"/>
      <protection locked="0"/>
    </xf>
    <xf numFmtId="4" fontId="23" fillId="0" borderId="89" xfId="1" applyNumberFormat="1" applyFont="1" applyFill="1" applyBorder="1" applyAlignment="1" applyProtection="1">
      <alignment horizontal="right" vertical="center" wrapText="1"/>
    </xf>
    <xf numFmtId="0" fontId="1" fillId="0" borderId="21" xfId="1" applyFill="1" applyBorder="1"/>
    <xf numFmtId="0" fontId="73" fillId="0" borderId="21" xfId="1" applyFont="1" applyFill="1" applyBorder="1"/>
    <xf numFmtId="0" fontId="57" fillId="0" borderId="57" xfId="1" applyFont="1" applyFill="1" applyBorder="1" applyAlignment="1" applyProtection="1">
      <alignment horizontal="left" vertical="center" wrapText="1" indent="1"/>
    </xf>
    <xf numFmtId="0" fontId="56" fillId="0" borderId="58" xfId="1" applyFont="1" applyFill="1" applyBorder="1" applyAlignment="1" applyProtection="1">
      <alignment horizontal="left" vertical="center" wrapText="1" indent="1"/>
    </xf>
    <xf numFmtId="164" fontId="59" fillId="0" borderId="58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26" xfId="1" applyNumberFormat="1" applyFont="1" applyFill="1" applyBorder="1" applyAlignment="1" applyProtection="1">
      <alignment horizontal="right" vertical="center" wrapText="1"/>
    </xf>
    <xf numFmtId="49" fontId="58" fillId="0" borderId="25" xfId="1" applyNumberFormat="1" applyFont="1" applyFill="1" applyBorder="1" applyAlignment="1" applyProtection="1">
      <alignment horizontal="left" vertical="center" wrapText="1" indent="1"/>
    </xf>
    <xf numFmtId="164" fontId="60" fillId="0" borderId="5" xfId="1" applyNumberFormat="1" applyFont="1" applyFill="1" applyBorder="1" applyAlignment="1" applyProtection="1">
      <alignment vertical="center" wrapText="1"/>
      <protection locked="0"/>
    </xf>
    <xf numFmtId="0" fontId="57" fillId="0" borderId="36" xfId="0" applyFont="1" applyFill="1" applyBorder="1" applyAlignment="1" applyProtection="1">
      <alignment horizontal="center" vertical="center" wrapText="1"/>
    </xf>
    <xf numFmtId="0" fontId="57" fillId="0" borderId="90" xfId="0" applyFont="1" applyFill="1" applyBorder="1" applyAlignment="1" applyProtection="1">
      <alignment horizontal="center" vertical="center" wrapText="1"/>
    </xf>
    <xf numFmtId="0" fontId="57" fillId="0" borderId="38" xfId="0" applyFont="1" applyFill="1" applyBorder="1" applyAlignment="1" applyProtection="1">
      <alignment horizontal="center" vertical="center" wrapText="1"/>
    </xf>
    <xf numFmtId="0" fontId="57" fillId="0" borderId="88" xfId="0" applyFont="1" applyFill="1" applyBorder="1" applyAlignment="1" applyProtection="1">
      <alignment horizontal="center" vertical="center" wrapText="1"/>
    </xf>
    <xf numFmtId="0" fontId="57" fillId="0" borderId="99" xfId="0" applyFont="1" applyFill="1" applyBorder="1" applyAlignment="1" applyProtection="1">
      <alignment horizontal="center" vertical="center" wrapText="1"/>
    </xf>
    <xf numFmtId="0" fontId="57" fillId="0" borderId="25" xfId="0" applyFont="1" applyFill="1" applyBorder="1" applyAlignment="1" applyProtection="1">
      <alignment horizontal="center" vertical="center" wrapText="1"/>
    </xf>
    <xf numFmtId="0" fontId="61" fillId="0" borderId="25" xfId="0" applyFont="1" applyFill="1" applyBorder="1" applyAlignment="1" applyProtection="1">
      <alignment horizontal="center" vertical="center" wrapText="1"/>
    </xf>
    <xf numFmtId="0" fontId="62" fillId="0" borderId="25" xfId="0" applyFont="1" applyFill="1" applyBorder="1" applyAlignment="1" applyProtection="1">
      <alignment horizontal="center" vertical="center" wrapText="1"/>
    </xf>
    <xf numFmtId="0" fontId="62" fillId="0" borderId="32" xfId="0" applyFont="1" applyFill="1" applyBorder="1" applyAlignment="1" applyProtection="1">
      <alignment horizontal="center" vertical="center" wrapText="1"/>
    </xf>
    <xf numFmtId="164" fontId="23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0" xfId="45" applyFont="1" applyFill="1" applyBorder="1" applyAlignment="1" applyProtection="1">
      <alignment horizontal="center" vertical="center" wrapText="1"/>
    </xf>
    <xf numFmtId="164" fontId="75" fillId="0" borderId="10" xfId="1" applyNumberFormat="1" applyFont="1" applyFill="1" applyBorder="1" applyAlignment="1" applyProtection="1">
      <alignment horizontal="right" vertical="center" wrapText="1"/>
    </xf>
    <xf numFmtId="164" fontId="75" fillId="0" borderId="29" xfId="1" applyNumberFormat="1" applyFont="1" applyFill="1" applyBorder="1" applyAlignment="1" applyProtection="1">
      <alignment horizontal="right" vertical="center" wrapText="1"/>
    </xf>
    <xf numFmtId="164" fontId="23" fillId="0" borderId="34" xfId="1" applyNumberFormat="1" applyFont="1" applyFill="1" applyBorder="1" applyAlignment="1" applyProtection="1">
      <alignment vertical="center" wrapText="1"/>
    </xf>
    <xf numFmtId="0" fontId="61" fillId="0" borderId="36" xfId="0" applyFont="1" applyFill="1" applyBorder="1" applyAlignment="1" applyProtection="1">
      <alignment horizontal="center" vertical="center" wrapText="1"/>
    </xf>
    <xf numFmtId="0" fontId="61" fillId="0" borderId="90" xfId="0" applyFont="1" applyFill="1" applyBorder="1" applyAlignment="1" applyProtection="1">
      <alignment horizontal="center" vertical="center" wrapText="1"/>
    </xf>
    <xf numFmtId="0" fontId="61" fillId="0" borderId="99" xfId="0" applyFont="1" applyFill="1" applyBorder="1" applyAlignment="1" applyProtection="1">
      <alignment horizontal="center" vertical="center" wrapText="1"/>
    </xf>
    <xf numFmtId="0" fontId="61" fillId="0" borderId="88" xfId="0" applyFont="1" applyFill="1" applyBorder="1" applyAlignment="1" applyProtection="1">
      <alignment horizontal="center" vertical="center" wrapText="1"/>
    </xf>
    <xf numFmtId="0" fontId="61" fillId="0" borderId="28" xfId="0" applyFont="1" applyFill="1" applyBorder="1" applyAlignment="1" applyProtection="1">
      <alignment horizontal="center" vertical="center" wrapText="1"/>
    </xf>
    <xf numFmtId="0" fontId="61" fillId="0" borderId="32" xfId="0" applyFont="1" applyFill="1" applyBorder="1" applyAlignment="1" applyProtection="1">
      <alignment horizontal="center" vertical="center" wrapText="1"/>
    </xf>
    <xf numFmtId="164" fontId="2" fillId="0" borderId="26" xfId="1" applyNumberFormat="1" applyFont="1" applyFill="1" applyBorder="1" applyAlignment="1" applyProtection="1">
      <alignment vertical="center" wrapText="1"/>
    </xf>
    <xf numFmtId="164" fontId="2" fillId="0" borderId="108" xfId="1" applyNumberFormat="1" applyFont="1" applyFill="1" applyBorder="1" applyAlignment="1" applyProtection="1">
      <alignment vertical="center" wrapText="1"/>
    </xf>
    <xf numFmtId="4" fontId="23" fillId="0" borderId="117" xfId="1" applyNumberFormat="1" applyFont="1" applyFill="1" applyBorder="1" applyAlignment="1" applyProtection="1">
      <alignment horizontal="right" vertical="center" wrapText="1"/>
    </xf>
    <xf numFmtId="0" fontId="57" fillId="0" borderId="56" xfId="0" applyFont="1" applyFill="1" applyBorder="1" applyAlignment="1" applyProtection="1">
      <alignment horizontal="center" vertical="center" wrapText="1"/>
    </xf>
    <xf numFmtId="0" fontId="63" fillId="0" borderId="84" xfId="0" applyFont="1" applyFill="1" applyBorder="1" applyAlignment="1">
      <alignment horizontal="left" vertical="distributed" wrapText="1" indent="1"/>
    </xf>
    <xf numFmtId="49" fontId="58" fillId="0" borderId="24" xfId="1" applyNumberFormat="1" applyFont="1" applyFill="1" applyBorder="1" applyAlignment="1" applyProtection="1">
      <alignment horizontal="left" vertical="center" wrapText="1" indent="1"/>
    </xf>
    <xf numFmtId="16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63" fillId="0" borderId="10" xfId="0" applyFont="1" applyFill="1" applyBorder="1" applyAlignment="1">
      <alignment horizontal="left" vertical="distributed" wrapText="1" indent="1"/>
    </xf>
    <xf numFmtId="164" fontId="23" fillId="0" borderId="83" xfId="1" applyNumberFormat="1" applyFont="1" applyFill="1" applyBorder="1" applyAlignment="1" applyProtection="1">
      <alignment horizontal="right" vertical="center" wrapText="1"/>
    </xf>
    <xf numFmtId="164" fontId="23" fillId="0" borderId="91" xfId="1" applyNumberFormat="1" applyFont="1" applyFill="1" applyBorder="1" applyAlignment="1" applyProtection="1">
      <alignment horizontal="right" vertical="center" wrapText="1"/>
    </xf>
    <xf numFmtId="0" fontId="63" fillId="0" borderId="85" xfId="0" applyFont="1" applyFill="1" applyBorder="1" applyAlignment="1">
      <alignment horizontal="left" vertical="distributed" wrapText="1" indent="1"/>
    </xf>
    <xf numFmtId="0" fontId="57" fillId="0" borderId="28" xfId="0" applyFont="1" applyFill="1" applyBorder="1" applyAlignment="1" applyProtection="1">
      <alignment horizontal="center" vertical="center" wrapText="1"/>
    </xf>
    <xf numFmtId="164" fontId="7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75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75" fillId="0" borderId="85" xfId="1" applyNumberFormat="1" applyFont="1" applyFill="1" applyBorder="1" applyAlignment="1" applyProtection="1">
      <alignment horizontal="right" vertical="center" wrapText="1"/>
    </xf>
    <xf numFmtId="164" fontId="75" fillId="0" borderId="8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vertical="center" wrapText="1"/>
    </xf>
    <xf numFmtId="0" fontId="23" fillId="0" borderId="25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 applyProtection="1">
      <alignment vertical="center" wrapText="1"/>
    </xf>
    <xf numFmtId="0" fontId="23" fillId="0" borderId="32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 wrapText="1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35" xfId="1" applyNumberFormat="1" applyFont="1" applyFill="1" applyBorder="1" applyAlignment="1" applyProtection="1">
      <alignment vertical="center" wrapText="1"/>
    </xf>
    <xf numFmtId="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6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vertical="center" wrapText="1"/>
    </xf>
    <xf numFmtId="0" fontId="23" fillId="0" borderId="31" xfId="0" applyFont="1" applyFill="1" applyBorder="1" applyAlignment="1" applyProtection="1">
      <alignment vertical="center" wrapText="1"/>
    </xf>
    <xf numFmtId="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5" fillId="0" borderId="39" xfId="1" applyNumberFormat="1" applyFont="1" applyFill="1" applyBorder="1" applyAlignment="1" applyProtection="1">
      <alignment horizontal="right" vertical="center" wrapText="1"/>
    </xf>
    <xf numFmtId="0" fontId="57" fillId="0" borderId="31" xfId="0" applyFont="1" applyFill="1" applyBorder="1" applyAlignment="1" applyProtection="1">
      <alignment horizontal="center" vertical="center" wrapText="1"/>
    </xf>
    <xf numFmtId="0" fontId="56" fillId="0" borderId="31" xfId="0" applyFont="1" applyFill="1" applyBorder="1" applyAlignment="1" applyProtection="1">
      <alignment horizontal="center" vertical="center" wrapText="1"/>
    </xf>
    <xf numFmtId="4" fontId="23" fillId="0" borderId="120" xfId="1" applyNumberFormat="1" applyFont="1" applyFill="1" applyBorder="1" applyAlignment="1" applyProtection="1">
      <alignment horizontal="right" vertical="center" wrapText="1"/>
    </xf>
    <xf numFmtId="164" fontId="75" fillId="0" borderId="24" xfId="1" applyNumberFormat="1" applyFont="1" applyFill="1" applyBorder="1" applyAlignment="1" applyProtection="1">
      <alignment horizontal="right" vertical="center" wrapText="1"/>
    </xf>
    <xf numFmtId="164" fontId="56" fillId="0" borderId="5" xfId="45" applyNumberFormat="1" applyFont="1" applyFill="1" applyBorder="1" applyAlignment="1" applyProtection="1">
      <alignment horizontal="center" vertical="center" wrapText="1"/>
    </xf>
    <xf numFmtId="164" fontId="56" fillId="0" borderId="7" xfId="45" applyNumberFormat="1" applyFont="1" applyFill="1" applyBorder="1" applyAlignment="1" applyProtection="1">
      <alignment horizontal="center" vertical="center" wrapText="1"/>
    </xf>
    <xf numFmtId="164" fontId="57" fillId="0" borderId="31" xfId="0" applyNumberFormat="1" applyFont="1" applyFill="1" applyBorder="1" applyAlignment="1" applyProtection="1">
      <alignment horizontal="center" vertical="center" wrapText="1"/>
    </xf>
    <xf numFmtId="164" fontId="57" fillId="0" borderId="31" xfId="45" applyNumberFormat="1" applyFont="1" applyFill="1" applyBorder="1" applyAlignment="1" applyProtection="1">
      <alignment vertical="center" wrapText="1"/>
    </xf>
    <xf numFmtId="164" fontId="57" fillId="0" borderId="30" xfId="45" applyNumberFormat="1" applyFont="1" applyFill="1" applyBorder="1" applyAlignment="1" applyProtection="1">
      <alignment vertical="center" wrapText="1"/>
    </xf>
    <xf numFmtId="164" fontId="23" fillId="0" borderId="10" xfId="1" applyNumberFormat="1" applyFont="1" applyFill="1" applyBorder="1" applyAlignment="1" applyProtection="1">
      <alignment vertical="center" wrapText="1"/>
    </xf>
    <xf numFmtId="164" fontId="23" fillId="0" borderId="29" xfId="1" applyNumberFormat="1" applyFont="1" applyFill="1" applyBorder="1" applyAlignment="1" applyProtection="1">
      <alignment vertical="center" wrapText="1"/>
    </xf>
    <xf numFmtId="164" fontId="23" fillId="0" borderId="58" xfId="1" applyNumberFormat="1" applyFont="1" applyFill="1" applyBorder="1" applyAlignment="1" applyProtection="1">
      <alignment vertical="center" wrapText="1"/>
    </xf>
    <xf numFmtId="0" fontId="61" fillId="0" borderId="72" xfId="0" applyFont="1" applyFill="1" applyBorder="1" applyAlignment="1" applyProtection="1">
      <alignment horizontal="center" vertical="center" wrapText="1"/>
    </xf>
    <xf numFmtId="0" fontId="71" fillId="0" borderId="35" xfId="1" applyFont="1" applyFill="1" applyBorder="1" applyAlignment="1" applyProtection="1">
      <alignment horizontal="left" vertical="center" wrapText="1" indent="1"/>
    </xf>
    <xf numFmtId="0" fontId="61" fillId="0" borderId="119" xfId="0" applyFont="1" applyFill="1" applyBorder="1" applyAlignment="1" applyProtection="1">
      <alignment horizontal="center" vertical="center" wrapText="1"/>
    </xf>
    <xf numFmtId="0" fontId="56" fillId="0" borderId="58" xfId="1" applyFont="1" applyFill="1" applyBorder="1" applyAlignment="1" applyProtection="1">
      <alignment vertical="center" wrapText="1"/>
    </xf>
    <xf numFmtId="0" fontId="61" fillId="0" borderId="123" xfId="0" applyFont="1" applyFill="1" applyBorder="1" applyAlignment="1" applyProtection="1">
      <alignment horizontal="center" vertical="center" wrapText="1"/>
    </xf>
    <xf numFmtId="164" fontId="60" fillId="0" borderId="10" xfId="1" applyNumberFormat="1" applyFont="1" applyFill="1" applyBorder="1" applyAlignment="1" applyProtection="1">
      <alignment vertical="center" wrapText="1"/>
    </xf>
    <xf numFmtId="4" fontId="23" fillId="0" borderId="124" xfId="1" applyNumberFormat="1" applyFont="1" applyFill="1" applyBorder="1" applyAlignment="1" applyProtection="1">
      <alignment horizontal="right" vertical="center" wrapText="1"/>
    </xf>
    <xf numFmtId="0" fontId="61" fillId="0" borderId="125" xfId="0" applyFont="1" applyFill="1" applyBorder="1" applyAlignment="1" applyProtection="1">
      <alignment horizontal="center" vertical="center" wrapText="1"/>
    </xf>
    <xf numFmtId="4" fontId="23" fillId="0" borderId="126" xfId="1" applyNumberFormat="1" applyFont="1" applyFill="1" applyBorder="1" applyAlignment="1" applyProtection="1">
      <alignment horizontal="right" vertical="center" wrapText="1"/>
    </xf>
    <xf numFmtId="0" fontId="69" fillId="0" borderId="83" xfId="1" applyFont="1" applyFill="1" applyBorder="1" applyAlignment="1" applyProtection="1">
      <alignment vertical="center" wrapText="1"/>
    </xf>
    <xf numFmtId="0" fontId="61" fillId="0" borderId="127" xfId="0" applyFont="1" applyFill="1" applyBorder="1" applyAlignment="1" applyProtection="1">
      <alignment horizontal="center" vertical="center" wrapText="1"/>
    </xf>
    <xf numFmtId="4" fontId="23" fillId="0" borderId="128" xfId="1" applyNumberFormat="1" applyFont="1" applyFill="1" applyBorder="1" applyAlignment="1" applyProtection="1">
      <alignment horizontal="right" vertical="center" wrapText="1"/>
    </xf>
    <xf numFmtId="4" fontId="23" fillId="0" borderId="5" xfId="45" applyNumberFormat="1" applyFont="1" applyFill="1" applyBorder="1" applyAlignment="1" applyProtection="1">
      <alignment horizontal="right" vertical="center" wrapText="1"/>
      <protection locked="0"/>
    </xf>
    <xf numFmtId="4" fontId="23" fillId="0" borderId="31" xfId="45" applyNumberFormat="1" applyFont="1" applyFill="1" applyBorder="1" applyAlignment="1" applyProtection="1">
      <alignment horizontal="right" vertical="center" wrapText="1"/>
      <protection locked="0"/>
    </xf>
    <xf numFmtId="4" fontId="23" fillId="0" borderId="30" xfId="45" applyNumberFormat="1" applyFont="1" applyFill="1" applyBorder="1" applyAlignment="1" applyProtection="1">
      <alignment horizontal="right" vertical="center" wrapText="1"/>
      <protection locked="0"/>
    </xf>
    <xf numFmtId="4" fontId="23" fillId="0" borderId="7" xfId="45" applyNumberFormat="1" applyFont="1" applyFill="1" applyBorder="1" applyAlignment="1" applyProtection="1">
      <alignment horizontal="right" vertical="center" wrapText="1"/>
      <protection locked="0"/>
    </xf>
    <xf numFmtId="4" fontId="72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2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72" fillId="0" borderId="21" xfId="0" applyNumberFormat="1" applyFont="1" applyFill="1" applyBorder="1" applyAlignment="1">
      <alignment horizontal="right" vertical="center" wrapText="1"/>
    </xf>
    <xf numFmtId="4" fontId="23" fillId="0" borderId="21" xfId="45" applyNumberFormat="1" applyFont="1" applyFill="1" applyBorder="1" applyAlignment="1" applyProtection="1">
      <alignment horizontal="right" vertical="center" wrapText="1"/>
      <protection locked="0"/>
    </xf>
    <xf numFmtId="4" fontId="23" fillId="0" borderId="20" xfId="45" applyNumberFormat="1" applyFont="1" applyFill="1" applyBorder="1" applyAlignment="1" applyProtection="1">
      <alignment horizontal="right" vertical="center" wrapText="1"/>
      <protection locked="0"/>
    </xf>
    <xf numFmtId="0" fontId="79" fillId="0" borderId="10" xfId="0" applyFont="1" applyBorder="1"/>
    <xf numFmtId="0" fontId="79" fillId="0" borderId="10" xfId="0" applyFont="1" applyBorder="1" applyAlignment="1" applyProtection="1">
      <alignment vertical="center"/>
      <protection locked="0"/>
    </xf>
    <xf numFmtId="3" fontId="79" fillId="0" borderId="10" xfId="40" applyNumberFormat="1" applyFont="1" applyFill="1" applyBorder="1" applyAlignment="1">
      <alignment horizontal="right"/>
    </xf>
    <xf numFmtId="3" fontId="79" fillId="0" borderId="129" xfId="40" applyNumberFormat="1" applyFont="1" applyFill="1" applyBorder="1" applyAlignment="1">
      <alignment horizontal="right"/>
    </xf>
    <xf numFmtId="0" fontId="79" fillId="0" borderId="84" xfId="0" applyFont="1" applyBorder="1"/>
    <xf numFmtId="164" fontId="36" fillId="19" borderId="74" xfId="0" applyNumberFormat="1" applyFont="1" applyFill="1" applyBorder="1" applyAlignment="1" applyProtection="1">
      <alignment horizontal="left" vertical="center" wrapText="1" indent="2"/>
    </xf>
    <xf numFmtId="3" fontId="41" fillId="0" borderId="74" xfId="0" applyNumberFormat="1" applyFont="1" applyFill="1" applyBorder="1" applyAlignment="1" applyProtection="1">
      <alignment horizontal="right" vertical="center"/>
    </xf>
    <xf numFmtId="0" fontId="79" fillId="0" borderId="36" xfId="0" applyFont="1" applyBorder="1" applyAlignment="1" applyProtection="1">
      <alignment horizontal="right" vertical="center" indent="1"/>
    </xf>
    <xf numFmtId="0" fontId="79" fillId="0" borderId="90" xfId="0" applyFont="1" applyBorder="1" applyAlignment="1" applyProtection="1">
      <alignment horizontal="right" vertical="center" indent="1"/>
    </xf>
    <xf numFmtId="0" fontId="79" fillId="0" borderId="83" xfId="0" applyFont="1" applyBorder="1"/>
    <xf numFmtId="0" fontId="79" fillId="0" borderId="83" xfId="0" applyFont="1" applyBorder="1" applyAlignment="1" applyProtection="1">
      <alignment vertical="center"/>
      <protection locked="0"/>
    </xf>
    <xf numFmtId="3" fontId="79" fillId="0" borderId="83" xfId="40" applyNumberFormat="1" applyFont="1" applyFill="1" applyBorder="1" applyAlignment="1">
      <alignment horizontal="right"/>
    </xf>
    <xf numFmtId="0" fontId="79" fillId="0" borderId="83" xfId="0" applyFont="1" applyBorder="1" applyAlignment="1" applyProtection="1">
      <protection locked="0"/>
    </xf>
    <xf numFmtId="0" fontId="79" fillId="0" borderId="83" xfId="0" applyFont="1" applyBorder="1" applyAlignment="1" applyProtection="1">
      <alignment horizontal="left" vertical="center"/>
      <protection locked="0"/>
    </xf>
    <xf numFmtId="0" fontId="79" fillId="0" borderId="83" xfId="1" applyFont="1" applyFill="1" applyBorder="1" applyAlignment="1" applyProtection="1">
      <alignment horizontal="left" vertical="center" wrapText="1"/>
    </xf>
    <xf numFmtId="0" fontId="79" fillId="0" borderId="88" xfId="0" applyFont="1" applyBorder="1" applyAlignment="1" applyProtection="1">
      <alignment horizontal="right" vertical="center" indent="1"/>
    </xf>
    <xf numFmtId="0" fontId="26" fillId="0" borderId="113" xfId="0" applyFont="1" applyBorder="1" applyAlignment="1">
      <alignment horizontal="center"/>
    </xf>
    <xf numFmtId="0" fontId="26" fillId="0" borderId="79" xfId="0" applyFont="1" applyBorder="1" applyAlignment="1">
      <alignment horizontal="center"/>
    </xf>
    <xf numFmtId="0" fontId="26" fillId="0" borderId="130" xfId="0" applyFont="1" applyBorder="1" applyAlignment="1">
      <alignment horizontal="center"/>
    </xf>
    <xf numFmtId="0" fontId="26" fillId="0" borderId="73" xfId="0" applyFont="1" applyBorder="1"/>
    <xf numFmtId="0" fontId="27" fillId="0" borderId="74" xfId="0" applyFont="1" applyBorder="1"/>
    <xf numFmtId="0" fontId="26" fillId="0" borderId="75" xfId="0" applyFont="1" applyBorder="1" applyAlignment="1"/>
    <xf numFmtId="0" fontId="26" fillId="0" borderId="28" xfId="0" applyFont="1" applyBorder="1"/>
    <xf numFmtId="0" fontId="26" fillId="0" borderId="27" xfId="0" applyFont="1" applyBorder="1"/>
    <xf numFmtId="0" fontId="37" fillId="0" borderId="27" xfId="0" applyFont="1" applyBorder="1"/>
    <xf numFmtId="0" fontId="26" fillId="0" borderId="26" xfId="0" applyFont="1" applyBorder="1"/>
    <xf numFmtId="0" fontId="26" fillId="0" borderId="131" xfId="0" applyFont="1" applyBorder="1"/>
    <xf numFmtId="0" fontId="26" fillId="0" borderId="129" xfId="0" applyFont="1" applyBorder="1"/>
    <xf numFmtId="3" fontId="26" fillId="0" borderId="132" xfId="0" applyNumberFormat="1" applyFont="1" applyBorder="1"/>
    <xf numFmtId="0" fontId="26" fillId="0" borderId="92" xfId="0" applyFont="1" applyBorder="1"/>
    <xf numFmtId="0" fontId="26" fillId="0" borderId="93" xfId="0" applyFont="1" applyBorder="1"/>
    <xf numFmtId="3" fontId="26" fillId="0" borderId="94" xfId="0" applyNumberFormat="1" applyFont="1" applyBorder="1"/>
    <xf numFmtId="0" fontId="26" fillId="0" borderId="76" xfId="0" applyFont="1" applyBorder="1"/>
    <xf numFmtId="0" fontId="26" fillId="0" borderId="77" xfId="0" applyFont="1" applyBorder="1"/>
    <xf numFmtId="0" fontId="37" fillId="0" borderId="77" xfId="0" applyFont="1" applyBorder="1"/>
    <xf numFmtId="0" fontId="26" fillId="0" borderId="80" xfId="0" applyFont="1" applyBorder="1"/>
    <xf numFmtId="0" fontId="37" fillId="0" borderId="129" xfId="0" applyFont="1" applyBorder="1"/>
    <xf numFmtId="0" fontId="26" fillId="0" borderId="88" xfId="0" applyFont="1" applyBorder="1"/>
    <xf numFmtId="0" fontId="26" fillId="0" borderId="84" xfId="0" applyFont="1" applyBorder="1"/>
    <xf numFmtId="3" fontId="26" fillId="0" borderId="89" xfId="0" applyNumberFormat="1" applyFont="1" applyBorder="1"/>
    <xf numFmtId="3" fontId="34" fillId="0" borderId="75" xfId="0" applyNumberFormat="1" applyFont="1" applyBorder="1"/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113" xfId="0" applyFont="1" applyBorder="1"/>
    <xf numFmtId="0" fontId="34" fillId="0" borderId="79" xfId="0" applyFont="1" applyBorder="1" applyAlignment="1">
      <alignment horizontal="center"/>
    </xf>
    <xf numFmtId="0" fontId="34" fillId="0" borderId="130" xfId="0" applyFont="1" applyBorder="1" applyAlignment="1">
      <alignment horizontal="center"/>
    </xf>
    <xf numFmtId="0" fontId="35" fillId="0" borderId="25" xfId="0" applyFont="1" applyBorder="1"/>
    <xf numFmtId="0" fontId="34" fillId="0" borderId="7" xfId="0" applyFont="1" applyBorder="1" applyAlignment="1">
      <alignment horizontal="center"/>
    </xf>
    <xf numFmtId="0" fontId="35" fillId="0" borderId="5" xfId="0" applyFont="1" applyBorder="1"/>
    <xf numFmtId="0" fontId="35" fillId="0" borderId="7" xfId="0" applyFont="1" applyBorder="1"/>
    <xf numFmtId="0" fontId="35" fillId="0" borderId="28" xfId="0" applyFont="1" applyBorder="1"/>
    <xf numFmtId="166" fontId="35" fillId="0" borderId="27" xfId="0" applyNumberFormat="1" applyFont="1" applyBorder="1" applyAlignment="1">
      <alignment horizontal="center"/>
    </xf>
    <xf numFmtId="0" fontId="35" fillId="0" borderId="27" xfId="0" applyFont="1" applyBorder="1" applyAlignment="1">
      <alignment wrapText="1"/>
    </xf>
    <xf numFmtId="3" fontId="35" fillId="0" borderId="26" xfId="0" applyNumberFormat="1" applyFont="1" applyBorder="1"/>
    <xf numFmtId="0" fontId="35" fillId="0" borderId="131" xfId="0" applyFont="1" applyBorder="1"/>
    <xf numFmtId="166" fontId="35" fillId="0" borderId="129" xfId="0" applyNumberFormat="1" applyFont="1" applyBorder="1" applyAlignment="1">
      <alignment horizontal="center"/>
    </xf>
    <xf numFmtId="0" fontId="35" fillId="0" borderId="129" xfId="0" applyFont="1" applyBorder="1"/>
    <xf numFmtId="3" fontId="35" fillId="0" borderId="132" xfId="0" applyNumberFormat="1" applyFont="1" applyBorder="1"/>
    <xf numFmtId="0" fontId="35" fillId="0" borderId="88" xfId="0" applyFont="1" applyBorder="1"/>
    <xf numFmtId="166" fontId="35" fillId="0" borderId="84" xfId="0" applyNumberFormat="1" applyFont="1" applyBorder="1" applyAlignment="1">
      <alignment horizontal="center"/>
    </xf>
    <xf numFmtId="3" fontId="35" fillId="0" borderId="89" xfId="0" applyNumberFormat="1" applyFont="1" applyBorder="1"/>
    <xf numFmtId="166" fontId="34" fillId="0" borderId="5" xfId="0" applyNumberFormat="1" applyFont="1" applyBorder="1" applyAlignment="1">
      <alignment horizontal="center"/>
    </xf>
    <xf numFmtId="3" fontId="34" fillId="0" borderId="7" xfId="0" applyNumberFormat="1" applyFont="1" applyBorder="1"/>
    <xf numFmtId="0" fontId="35" fillId="0" borderId="5" xfId="0" applyFont="1" applyBorder="1" applyAlignment="1">
      <alignment horizontal="center"/>
    </xf>
    <xf numFmtId="3" fontId="35" fillId="0" borderId="7" xfId="0" applyNumberFormat="1" applyFont="1" applyBorder="1"/>
    <xf numFmtId="0" fontId="35" fillId="0" borderId="73" xfId="0" applyFont="1" applyBorder="1"/>
    <xf numFmtId="166" fontId="34" fillId="0" borderId="74" xfId="0" applyNumberFormat="1" applyFont="1" applyBorder="1" applyAlignment="1">
      <alignment horizontal="center"/>
    </xf>
    <xf numFmtId="0" fontId="34" fillId="0" borderId="74" xfId="0" applyFont="1" applyBorder="1"/>
    <xf numFmtId="0" fontId="35" fillId="0" borderId="92" xfId="0" applyFont="1" applyBorder="1" applyAlignment="1">
      <alignment horizontal="left" wrapText="1"/>
    </xf>
    <xf numFmtId="3" fontId="35" fillId="0" borderId="93" xfId="0" applyNumberFormat="1" applyFont="1" applyBorder="1" applyAlignment="1">
      <alignment horizontal="center" wrapText="1"/>
    </xf>
    <xf numFmtId="3" fontId="35" fillId="0" borderId="94" xfId="0" applyNumberFormat="1" applyFont="1" applyBorder="1" applyAlignment="1">
      <alignment horizontal="center"/>
    </xf>
    <xf numFmtId="0" fontId="34" fillId="0" borderId="73" xfId="0" applyFont="1" applyFill="1" applyBorder="1" applyAlignment="1">
      <alignment horizontal="center" vertical="center" wrapText="1"/>
    </xf>
    <xf numFmtId="0" fontId="35" fillId="0" borderId="76" xfId="0" applyFont="1" applyBorder="1"/>
    <xf numFmtId="0" fontId="35" fillId="0" borderId="77" xfId="0" applyFont="1" applyBorder="1" applyAlignment="1">
      <alignment horizontal="center"/>
    </xf>
    <xf numFmtId="0" fontId="35" fillId="0" borderId="80" xfId="0" applyFont="1" applyBorder="1" applyAlignment="1">
      <alignment horizontal="center"/>
    </xf>
    <xf numFmtId="0" fontId="34" fillId="0" borderId="129" xfId="0" applyFont="1" applyBorder="1" applyAlignment="1">
      <alignment horizontal="center" vertical="center"/>
    </xf>
    <xf numFmtId="0" fontId="34" fillId="0" borderId="129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34" fillId="0" borderId="129" xfId="0" applyFont="1" applyBorder="1" applyAlignment="1">
      <alignment horizontal="center"/>
    </xf>
    <xf numFmtId="0" fontId="34" fillId="0" borderId="132" xfId="0" applyFont="1" applyBorder="1" applyAlignment="1">
      <alignment horizontal="center"/>
    </xf>
    <xf numFmtId="0" fontId="35" fillId="0" borderId="129" xfId="0" applyFont="1" applyBorder="1" applyAlignment="1">
      <alignment wrapText="1"/>
    </xf>
    <xf numFmtId="3" fontId="35" fillId="0" borderId="129" xfId="0" applyNumberFormat="1" applyFont="1" applyBorder="1"/>
    <xf numFmtId="167" fontId="35" fillId="0" borderId="129" xfId="0" applyNumberFormat="1" applyFont="1" applyBorder="1"/>
    <xf numFmtId="0" fontId="35" fillId="0" borderId="132" xfId="0" applyFont="1" applyBorder="1"/>
    <xf numFmtId="0" fontId="35" fillId="0" borderId="92" xfId="0" applyFont="1" applyBorder="1"/>
    <xf numFmtId="0" fontId="35" fillId="0" borderId="93" xfId="0" applyFont="1" applyBorder="1"/>
    <xf numFmtId="0" fontId="35" fillId="0" borderId="94" xfId="0" applyFont="1" applyBorder="1"/>
    <xf numFmtId="164" fontId="60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83" xfId="1" applyNumberFormat="1" applyFont="1" applyFill="1" applyBorder="1" applyAlignment="1" applyProtection="1">
      <alignment horizontal="right" vertical="center" wrapText="1"/>
    </xf>
    <xf numFmtId="164" fontId="60" fillId="0" borderId="85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4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64" fillId="0" borderId="83" xfId="1" applyNumberFormat="1" applyFont="1" applyFill="1" applyBorder="1" applyAlignment="1" applyProtection="1">
      <alignment horizontal="right" vertical="center" wrapText="1"/>
    </xf>
    <xf numFmtId="164" fontId="67" fillId="0" borderId="83" xfId="1" applyNumberFormat="1" applyFont="1" applyFill="1" applyBorder="1" applyAlignment="1" applyProtection="1">
      <alignment horizontal="right" vertical="center" wrapText="1"/>
    </xf>
    <xf numFmtId="164" fontId="59" fillId="0" borderId="85" xfId="1" applyNumberFormat="1" applyFont="1" applyFill="1" applyBorder="1" applyAlignment="1" applyProtection="1">
      <alignment horizontal="right" vertical="center" wrapText="1"/>
    </xf>
    <xf numFmtId="49" fontId="65" fillId="0" borderId="28" xfId="1" applyNumberFormat="1" applyFont="1" applyFill="1" applyBorder="1" applyAlignment="1" applyProtection="1">
      <alignment horizontal="left" vertical="center" wrapText="1" indent="1"/>
    </xf>
    <xf numFmtId="49" fontId="65" fillId="0" borderId="57" xfId="1" applyNumberFormat="1" applyFont="1" applyFill="1" applyBorder="1" applyAlignment="1" applyProtection="1">
      <alignment horizontal="left" vertical="center" wrapText="1" indent="1"/>
    </xf>
    <xf numFmtId="0" fontId="65" fillId="0" borderId="58" xfId="1" applyFont="1" applyFill="1" applyBorder="1" applyAlignment="1" applyProtection="1">
      <alignment horizontal="left" vertical="center" wrapText="1" indent="1"/>
    </xf>
    <xf numFmtId="164" fontId="60" fillId="0" borderId="9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85" xfId="1" applyNumberFormat="1" applyFont="1" applyFill="1" applyBorder="1" applyAlignment="1" applyProtection="1">
      <alignment horizontal="right" vertical="center" wrapText="1"/>
    </xf>
    <xf numFmtId="164" fontId="60" fillId="0" borderId="129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132" xfId="1" applyNumberFormat="1" applyFont="1" applyFill="1" applyBorder="1" applyAlignment="1" applyProtection="1">
      <alignment horizontal="right" vertical="center" wrapText="1"/>
    </xf>
    <xf numFmtId="164" fontId="18" fillId="0" borderId="83" xfId="1" applyNumberFormat="1" applyFont="1" applyFill="1" applyBorder="1" applyAlignment="1" applyProtection="1">
      <alignment vertical="center" wrapText="1"/>
    </xf>
    <xf numFmtId="164" fontId="18" fillId="0" borderId="83" xfId="1" applyNumberFormat="1" applyFont="1" applyFill="1" applyBorder="1" applyAlignment="1" applyProtection="1">
      <alignment vertical="center" wrapText="1"/>
      <protection locked="0"/>
    </xf>
    <xf numFmtId="164" fontId="18" fillId="0" borderId="85" xfId="1" applyNumberFormat="1" applyFont="1" applyFill="1" applyBorder="1" applyAlignment="1" applyProtection="1">
      <alignment vertical="center" wrapText="1"/>
      <protection locked="0"/>
    </xf>
    <xf numFmtId="164" fontId="65" fillId="0" borderId="10" xfId="45" applyNumberFormat="1" applyFont="1" applyFill="1" applyBorder="1" applyAlignment="1" applyProtection="1">
      <alignment horizontal="right" vertical="center" wrapText="1"/>
    </xf>
    <xf numFmtId="164" fontId="77" fillId="0" borderId="83" xfId="1" applyNumberFormat="1" applyFont="1" applyFill="1" applyBorder="1" applyAlignment="1" applyProtection="1">
      <alignment vertical="center" wrapText="1"/>
      <protection locked="0"/>
    </xf>
    <xf numFmtId="164" fontId="81" fillId="0" borderId="5" xfId="1" applyNumberFormat="1" applyFont="1" applyFill="1" applyBorder="1" applyAlignment="1" applyProtection="1">
      <alignment vertical="center" wrapText="1"/>
    </xf>
    <xf numFmtId="3" fontId="82" fillId="0" borderId="0" xfId="45" applyNumberFormat="1" applyFont="1" applyFill="1" applyAlignment="1">
      <alignment vertical="center" wrapText="1"/>
    </xf>
    <xf numFmtId="3" fontId="79" fillId="0" borderId="10" xfId="0" applyNumberFormat="1" applyFont="1" applyFill="1" applyBorder="1" applyAlignment="1" applyProtection="1">
      <alignment horizontal="right" vertical="center"/>
      <protection locked="0"/>
    </xf>
    <xf numFmtId="2" fontId="79" fillId="0" borderId="29" xfId="0" applyNumberFormat="1" applyFont="1" applyBorder="1" applyAlignment="1">
      <alignment horizontal="right" vertical="center"/>
    </xf>
    <xf numFmtId="3" fontId="79" fillId="0" borderId="83" xfId="0" applyNumberFormat="1" applyFont="1" applyFill="1" applyBorder="1" applyAlignment="1" applyProtection="1">
      <alignment horizontal="right" vertical="center"/>
      <protection locked="0"/>
    </xf>
    <xf numFmtId="2" fontId="79" fillId="0" borderId="91" xfId="0" applyNumberFormat="1" applyFont="1" applyBorder="1" applyAlignment="1">
      <alignment horizontal="right" vertical="center"/>
    </xf>
    <xf numFmtId="3" fontId="79" fillId="0" borderId="84" xfId="0" applyNumberFormat="1" applyFont="1" applyFill="1" applyBorder="1" applyAlignment="1" applyProtection="1">
      <alignment horizontal="right" vertical="center"/>
      <protection locked="0"/>
    </xf>
    <xf numFmtId="2" fontId="79" fillId="0" borderId="89" xfId="0" applyNumberFormat="1" applyFont="1" applyBorder="1" applyAlignment="1">
      <alignment horizontal="right" vertical="center"/>
    </xf>
    <xf numFmtId="3" fontId="83" fillId="0" borderId="74" xfId="0" applyNumberFormat="1" applyFont="1" applyFill="1" applyBorder="1" applyAlignment="1" applyProtection="1">
      <alignment horizontal="right" vertical="center"/>
    </xf>
    <xf numFmtId="2" fontId="35" fillId="0" borderId="75" xfId="0" applyNumberFormat="1" applyFont="1" applyBorder="1" applyAlignment="1">
      <alignment horizontal="right" vertical="center"/>
    </xf>
    <xf numFmtId="0" fontId="26" fillId="0" borderId="0" xfId="0" applyFont="1" applyBorder="1"/>
    <xf numFmtId="0" fontId="0" fillId="0" borderId="0" xfId="0" applyFill="1"/>
    <xf numFmtId="0" fontId="79" fillId="0" borderId="5" xfId="0" applyFont="1" applyFill="1" applyBorder="1"/>
    <xf numFmtId="0" fontId="26" fillId="0" borderId="33" xfId="0" applyFont="1" applyFill="1" applyBorder="1" applyAlignment="1">
      <alignment horizontal="justify" vertical="top" wrapText="1"/>
    </xf>
    <xf numFmtId="0" fontId="34" fillId="0" borderId="43" xfId="0" applyFont="1" applyFill="1" applyBorder="1" applyAlignment="1">
      <alignment horizontal="center" vertical="top" wrapText="1"/>
    </xf>
    <xf numFmtId="0" fontId="34" fillId="0" borderId="43" xfId="0" applyFont="1" applyFill="1" applyBorder="1" applyAlignment="1">
      <alignment horizontal="justify" vertical="center" wrapText="1"/>
    </xf>
    <xf numFmtId="3" fontId="35" fillId="0" borderId="43" xfId="0" applyNumberFormat="1" applyFont="1" applyFill="1" applyBorder="1" applyAlignment="1">
      <alignment horizontal="justify" vertical="top" wrapText="1"/>
    </xf>
    <xf numFmtId="0" fontId="32" fillId="0" borderId="33" xfId="0" applyFont="1" applyFill="1" applyBorder="1" applyAlignment="1">
      <alignment horizontal="justify" vertical="top" wrapText="1"/>
    </xf>
    <xf numFmtId="0" fontId="35" fillId="0" borderId="43" xfId="0" applyFont="1" applyFill="1" applyBorder="1" applyAlignment="1">
      <alignment horizontal="justify" vertical="center" wrapText="1"/>
    </xf>
    <xf numFmtId="3" fontId="35" fillId="0" borderId="43" xfId="0" applyNumberFormat="1" applyFont="1" applyFill="1" applyBorder="1" applyAlignment="1">
      <alignment horizontal="right" wrapText="1"/>
    </xf>
    <xf numFmtId="0" fontId="31" fillId="0" borderId="33" xfId="0" applyFont="1" applyFill="1" applyBorder="1" applyAlignment="1">
      <alignment horizontal="justify" vertical="top" wrapText="1"/>
    </xf>
    <xf numFmtId="3" fontId="34" fillId="0" borderId="43" xfId="0" applyNumberFormat="1" applyFont="1" applyFill="1" applyBorder="1" applyAlignment="1">
      <alignment horizontal="right" wrapText="1"/>
    </xf>
    <xf numFmtId="0" fontId="35" fillId="0" borderId="43" xfId="0" applyFont="1" applyFill="1" applyBorder="1" applyAlignment="1">
      <alignment horizontal="left" vertical="center"/>
    </xf>
    <xf numFmtId="3" fontId="34" fillId="0" borderId="43" xfId="0" applyNumberFormat="1" applyFont="1" applyFill="1" applyBorder="1" applyAlignment="1">
      <alignment horizontal="right"/>
    </xf>
    <xf numFmtId="0" fontId="32" fillId="0" borderId="133" xfId="0" applyFont="1" applyBorder="1" applyAlignment="1">
      <alignment horizontal="center"/>
    </xf>
    <xf numFmtId="0" fontId="30" fillId="0" borderId="13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/>
    </xf>
    <xf numFmtId="3" fontId="29" fillId="0" borderId="52" xfId="0" applyNumberFormat="1" applyFont="1" applyBorder="1"/>
    <xf numFmtId="0" fontId="32" fillId="0" borderId="59" xfId="0" applyFont="1" applyBorder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/>
    </xf>
    <xf numFmtId="3" fontId="29" fillId="0" borderId="66" xfId="0" applyNumberFormat="1" applyFont="1" applyBorder="1"/>
    <xf numFmtId="3" fontId="55" fillId="0" borderId="66" xfId="0" applyNumberFormat="1" applyFont="1" applyBorder="1"/>
    <xf numFmtId="165" fontId="29" fillId="0" borderId="66" xfId="0" applyNumberFormat="1" applyFont="1" applyBorder="1" applyAlignment="1">
      <alignment horizontal="right" vertical="justify"/>
    </xf>
    <xf numFmtId="165" fontId="55" fillId="0" borderId="66" xfId="0" applyNumberFormat="1" applyFont="1" applyBorder="1" applyAlignment="1">
      <alignment vertical="justify"/>
    </xf>
    <xf numFmtId="3" fontId="30" fillId="0" borderId="66" xfId="0" applyNumberFormat="1" applyFont="1" applyBorder="1"/>
    <xf numFmtId="0" fontId="55" fillId="0" borderId="66" xfId="0" applyFont="1" applyBorder="1"/>
    <xf numFmtId="165" fontId="30" fillId="0" borderId="66" xfId="0" applyNumberFormat="1" applyFont="1" applyBorder="1" applyAlignment="1">
      <alignment horizontal="right" vertical="justify"/>
    </xf>
    <xf numFmtId="3" fontId="30" fillId="0" borderId="69" xfId="0" applyNumberFormat="1" applyFont="1" applyBorder="1"/>
    <xf numFmtId="0" fontId="0" fillId="0" borderId="0" xfId="0" applyAlignment="1">
      <alignment wrapText="1"/>
    </xf>
    <xf numFmtId="0" fontId="26" fillId="0" borderId="130" xfId="0" applyFont="1" applyBorder="1"/>
    <xf numFmtId="0" fontId="26" fillId="0" borderId="113" xfId="0" applyFont="1" applyBorder="1"/>
    <xf numFmtId="0" fontId="27" fillId="0" borderId="79" xfId="0" applyFont="1" applyBorder="1"/>
    <xf numFmtId="0" fontId="35" fillId="0" borderId="57" xfId="0" applyFont="1" applyBorder="1" applyAlignment="1">
      <alignment horizontal="center" wrapText="1"/>
    </xf>
    <xf numFmtId="0" fontId="35" fillId="0" borderId="58" xfId="0" applyFont="1" applyBorder="1" applyAlignment="1">
      <alignment horizontal="center" wrapText="1"/>
    </xf>
    <xf numFmtId="0" fontId="35" fillId="0" borderId="135" xfId="0" applyFont="1" applyBorder="1" applyAlignment="1">
      <alignment horizontal="right" wrapText="1"/>
    </xf>
    <xf numFmtId="49" fontId="30" fillId="0" borderId="45" xfId="0" applyNumberFormat="1" applyFont="1" applyFill="1" applyBorder="1" applyAlignment="1">
      <alignment horizontal="right"/>
    </xf>
    <xf numFmtId="0" fontId="30" fillId="0" borderId="45" xfId="0" applyFont="1" applyBorder="1" applyAlignment="1">
      <alignment wrapText="1"/>
    </xf>
    <xf numFmtId="3" fontId="30" fillId="0" borderId="45" xfId="0" applyNumberFormat="1" applyFont="1" applyBorder="1"/>
    <xf numFmtId="0" fontId="29" fillId="0" borderId="43" xfId="0" applyFont="1" applyFill="1" applyBorder="1" applyAlignment="1">
      <alignment horizontal="justify" vertical="top" wrapText="1"/>
    </xf>
    <xf numFmtId="0" fontId="26" fillId="0" borderId="43" xfId="0" applyFont="1" applyFill="1" applyBorder="1" applyAlignment="1">
      <alignment horizontal="right" wrapText="1"/>
    </xf>
    <xf numFmtId="0" fontId="30" fillId="0" borderId="43" xfId="0" applyFont="1" applyFill="1" applyBorder="1" applyAlignment="1">
      <alignment horizontal="justify" vertical="top" wrapText="1"/>
    </xf>
    <xf numFmtId="0" fontId="27" fillId="0" borderId="43" xfId="0" applyFont="1" applyFill="1" applyBorder="1" applyAlignment="1">
      <alignment horizontal="right" wrapText="1"/>
    </xf>
    <xf numFmtId="3" fontId="27" fillId="0" borderId="43" xfId="0" applyNumberFormat="1" applyFont="1" applyFill="1" applyBorder="1" applyAlignment="1">
      <alignment horizontal="right" wrapText="1"/>
    </xf>
    <xf numFmtId="0" fontId="27" fillId="0" borderId="43" xfId="0" applyFont="1" applyFill="1" applyBorder="1" applyAlignment="1">
      <alignment horizontal="justify" vertical="top" wrapText="1"/>
    </xf>
    <xf numFmtId="3" fontId="26" fillId="0" borderId="43" xfId="0" applyNumberFormat="1" applyFont="1" applyFill="1" applyBorder="1" applyAlignment="1">
      <alignment horizontal="right" wrapText="1"/>
    </xf>
    <xf numFmtId="0" fontId="26" fillId="0" borderId="0" xfId="0" applyFont="1" applyFill="1"/>
    <xf numFmtId="0" fontId="32" fillId="0" borderId="44" xfId="0" applyFont="1" applyFill="1" applyBorder="1"/>
    <xf numFmtId="0" fontId="32" fillId="0" borderId="45" xfId="0" applyFont="1" applyFill="1" applyBorder="1"/>
    <xf numFmtId="0" fontId="31" fillId="0" borderId="44" xfId="0" applyFont="1" applyFill="1" applyBorder="1"/>
    <xf numFmtId="0" fontId="30" fillId="0" borderId="45" xfId="0" applyFont="1" applyFill="1" applyBorder="1"/>
    <xf numFmtId="0" fontId="31" fillId="0" borderId="136" xfId="0" applyFont="1" applyFill="1" applyBorder="1"/>
    <xf numFmtId="0" fontId="30" fillId="0" borderId="64" xfId="0" applyFont="1" applyFill="1" applyBorder="1"/>
    <xf numFmtId="0" fontId="31" fillId="0" borderId="139" xfId="0" applyFont="1" applyFill="1" applyBorder="1"/>
    <xf numFmtId="0" fontId="30" fillId="0" borderId="140" xfId="0" applyFont="1" applyFill="1" applyBorder="1"/>
    <xf numFmtId="0" fontId="26" fillId="0" borderId="8" xfId="0" applyFont="1" applyFill="1" applyBorder="1"/>
    <xf numFmtId="0" fontId="31" fillId="0" borderId="41" xfId="0" applyFont="1" applyFill="1" applyBorder="1"/>
    <xf numFmtId="0" fontId="32" fillId="0" borderId="147" xfId="0" applyFont="1" applyFill="1" applyBorder="1"/>
    <xf numFmtId="0" fontId="32" fillId="0" borderId="148" xfId="0" applyFont="1" applyFill="1" applyBorder="1"/>
    <xf numFmtId="0" fontId="31" fillId="0" borderId="148" xfId="0" applyFont="1" applyFill="1" applyBorder="1"/>
    <xf numFmtId="0" fontId="32" fillId="0" borderId="149" xfId="0" applyFont="1" applyFill="1" applyBorder="1"/>
    <xf numFmtId="0" fontId="31" fillId="0" borderId="5" xfId="0" applyFont="1" applyFill="1" applyBorder="1"/>
    <xf numFmtId="0" fontId="26" fillId="0" borderId="27" xfId="0" applyFont="1" applyFill="1" applyBorder="1"/>
    <xf numFmtId="0" fontId="26" fillId="0" borderId="84" xfId="0" applyFont="1" applyFill="1" applyBorder="1"/>
    <xf numFmtId="0" fontId="31" fillId="0" borderId="27" xfId="0" applyFont="1" applyFill="1" applyBorder="1"/>
    <xf numFmtId="0" fontId="26" fillId="0" borderId="129" xfId="0" applyFont="1" applyFill="1" applyBorder="1"/>
    <xf numFmtId="0" fontId="27" fillId="0" borderId="5" xfId="0" applyFont="1" applyFill="1" applyBorder="1"/>
    <xf numFmtId="0" fontId="26" fillId="0" borderId="60" xfId="0" applyFont="1" applyFill="1" applyBorder="1" applyAlignment="1">
      <alignment horizontal="center"/>
    </xf>
    <xf numFmtId="0" fontId="26" fillId="0" borderId="151" xfId="0" applyFont="1" applyFill="1" applyBorder="1" applyAlignment="1">
      <alignment horizontal="center"/>
    </xf>
    <xf numFmtId="0" fontId="26" fillId="0" borderId="77" xfId="0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/>
    </xf>
    <xf numFmtId="0" fontId="26" fillId="0" borderId="67" xfId="0" applyFont="1" applyFill="1" applyBorder="1"/>
    <xf numFmtId="0" fontId="50" fillId="0" borderId="53" xfId="0" applyFont="1" applyFill="1" applyBorder="1" applyAlignment="1">
      <alignment horizontal="center" vertical="center"/>
    </xf>
    <xf numFmtId="0" fontId="50" fillId="0" borderId="129" xfId="0" applyFont="1" applyFill="1" applyBorder="1" applyAlignment="1">
      <alignment horizontal="center" vertical="center" wrapText="1"/>
    </xf>
    <xf numFmtId="0" fontId="51" fillId="0" borderId="129" xfId="0" applyFont="1" applyFill="1" applyBorder="1" applyAlignment="1">
      <alignment horizontal="center" vertical="center" wrapText="1"/>
    </xf>
    <xf numFmtId="0" fontId="50" fillId="0" borderId="132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/>
    </xf>
    <xf numFmtId="0" fontId="30" fillId="0" borderId="53" xfId="0" applyFont="1" applyFill="1" applyBorder="1" applyAlignment="1">
      <alignment horizontal="center"/>
    </xf>
    <xf numFmtId="0" fontId="30" fillId="0" borderId="129" xfId="0" applyFont="1" applyFill="1" applyBorder="1" applyAlignment="1">
      <alignment horizontal="center"/>
    </xf>
    <xf numFmtId="0" fontId="30" fillId="0" borderId="132" xfId="0" applyFont="1" applyFill="1" applyBorder="1" applyAlignment="1">
      <alignment horizontal="center"/>
    </xf>
    <xf numFmtId="0" fontId="30" fillId="0" borderId="67" xfId="0" applyFont="1" applyFill="1" applyBorder="1"/>
    <xf numFmtId="0" fontId="30" fillId="0" borderId="53" xfId="0" applyFont="1" applyFill="1" applyBorder="1"/>
    <xf numFmtId="3" fontId="30" fillId="0" borderId="129" xfId="0" applyNumberFormat="1" applyFont="1" applyFill="1" applyBorder="1"/>
    <xf numFmtId="0" fontId="29" fillId="0" borderId="67" xfId="0" applyFont="1" applyFill="1" applyBorder="1"/>
    <xf numFmtId="0" fontId="29" fillId="0" borderId="53" xfId="0" applyFont="1" applyFill="1" applyBorder="1"/>
    <xf numFmtId="3" fontId="29" fillId="0" borderId="129" xfId="0" applyNumberFormat="1" applyFont="1" applyFill="1" applyBorder="1"/>
    <xf numFmtId="0" fontId="29" fillId="0" borderId="129" xfId="0" applyFont="1" applyFill="1" applyBorder="1"/>
    <xf numFmtId="0" fontId="30" fillId="0" borderId="129" xfId="0" applyFont="1" applyFill="1" applyBorder="1"/>
    <xf numFmtId="0" fontId="30" fillId="0" borderId="137" xfId="0" applyFont="1" applyFill="1" applyBorder="1"/>
    <xf numFmtId="0" fontId="30" fillId="0" borderId="84" xfId="0" applyFont="1" applyFill="1" applyBorder="1"/>
    <xf numFmtId="3" fontId="30" fillId="0" borderId="84" xfId="0" applyNumberFormat="1" applyFont="1" applyFill="1" applyBorder="1"/>
    <xf numFmtId="0" fontId="29" fillId="0" borderId="152" xfId="0" applyFont="1" applyBorder="1"/>
    <xf numFmtId="0" fontId="29" fillId="0" borderId="153" xfId="0" applyFont="1" applyBorder="1"/>
    <xf numFmtId="0" fontId="50" fillId="0" borderId="146" xfId="0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32" fillId="0" borderId="154" xfId="0" applyFont="1" applyBorder="1"/>
    <xf numFmtId="0" fontId="31" fillId="0" borderId="155" xfId="0" applyFont="1" applyFill="1" applyBorder="1"/>
    <xf numFmtId="0" fontId="31" fillId="0" borderId="156" xfId="0" applyFont="1" applyFill="1" applyBorder="1"/>
    <xf numFmtId="3" fontId="31" fillId="0" borderId="74" xfId="0" applyNumberFormat="1" applyFont="1" applyFill="1" applyBorder="1"/>
    <xf numFmtId="3" fontId="31" fillId="0" borderId="75" xfId="0" applyNumberFormat="1" applyFont="1" applyFill="1" applyBorder="1"/>
    <xf numFmtId="0" fontId="29" fillId="0" borderId="154" xfId="0" applyFont="1" applyBorder="1"/>
    <xf numFmtId="0" fontId="50" fillId="0" borderId="64" xfId="0" applyFont="1" applyBorder="1" applyAlignment="1">
      <alignment horizontal="center"/>
    </xf>
    <xf numFmtId="0" fontId="50" fillId="0" borderId="155" xfId="0" applyFont="1" applyBorder="1" applyAlignment="1">
      <alignment horizontal="center"/>
    </xf>
    <xf numFmtId="0" fontId="31" fillId="0" borderId="155" xfId="0" applyFont="1" applyBorder="1"/>
    <xf numFmtId="3" fontId="31" fillId="0" borderId="155" xfId="0" applyNumberFormat="1" applyFont="1" applyBorder="1" applyAlignment="1">
      <alignment vertical="justify"/>
    </xf>
    <xf numFmtId="3" fontId="31" fillId="0" borderId="150" xfId="0" applyNumberFormat="1" applyFont="1" applyBorder="1" applyAlignment="1">
      <alignment vertical="justify"/>
    </xf>
    <xf numFmtId="3" fontId="30" fillId="0" borderId="64" xfId="0" applyNumberFormat="1" applyFont="1" applyBorder="1" applyAlignment="1">
      <alignment horizontal="right" vertical="justify"/>
    </xf>
    <xf numFmtId="3" fontId="30" fillId="0" borderId="65" xfId="0" applyNumberFormat="1" applyFont="1" applyBorder="1" applyAlignment="1">
      <alignment horizontal="right" vertical="justify"/>
    </xf>
    <xf numFmtId="0" fontId="28" fillId="0" borderId="8" xfId="0" applyFont="1" applyBorder="1" applyAlignment="1">
      <alignment horizontal="center"/>
    </xf>
    <xf numFmtId="0" fontId="29" fillId="0" borderId="8" xfId="0" applyFont="1" applyBorder="1"/>
    <xf numFmtId="3" fontId="29" fillId="0" borderId="8" xfId="0" applyNumberFormat="1" applyFont="1" applyBorder="1"/>
    <xf numFmtId="3" fontId="29" fillId="0" borderId="157" xfId="0" applyNumberFormat="1" applyFont="1" applyBorder="1"/>
    <xf numFmtId="3" fontId="31" fillId="0" borderId="155" xfId="0" applyNumberFormat="1" applyFont="1" applyBorder="1" applyAlignment="1">
      <alignment horizontal="right" vertical="justify"/>
    </xf>
    <xf numFmtId="3" fontId="31" fillId="0" borderId="150" xfId="0" applyNumberFormat="1" applyFont="1" applyBorder="1" applyAlignment="1">
      <alignment horizontal="right" vertical="justify"/>
    </xf>
    <xf numFmtId="0" fontId="26" fillId="0" borderId="95" xfId="0" applyFont="1" applyBorder="1"/>
    <xf numFmtId="0" fontId="26" fillId="0" borderId="96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57" xfId="0" applyFont="1" applyBorder="1" applyAlignment="1">
      <alignment horizontal="center"/>
    </xf>
    <xf numFmtId="0" fontId="30" fillId="0" borderId="155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164" fontId="2" fillId="0" borderId="12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29" xfId="1" applyNumberFormat="1" applyFont="1" applyFill="1" applyBorder="1" applyAlignment="1" applyProtection="1">
      <alignment horizontal="right" vertical="center" wrapText="1"/>
    </xf>
    <xf numFmtId="164" fontId="75" fillId="0" borderId="129" xfId="1" applyNumberFormat="1" applyFont="1" applyFill="1" applyBorder="1" applyAlignment="1" applyProtection="1">
      <alignment horizontal="right" vertical="center" wrapText="1"/>
    </xf>
    <xf numFmtId="0" fontId="70" fillId="0" borderId="32" xfId="1" applyFont="1" applyFill="1" applyBorder="1" applyAlignment="1">
      <alignment horizontal="center"/>
    </xf>
    <xf numFmtId="0" fontId="70" fillId="0" borderId="21" xfId="1" applyFont="1" applyFill="1" applyBorder="1" applyAlignment="1">
      <alignment horizontal="center"/>
    </xf>
    <xf numFmtId="0" fontId="72" fillId="0" borderId="106" xfId="0" applyFont="1" applyFill="1" applyBorder="1" applyAlignment="1">
      <alignment horizontal="left" vertical="center" wrapText="1"/>
    </xf>
    <xf numFmtId="0" fontId="72" fillId="0" borderId="22" xfId="0" applyFont="1" applyFill="1" applyBorder="1" applyAlignment="1">
      <alignment horizontal="left" vertical="center" wrapText="1"/>
    </xf>
    <xf numFmtId="0" fontId="72" fillId="0" borderId="122" xfId="0" applyFont="1" applyFill="1" applyBorder="1" applyAlignment="1">
      <alignment horizontal="left" vertical="center" wrapText="1"/>
    </xf>
    <xf numFmtId="0" fontId="56" fillId="0" borderId="25" xfId="45" applyFont="1" applyFill="1" applyBorder="1" applyAlignment="1" applyProtection="1">
      <alignment horizontal="center" vertical="center" wrapText="1"/>
    </xf>
    <xf numFmtId="0" fontId="56" fillId="0" borderId="5" xfId="45" applyFont="1" applyFill="1" applyBorder="1" applyAlignment="1" applyProtection="1">
      <alignment horizontal="center" vertical="center" wrapText="1"/>
    </xf>
    <xf numFmtId="0" fontId="56" fillId="0" borderId="106" xfId="45" applyFont="1" applyFill="1" applyBorder="1" applyAlignment="1" applyProtection="1">
      <alignment horizontal="center" vertical="center" wrapText="1"/>
    </xf>
    <xf numFmtId="0" fontId="56" fillId="0" borderId="22" xfId="45" applyFont="1" applyFill="1" applyBorder="1" applyAlignment="1" applyProtection="1">
      <alignment horizontal="center" vertical="center" wrapText="1"/>
    </xf>
    <xf numFmtId="0" fontId="56" fillId="0" borderId="107" xfId="45" applyFont="1" applyFill="1" applyBorder="1" applyAlignment="1" applyProtection="1">
      <alignment horizontal="center" vertical="center" wrapText="1"/>
    </xf>
    <xf numFmtId="0" fontId="56" fillId="0" borderId="86" xfId="45" applyFont="1" applyFill="1" applyBorder="1" applyAlignment="1" applyProtection="1">
      <alignment horizontal="center" vertical="center" wrapText="1"/>
    </xf>
    <xf numFmtId="0" fontId="56" fillId="0" borderId="82" xfId="45" applyFont="1" applyFill="1" applyBorder="1" applyAlignment="1" applyProtection="1">
      <alignment horizontal="center" vertical="center" wrapText="1"/>
    </xf>
    <xf numFmtId="0" fontId="56" fillId="0" borderId="87" xfId="45" applyFont="1" applyFill="1" applyBorder="1" applyAlignment="1" applyProtection="1">
      <alignment horizontal="center" vertical="center" wrapText="1"/>
    </xf>
    <xf numFmtId="0" fontId="56" fillId="0" borderId="56" xfId="45" applyFont="1" applyFill="1" applyBorder="1" applyAlignment="1" applyProtection="1">
      <alignment horizontal="center" vertical="center" wrapText="1"/>
    </xf>
    <xf numFmtId="0" fontId="56" fillId="0" borderId="31" xfId="45" applyFont="1" applyFill="1" applyBorder="1" applyAlignment="1" applyProtection="1">
      <alignment horizontal="center" vertical="center" wrapText="1"/>
    </xf>
    <xf numFmtId="0" fontId="75" fillId="0" borderId="111" xfId="45" applyFont="1" applyFill="1" applyBorder="1" applyAlignment="1" applyProtection="1">
      <alignment horizontal="right"/>
    </xf>
    <xf numFmtId="0" fontId="75" fillId="0" borderId="81" xfId="45" applyFont="1" applyFill="1" applyBorder="1" applyAlignment="1" applyProtection="1">
      <alignment horizontal="right"/>
    </xf>
    <xf numFmtId="0" fontId="75" fillId="0" borderId="112" xfId="45" applyFont="1" applyFill="1" applyBorder="1" applyAlignment="1" applyProtection="1">
      <alignment horizontal="right"/>
    </xf>
    <xf numFmtId="0" fontId="56" fillId="0" borderId="116" xfId="45" applyFont="1" applyFill="1" applyBorder="1" applyAlignment="1" applyProtection="1">
      <alignment horizontal="center" vertical="center"/>
      <protection locked="0"/>
    </xf>
    <xf numFmtId="0" fontId="56" fillId="0" borderId="82" xfId="45" applyFont="1" applyFill="1" applyBorder="1" applyAlignment="1" applyProtection="1">
      <alignment horizontal="center" vertical="center"/>
      <protection locked="0"/>
    </xf>
    <xf numFmtId="0" fontId="56" fillId="0" borderId="87" xfId="45" applyFont="1" applyFill="1" applyBorder="1" applyAlignment="1" applyProtection="1">
      <alignment horizontal="center" vertical="center"/>
      <protection locked="0"/>
    </xf>
    <xf numFmtId="0" fontId="56" fillId="0" borderId="41" xfId="45" applyFont="1" applyFill="1" applyBorder="1" applyAlignment="1" applyProtection="1">
      <alignment horizontal="center" vertical="center"/>
      <protection locked="0"/>
    </xf>
    <xf numFmtId="0" fontId="56" fillId="0" borderId="23" xfId="45" applyFont="1" applyFill="1" applyBorder="1" applyAlignment="1" applyProtection="1">
      <alignment horizontal="center" vertical="center"/>
      <protection locked="0"/>
    </xf>
    <xf numFmtId="0" fontId="56" fillId="0" borderId="114" xfId="45" applyFont="1" applyFill="1" applyBorder="1" applyAlignment="1" applyProtection="1">
      <alignment horizontal="center" vertical="center"/>
      <protection locked="0"/>
    </xf>
    <xf numFmtId="0" fontId="56" fillId="0" borderId="113" xfId="45" applyFont="1" applyFill="1" applyBorder="1" applyAlignment="1" applyProtection="1">
      <alignment horizontal="center" vertical="center" wrapText="1"/>
    </xf>
    <xf numFmtId="0" fontId="56" fillId="0" borderId="79" xfId="45" applyFont="1" applyFill="1" applyBorder="1" applyAlignment="1" applyProtection="1">
      <alignment horizontal="center" vertical="center" wrapText="1"/>
    </xf>
    <xf numFmtId="0" fontId="56" fillId="0" borderId="100" xfId="45" applyFont="1" applyFill="1" applyBorder="1" applyAlignment="1" applyProtection="1">
      <alignment horizontal="center" vertical="center" wrapText="1"/>
      <protection locked="0"/>
    </xf>
    <xf numFmtId="0" fontId="56" fillId="0" borderId="101" xfId="45" applyFont="1" applyFill="1" applyBorder="1" applyAlignment="1" applyProtection="1">
      <alignment horizontal="center" vertical="center" wrapText="1"/>
      <protection locked="0"/>
    </xf>
    <xf numFmtId="0" fontId="56" fillId="0" borderId="102" xfId="45" applyFont="1" applyFill="1" applyBorder="1" applyAlignment="1" applyProtection="1">
      <alignment horizontal="center" vertical="center" wrapText="1"/>
      <protection locked="0"/>
    </xf>
    <xf numFmtId="0" fontId="56" fillId="0" borderId="115" xfId="45" applyFont="1" applyFill="1" applyBorder="1" applyAlignment="1" applyProtection="1">
      <alignment vertical="center" wrapText="1"/>
    </xf>
    <xf numFmtId="0" fontId="56" fillId="0" borderId="40" xfId="45" applyFont="1" applyFill="1" applyBorder="1" applyAlignment="1" applyProtection="1">
      <alignment vertical="center" wrapText="1"/>
    </xf>
    <xf numFmtId="0" fontId="58" fillId="0" borderId="101" xfId="0" applyFont="1" applyFill="1" applyBorder="1" applyAlignment="1" applyProtection="1">
      <alignment horizontal="center" vertical="center" wrapText="1"/>
    </xf>
    <xf numFmtId="0" fontId="58" fillId="0" borderId="102" xfId="0" applyFont="1" applyFill="1" applyBorder="1" applyAlignment="1" applyProtection="1">
      <alignment horizontal="center" vertical="center" wrapText="1"/>
    </xf>
    <xf numFmtId="0" fontId="58" fillId="0" borderId="121" xfId="0" applyFont="1" applyFill="1" applyBorder="1" applyAlignment="1" applyProtection="1">
      <alignment horizontal="center" vertical="center" wrapText="1"/>
    </xf>
    <xf numFmtId="0" fontId="58" fillId="0" borderId="120" xfId="0" applyFont="1" applyFill="1" applyBorder="1" applyAlignment="1" applyProtection="1">
      <alignment horizontal="center" vertical="center" wrapText="1"/>
    </xf>
    <xf numFmtId="0" fontId="75" fillId="0" borderId="106" xfId="45" applyFont="1" applyFill="1" applyBorder="1" applyAlignment="1" applyProtection="1">
      <alignment horizontal="right"/>
    </xf>
    <xf numFmtId="0" fontId="75" fillId="0" borderId="22" xfId="45" applyFont="1" applyFill="1" applyBorder="1" applyAlignment="1" applyProtection="1">
      <alignment horizontal="right"/>
    </xf>
    <xf numFmtId="0" fontId="75" fillId="0" borderId="107" xfId="45" applyFont="1" applyFill="1" applyBorder="1" applyAlignment="1" applyProtection="1">
      <alignment horizontal="right"/>
    </xf>
    <xf numFmtId="0" fontId="56" fillId="0" borderId="76" xfId="45" applyFont="1" applyFill="1" applyBorder="1" applyAlignment="1" applyProtection="1">
      <alignment horizontal="center" vertical="center" wrapText="1"/>
    </xf>
    <xf numFmtId="0" fontId="56" fillId="0" borderId="77" xfId="45" applyFont="1" applyFill="1" applyBorder="1" applyAlignment="1" applyProtection="1">
      <alignment horizontal="center" vertical="center" wrapText="1"/>
    </xf>
    <xf numFmtId="0" fontId="56" fillId="0" borderId="116" xfId="45" applyFont="1" applyFill="1" applyBorder="1" applyAlignment="1" applyProtection="1">
      <alignment horizontal="center" vertical="center" wrapText="1"/>
      <protection locked="0"/>
    </xf>
    <xf numFmtId="0" fontId="56" fillId="0" borderId="82" xfId="45" applyFont="1" applyFill="1" applyBorder="1" applyAlignment="1" applyProtection="1">
      <alignment horizontal="center" vertical="center" wrapText="1"/>
      <protection locked="0"/>
    </xf>
    <xf numFmtId="0" fontId="56" fillId="0" borderId="87" xfId="45" applyFont="1" applyFill="1" applyBorder="1" applyAlignment="1" applyProtection="1">
      <alignment horizontal="center" vertical="center" wrapText="1"/>
      <protection locked="0"/>
    </xf>
    <xf numFmtId="3" fontId="27" fillId="0" borderId="93" xfId="0" applyNumberFormat="1" applyFont="1" applyBorder="1" applyAlignment="1"/>
    <xf numFmtId="3" fontId="27" fillId="0" borderId="94" xfId="0" applyNumberFormat="1" applyFont="1" applyBorder="1" applyAlignment="1"/>
    <xf numFmtId="3" fontId="27" fillId="0" borderId="74" xfId="0" applyNumberFormat="1" applyFont="1" applyBorder="1" applyAlignment="1"/>
    <xf numFmtId="3" fontId="27" fillId="0" borderId="75" xfId="0" applyNumberFormat="1" applyFont="1" applyBorder="1" applyAlignment="1"/>
    <xf numFmtId="3" fontId="27" fillId="0" borderId="27" xfId="0" applyNumberFormat="1" applyFont="1" applyBorder="1" applyAlignment="1"/>
    <xf numFmtId="3" fontId="27" fillId="0" borderId="26" xfId="0" applyNumberFormat="1" applyFont="1" applyBorder="1" applyAlignment="1"/>
    <xf numFmtId="3" fontId="27" fillId="0" borderId="83" xfId="0" applyNumberFormat="1" applyFont="1" applyBorder="1" applyAlignment="1"/>
    <xf numFmtId="3" fontId="27" fillId="0" borderId="91" xfId="0" applyNumberFormat="1" applyFont="1" applyBorder="1" applyAlignment="1"/>
    <xf numFmtId="3" fontId="26" fillId="0" borderId="84" xfId="0" applyNumberFormat="1" applyFont="1" applyBorder="1" applyAlignment="1"/>
    <xf numFmtId="3" fontId="26" fillId="0" borderId="89" xfId="0" applyNumberFormat="1" applyFont="1" applyBorder="1" applyAlignment="1"/>
    <xf numFmtId="3" fontId="27" fillId="0" borderId="5" xfId="0" applyNumberFormat="1" applyFont="1" applyBorder="1" applyAlignment="1"/>
    <xf numFmtId="3" fontId="27" fillId="0" borderId="7" xfId="0" applyNumberFormat="1" applyFont="1" applyBorder="1" applyAlignment="1"/>
    <xf numFmtId="3" fontId="26" fillId="0" borderId="27" xfId="0" applyNumberFormat="1" applyFont="1" applyBorder="1" applyAlignment="1"/>
    <xf numFmtId="3" fontId="26" fillId="0" borderId="26" xfId="0" applyNumberFormat="1" applyFont="1" applyBorder="1" applyAlignment="1"/>
    <xf numFmtId="3" fontId="27" fillId="0" borderId="35" xfId="0" applyNumberFormat="1" applyFont="1" applyBorder="1" applyAlignment="1"/>
    <xf numFmtId="3" fontId="27" fillId="0" borderId="34" xfId="0" applyNumberFormat="1" applyFont="1" applyBorder="1" applyAlignment="1"/>
    <xf numFmtId="0" fontId="26" fillId="0" borderId="84" xfId="0" applyFont="1" applyBorder="1" applyAlignment="1"/>
    <xf numFmtId="0" fontId="34" fillId="0" borderId="86" xfId="0" applyFont="1" applyBorder="1" applyAlignment="1">
      <alignment horizontal="center"/>
    </xf>
    <xf numFmtId="0" fontId="34" fillId="0" borderId="82" xfId="0" applyFont="1" applyBorder="1" applyAlignment="1">
      <alignment horizontal="center"/>
    </xf>
    <xf numFmtId="0" fontId="34" fillId="0" borderId="87" xfId="0" applyFont="1" applyBorder="1" applyAlignment="1">
      <alignment horizontal="center"/>
    </xf>
    <xf numFmtId="0" fontId="27" fillId="0" borderId="41" xfId="0" applyFont="1" applyBorder="1" applyAlignment="1"/>
    <xf numFmtId="0" fontId="27" fillId="0" borderId="23" xfId="0" applyFont="1" applyBorder="1" applyAlignment="1"/>
    <xf numFmtId="0" fontId="27" fillId="0" borderId="40" xfId="0" applyFont="1" applyBorder="1" applyAlignment="1"/>
    <xf numFmtId="0" fontId="30" fillId="0" borderId="5" xfId="0" applyFont="1" applyBorder="1" applyAlignment="1">
      <alignment horizontal="center"/>
    </xf>
    <xf numFmtId="0" fontId="26" fillId="0" borderId="27" xfId="0" applyFont="1" applyBorder="1" applyAlignment="1"/>
    <xf numFmtId="0" fontId="27" fillId="0" borderId="5" xfId="0" applyFont="1" applyBorder="1" applyAlignment="1"/>
    <xf numFmtId="0" fontId="27" fillId="0" borderId="35" xfId="0" applyFont="1" applyBorder="1" applyAlignment="1"/>
    <xf numFmtId="0" fontId="27" fillId="0" borderId="74" xfId="0" applyFont="1" applyBorder="1" applyAlignment="1"/>
    <xf numFmtId="0" fontId="27" fillId="0" borderId="7" xfId="0" applyFont="1" applyBorder="1" applyAlignment="1"/>
    <xf numFmtId="0" fontId="27" fillId="0" borderId="27" xfId="0" applyFont="1" applyBorder="1" applyAlignment="1"/>
    <xf numFmtId="0" fontId="27" fillId="0" borderId="83" xfId="0" applyFont="1" applyBorder="1" applyAlignment="1"/>
    <xf numFmtId="0" fontId="27" fillId="0" borderId="93" xfId="0" applyFont="1" applyBorder="1" applyAlignment="1"/>
    <xf numFmtId="0" fontId="26" fillId="0" borderId="26" xfId="0" applyFont="1" applyBorder="1" applyAlignment="1"/>
    <xf numFmtId="0" fontId="26" fillId="0" borderId="89" xfId="0" applyFont="1" applyBorder="1" applyAlignment="1"/>
    <xf numFmtId="0" fontId="27" fillId="0" borderId="34" xfId="0" applyFont="1" applyBorder="1" applyAlignment="1"/>
    <xf numFmtId="0" fontId="27" fillId="0" borderId="75" xfId="0" applyFont="1" applyBorder="1" applyAlignment="1"/>
    <xf numFmtId="0" fontId="27" fillId="0" borderId="91" xfId="0" applyFont="1" applyBorder="1" applyAlignment="1"/>
    <xf numFmtId="0" fontId="27" fillId="0" borderId="94" xfId="0" applyFont="1" applyBorder="1" applyAlignment="1"/>
    <xf numFmtId="0" fontId="27" fillId="0" borderId="26" xfId="0" applyFont="1" applyBorder="1" applyAlignment="1"/>
    <xf numFmtId="0" fontId="40" fillId="0" borderId="73" xfId="0" applyFont="1" applyBorder="1" applyAlignment="1" applyProtection="1">
      <alignment horizontal="left" vertical="center" indent="2"/>
    </xf>
    <xf numFmtId="0" fontId="40" fillId="0" borderId="74" xfId="0" applyFont="1" applyBorder="1" applyAlignment="1" applyProtection="1">
      <alignment horizontal="left" vertical="center" indent="2"/>
    </xf>
    <xf numFmtId="0" fontId="34" fillId="0" borderId="0" xfId="0" applyFont="1" applyAlignment="1">
      <alignment horizontal="center"/>
    </xf>
    <xf numFmtId="0" fontId="26" fillId="0" borderId="74" xfId="0" applyFont="1" applyBorder="1" applyAlignment="1"/>
    <xf numFmtId="0" fontId="34" fillId="0" borderId="73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27" fillId="0" borderId="79" xfId="0" applyFont="1" applyBorder="1" applyAlignment="1">
      <alignment wrapText="1"/>
    </xf>
    <xf numFmtId="0" fontId="35" fillId="0" borderId="58" xfId="0" applyFont="1" applyBorder="1" applyAlignment="1">
      <alignment wrapText="1"/>
    </xf>
    <xf numFmtId="0" fontId="32" fillId="0" borderId="6" xfId="0" applyFont="1" applyBorder="1" applyAlignment="1">
      <alignment horizontal="right"/>
    </xf>
    <xf numFmtId="0" fontId="34" fillId="0" borderId="53" xfId="0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39" fillId="0" borderId="55" xfId="0" applyFont="1" applyBorder="1" applyAlignment="1">
      <alignment horizontal="center"/>
    </xf>
    <xf numFmtId="0" fontId="42" fillId="0" borderId="41" xfId="0" applyFont="1" applyFill="1" applyBorder="1" applyAlignment="1">
      <alignment horizontal="center" vertical="top" wrapText="1"/>
    </xf>
    <xf numFmtId="0" fontId="42" fillId="0" borderId="23" xfId="0" applyFont="1" applyFill="1" applyBorder="1" applyAlignment="1">
      <alignment horizontal="center" vertical="top" wrapText="1"/>
    </xf>
    <xf numFmtId="0" fontId="42" fillId="0" borderId="40" xfId="0" applyFont="1" applyFill="1" applyBorder="1" applyAlignment="1">
      <alignment horizontal="center" vertical="top" wrapText="1"/>
    </xf>
    <xf numFmtId="0" fontId="42" fillId="0" borderId="53" xfId="0" applyFont="1" applyFill="1" applyBorder="1" applyAlignment="1">
      <alignment horizontal="center"/>
    </xf>
    <xf numFmtId="0" fontId="43" fillId="0" borderId="54" xfId="0" applyFont="1" applyFill="1" applyBorder="1" applyAlignment="1">
      <alignment horizontal="center"/>
    </xf>
    <xf numFmtId="0" fontId="43" fillId="0" borderId="52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/>
    <xf numFmtId="3" fontId="32" fillId="0" borderId="53" xfId="0" applyNumberFormat="1" applyFont="1" applyFill="1" applyBorder="1" applyAlignment="1"/>
    <xf numFmtId="3" fontId="49" fillId="0" borderId="55" xfId="0" applyNumberFormat="1" applyFont="1" applyFill="1" applyBorder="1" applyAlignment="1"/>
    <xf numFmtId="3" fontId="31" fillId="0" borderId="53" xfId="0" applyNumberFormat="1" applyFont="1" applyFill="1" applyBorder="1" applyAlignment="1"/>
    <xf numFmtId="0" fontId="33" fillId="0" borderId="41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0" fontId="31" fillId="0" borderId="63" xfId="0" applyFont="1" applyFill="1" applyBorder="1" applyAlignment="1">
      <alignment horizontal="center"/>
    </xf>
    <xf numFmtId="0" fontId="31" fillId="0" borderId="51" xfId="0" applyFont="1" applyFill="1" applyBorder="1" applyAlignment="1">
      <alignment horizontal="center"/>
    </xf>
    <xf numFmtId="0" fontId="31" fillId="0" borderId="50" xfId="0" applyFont="1" applyFill="1" applyBorder="1" applyAlignment="1">
      <alignment horizontal="center"/>
    </xf>
    <xf numFmtId="0" fontId="48" fillId="0" borderId="42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right"/>
    </xf>
    <xf numFmtId="3" fontId="26" fillId="0" borderId="84" xfId="0" applyNumberFormat="1" applyFont="1" applyFill="1" applyBorder="1" applyAlignment="1"/>
    <xf numFmtId="0" fontId="0" fillId="0" borderId="84" xfId="0" applyFill="1" applyBorder="1" applyAlignment="1"/>
    <xf numFmtId="3" fontId="31" fillId="0" borderId="137" xfId="0" applyNumberFormat="1" applyFont="1" applyFill="1" applyBorder="1" applyAlignment="1"/>
    <xf numFmtId="3" fontId="48" fillId="0" borderId="138" xfId="0" applyNumberFormat="1" applyFont="1" applyFill="1" applyBorder="1" applyAlignment="1"/>
    <xf numFmtId="3" fontId="31" fillId="0" borderId="141" xfId="0" applyNumberFormat="1" applyFont="1" applyFill="1" applyBorder="1" applyAlignment="1"/>
    <xf numFmtId="3" fontId="48" fillId="0" borderId="40" xfId="0" applyNumberFormat="1" applyFont="1" applyFill="1" applyBorder="1" applyAlignment="1"/>
    <xf numFmtId="0" fontId="30" fillId="0" borderId="0" xfId="0" applyFont="1" applyBorder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30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3" fontId="48" fillId="0" borderId="55" xfId="0" applyNumberFormat="1" applyFont="1" applyFill="1" applyBorder="1" applyAlignment="1"/>
    <xf numFmtId="0" fontId="29" fillId="0" borderId="6" xfId="0" applyFont="1" applyBorder="1" applyAlignment="1">
      <alignment horizontal="right"/>
    </xf>
    <xf numFmtId="0" fontId="27" fillId="0" borderId="142" xfId="0" applyFont="1" applyFill="1" applyBorder="1" applyAlignment="1">
      <alignment horizontal="center"/>
    </xf>
    <xf numFmtId="0" fontId="27" fillId="0" borderId="143" xfId="0" applyFont="1" applyFill="1" applyBorder="1" applyAlignment="1">
      <alignment horizontal="center"/>
    </xf>
    <xf numFmtId="0" fontId="27" fillId="0" borderId="144" xfId="0" applyFont="1" applyFill="1" applyBorder="1" applyAlignment="1">
      <alignment horizontal="center"/>
    </xf>
    <xf numFmtId="0" fontId="25" fillId="0" borderId="145" xfId="0" applyFont="1" applyFill="1" applyBorder="1" applyAlignment="1">
      <alignment horizontal="center"/>
    </xf>
    <xf numFmtId="3" fontId="27" fillId="0" borderId="5" xfId="0" applyNumberFormat="1" applyFont="1" applyFill="1" applyBorder="1" applyAlignment="1"/>
    <xf numFmtId="0" fontId="25" fillId="0" borderId="5" xfId="0" applyFont="1" applyFill="1" applyBorder="1" applyAlignment="1"/>
    <xf numFmtId="3" fontId="26" fillId="0" borderId="27" xfId="0" applyNumberFormat="1" applyFont="1" applyFill="1" applyBorder="1" applyAlignment="1"/>
    <xf numFmtId="0" fontId="0" fillId="0" borderId="27" xfId="0" applyFill="1" applyBorder="1" applyAlignment="1"/>
    <xf numFmtId="3" fontId="27" fillId="0" borderId="27" xfId="0" applyNumberFormat="1" applyFont="1" applyFill="1" applyBorder="1" applyAlignment="1"/>
    <xf numFmtId="3" fontId="27" fillId="0" borderId="84" xfId="0" applyNumberFormat="1" applyFont="1" applyFill="1" applyBorder="1" applyAlignment="1"/>
    <xf numFmtId="0" fontId="0" fillId="0" borderId="27" xfId="0" applyFont="1" applyFill="1" applyBorder="1" applyAlignment="1"/>
    <xf numFmtId="3" fontId="26" fillId="0" borderId="129" xfId="0" applyNumberFormat="1" applyFont="1" applyFill="1" applyBorder="1" applyAlignment="1"/>
    <xf numFmtId="0" fontId="0" fillId="0" borderId="129" xfId="0" applyFill="1" applyBorder="1" applyAlignment="1"/>
    <xf numFmtId="0" fontId="0" fillId="0" borderId="84" xfId="0" applyFont="1" applyFill="1" applyBorder="1" applyAlignment="1"/>
    <xf numFmtId="3" fontId="26" fillId="0" borderId="5" xfId="0" applyNumberFormat="1" applyFont="1" applyFill="1" applyBorder="1" applyAlignment="1"/>
    <xf numFmtId="0" fontId="0" fillId="0" borderId="5" xfId="0" applyFont="1" applyFill="1" applyBorder="1" applyAlignment="1"/>
    <xf numFmtId="0" fontId="27" fillId="0" borderId="27" xfId="0" applyFont="1" applyFill="1" applyBorder="1" applyAlignment="1"/>
    <xf numFmtId="0" fontId="25" fillId="0" borderId="27" xfId="0" applyFont="1" applyFill="1" applyBorder="1" applyAlignment="1"/>
    <xf numFmtId="0" fontId="27" fillId="0" borderId="84" xfId="0" applyFont="1" applyFill="1" applyBorder="1" applyAlignment="1"/>
    <xf numFmtId="0" fontId="25" fillId="0" borderId="84" xfId="0" applyFont="1" applyFill="1" applyBorder="1" applyAlignment="1"/>
    <xf numFmtId="0" fontId="42" fillId="0" borderId="0" xfId="0" applyFont="1" applyAlignment="1">
      <alignment horizontal="center"/>
    </xf>
    <xf numFmtId="0" fontId="32" fillId="0" borderId="62" xfId="0" applyFont="1" applyBorder="1" applyAlignment="1">
      <alignment horizontal="right"/>
    </xf>
    <xf numFmtId="0" fontId="29" fillId="0" borderId="62" xfId="0" applyFont="1" applyBorder="1" applyAlignment="1">
      <alignment horizontal="right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hivatkozás" xfId="35"/>
    <cellStyle name="Input" xfId="36"/>
    <cellStyle name="Linked Cell" xfId="37"/>
    <cellStyle name="Már látott hiperhivatkozás" xfId="38"/>
    <cellStyle name="Neutral" xfId="39"/>
    <cellStyle name="Normál" xfId="0" builtinId="0"/>
    <cellStyle name="Normál 2" xfId="45"/>
    <cellStyle name="Normál 3" xfId="46"/>
    <cellStyle name="Normál_KVRENMUNKA" xfId="1"/>
    <cellStyle name="Note" xfId="40"/>
    <cellStyle name="Output" xfId="41"/>
    <cellStyle name="Title" xfId="42"/>
    <cellStyle name="Total" xfId="43"/>
    <cellStyle name="Warning Text" xfId="4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92"/>
  <sheetViews>
    <sheetView zoomScaleNormal="100" zoomScaleSheetLayoutView="130" workbookViewId="0">
      <selection activeCell="L96" sqref="L96"/>
    </sheetView>
  </sheetViews>
  <sheetFormatPr defaultColWidth="8" defaultRowHeight="15.75" x14ac:dyDescent="0.25"/>
  <cols>
    <col min="1" max="1" width="6.28515625" style="132" customWidth="1"/>
    <col min="2" max="2" width="71.7109375" style="132" customWidth="1"/>
    <col min="3" max="3" width="15.7109375" style="132" customWidth="1"/>
    <col min="4" max="6" width="15.5703125" style="132" customWidth="1"/>
    <col min="7" max="16384" width="8" style="132"/>
  </cols>
  <sheetData>
    <row r="1" spans="1:6" ht="32.25" customHeight="1" thickTop="1" thickBot="1" x14ac:dyDescent="0.3">
      <c r="A1" s="129" t="s">
        <v>50</v>
      </c>
      <c r="B1" s="130" t="s">
        <v>49</v>
      </c>
      <c r="C1" s="130" t="s">
        <v>584</v>
      </c>
      <c r="D1" s="130" t="s">
        <v>585</v>
      </c>
      <c r="E1" s="130" t="s">
        <v>586</v>
      </c>
      <c r="F1" s="131" t="s">
        <v>587</v>
      </c>
    </row>
    <row r="2" spans="1:6" s="136" customFormat="1" ht="16.5" customHeight="1" thickBot="1" x14ac:dyDescent="0.25">
      <c r="A2" s="133"/>
      <c r="B2" s="134">
        <v>2</v>
      </c>
      <c r="C2" s="134">
        <v>3</v>
      </c>
      <c r="D2" s="134">
        <v>4</v>
      </c>
      <c r="E2" s="134">
        <v>4</v>
      </c>
      <c r="F2" s="135">
        <v>6</v>
      </c>
    </row>
    <row r="3" spans="1:6" s="140" customFormat="1" ht="20.100000000000001" customHeight="1" thickBot="1" x14ac:dyDescent="0.25">
      <c r="A3" s="137" t="s">
        <v>287</v>
      </c>
      <c r="B3" s="138" t="s">
        <v>477</v>
      </c>
      <c r="C3" s="139">
        <f>SUM(C4+C12+C13+C20+C30)</f>
        <v>305754</v>
      </c>
      <c r="D3" s="139">
        <f>SUM(D4+D12+D13+D20+D30)</f>
        <v>630114</v>
      </c>
      <c r="E3" s="139">
        <f>SUM(E4+E12+E13+E20+E30)</f>
        <v>605825</v>
      </c>
      <c r="F3" s="304">
        <f>SUM(E3/D3%)</f>
        <v>96.145300691620875</v>
      </c>
    </row>
    <row r="4" spans="1:6" s="140" customFormat="1" ht="20.100000000000001" customHeight="1" thickBot="1" x14ac:dyDescent="0.25">
      <c r="A4" s="141" t="s">
        <v>25</v>
      </c>
      <c r="B4" s="142" t="s">
        <v>478</v>
      </c>
      <c r="C4" s="143">
        <f>SUM(C5:C11)</f>
        <v>210804</v>
      </c>
      <c r="D4" s="143">
        <f>SUM(D5:D11)</f>
        <v>196316</v>
      </c>
      <c r="E4" s="143">
        <f>SUM(E5:E11)</f>
        <v>196315</v>
      </c>
      <c r="F4" s="305">
        <f t="shared" ref="F4:F67" si="0">SUM(E4/D4%)</f>
        <v>99.999490617168235</v>
      </c>
    </row>
    <row r="5" spans="1:6" s="140" customFormat="1" ht="20.100000000000001" customHeight="1" x14ac:dyDescent="0.2">
      <c r="A5" s="297" t="s">
        <v>24</v>
      </c>
      <c r="B5" s="144" t="s">
        <v>590</v>
      </c>
      <c r="C5" s="555">
        <v>103555</v>
      </c>
      <c r="D5" s="555">
        <v>103555</v>
      </c>
      <c r="E5" s="555">
        <v>103555</v>
      </c>
      <c r="F5" s="305">
        <f t="shared" si="0"/>
        <v>100</v>
      </c>
    </row>
    <row r="6" spans="1:6" s="140" customFormat="1" ht="20.100000000000001" customHeight="1" x14ac:dyDescent="0.2">
      <c r="A6" s="297" t="s">
        <v>23</v>
      </c>
      <c r="B6" s="257" t="s">
        <v>591</v>
      </c>
      <c r="C6" s="555">
        <v>24732</v>
      </c>
      <c r="D6" s="555">
        <v>25280</v>
      </c>
      <c r="E6" s="555">
        <v>25280</v>
      </c>
      <c r="F6" s="306">
        <f t="shared" si="0"/>
        <v>100</v>
      </c>
    </row>
    <row r="7" spans="1:6" s="140" customFormat="1" ht="20.100000000000001" customHeight="1" x14ac:dyDescent="0.2">
      <c r="A7" s="297" t="s">
        <v>21</v>
      </c>
      <c r="B7" s="257" t="s">
        <v>592</v>
      </c>
      <c r="C7" s="555">
        <v>53761</v>
      </c>
      <c r="D7" s="555">
        <v>52347</v>
      </c>
      <c r="E7" s="555">
        <v>52346</v>
      </c>
      <c r="F7" s="306">
        <f t="shared" si="0"/>
        <v>99.998089670850277</v>
      </c>
    </row>
    <row r="8" spans="1:6" s="140" customFormat="1" ht="20.100000000000001" customHeight="1" x14ac:dyDescent="0.2">
      <c r="A8" s="297" t="s">
        <v>20</v>
      </c>
      <c r="B8" s="257" t="s">
        <v>593</v>
      </c>
      <c r="C8" s="555">
        <v>4332</v>
      </c>
      <c r="D8" s="555">
        <v>4431</v>
      </c>
      <c r="E8" s="555">
        <v>4431</v>
      </c>
      <c r="F8" s="306">
        <f t="shared" si="0"/>
        <v>100</v>
      </c>
    </row>
    <row r="9" spans="1:6" s="140" customFormat="1" ht="20.100000000000001" customHeight="1" x14ac:dyDescent="0.2">
      <c r="A9" s="297" t="s">
        <v>19</v>
      </c>
      <c r="B9" s="257" t="s">
        <v>594</v>
      </c>
      <c r="C9" s="555">
        <v>226</v>
      </c>
      <c r="D9" s="555"/>
      <c r="E9" s="555"/>
      <c r="F9" s="306"/>
    </row>
    <row r="10" spans="1:6" s="140" customFormat="1" ht="20.100000000000001" customHeight="1" x14ac:dyDescent="0.2">
      <c r="A10" s="299" t="s">
        <v>18</v>
      </c>
      <c r="B10" s="360" t="s">
        <v>595</v>
      </c>
      <c r="C10" s="556">
        <v>0</v>
      </c>
      <c r="D10" s="556">
        <v>4468</v>
      </c>
      <c r="E10" s="556">
        <v>4468</v>
      </c>
      <c r="F10" s="306">
        <f t="shared" si="0"/>
        <v>100</v>
      </c>
    </row>
    <row r="11" spans="1:6" s="140" customFormat="1" ht="20.100000000000001" customHeight="1" thickBot="1" x14ac:dyDescent="0.25">
      <c r="A11" s="299" t="s">
        <v>17</v>
      </c>
      <c r="B11" s="360" t="s">
        <v>595</v>
      </c>
      <c r="C11" s="556">
        <v>24198</v>
      </c>
      <c r="D11" s="556">
        <v>6235</v>
      </c>
      <c r="E11" s="556">
        <v>6235</v>
      </c>
      <c r="F11" s="307">
        <f t="shared" si="0"/>
        <v>100</v>
      </c>
    </row>
    <row r="12" spans="1:6" s="140" customFormat="1" ht="20.100000000000001" customHeight="1" thickBot="1" x14ac:dyDescent="0.25">
      <c r="A12" s="145" t="s">
        <v>12</v>
      </c>
      <c r="B12" s="146" t="s">
        <v>621</v>
      </c>
      <c r="C12" s="143"/>
      <c r="D12" s="143">
        <v>322133</v>
      </c>
      <c r="E12" s="143">
        <v>312565</v>
      </c>
      <c r="F12" s="305">
        <f t="shared" si="0"/>
        <v>97.029798251032958</v>
      </c>
    </row>
    <row r="13" spans="1:6" s="140" customFormat="1" ht="20.100000000000001" customHeight="1" thickBot="1" x14ac:dyDescent="0.25">
      <c r="A13" s="141" t="s">
        <v>11</v>
      </c>
      <c r="B13" s="142" t="s">
        <v>479</v>
      </c>
      <c r="C13" s="143">
        <f>SUM(C14:C19)</f>
        <v>44490</v>
      </c>
      <c r="D13" s="143">
        <f>SUM(D14:D19)</f>
        <v>73792</v>
      </c>
      <c r="E13" s="143">
        <f>SUM(E14:E19)</f>
        <v>61055</v>
      </c>
      <c r="F13" s="305">
        <f t="shared" si="0"/>
        <v>82.739321335646139</v>
      </c>
    </row>
    <row r="14" spans="1:6" s="140" customFormat="1" ht="20.100000000000001" customHeight="1" x14ac:dyDescent="0.2">
      <c r="A14" s="147" t="s">
        <v>10</v>
      </c>
      <c r="B14" s="159" t="s">
        <v>480</v>
      </c>
      <c r="C14" s="557">
        <v>9638</v>
      </c>
      <c r="D14" s="557">
        <v>12077</v>
      </c>
      <c r="E14" s="557">
        <v>9747</v>
      </c>
      <c r="F14" s="305">
        <f t="shared" si="0"/>
        <v>80.707129253953795</v>
      </c>
    </row>
    <row r="15" spans="1:6" s="140" customFormat="1" ht="20.100000000000001" customHeight="1" x14ac:dyDescent="0.2">
      <c r="A15" s="297" t="s">
        <v>9</v>
      </c>
      <c r="B15" s="257" t="s">
        <v>481</v>
      </c>
      <c r="C15" s="555">
        <v>29395</v>
      </c>
      <c r="D15" s="555">
        <v>51988</v>
      </c>
      <c r="E15" s="555">
        <v>45536</v>
      </c>
      <c r="F15" s="306">
        <f t="shared" si="0"/>
        <v>87.589443717781023</v>
      </c>
    </row>
    <row r="16" spans="1:6" s="140" customFormat="1" ht="20.100000000000001" customHeight="1" x14ac:dyDescent="0.2">
      <c r="A16" s="297" t="s">
        <v>482</v>
      </c>
      <c r="B16" s="257" t="s">
        <v>483</v>
      </c>
      <c r="C16" s="555">
        <v>5457</v>
      </c>
      <c r="D16" s="555">
        <v>7107</v>
      </c>
      <c r="E16" s="555">
        <v>5411</v>
      </c>
      <c r="F16" s="306">
        <f t="shared" si="0"/>
        <v>76.136203742788808</v>
      </c>
    </row>
    <row r="17" spans="1:6" s="140" customFormat="1" ht="20.100000000000001" customHeight="1" x14ac:dyDescent="0.2">
      <c r="A17" s="297" t="s">
        <v>484</v>
      </c>
      <c r="B17" s="257" t="s">
        <v>485</v>
      </c>
      <c r="C17" s="555"/>
      <c r="D17" s="555"/>
      <c r="E17" s="555"/>
      <c r="F17" s="306"/>
    </row>
    <row r="18" spans="1:6" s="140" customFormat="1" ht="20.100000000000001" customHeight="1" x14ac:dyDescent="0.2">
      <c r="A18" s="297" t="s">
        <v>486</v>
      </c>
      <c r="B18" s="257" t="s">
        <v>487</v>
      </c>
      <c r="C18" s="558"/>
      <c r="D18" s="558"/>
      <c r="E18" s="558"/>
      <c r="F18" s="306"/>
    </row>
    <row r="19" spans="1:6" s="140" customFormat="1" ht="20.100000000000001" customHeight="1" thickBot="1" x14ac:dyDescent="0.25">
      <c r="A19" s="298" t="s">
        <v>488</v>
      </c>
      <c r="B19" s="263" t="s">
        <v>489</v>
      </c>
      <c r="C19" s="556"/>
      <c r="D19" s="556">
        <v>2620</v>
      </c>
      <c r="E19" s="556">
        <v>361</v>
      </c>
      <c r="F19" s="307">
        <f t="shared" si="0"/>
        <v>13.778625954198473</v>
      </c>
    </row>
    <row r="20" spans="1:6" s="140" customFormat="1" ht="20.100000000000001" customHeight="1" thickBot="1" x14ac:dyDescent="0.25">
      <c r="A20" s="141" t="s">
        <v>8</v>
      </c>
      <c r="B20" s="142" t="s">
        <v>490</v>
      </c>
      <c r="C20" s="148">
        <f>SUM(C21:C29)</f>
        <v>14435</v>
      </c>
      <c r="D20" s="148">
        <f>SUM(D21:D29)</f>
        <v>36434</v>
      </c>
      <c r="E20" s="148">
        <f>SUM(E21:E29)</f>
        <v>34451</v>
      </c>
      <c r="F20" s="305">
        <f t="shared" si="0"/>
        <v>94.557281659987936</v>
      </c>
    </row>
    <row r="21" spans="1:6" s="140" customFormat="1" ht="20.100000000000001" customHeight="1" x14ac:dyDescent="0.2">
      <c r="A21" s="149" t="s">
        <v>47</v>
      </c>
      <c r="B21" s="144" t="s">
        <v>596</v>
      </c>
      <c r="C21" s="557"/>
      <c r="D21" s="557">
        <v>10075</v>
      </c>
      <c r="E21" s="557">
        <v>10074</v>
      </c>
      <c r="F21" s="305">
        <f t="shared" si="0"/>
        <v>99.990074441687341</v>
      </c>
    </row>
    <row r="22" spans="1:6" s="140" customFormat="1" ht="20.100000000000001" customHeight="1" x14ac:dyDescent="0.2">
      <c r="A22" s="149" t="s">
        <v>597</v>
      </c>
      <c r="B22" s="257" t="s">
        <v>598</v>
      </c>
      <c r="C22" s="555">
        <v>3365</v>
      </c>
      <c r="D22" s="555">
        <v>4824</v>
      </c>
      <c r="E22" s="555">
        <v>4674</v>
      </c>
      <c r="F22" s="306">
        <f t="shared" si="0"/>
        <v>96.890547263681583</v>
      </c>
    </row>
    <row r="23" spans="1:6" s="140" customFormat="1" ht="20.100000000000001" customHeight="1" x14ac:dyDescent="0.2">
      <c r="A23" s="149" t="s">
        <v>599</v>
      </c>
      <c r="B23" s="257" t="s">
        <v>600</v>
      </c>
      <c r="C23" s="559">
        <v>1586</v>
      </c>
      <c r="D23" s="559">
        <v>5617</v>
      </c>
      <c r="E23" s="559">
        <v>4279</v>
      </c>
      <c r="F23" s="306">
        <f t="shared" si="0"/>
        <v>76.179455225209182</v>
      </c>
    </row>
    <row r="24" spans="1:6" s="140" customFormat="1" ht="20.100000000000001" customHeight="1" x14ac:dyDescent="0.2">
      <c r="A24" s="149" t="s">
        <v>601</v>
      </c>
      <c r="B24" s="257" t="s">
        <v>602</v>
      </c>
      <c r="C24" s="555"/>
      <c r="D24" s="555">
        <v>2118</v>
      </c>
      <c r="E24" s="555">
        <v>2118</v>
      </c>
      <c r="F24" s="306">
        <f t="shared" si="0"/>
        <v>100</v>
      </c>
    </row>
    <row r="25" spans="1:6" s="140" customFormat="1" ht="20.100000000000001" customHeight="1" x14ac:dyDescent="0.2">
      <c r="A25" s="149" t="s">
        <v>603</v>
      </c>
      <c r="B25" s="257" t="s">
        <v>604</v>
      </c>
      <c r="C25" s="555">
        <v>6414</v>
      </c>
      <c r="D25" s="555">
        <v>6414</v>
      </c>
      <c r="E25" s="555">
        <v>6410</v>
      </c>
      <c r="F25" s="306">
        <f t="shared" si="0"/>
        <v>99.93763642033052</v>
      </c>
    </row>
    <row r="26" spans="1:6" s="140" customFormat="1" ht="20.100000000000001" customHeight="1" x14ac:dyDescent="0.2">
      <c r="A26" s="149" t="s">
        <v>605</v>
      </c>
      <c r="B26" s="257" t="s">
        <v>606</v>
      </c>
      <c r="C26" s="555">
        <v>3070</v>
      </c>
      <c r="D26" s="555">
        <v>6406</v>
      </c>
      <c r="E26" s="555">
        <v>5971</v>
      </c>
      <c r="F26" s="306">
        <f t="shared" si="0"/>
        <v>93.209491102091789</v>
      </c>
    </row>
    <row r="27" spans="1:6" s="140" customFormat="1" ht="20.100000000000001" customHeight="1" x14ac:dyDescent="0.2">
      <c r="A27" s="149" t="s">
        <v>607</v>
      </c>
      <c r="B27" s="257" t="s">
        <v>608</v>
      </c>
      <c r="C27" s="555"/>
      <c r="D27" s="555"/>
      <c r="E27" s="555"/>
      <c r="F27" s="306"/>
    </row>
    <row r="28" spans="1:6" s="140" customFormat="1" ht="20.100000000000001" customHeight="1" x14ac:dyDescent="0.2">
      <c r="A28" s="149" t="s">
        <v>609</v>
      </c>
      <c r="B28" s="257" t="s">
        <v>526</v>
      </c>
      <c r="C28" s="555"/>
      <c r="D28" s="555">
        <v>18</v>
      </c>
      <c r="E28" s="555">
        <v>17</v>
      </c>
      <c r="F28" s="306">
        <f t="shared" si="0"/>
        <v>94.444444444444443</v>
      </c>
    </row>
    <row r="29" spans="1:6" s="140" customFormat="1" ht="20.100000000000001" customHeight="1" thickBot="1" x14ac:dyDescent="0.25">
      <c r="A29" s="149" t="s">
        <v>610</v>
      </c>
      <c r="B29" s="263" t="s">
        <v>561</v>
      </c>
      <c r="C29" s="560"/>
      <c r="D29" s="560">
        <v>962</v>
      </c>
      <c r="E29" s="560">
        <v>908</v>
      </c>
      <c r="F29" s="307">
        <f t="shared" si="0"/>
        <v>94.386694386694401</v>
      </c>
    </row>
    <row r="30" spans="1:6" s="140" customFormat="1" ht="20.100000000000001" customHeight="1" thickBot="1" x14ac:dyDescent="0.25">
      <c r="A30" s="141" t="s">
        <v>6</v>
      </c>
      <c r="B30" s="150" t="s">
        <v>389</v>
      </c>
      <c r="C30" s="148">
        <f>SUM(C31:C33)</f>
        <v>36025</v>
      </c>
      <c r="D30" s="148">
        <f>SUM(D31:D33)</f>
        <v>1439</v>
      </c>
      <c r="E30" s="148">
        <f>SUM(E31:E33)</f>
        <v>1439</v>
      </c>
      <c r="F30" s="305">
        <f t="shared" si="0"/>
        <v>100</v>
      </c>
    </row>
    <row r="31" spans="1:6" s="140" customFormat="1" ht="20.100000000000001" customHeight="1" x14ac:dyDescent="0.2">
      <c r="A31" s="149" t="s">
        <v>5</v>
      </c>
      <c r="B31" s="361" t="s">
        <v>492</v>
      </c>
      <c r="C31" s="561"/>
      <c r="D31" s="561"/>
      <c r="E31" s="561"/>
      <c r="F31" s="305"/>
    </row>
    <row r="32" spans="1:6" s="140" customFormat="1" ht="20.100000000000001" customHeight="1" x14ac:dyDescent="0.2">
      <c r="A32" s="297" t="s">
        <v>4</v>
      </c>
      <c r="B32" s="362" t="s">
        <v>611</v>
      </c>
      <c r="C32" s="555"/>
      <c r="D32" s="555"/>
      <c r="E32" s="555"/>
      <c r="F32" s="306"/>
    </row>
    <row r="33" spans="1:6" s="140" customFormat="1" ht="20.100000000000001" customHeight="1" thickBot="1" x14ac:dyDescent="0.25">
      <c r="A33" s="297" t="s">
        <v>493</v>
      </c>
      <c r="B33" s="362" t="s">
        <v>528</v>
      </c>
      <c r="C33" s="562">
        <v>36025</v>
      </c>
      <c r="D33" s="562">
        <v>1439</v>
      </c>
      <c r="E33" s="562">
        <v>1439</v>
      </c>
      <c r="F33" s="307">
        <f t="shared" si="0"/>
        <v>100</v>
      </c>
    </row>
    <row r="34" spans="1:6" s="140" customFormat="1" ht="20.100000000000001" customHeight="1" thickBot="1" x14ac:dyDescent="0.25">
      <c r="A34" s="137" t="s">
        <v>3</v>
      </c>
      <c r="B34" s="138" t="s">
        <v>570</v>
      </c>
      <c r="C34" s="152">
        <f>SUM(C35+C36)</f>
        <v>75454</v>
      </c>
      <c r="D34" s="152">
        <f>SUM(D35+D36)</f>
        <v>75876</v>
      </c>
      <c r="E34" s="152">
        <f>SUM(E35+E36)</f>
        <v>75875</v>
      </c>
      <c r="F34" s="305">
        <f t="shared" si="0"/>
        <v>99.998682060203492</v>
      </c>
    </row>
    <row r="35" spans="1:6" s="140" customFormat="1" ht="20.100000000000001" customHeight="1" thickBot="1" x14ac:dyDescent="0.25">
      <c r="A35" s="137" t="s">
        <v>46</v>
      </c>
      <c r="B35" s="138" t="s">
        <v>612</v>
      </c>
      <c r="C35" s="148">
        <v>65000</v>
      </c>
      <c r="D35" s="148">
        <v>65336</v>
      </c>
      <c r="E35" s="148">
        <v>65335</v>
      </c>
      <c r="F35" s="305">
        <f t="shared" si="0"/>
        <v>99.998469450226523</v>
      </c>
    </row>
    <row r="36" spans="1:6" s="140" customFormat="1" ht="20.100000000000001" customHeight="1" thickBot="1" x14ac:dyDescent="0.25">
      <c r="A36" s="141" t="s">
        <v>94</v>
      </c>
      <c r="B36" s="142" t="s">
        <v>613</v>
      </c>
      <c r="C36" s="152">
        <f>SUM(C37+C38+C39+C40)</f>
        <v>10454</v>
      </c>
      <c r="D36" s="152">
        <f>SUM(D37+D38+D39+D40)</f>
        <v>10540</v>
      </c>
      <c r="E36" s="152">
        <f>SUM(E37+E38+E39+E40)</f>
        <v>10540</v>
      </c>
      <c r="F36" s="305">
        <f t="shared" si="0"/>
        <v>100</v>
      </c>
    </row>
    <row r="37" spans="1:6" s="140" customFormat="1" ht="20.100000000000001" customHeight="1" x14ac:dyDescent="0.2">
      <c r="A37" s="147" t="s">
        <v>494</v>
      </c>
      <c r="B37" s="153" t="s">
        <v>495</v>
      </c>
      <c r="C37" s="557"/>
      <c r="D37" s="557"/>
      <c r="E37" s="557"/>
      <c r="F37" s="305"/>
    </row>
    <row r="38" spans="1:6" s="140" customFormat="1" ht="20.100000000000001" customHeight="1" x14ac:dyDescent="0.2">
      <c r="A38" s="297" t="s">
        <v>496</v>
      </c>
      <c r="B38" s="257" t="s">
        <v>497</v>
      </c>
      <c r="C38" s="555"/>
      <c r="D38" s="555"/>
      <c r="E38" s="555"/>
      <c r="F38" s="306"/>
    </row>
    <row r="39" spans="1:6" s="140" customFormat="1" ht="20.100000000000001" customHeight="1" x14ac:dyDescent="0.2">
      <c r="A39" s="297" t="s">
        <v>498</v>
      </c>
      <c r="B39" s="257" t="s">
        <v>614</v>
      </c>
      <c r="C39" s="555"/>
      <c r="D39" s="555"/>
      <c r="E39" s="555"/>
      <c r="F39" s="306"/>
    </row>
    <row r="40" spans="1:6" s="140" customFormat="1" ht="20.100000000000001" customHeight="1" x14ac:dyDescent="0.2">
      <c r="A40" s="297" t="s">
        <v>499</v>
      </c>
      <c r="B40" s="288" t="s">
        <v>615</v>
      </c>
      <c r="C40" s="563">
        <f>SUM(C41+C42+C43)</f>
        <v>10454</v>
      </c>
      <c r="D40" s="563">
        <f>SUM(D41+D42+D43)</f>
        <v>10540</v>
      </c>
      <c r="E40" s="563">
        <f>SUM(E41+E42+E43)</f>
        <v>10540</v>
      </c>
      <c r="F40" s="306">
        <f t="shared" si="0"/>
        <v>100</v>
      </c>
    </row>
    <row r="41" spans="1:6" s="140" customFormat="1" ht="20.100000000000001" customHeight="1" x14ac:dyDescent="0.2">
      <c r="A41" s="297" t="s">
        <v>500</v>
      </c>
      <c r="B41" s="363" t="s">
        <v>571</v>
      </c>
      <c r="C41" s="555"/>
      <c r="D41" s="555"/>
      <c r="E41" s="555"/>
      <c r="F41" s="306"/>
    </row>
    <row r="42" spans="1:6" s="140" customFormat="1" ht="20.100000000000001" customHeight="1" x14ac:dyDescent="0.2">
      <c r="A42" s="297" t="s">
        <v>501</v>
      </c>
      <c r="B42" s="363" t="s">
        <v>572</v>
      </c>
      <c r="C42" s="564"/>
      <c r="D42" s="564"/>
      <c r="E42" s="564"/>
      <c r="F42" s="306"/>
    </row>
    <row r="43" spans="1:6" s="140" customFormat="1" ht="20.100000000000001" customHeight="1" thickBot="1" x14ac:dyDescent="0.25">
      <c r="A43" s="297" t="s">
        <v>502</v>
      </c>
      <c r="B43" s="364" t="s">
        <v>616</v>
      </c>
      <c r="C43" s="560">
        <v>10454</v>
      </c>
      <c r="D43" s="560">
        <v>10540</v>
      </c>
      <c r="E43" s="560">
        <v>10540</v>
      </c>
      <c r="F43" s="307">
        <f t="shared" si="0"/>
        <v>100</v>
      </c>
    </row>
    <row r="44" spans="1:6" s="140" customFormat="1" ht="20.100000000000001" customHeight="1" thickBot="1" x14ac:dyDescent="0.25">
      <c r="A44" s="141" t="s">
        <v>296</v>
      </c>
      <c r="B44" s="154" t="s">
        <v>503</v>
      </c>
      <c r="C44" s="143">
        <f>SUM(C3+C34)</f>
        <v>381208</v>
      </c>
      <c r="D44" s="143">
        <f>SUM(D3+D34)</f>
        <v>705990</v>
      </c>
      <c r="E44" s="143">
        <f>SUM(E3+E34)</f>
        <v>681700</v>
      </c>
      <c r="F44" s="305">
        <f t="shared" si="0"/>
        <v>96.559441351860514</v>
      </c>
    </row>
    <row r="45" spans="1:6" s="140" customFormat="1" ht="20.100000000000001" customHeight="1" thickBot="1" x14ac:dyDescent="0.25">
      <c r="A45" s="155" t="s">
        <v>504</v>
      </c>
      <c r="B45" s="156" t="s">
        <v>505</v>
      </c>
      <c r="C45" s="152">
        <f>SUM(C46:C48)</f>
        <v>0</v>
      </c>
      <c r="D45" s="152">
        <f>SUM(D46:D48)</f>
        <v>8087</v>
      </c>
      <c r="E45" s="152">
        <f>SUM(E46:E48)</f>
        <v>8087</v>
      </c>
      <c r="F45" s="305">
        <f t="shared" si="0"/>
        <v>100</v>
      </c>
    </row>
    <row r="46" spans="1:6" s="140" customFormat="1" ht="20.100000000000001" customHeight="1" x14ac:dyDescent="0.2">
      <c r="A46" s="149" t="s">
        <v>506</v>
      </c>
      <c r="B46" s="362" t="s">
        <v>619</v>
      </c>
      <c r="C46" s="557"/>
      <c r="D46" s="557"/>
      <c r="E46" s="557"/>
      <c r="F46" s="305"/>
    </row>
    <row r="47" spans="1:6" s="140" customFormat="1" ht="20.100000000000001" customHeight="1" x14ac:dyDescent="0.2">
      <c r="A47" s="297" t="s">
        <v>507</v>
      </c>
      <c r="B47" s="362" t="s">
        <v>620</v>
      </c>
      <c r="C47" s="571"/>
      <c r="D47" s="571"/>
      <c r="E47" s="571"/>
      <c r="F47" s="572"/>
    </row>
    <row r="48" spans="1:6" s="140" customFormat="1" ht="20.100000000000001" customHeight="1" thickBot="1" x14ac:dyDescent="0.25">
      <c r="A48" s="297" t="s">
        <v>508</v>
      </c>
      <c r="B48" s="368" t="s">
        <v>639</v>
      </c>
      <c r="C48" s="565"/>
      <c r="D48" s="570">
        <v>8087</v>
      </c>
      <c r="E48" s="570">
        <v>8087</v>
      </c>
      <c r="F48" s="307">
        <f t="shared" si="0"/>
        <v>100</v>
      </c>
    </row>
    <row r="49" spans="1:6" s="140" customFormat="1" ht="20.100000000000001" customHeight="1" thickBot="1" x14ac:dyDescent="0.25">
      <c r="A49" s="145" t="s">
        <v>509</v>
      </c>
      <c r="B49" s="146" t="s">
        <v>395</v>
      </c>
      <c r="C49" s="152">
        <f>SUM(C50:C51)</f>
        <v>121027</v>
      </c>
      <c r="D49" s="152">
        <f>SUM(D50:D51)</f>
        <v>114345</v>
      </c>
      <c r="E49" s="152">
        <f>SUM(E50:E51)</f>
        <v>114345</v>
      </c>
      <c r="F49" s="305">
        <f t="shared" si="0"/>
        <v>100</v>
      </c>
    </row>
    <row r="50" spans="1:6" s="140" customFormat="1" ht="20.100000000000001" customHeight="1" x14ac:dyDescent="0.2">
      <c r="A50" s="566" t="s">
        <v>43</v>
      </c>
      <c r="B50" s="157" t="s">
        <v>617</v>
      </c>
      <c r="C50" s="558">
        <v>62226</v>
      </c>
      <c r="D50" s="558">
        <v>55326</v>
      </c>
      <c r="E50" s="558">
        <v>55326</v>
      </c>
      <c r="F50" s="305">
        <f t="shared" si="0"/>
        <v>100</v>
      </c>
    </row>
    <row r="51" spans="1:6" s="140" customFormat="1" ht="20.100000000000001" customHeight="1" thickBot="1" x14ac:dyDescent="0.25">
      <c r="A51" s="567" t="s">
        <v>42</v>
      </c>
      <c r="B51" s="568" t="s">
        <v>618</v>
      </c>
      <c r="C51" s="569">
        <v>58801</v>
      </c>
      <c r="D51" s="569">
        <v>59019</v>
      </c>
      <c r="E51" s="569">
        <v>59019</v>
      </c>
      <c r="F51" s="314">
        <f t="shared" si="0"/>
        <v>99.999999999999986</v>
      </c>
    </row>
    <row r="52" spans="1:6" s="140" customFormat="1" ht="20.100000000000001" customHeight="1" thickTop="1" thickBot="1" x14ac:dyDescent="0.25">
      <c r="A52" s="377" t="s">
        <v>510</v>
      </c>
      <c r="B52" s="378" t="s">
        <v>511</v>
      </c>
      <c r="C52" s="379">
        <f>SUM(C44+C45+C49)</f>
        <v>502235</v>
      </c>
      <c r="D52" s="379">
        <f>SUM(D44+D45+D49)</f>
        <v>828422</v>
      </c>
      <c r="E52" s="379">
        <f>SUM(E44+E45+E49)</f>
        <v>804132</v>
      </c>
      <c r="F52" s="380">
        <f t="shared" si="0"/>
        <v>97.067919490308086</v>
      </c>
    </row>
    <row r="53" spans="1:6" ht="28.5" customHeight="1" thickTop="1" thickBot="1" x14ac:dyDescent="0.3">
      <c r="A53" s="129" t="s">
        <v>39</v>
      </c>
      <c r="B53" s="130" t="s">
        <v>38</v>
      </c>
      <c r="C53" s="130" t="s">
        <v>584</v>
      </c>
      <c r="D53" s="130" t="s">
        <v>585</v>
      </c>
      <c r="E53" s="130" t="s">
        <v>586</v>
      </c>
      <c r="F53" s="131" t="s">
        <v>587</v>
      </c>
    </row>
    <row r="54" spans="1:6" s="136" customFormat="1" ht="20.100000000000001" customHeight="1" thickBot="1" x14ac:dyDescent="0.25">
      <c r="A54" s="133">
        <v>1</v>
      </c>
      <c r="B54" s="134">
        <v>2</v>
      </c>
      <c r="C54" s="134">
        <v>3</v>
      </c>
      <c r="D54" s="134">
        <v>4</v>
      </c>
      <c r="E54" s="134">
        <v>4</v>
      </c>
      <c r="F54" s="305">
        <f t="shared" si="0"/>
        <v>100</v>
      </c>
    </row>
    <row r="55" spans="1:6" ht="20.100000000000001" customHeight="1" thickBot="1" x14ac:dyDescent="0.3">
      <c r="A55" s="137" t="s">
        <v>287</v>
      </c>
      <c r="B55" s="366" t="s">
        <v>640</v>
      </c>
      <c r="C55" s="372">
        <f>SUM(C56+C57+C58+C59+C64)</f>
        <v>382698</v>
      </c>
      <c r="D55" s="372">
        <f>SUM(D56+D57+D58+D59+D64)</f>
        <v>693394</v>
      </c>
      <c r="E55" s="372">
        <f>SUM(E56+E57+E58+E59+E64)</f>
        <v>614853</v>
      </c>
      <c r="F55" s="305">
        <f t="shared" si="0"/>
        <v>88.67296226964757</v>
      </c>
    </row>
    <row r="56" spans="1:6" ht="20.100000000000001" customHeight="1" x14ac:dyDescent="0.25">
      <c r="A56" s="147" t="s">
        <v>1</v>
      </c>
      <c r="B56" s="159" t="s">
        <v>622</v>
      </c>
      <c r="C56" s="373">
        <v>170637</v>
      </c>
      <c r="D56" s="373">
        <v>342780</v>
      </c>
      <c r="E56" s="373">
        <v>295045</v>
      </c>
      <c r="F56" s="305">
        <f t="shared" si="0"/>
        <v>86.074158352295925</v>
      </c>
    </row>
    <row r="57" spans="1:6" ht="20.100000000000001" customHeight="1" x14ac:dyDescent="0.25">
      <c r="A57" s="297" t="s">
        <v>0</v>
      </c>
      <c r="B57" s="257" t="s">
        <v>623</v>
      </c>
      <c r="C57" s="300">
        <v>35979</v>
      </c>
      <c r="D57" s="300">
        <v>60819</v>
      </c>
      <c r="E57" s="300">
        <v>56795</v>
      </c>
      <c r="F57" s="306">
        <f t="shared" si="0"/>
        <v>93.383646557819091</v>
      </c>
    </row>
    <row r="58" spans="1:6" ht="20.100000000000001" customHeight="1" x14ac:dyDescent="0.25">
      <c r="A58" s="297" t="s">
        <v>36</v>
      </c>
      <c r="B58" s="257" t="s">
        <v>624</v>
      </c>
      <c r="C58" s="300">
        <v>131462</v>
      </c>
      <c r="D58" s="300">
        <v>239745</v>
      </c>
      <c r="E58" s="300">
        <v>229376</v>
      </c>
      <c r="F58" s="306">
        <f t="shared" si="0"/>
        <v>95.674988008091944</v>
      </c>
    </row>
    <row r="59" spans="1:6" ht="20.100000000000001" customHeight="1" x14ac:dyDescent="0.25">
      <c r="A59" s="297" t="s">
        <v>35</v>
      </c>
      <c r="B59" s="257" t="s">
        <v>56</v>
      </c>
      <c r="C59" s="301">
        <f>SUM(C60:C63)</f>
        <v>32161</v>
      </c>
      <c r="D59" s="301">
        <f>SUM(D60:D63)</f>
        <v>25188</v>
      </c>
      <c r="E59" s="301">
        <f>SUM(E60:E63)</f>
        <v>11389</v>
      </c>
      <c r="F59" s="306">
        <f t="shared" si="0"/>
        <v>45.215975861521358</v>
      </c>
    </row>
    <row r="60" spans="1:6" ht="20.100000000000001" customHeight="1" x14ac:dyDescent="0.25">
      <c r="A60" s="297" t="s">
        <v>34</v>
      </c>
      <c r="B60" s="273" t="s">
        <v>625</v>
      </c>
      <c r="C60" s="302">
        <v>226</v>
      </c>
      <c r="D60" s="302">
        <v>256</v>
      </c>
      <c r="E60" s="302">
        <v>251</v>
      </c>
      <c r="F60" s="306">
        <f t="shared" si="0"/>
        <v>98.046875</v>
      </c>
    </row>
    <row r="61" spans="1:6" ht="20.100000000000001" customHeight="1" x14ac:dyDescent="0.25">
      <c r="A61" s="297" t="s">
        <v>32</v>
      </c>
      <c r="B61" s="273" t="s">
        <v>626</v>
      </c>
      <c r="C61" s="300">
        <v>0</v>
      </c>
      <c r="D61" s="300">
        <v>0</v>
      </c>
      <c r="E61" s="300"/>
      <c r="F61" s="306"/>
    </row>
    <row r="62" spans="1:6" ht="20.100000000000001" customHeight="1" x14ac:dyDescent="0.25">
      <c r="A62" s="297" t="s">
        <v>31</v>
      </c>
      <c r="B62" s="277" t="s">
        <v>563</v>
      </c>
      <c r="C62" s="300">
        <v>5178</v>
      </c>
      <c r="D62" s="300">
        <v>5178</v>
      </c>
      <c r="E62" s="300">
        <v>3832</v>
      </c>
      <c r="F62" s="306">
        <f t="shared" si="0"/>
        <v>74.005407493240625</v>
      </c>
    </row>
    <row r="63" spans="1:6" ht="20.100000000000001" customHeight="1" x14ac:dyDescent="0.25">
      <c r="A63" s="297" t="s">
        <v>30</v>
      </c>
      <c r="B63" s="277" t="s">
        <v>564</v>
      </c>
      <c r="C63" s="300">
        <v>26757</v>
      </c>
      <c r="D63" s="300">
        <v>19754</v>
      </c>
      <c r="E63" s="300">
        <v>7306</v>
      </c>
      <c r="F63" s="306">
        <f t="shared" si="0"/>
        <v>36.984914447706792</v>
      </c>
    </row>
    <row r="64" spans="1:6" ht="20.100000000000001" customHeight="1" x14ac:dyDescent="0.25">
      <c r="A64" s="297" t="s">
        <v>29</v>
      </c>
      <c r="B64" s="257" t="s">
        <v>33</v>
      </c>
      <c r="C64" s="301">
        <f>SUM(C65:C67)</f>
        <v>12459</v>
      </c>
      <c r="D64" s="301">
        <f>SUM(D65:D67)</f>
        <v>24862</v>
      </c>
      <c r="E64" s="301">
        <f>SUM(E65:E67)</f>
        <v>22248</v>
      </c>
      <c r="F64" s="306">
        <f t="shared" si="0"/>
        <v>89.485962513072153</v>
      </c>
    </row>
    <row r="65" spans="1:6" ht="20.100000000000001" customHeight="1" x14ac:dyDescent="0.25">
      <c r="A65" s="297" t="s">
        <v>28</v>
      </c>
      <c r="B65" s="273" t="s">
        <v>535</v>
      </c>
      <c r="C65" s="300">
        <v>3500</v>
      </c>
      <c r="D65" s="300">
        <v>0</v>
      </c>
      <c r="E65" s="300">
        <v>0</v>
      </c>
      <c r="F65" s="306"/>
    </row>
    <row r="66" spans="1:6" ht="20.100000000000001" customHeight="1" x14ac:dyDescent="0.25">
      <c r="A66" s="160" t="s">
        <v>27</v>
      </c>
      <c r="B66" s="273" t="s">
        <v>537</v>
      </c>
      <c r="C66" s="300">
        <v>473</v>
      </c>
      <c r="D66" s="300">
        <v>6587</v>
      </c>
      <c r="E66" s="300">
        <v>6577</v>
      </c>
      <c r="F66" s="306">
        <f t="shared" si="0"/>
        <v>99.848185820555628</v>
      </c>
    </row>
    <row r="67" spans="1:6" ht="20.100000000000001" customHeight="1" thickBot="1" x14ac:dyDescent="0.3">
      <c r="A67" s="297" t="s">
        <v>26</v>
      </c>
      <c r="B67" s="273" t="s">
        <v>539</v>
      </c>
      <c r="C67" s="300">
        <v>8486</v>
      </c>
      <c r="D67" s="300">
        <v>18275</v>
      </c>
      <c r="E67" s="300">
        <v>15671</v>
      </c>
      <c r="F67" s="307">
        <f t="shared" si="0"/>
        <v>85.751025991792062</v>
      </c>
    </row>
    <row r="68" spans="1:6" ht="20.100000000000001" customHeight="1" thickBot="1" x14ac:dyDescent="0.3">
      <c r="A68" s="141" t="s">
        <v>296</v>
      </c>
      <c r="B68" s="161" t="s">
        <v>513</v>
      </c>
      <c r="C68" s="162">
        <f>SUM(C69+C75)</f>
        <v>52244</v>
      </c>
      <c r="D68" s="162">
        <f>SUM(D69+D75)</f>
        <v>59662</v>
      </c>
      <c r="E68" s="162">
        <f>SUM(E69+E75)</f>
        <v>58154</v>
      </c>
      <c r="F68" s="305">
        <f t="shared" ref="F68:F89" si="1">SUM(E68/D68%)</f>
        <v>97.472428011129367</v>
      </c>
    </row>
    <row r="69" spans="1:6" ht="20.100000000000001" customHeight="1" thickBot="1" x14ac:dyDescent="0.3">
      <c r="A69" s="381" t="s">
        <v>24</v>
      </c>
      <c r="B69" s="206" t="s">
        <v>540</v>
      </c>
      <c r="C69" s="382">
        <f>SUM(C70:C74)</f>
        <v>52244</v>
      </c>
      <c r="D69" s="382">
        <f>SUM(D70:D74)</f>
        <v>55493</v>
      </c>
      <c r="E69" s="382">
        <f>SUM(E70:E74)</f>
        <v>53987</v>
      </c>
      <c r="F69" s="308">
        <f t="shared" si="1"/>
        <v>97.286144198367367</v>
      </c>
    </row>
    <row r="70" spans="1:6" ht="20.100000000000001" customHeight="1" x14ac:dyDescent="0.25">
      <c r="A70" s="149" t="s">
        <v>23</v>
      </c>
      <c r="B70" s="164" t="s">
        <v>514</v>
      </c>
      <c r="C70" s="286"/>
      <c r="D70" s="286"/>
      <c r="E70" s="286"/>
      <c r="F70" s="380"/>
    </row>
    <row r="71" spans="1:6" ht="20.100000000000001" customHeight="1" x14ac:dyDescent="0.25">
      <c r="A71" s="149" t="s">
        <v>21</v>
      </c>
      <c r="B71" s="273" t="s">
        <v>543</v>
      </c>
      <c r="C71" s="300">
        <v>51181</v>
      </c>
      <c r="D71" s="300">
        <v>51441</v>
      </c>
      <c r="E71" s="300">
        <v>50259</v>
      </c>
      <c r="F71" s="306">
        <f t="shared" si="1"/>
        <v>97.702221963025607</v>
      </c>
    </row>
    <row r="72" spans="1:6" ht="20.100000000000001" customHeight="1" x14ac:dyDescent="0.25">
      <c r="A72" s="149" t="s">
        <v>20</v>
      </c>
      <c r="B72" s="273" t="s">
        <v>545</v>
      </c>
      <c r="C72" s="300"/>
      <c r="D72" s="300"/>
      <c r="E72" s="300"/>
      <c r="F72" s="306"/>
    </row>
    <row r="73" spans="1:6" ht="20.100000000000001" customHeight="1" x14ac:dyDescent="0.25">
      <c r="A73" s="149" t="s">
        <v>19</v>
      </c>
      <c r="B73" s="273" t="s">
        <v>547</v>
      </c>
      <c r="C73" s="300"/>
      <c r="D73" s="300">
        <v>685</v>
      </c>
      <c r="E73" s="300">
        <v>684</v>
      </c>
      <c r="F73" s="306">
        <f t="shared" si="1"/>
        <v>99.854014598540147</v>
      </c>
    </row>
    <row r="74" spans="1:6" ht="20.100000000000001" customHeight="1" thickBot="1" x14ac:dyDescent="0.3">
      <c r="A74" s="160" t="s">
        <v>18</v>
      </c>
      <c r="B74" s="283" t="s">
        <v>549</v>
      </c>
      <c r="C74" s="303">
        <v>1063</v>
      </c>
      <c r="D74" s="303">
        <v>3367</v>
      </c>
      <c r="E74" s="303">
        <v>3044</v>
      </c>
      <c r="F74" s="374">
        <f t="shared" si="1"/>
        <v>90.406890406890398</v>
      </c>
    </row>
    <row r="75" spans="1:6" ht="20.100000000000001" customHeight="1" thickBot="1" x14ac:dyDescent="0.3">
      <c r="A75" s="381" t="s">
        <v>17</v>
      </c>
      <c r="B75" s="206" t="s">
        <v>22</v>
      </c>
      <c r="C75" s="382">
        <f>SUM(C76:C79)</f>
        <v>0</v>
      </c>
      <c r="D75" s="382">
        <f>SUM(D76:D79)</f>
        <v>4169</v>
      </c>
      <c r="E75" s="382">
        <f>SUM(E76:E79)</f>
        <v>4167</v>
      </c>
      <c r="F75" s="308">
        <f t="shared" si="1"/>
        <v>99.952026864955627</v>
      </c>
    </row>
    <row r="76" spans="1:6" ht="20.100000000000001" customHeight="1" x14ac:dyDescent="0.25">
      <c r="A76" s="149" t="s">
        <v>16</v>
      </c>
      <c r="B76" s="164" t="s">
        <v>551</v>
      </c>
      <c r="C76" s="286"/>
      <c r="D76" s="286">
        <v>2362</v>
      </c>
      <c r="E76" s="286">
        <v>2361</v>
      </c>
      <c r="F76" s="380">
        <f t="shared" si="1"/>
        <v>99.957662997459778</v>
      </c>
    </row>
    <row r="77" spans="1:6" ht="20.100000000000001" customHeight="1" x14ac:dyDescent="0.25">
      <c r="A77" s="149" t="s">
        <v>15</v>
      </c>
      <c r="B77" s="277" t="s">
        <v>565</v>
      </c>
      <c r="C77" s="300"/>
      <c r="D77" s="300"/>
      <c r="E77" s="300"/>
      <c r="F77" s="306"/>
    </row>
    <row r="78" spans="1:6" ht="20.100000000000001" customHeight="1" x14ac:dyDescent="0.25">
      <c r="A78" s="160" t="s">
        <v>14</v>
      </c>
      <c r="B78" s="277" t="s">
        <v>554</v>
      </c>
      <c r="C78" s="303"/>
      <c r="D78" s="303">
        <v>921</v>
      </c>
      <c r="E78" s="303">
        <v>920</v>
      </c>
      <c r="F78" s="306">
        <f t="shared" si="1"/>
        <v>99.891422366992387</v>
      </c>
    </row>
    <row r="79" spans="1:6" ht="20.100000000000001" customHeight="1" thickBot="1" x14ac:dyDescent="0.3">
      <c r="A79" s="299" t="s">
        <v>13</v>
      </c>
      <c r="B79" s="277" t="s">
        <v>556</v>
      </c>
      <c r="C79" s="303"/>
      <c r="D79" s="303">
        <v>886</v>
      </c>
      <c r="E79" s="303">
        <v>886</v>
      </c>
      <c r="F79" s="307">
        <f t="shared" si="1"/>
        <v>100</v>
      </c>
    </row>
    <row r="80" spans="1:6" ht="20.100000000000001" customHeight="1" thickBot="1" x14ac:dyDescent="0.3">
      <c r="A80" s="141" t="s">
        <v>504</v>
      </c>
      <c r="B80" s="163" t="s">
        <v>7</v>
      </c>
      <c r="C80" s="162">
        <f>SUM(C68+C55)</f>
        <v>434942</v>
      </c>
      <c r="D80" s="162">
        <f>SUM(D68+D55)</f>
        <v>753056</v>
      </c>
      <c r="E80" s="162">
        <f>SUM(E68+E55)</f>
        <v>673007</v>
      </c>
      <c r="F80" s="305">
        <f t="shared" si="1"/>
        <v>89.370113245230101</v>
      </c>
    </row>
    <row r="81" spans="1:6" ht="20.100000000000001" customHeight="1" thickBot="1" x14ac:dyDescent="0.3">
      <c r="A81" s="141" t="s">
        <v>509</v>
      </c>
      <c r="B81" s="161" t="s">
        <v>627</v>
      </c>
      <c r="C81" s="162">
        <f>SUM(C86+C82)</f>
        <v>67293</v>
      </c>
      <c r="D81" s="162">
        <f>SUM(D86+D82)</f>
        <v>75366</v>
      </c>
      <c r="E81" s="162">
        <f>SUM(E86+E82)</f>
        <v>75366</v>
      </c>
      <c r="F81" s="305">
        <f t="shared" si="1"/>
        <v>100</v>
      </c>
    </row>
    <row r="82" spans="1:6" ht="20.100000000000001" customHeight="1" x14ac:dyDescent="0.25">
      <c r="A82" s="149" t="s">
        <v>10</v>
      </c>
      <c r="B82" s="157" t="s">
        <v>628</v>
      </c>
      <c r="C82" s="302">
        <f>SUM(C85+C84+C83)</f>
        <v>0</v>
      </c>
      <c r="D82" s="302">
        <f>SUM(D85+D84+D83)</f>
        <v>0</v>
      </c>
      <c r="E82" s="302">
        <f>SUM(E85+E84+E83)</f>
        <v>0</v>
      </c>
      <c r="F82" s="305"/>
    </row>
    <row r="83" spans="1:6" ht="20.100000000000001" customHeight="1" x14ac:dyDescent="0.25">
      <c r="A83" s="149" t="s">
        <v>629</v>
      </c>
      <c r="B83" s="164" t="s">
        <v>630</v>
      </c>
      <c r="C83" s="300"/>
      <c r="D83" s="300"/>
      <c r="E83" s="300"/>
      <c r="F83" s="306"/>
    </row>
    <row r="84" spans="1:6" ht="20.100000000000001" customHeight="1" x14ac:dyDescent="0.25">
      <c r="A84" s="149" t="s">
        <v>631</v>
      </c>
      <c r="B84" s="164" t="s">
        <v>632</v>
      </c>
      <c r="C84" s="300"/>
      <c r="D84" s="300"/>
      <c r="E84" s="300"/>
      <c r="F84" s="306"/>
    </row>
    <row r="85" spans="1:6" ht="20.100000000000001" customHeight="1" x14ac:dyDescent="0.25">
      <c r="A85" s="149" t="s">
        <v>633</v>
      </c>
      <c r="B85" s="164" t="s">
        <v>634</v>
      </c>
      <c r="C85" s="300"/>
      <c r="D85" s="300"/>
      <c r="E85" s="300"/>
      <c r="F85" s="306"/>
    </row>
    <row r="86" spans="1:6" ht="20.100000000000001" customHeight="1" x14ac:dyDescent="0.25">
      <c r="A86" s="149" t="s">
        <v>635</v>
      </c>
      <c r="B86" s="144" t="s">
        <v>515</v>
      </c>
      <c r="C86" s="300">
        <f>SUM(C88+C87)</f>
        <v>67293</v>
      </c>
      <c r="D86" s="300">
        <f>SUM(D88+D87)</f>
        <v>75366</v>
      </c>
      <c r="E86" s="300">
        <f>SUM(E88+E87)</f>
        <v>75366</v>
      </c>
      <c r="F86" s="306">
        <f t="shared" si="1"/>
        <v>100</v>
      </c>
    </row>
    <row r="87" spans="1:6" ht="20.100000000000001" customHeight="1" x14ac:dyDescent="0.25">
      <c r="A87" s="149" t="s">
        <v>636</v>
      </c>
      <c r="B87" s="365" t="s">
        <v>637</v>
      </c>
      <c r="C87" s="300">
        <v>67293</v>
      </c>
      <c r="D87" s="300">
        <v>68344</v>
      </c>
      <c r="E87" s="300">
        <v>68344</v>
      </c>
      <c r="F87" s="306">
        <f t="shared" si="1"/>
        <v>99.999999999999986</v>
      </c>
    </row>
    <row r="88" spans="1:6" ht="20.100000000000001" customHeight="1" thickBot="1" x14ac:dyDescent="0.3">
      <c r="A88" s="160" t="s">
        <v>638</v>
      </c>
      <c r="B88" s="368" t="s">
        <v>639</v>
      </c>
      <c r="C88" s="303"/>
      <c r="D88" s="303">
        <v>7022</v>
      </c>
      <c r="E88" s="303">
        <v>7022</v>
      </c>
      <c r="F88" s="374">
        <f t="shared" si="1"/>
        <v>100</v>
      </c>
    </row>
    <row r="89" spans="1:6" ht="20.100000000000001" customHeight="1" thickBot="1" x14ac:dyDescent="0.3">
      <c r="A89" s="141" t="s">
        <v>510</v>
      </c>
      <c r="B89" s="370" t="s">
        <v>516</v>
      </c>
      <c r="C89" s="162">
        <f>SUM(C80+C81)</f>
        <v>502235</v>
      </c>
      <c r="D89" s="162">
        <f>SUM(D80+D81)</f>
        <v>828422</v>
      </c>
      <c r="E89" s="162">
        <f>SUM(E80+E81)</f>
        <v>748373</v>
      </c>
      <c r="F89" s="308">
        <f t="shared" si="1"/>
        <v>90.337171151900847</v>
      </c>
    </row>
    <row r="90" spans="1:6" s="165" customFormat="1" ht="16.5" thickBot="1" x14ac:dyDescent="0.3">
      <c r="A90" s="714" t="s">
        <v>517</v>
      </c>
      <c r="B90" s="715"/>
      <c r="C90" s="715"/>
      <c r="D90" s="375"/>
      <c r="E90" s="376"/>
      <c r="F90" s="309"/>
    </row>
    <row r="91" spans="1:6" ht="17.25" customHeight="1" thickTop="1" thickBot="1" x14ac:dyDescent="0.3">
      <c r="A91" s="158">
        <v>1</v>
      </c>
      <c r="B91" s="166" t="s">
        <v>518</v>
      </c>
      <c r="C91" s="167">
        <f>SUM(C52-C89)</f>
        <v>0</v>
      </c>
      <c r="D91" s="167">
        <f>SUM(D52-D89)</f>
        <v>0</v>
      </c>
      <c r="E91" s="167"/>
      <c r="F91" s="367"/>
    </row>
    <row r="92" spans="1:6" ht="16.5" thickTop="1" x14ac:dyDescent="0.25"/>
  </sheetData>
  <mergeCells count="1">
    <mergeCell ref="A90:C90"/>
  </mergeCells>
  <printOptions horizontalCentered="1" headings="1" gridLines="1"/>
  <pageMargins left="0.15748031496062992" right="0.15748031496062992" top="1.4566929133858268" bottom="1.2598425196850394" header="0.35433070866141736" footer="0.59055118110236227"/>
  <pageSetup paperSize="9" scale="60" fitToWidth="3" fitToHeight="2" orientation="portrait" horizontalDpi="300" verticalDpi="300" r:id="rId1"/>
  <headerFooter alignWithMargins="0">
    <oddHeader>&amp;C&amp;"Times New Roman CE,Félkövér"&amp;12
&amp;14Önkormányzat 2016. évi összevont mérlegének előirányzata és teljesítése 
&amp;R&amp;"Times New Roman CE,Félkövér dőlt" 1. melléklet a 9/2017. (IV.28.)  önkormányzati rendelethez, 
adatok ezer Ft-ban</oddHeader>
  </headerFooter>
  <rowBreaks count="1" manualBreakCount="1">
    <brk id="5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K18"/>
  <sheetViews>
    <sheetView zoomScaleNormal="100" workbookViewId="0">
      <selection activeCell="E16" sqref="E16"/>
    </sheetView>
  </sheetViews>
  <sheetFormatPr defaultRowHeight="15" x14ac:dyDescent="0.25"/>
  <cols>
    <col min="1" max="1" width="4.28515625" customWidth="1"/>
    <col min="2" max="2" width="33" customWidth="1"/>
    <col min="3" max="3" width="33.140625" customWidth="1"/>
    <col min="4" max="4" width="12.7109375" customWidth="1"/>
  </cols>
  <sheetData>
    <row r="2" spans="1:11" ht="15.75" x14ac:dyDescent="0.25">
      <c r="A2" s="798" t="s">
        <v>677</v>
      </c>
      <c r="B2" s="798"/>
      <c r="C2" s="798"/>
      <c r="D2" s="798"/>
      <c r="E2" s="798"/>
      <c r="F2" s="798"/>
      <c r="G2" s="798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1" ht="49.5" thickTop="1" thickBot="1" x14ac:dyDescent="0.3">
      <c r="A4" s="46" t="s">
        <v>50</v>
      </c>
      <c r="B4" s="47" t="s">
        <v>91</v>
      </c>
      <c r="C4" s="47" t="s">
        <v>92</v>
      </c>
      <c r="D4" s="130" t="s">
        <v>584</v>
      </c>
      <c r="E4" s="130" t="s">
        <v>585</v>
      </c>
      <c r="F4" s="48" t="s">
        <v>650</v>
      </c>
      <c r="G4" s="49" t="s">
        <v>651</v>
      </c>
      <c r="H4" s="3"/>
      <c r="I4" s="124"/>
      <c r="J4" s="317"/>
    </row>
    <row r="5" spans="1:11" ht="24.95" customHeight="1" x14ac:dyDescent="0.25">
      <c r="A5" s="475" t="s">
        <v>2</v>
      </c>
      <c r="B5" s="468" t="s">
        <v>93</v>
      </c>
      <c r="C5" s="469" t="s">
        <v>575</v>
      </c>
      <c r="D5" s="470">
        <v>180</v>
      </c>
      <c r="E5" s="470">
        <v>210</v>
      </c>
      <c r="F5" s="580">
        <v>180</v>
      </c>
      <c r="G5" s="581">
        <f t="shared" ref="G5:G11" si="0">SUM(F5/E5)*100</f>
        <v>85.714285714285708</v>
      </c>
      <c r="H5" s="3"/>
      <c r="I5" s="319"/>
      <c r="J5" s="318"/>
    </row>
    <row r="6" spans="1:11" ht="24.95" customHeight="1" x14ac:dyDescent="0.25">
      <c r="A6" s="476" t="s">
        <v>25</v>
      </c>
      <c r="B6" s="477" t="s">
        <v>665</v>
      </c>
      <c r="C6" s="478" t="s">
        <v>576</v>
      </c>
      <c r="D6" s="479"/>
      <c r="E6" s="479">
        <v>5000</v>
      </c>
      <c r="F6" s="582">
        <v>5000</v>
      </c>
      <c r="G6" s="583">
        <f t="shared" si="0"/>
        <v>100</v>
      </c>
      <c r="H6" s="3"/>
      <c r="I6" s="319"/>
      <c r="J6" s="318"/>
    </row>
    <row r="7" spans="1:11" ht="24.95" customHeight="1" x14ac:dyDescent="0.25">
      <c r="A7" s="476" t="s">
        <v>12</v>
      </c>
      <c r="B7" s="477" t="s">
        <v>665</v>
      </c>
      <c r="C7" s="478" t="s">
        <v>666</v>
      </c>
      <c r="D7" s="479">
        <v>473</v>
      </c>
      <c r="E7" s="479">
        <v>473</v>
      </c>
      <c r="F7" s="582">
        <v>468</v>
      </c>
      <c r="G7" s="583">
        <f t="shared" si="0"/>
        <v>98.942917547568712</v>
      </c>
      <c r="H7" s="3"/>
      <c r="I7" s="319"/>
      <c r="J7" s="318"/>
    </row>
    <row r="8" spans="1:11" ht="24.95" customHeight="1" x14ac:dyDescent="0.25">
      <c r="A8" s="476" t="s">
        <v>11</v>
      </c>
      <c r="B8" s="477" t="s">
        <v>573</v>
      </c>
      <c r="C8" s="480" t="s">
        <v>577</v>
      </c>
      <c r="D8" s="479">
        <v>5000</v>
      </c>
      <c r="E8" s="479">
        <v>5383</v>
      </c>
      <c r="F8" s="582">
        <v>5383</v>
      </c>
      <c r="G8" s="583">
        <f t="shared" si="0"/>
        <v>100</v>
      </c>
      <c r="H8" s="3"/>
      <c r="I8" s="319"/>
      <c r="J8" s="318"/>
    </row>
    <row r="9" spans="1:11" ht="24.95" customHeight="1" x14ac:dyDescent="0.25">
      <c r="A9" s="476" t="s">
        <v>8</v>
      </c>
      <c r="B9" s="477" t="s">
        <v>574</v>
      </c>
      <c r="C9" s="481" t="s">
        <v>652</v>
      </c>
      <c r="D9" s="479">
        <v>252</v>
      </c>
      <c r="E9" s="479">
        <v>252</v>
      </c>
      <c r="F9" s="318">
        <v>252</v>
      </c>
      <c r="G9" s="583">
        <f t="shared" si="0"/>
        <v>100</v>
      </c>
      <c r="H9" s="3"/>
      <c r="I9" s="319"/>
      <c r="J9" s="318"/>
    </row>
    <row r="10" spans="1:11" ht="24.95" customHeight="1" x14ac:dyDescent="0.25">
      <c r="A10" s="476" t="s">
        <v>6</v>
      </c>
      <c r="B10" s="482" t="s">
        <v>535</v>
      </c>
      <c r="C10" s="481" t="s">
        <v>578</v>
      </c>
      <c r="D10" s="479">
        <v>3500</v>
      </c>
      <c r="E10" s="479">
        <v>1338</v>
      </c>
      <c r="F10" s="582">
        <v>0</v>
      </c>
      <c r="G10" s="583">
        <f t="shared" si="0"/>
        <v>0</v>
      </c>
      <c r="H10" s="3"/>
      <c r="I10" s="3"/>
      <c r="J10" s="318"/>
    </row>
    <row r="11" spans="1:11" ht="24.95" customHeight="1" x14ac:dyDescent="0.25">
      <c r="A11" s="476" t="s">
        <v>3</v>
      </c>
      <c r="B11" s="477" t="s">
        <v>667</v>
      </c>
      <c r="C11" s="478" t="s">
        <v>576</v>
      </c>
      <c r="D11" s="479">
        <v>1200</v>
      </c>
      <c r="E11" s="479">
        <v>1365</v>
      </c>
      <c r="F11">
        <v>597</v>
      </c>
      <c r="G11" s="583">
        <f t="shared" si="0"/>
        <v>43.736263736263737</v>
      </c>
      <c r="H11" s="3"/>
      <c r="I11" s="3"/>
      <c r="J11" s="318"/>
    </row>
    <row r="12" spans="1:11" ht="24.95" customHeight="1" x14ac:dyDescent="0.25">
      <c r="A12" s="476" t="s">
        <v>46</v>
      </c>
      <c r="B12" s="477" t="s">
        <v>653</v>
      </c>
      <c r="C12" s="478" t="s">
        <v>655</v>
      </c>
      <c r="D12" s="479">
        <v>444</v>
      </c>
      <c r="E12" s="479">
        <v>444</v>
      </c>
      <c r="F12" s="582">
        <v>381</v>
      </c>
      <c r="G12" s="583">
        <f>SUM(F12/E12)*100</f>
        <v>85.810810810810807</v>
      </c>
      <c r="H12" s="3"/>
      <c r="I12" s="3"/>
      <c r="J12" s="318"/>
    </row>
    <row r="13" spans="1:11" ht="24.95" customHeight="1" x14ac:dyDescent="0.25">
      <c r="A13" s="476" t="s">
        <v>94</v>
      </c>
      <c r="B13" s="477" t="s">
        <v>654</v>
      </c>
      <c r="C13" s="478" t="s">
        <v>579</v>
      </c>
      <c r="D13" s="479">
        <v>110</v>
      </c>
      <c r="E13" s="479">
        <v>110</v>
      </c>
      <c r="F13" s="582">
        <v>0</v>
      </c>
      <c r="G13" s="583">
        <f>SUM(F13/E13)*100</f>
        <v>0</v>
      </c>
      <c r="H13" s="3"/>
      <c r="I13" s="3"/>
      <c r="J13" s="318"/>
    </row>
    <row r="14" spans="1:11" ht="24.95" customHeight="1" x14ac:dyDescent="0.25">
      <c r="A14" s="476" t="s">
        <v>45</v>
      </c>
      <c r="B14" s="477" t="s">
        <v>656</v>
      </c>
      <c r="C14" s="478" t="s">
        <v>658</v>
      </c>
      <c r="D14" s="479">
        <v>300</v>
      </c>
      <c r="E14" s="479">
        <v>300</v>
      </c>
      <c r="F14" s="582">
        <v>0</v>
      </c>
      <c r="G14" s="583">
        <f>SUM(F14/E14)*100</f>
        <v>0</v>
      </c>
      <c r="H14" s="3"/>
      <c r="I14" s="3"/>
      <c r="J14" s="318"/>
    </row>
    <row r="15" spans="1:11" ht="24.95" customHeight="1" x14ac:dyDescent="0.25">
      <c r="A15" s="476" t="s">
        <v>44</v>
      </c>
      <c r="B15" s="477" t="s">
        <v>657</v>
      </c>
      <c r="C15" s="478" t="s">
        <v>658</v>
      </c>
      <c r="D15" s="479">
        <v>1000</v>
      </c>
      <c r="E15" s="479">
        <v>3410</v>
      </c>
      <c r="F15" s="318">
        <v>3410</v>
      </c>
      <c r="G15" s="583">
        <f t="shared" ref="G15:G16" si="1">SUM(F15/E15)*100</f>
        <v>100</v>
      </c>
      <c r="H15" s="3"/>
      <c r="I15" s="3"/>
      <c r="J15" s="318"/>
    </row>
    <row r="16" spans="1:11" ht="24.95" customHeight="1" thickBot="1" x14ac:dyDescent="0.3">
      <c r="A16" s="483" t="s">
        <v>41</v>
      </c>
      <c r="B16" s="472" t="s">
        <v>659</v>
      </c>
      <c r="C16" s="478" t="s">
        <v>658</v>
      </c>
      <c r="D16" s="471"/>
      <c r="E16" s="471">
        <v>6577</v>
      </c>
      <c r="F16" s="584">
        <v>6577</v>
      </c>
      <c r="G16" s="585">
        <f t="shared" si="1"/>
        <v>100</v>
      </c>
      <c r="H16" s="3"/>
      <c r="I16" s="319"/>
      <c r="J16" s="318"/>
      <c r="K16" s="318"/>
    </row>
    <row r="17" spans="1:9" ht="24.95" customHeight="1" thickTop="1" thickBot="1" x14ac:dyDescent="0.3">
      <c r="A17" s="796" t="s">
        <v>111</v>
      </c>
      <c r="B17" s="797"/>
      <c r="C17" s="473"/>
      <c r="D17" s="474">
        <f>SUM(D5:D16)</f>
        <v>12459</v>
      </c>
      <c r="E17" s="474">
        <f>SUM(E5:E16)</f>
        <v>24862</v>
      </c>
      <c r="F17" s="586">
        <f>SUM(F5:F16)</f>
        <v>22248</v>
      </c>
      <c r="G17" s="587">
        <f>SUM(F17/E17)*100</f>
        <v>89.485962513072153</v>
      </c>
      <c r="H17" s="3"/>
      <c r="I17" s="3"/>
    </row>
    <row r="18" spans="1:9" ht="15.75" thickTop="1" x14ac:dyDescent="0.25">
      <c r="H18" s="125"/>
    </row>
  </sheetData>
  <mergeCells count="2">
    <mergeCell ref="A17:B17"/>
    <mergeCell ref="A2:G2"/>
  </mergeCells>
  <conditionalFormatting sqref="D17">
    <cfRule type="cellIs" dxfId="2" priority="4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E17">
    <cfRule type="cellIs" dxfId="0" priority="1" stopIfTrue="1" operator="equal">
      <formula>0</formula>
    </cfRule>
  </conditionalFormatting>
  <pageMargins left="0.19685039370078741" right="0.15748031496062992" top="0.74803149606299213" bottom="0.74803149606299213" header="0.31496062992125984" footer="0.31496062992125984"/>
  <pageSetup paperSize="9" scale="90" orientation="portrait" r:id="rId1"/>
  <headerFooter>
    <oddHeader>&amp;R 10. melléklet a 9/2017. (IV.28.)  önkormányzati rendelethez, 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I35"/>
  <sheetViews>
    <sheetView workbookViewId="0">
      <selection activeCell="K26" sqref="K26"/>
    </sheetView>
  </sheetViews>
  <sheetFormatPr defaultRowHeight="15" x14ac:dyDescent="0.2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9" ht="15.75" x14ac:dyDescent="0.25">
      <c r="A2" s="3"/>
      <c r="B2" s="3"/>
      <c r="C2" s="3"/>
      <c r="D2" s="43" t="s">
        <v>298</v>
      </c>
      <c r="E2" s="3"/>
      <c r="F2" s="3"/>
      <c r="G2" s="3"/>
    </row>
    <row r="3" spans="1:9" ht="27" customHeight="1" thickBot="1" x14ac:dyDescent="0.3">
      <c r="A3" s="3"/>
      <c r="B3" s="3"/>
      <c r="C3" s="3"/>
      <c r="D3" s="3"/>
      <c r="E3" s="33"/>
      <c r="F3" s="3"/>
      <c r="G3" s="3"/>
    </row>
    <row r="4" spans="1:9" s="34" customFormat="1" ht="16.5" thickTop="1" thickBot="1" x14ac:dyDescent="0.3">
      <c r="A4" s="484"/>
      <c r="B4" s="485"/>
      <c r="C4" s="485" t="s">
        <v>113</v>
      </c>
      <c r="D4" s="485" t="s">
        <v>114</v>
      </c>
      <c r="E4" s="486" t="s">
        <v>115</v>
      </c>
      <c r="F4" s="39"/>
      <c r="G4" s="39"/>
    </row>
    <row r="5" spans="1:9" ht="16.5" thickTop="1" thickBot="1" x14ac:dyDescent="0.3">
      <c r="A5" s="487" t="s">
        <v>2</v>
      </c>
      <c r="B5" s="488" t="s">
        <v>287</v>
      </c>
      <c r="C5" s="784" t="s">
        <v>288</v>
      </c>
      <c r="D5" s="799"/>
      <c r="E5" s="489">
        <v>221</v>
      </c>
      <c r="F5" s="3"/>
      <c r="G5" s="3"/>
    </row>
    <row r="6" spans="1:9" ht="15.75" thickTop="1" x14ac:dyDescent="0.25">
      <c r="A6" s="490" t="s">
        <v>25</v>
      </c>
      <c r="B6" s="491"/>
      <c r="C6" s="492" t="s">
        <v>289</v>
      </c>
      <c r="D6" s="491"/>
      <c r="E6" s="493"/>
      <c r="F6" s="3"/>
      <c r="G6" s="3"/>
    </row>
    <row r="7" spans="1:9" x14ac:dyDescent="0.25">
      <c r="A7" s="494" t="s">
        <v>12</v>
      </c>
      <c r="B7" s="495"/>
      <c r="C7" s="495"/>
      <c r="D7" s="495" t="s">
        <v>290</v>
      </c>
      <c r="E7" s="496">
        <v>108</v>
      </c>
      <c r="F7" s="3"/>
      <c r="G7" s="3"/>
    </row>
    <row r="8" spans="1:9" x14ac:dyDescent="0.25">
      <c r="A8" s="494" t="s">
        <v>11</v>
      </c>
      <c r="B8" s="495"/>
      <c r="C8" s="495"/>
      <c r="D8" s="495" t="s">
        <v>291</v>
      </c>
      <c r="E8" s="496">
        <v>0</v>
      </c>
      <c r="F8" s="3"/>
      <c r="G8" s="3"/>
    </row>
    <row r="9" spans="1:9" x14ac:dyDescent="0.25">
      <c r="A9" s="494" t="s">
        <v>8</v>
      </c>
      <c r="B9" s="495"/>
      <c r="C9" s="495"/>
      <c r="D9" s="495" t="s">
        <v>292</v>
      </c>
      <c r="E9" s="496">
        <v>43</v>
      </c>
      <c r="F9" s="3"/>
      <c r="G9" s="3"/>
    </row>
    <row r="10" spans="1:9" x14ac:dyDescent="0.25">
      <c r="A10" s="494" t="s">
        <v>6</v>
      </c>
      <c r="B10" s="495"/>
      <c r="C10" s="495"/>
      <c r="D10" s="495" t="s">
        <v>293</v>
      </c>
      <c r="E10" s="496">
        <v>0</v>
      </c>
      <c r="F10" s="3"/>
      <c r="G10" s="3"/>
      <c r="I10" s="617"/>
    </row>
    <row r="11" spans="1:9" x14ac:dyDescent="0.25">
      <c r="A11" s="494" t="s">
        <v>3</v>
      </c>
      <c r="B11" s="495"/>
      <c r="C11" s="495"/>
      <c r="D11" s="495" t="s">
        <v>294</v>
      </c>
      <c r="E11" s="496">
        <v>70</v>
      </c>
      <c r="F11" s="3"/>
      <c r="G11" s="3"/>
    </row>
    <row r="12" spans="1:9" x14ac:dyDescent="0.25">
      <c r="A12" s="494" t="s">
        <v>46</v>
      </c>
      <c r="B12" s="495"/>
      <c r="C12" s="495"/>
      <c r="D12" s="495" t="s">
        <v>295</v>
      </c>
      <c r="E12" s="496">
        <v>0</v>
      </c>
      <c r="F12" s="3"/>
      <c r="G12" s="3"/>
    </row>
    <row r="13" spans="1:9" ht="15.75" thickBot="1" x14ac:dyDescent="0.3">
      <c r="A13" s="497"/>
      <c r="B13" s="498"/>
      <c r="C13" s="498"/>
      <c r="D13" s="498"/>
      <c r="E13" s="499"/>
      <c r="F13" s="588"/>
      <c r="G13" s="3"/>
    </row>
    <row r="14" spans="1:9" ht="16.5" customHeight="1" thickTop="1" x14ac:dyDescent="0.25">
      <c r="A14" s="619" t="s">
        <v>94</v>
      </c>
      <c r="B14" s="620" t="s">
        <v>296</v>
      </c>
      <c r="C14" s="802" t="s">
        <v>297</v>
      </c>
      <c r="D14" s="802"/>
      <c r="E14" s="618"/>
      <c r="F14" s="3"/>
      <c r="G14" s="3"/>
    </row>
    <row r="15" spans="1:9" ht="60" customHeight="1" thickBot="1" x14ac:dyDescent="0.3">
      <c r="A15" s="621"/>
      <c r="B15" s="622"/>
      <c r="C15" s="803" t="s">
        <v>671</v>
      </c>
      <c r="D15" s="803"/>
      <c r="E15" s="623">
        <v>0</v>
      </c>
      <c r="F15" s="51"/>
      <c r="G15" s="3"/>
    </row>
    <row r="16" spans="1:9" ht="15.75" thickTop="1" x14ac:dyDescent="0.25">
      <c r="A16" s="500" t="s">
        <v>45</v>
      </c>
      <c r="B16" s="501"/>
      <c r="C16" s="502" t="s">
        <v>289</v>
      </c>
      <c r="D16" s="501"/>
      <c r="E16" s="503">
        <v>0</v>
      </c>
      <c r="F16" s="3"/>
      <c r="G16" s="3"/>
    </row>
    <row r="17" spans="1:7" x14ac:dyDescent="0.25">
      <c r="A17" s="494" t="s">
        <v>44</v>
      </c>
      <c r="B17" s="495"/>
      <c r="C17" s="504"/>
      <c r="D17" s="495" t="s">
        <v>293</v>
      </c>
      <c r="E17" s="496">
        <v>0</v>
      </c>
      <c r="F17" s="3"/>
      <c r="G17" s="3"/>
    </row>
    <row r="18" spans="1:7" x14ac:dyDescent="0.25">
      <c r="A18" s="494" t="s">
        <v>41</v>
      </c>
      <c r="B18" s="495"/>
      <c r="C18" s="495"/>
      <c r="D18" s="495" t="s">
        <v>670</v>
      </c>
      <c r="E18" s="496">
        <v>0</v>
      </c>
      <c r="F18" s="3"/>
      <c r="G18" s="3"/>
    </row>
    <row r="19" spans="1:7" x14ac:dyDescent="0.25">
      <c r="A19" s="494" t="s">
        <v>40</v>
      </c>
      <c r="B19" s="495"/>
      <c r="C19" s="495"/>
      <c r="D19" s="495" t="s">
        <v>290</v>
      </c>
      <c r="E19" s="496">
        <v>0</v>
      </c>
      <c r="F19" s="3"/>
      <c r="G19" s="3"/>
    </row>
    <row r="20" spans="1:7" ht="20.100000000000001" customHeight="1" thickBot="1" x14ac:dyDescent="0.3">
      <c r="A20" s="505" t="s">
        <v>95</v>
      </c>
      <c r="B20" s="506"/>
      <c r="C20" s="506"/>
      <c r="D20" s="506" t="s">
        <v>292</v>
      </c>
      <c r="E20" s="507">
        <v>0</v>
      </c>
      <c r="F20" s="3"/>
      <c r="G20" s="3"/>
    </row>
    <row r="21" spans="1:7" ht="20.100000000000001" customHeight="1" thickTop="1" thickBot="1" x14ac:dyDescent="0.3">
      <c r="A21" s="800" t="s">
        <v>660</v>
      </c>
      <c r="B21" s="801"/>
      <c r="C21" s="801"/>
      <c r="D21" s="801"/>
      <c r="E21" s="508">
        <f>SUM(E5+E15)</f>
        <v>221</v>
      </c>
      <c r="F21" s="3"/>
      <c r="G21" s="3"/>
    </row>
    <row r="22" spans="1:7" ht="20.100000000000001" customHeight="1" thickTop="1" x14ac:dyDescent="0.25">
      <c r="A22" s="3"/>
      <c r="B22" s="3"/>
      <c r="C22" s="3"/>
      <c r="D22" s="3"/>
      <c r="E22" s="3"/>
      <c r="F22" s="3"/>
      <c r="G22" s="3"/>
    </row>
    <row r="23" spans="1:7" ht="20.100000000000001" customHeight="1" x14ac:dyDescent="0.25">
      <c r="A23" s="3"/>
      <c r="B23" s="3"/>
      <c r="C23" s="3"/>
      <c r="D23" s="3"/>
      <c r="E23" s="3"/>
      <c r="F23" s="3"/>
      <c r="G23" s="3"/>
    </row>
    <row r="24" spans="1:7" ht="20.100000000000001" customHeight="1" x14ac:dyDescent="0.25">
      <c r="A24" s="3"/>
      <c r="B24" s="3"/>
      <c r="C24" s="3"/>
      <c r="D24" s="3"/>
      <c r="E24" s="3"/>
      <c r="F24" s="3"/>
      <c r="G24" s="3"/>
    </row>
    <row r="25" spans="1:7" ht="20.100000000000001" customHeight="1" x14ac:dyDescent="0.25">
      <c r="A25" s="3"/>
      <c r="B25" s="3"/>
      <c r="C25" s="3"/>
      <c r="D25" s="3"/>
      <c r="E25" s="3"/>
      <c r="F25" s="3"/>
      <c r="G25" s="3"/>
    </row>
    <row r="26" spans="1:7" ht="20.100000000000001" customHeight="1" x14ac:dyDescent="0.25">
      <c r="A26" s="3"/>
      <c r="B26" s="3"/>
      <c r="C26" s="3"/>
      <c r="D26" s="3"/>
      <c r="E26" s="3"/>
      <c r="F26" s="3"/>
      <c r="G26" s="3"/>
    </row>
    <row r="27" spans="1:7" ht="20.100000000000001" customHeight="1" x14ac:dyDescent="0.25">
      <c r="A27" s="3"/>
      <c r="B27" s="3"/>
      <c r="C27" s="3"/>
      <c r="D27" s="3"/>
      <c r="E27" s="3"/>
      <c r="F27" s="3"/>
      <c r="G27" s="3"/>
    </row>
    <row r="28" spans="1:7" ht="20.100000000000001" customHeight="1" x14ac:dyDescent="0.25">
      <c r="A28" s="3"/>
      <c r="B28" s="3"/>
      <c r="C28" s="3"/>
      <c r="D28" s="3"/>
      <c r="E28" s="3"/>
      <c r="F28" s="3"/>
      <c r="G28" s="3"/>
    </row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</sheetData>
  <mergeCells count="4">
    <mergeCell ref="C5:D5"/>
    <mergeCell ref="A21:D21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 &amp;R 11. melléklet a 9/2017. (IV.28.) önkormányzati rendelethez, 
adatok 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J13"/>
  <sheetViews>
    <sheetView topLeftCell="B1" zoomScale="118" zoomScaleNormal="118" workbookViewId="0">
      <selection activeCell="L23" sqref="L23"/>
    </sheetView>
  </sheetViews>
  <sheetFormatPr defaultRowHeight="15" x14ac:dyDescent="0.2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9.85546875" customWidth="1"/>
    <col min="8" max="8" width="11.5703125" customWidth="1"/>
    <col min="9" max="9" width="12.42578125" customWidth="1"/>
  </cols>
  <sheetData>
    <row r="2" spans="1:10" ht="15.75" x14ac:dyDescent="0.25">
      <c r="A2" s="3"/>
      <c r="B2" s="3"/>
      <c r="C2" s="3"/>
      <c r="D2" s="798" t="s">
        <v>286</v>
      </c>
      <c r="E2" s="798"/>
      <c r="F2" s="798"/>
      <c r="G2" s="798"/>
      <c r="H2" s="798"/>
      <c r="I2" s="798"/>
      <c r="J2" s="3"/>
    </row>
    <row r="3" spans="1:10" ht="15.75" thickBot="1" x14ac:dyDescent="0.3">
      <c r="A3" s="3"/>
      <c r="B3" s="3"/>
      <c r="C3" s="3"/>
      <c r="D3" s="3"/>
      <c r="E3" s="3"/>
      <c r="F3" s="3"/>
      <c r="G3" s="3"/>
      <c r="H3" s="804"/>
      <c r="I3" s="804"/>
      <c r="J3" s="3"/>
    </row>
    <row r="4" spans="1:10" x14ac:dyDescent="0.25">
      <c r="A4" s="3"/>
      <c r="B4" s="4"/>
      <c r="C4" s="5" t="s">
        <v>113</v>
      </c>
      <c r="D4" s="5" t="s">
        <v>114</v>
      </c>
      <c r="E4" s="5" t="s">
        <v>115</v>
      </c>
      <c r="F4" s="5" t="s">
        <v>116</v>
      </c>
      <c r="G4" s="5" t="s">
        <v>117</v>
      </c>
      <c r="H4" s="5" t="s">
        <v>118</v>
      </c>
      <c r="I4" s="6" t="s">
        <v>119</v>
      </c>
      <c r="J4" s="3"/>
    </row>
    <row r="5" spans="1:10" ht="15.75" x14ac:dyDescent="0.25">
      <c r="A5" s="3"/>
      <c r="B5" s="12" t="s">
        <v>2</v>
      </c>
      <c r="C5" s="10"/>
      <c r="D5" s="805" t="s">
        <v>125</v>
      </c>
      <c r="E5" s="806"/>
      <c r="F5" s="806"/>
      <c r="G5" s="806"/>
      <c r="H5" s="806"/>
      <c r="I5" s="807"/>
      <c r="J5" s="3"/>
    </row>
    <row r="6" spans="1:10" ht="44.25" customHeight="1" x14ac:dyDescent="0.25">
      <c r="A6" s="3"/>
      <c r="B6" s="13" t="s">
        <v>25</v>
      </c>
      <c r="C6" s="7"/>
      <c r="D6" s="16" t="s">
        <v>120</v>
      </c>
      <c r="E6" s="11" t="s">
        <v>121</v>
      </c>
      <c r="F6" s="11" t="s">
        <v>122</v>
      </c>
      <c r="G6" s="16" t="s">
        <v>123</v>
      </c>
      <c r="H6" s="11" t="s">
        <v>126</v>
      </c>
      <c r="I6" s="15" t="s">
        <v>128</v>
      </c>
      <c r="J6" s="3"/>
    </row>
    <row r="7" spans="1:10" x14ac:dyDescent="0.25">
      <c r="A7" s="3"/>
      <c r="B7" s="13" t="s">
        <v>12</v>
      </c>
      <c r="C7" s="8" t="s">
        <v>2</v>
      </c>
      <c r="D7" s="8" t="s">
        <v>25</v>
      </c>
      <c r="E7" s="8" t="s">
        <v>12</v>
      </c>
      <c r="F7" s="8" t="s">
        <v>11</v>
      </c>
      <c r="G7" s="8" t="s">
        <v>8</v>
      </c>
      <c r="H7" s="8" t="s">
        <v>6</v>
      </c>
      <c r="I7" s="9" t="s">
        <v>3</v>
      </c>
      <c r="J7" s="3"/>
    </row>
    <row r="8" spans="1:10" x14ac:dyDescent="0.25">
      <c r="A8" s="3"/>
      <c r="B8" s="13" t="s">
        <v>11</v>
      </c>
      <c r="C8" s="8" t="s">
        <v>2</v>
      </c>
      <c r="D8" s="7" t="s">
        <v>124</v>
      </c>
      <c r="E8" s="14">
        <v>60020</v>
      </c>
      <c r="F8" s="14">
        <v>61629</v>
      </c>
      <c r="G8" s="14">
        <v>58595</v>
      </c>
      <c r="H8" s="14">
        <f>F8-G8</f>
        <v>3034</v>
      </c>
      <c r="I8" s="17">
        <f>G8/F8</f>
        <v>0.95076992974086871</v>
      </c>
      <c r="J8" s="3"/>
    </row>
    <row r="9" spans="1:10" x14ac:dyDescent="0.25">
      <c r="A9" s="3"/>
      <c r="B9" s="13" t="s">
        <v>8</v>
      </c>
      <c r="C9" s="8" t="s">
        <v>25</v>
      </c>
      <c r="D9" s="7" t="s">
        <v>90</v>
      </c>
      <c r="E9" s="14">
        <v>9037</v>
      </c>
      <c r="F9" s="14">
        <v>10848</v>
      </c>
      <c r="G9" s="14">
        <v>10438</v>
      </c>
      <c r="H9" s="14">
        <f t="shared" ref="H9:H10" si="0">F9-G9</f>
        <v>410</v>
      </c>
      <c r="I9" s="17">
        <f t="shared" ref="I9:I11" si="1">G9/F9</f>
        <v>0.96220501474926257</v>
      </c>
      <c r="J9" s="3"/>
    </row>
    <row r="10" spans="1:10" x14ac:dyDescent="0.25">
      <c r="A10" s="3"/>
      <c r="B10" s="13" t="s">
        <v>6</v>
      </c>
      <c r="C10" s="8" t="s">
        <v>12</v>
      </c>
      <c r="D10" s="7" t="s">
        <v>127</v>
      </c>
      <c r="E10" s="14">
        <v>25149</v>
      </c>
      <c r="F10" s="14">
        <v>25312</v>
      </c>
      <c r="G10" s="14">
        <v>25217</v>
      </c>
      <c r="H10" s="14">
        <f t="shared" si="0"/>
        <v>95</v>
      </c>
      <c r="I10" s="17">
        <f t="shared" si="1"/>
        <v>0.99624683944374215</v>
      </c>
      <c r="J10" s="3"/>
    </row>
    <row r="11" spans="1:10" ht="15.75" thickBot="1" x14ac:dyDescent="0.3">
      <c r="A11" s="3"/>
      <c r="B11" s="45" t="s">
        <v>3</v>
      </c>
      <c r="C11" s="20" t="s">
        <v>11</v>
      </c>
      <c r="D11" s="18" t="s">
        <v>129</v>
      </c>
      <c r="E11" s="19">
        <f>SUM(E8:E10)</f>
        <v>94206</v>
      </c>
      <c r="F11" s="19">
        <f t="shared" ref="F11:H11" si="2">SUM(F8:F10)</f>
        <v>97789</v>
      </c>
      <c r="G11" s="19">
        <f t="shared" si="2"/>
        <v>94250</v>
      </c>
      <c r="H11" s="19">
        <f t="shared" si="2"/>
        <v>3539</v>
      </c>
      <c r="I11" s="21">
        <f t="shared" si="1"/>
        <v>0.96380983546206633</v>
      </c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12. melléklet a9/2017. (IV.28.)  önkormányzati rendelethez, 
adatok 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116"/>
  <sheetViews>
    <sheetView view="pageBreakPreview" zoomScale="60" zoomScaleNormal="100" workbookViewId="0">
      <selection activeCell="B64" sqref="B64:B65"/>
    </sheetView>
  </sheetViews>
  <sheetFormatPr defaultRowHeight="15" x14ac:dyDescent="0.25"/>
  <cols>
    <col min="1" max="1" width="6.28515625" customWidth="1"/>
    <col min="2" max="2" width="68.85546875" customWidth="1"/>
    <col min="3" max="3" width="16.42578125" customWidth="1"/>
    <col min="4" max="4" width="20.140625" customWidth="1"/>
  </cols>
  <sheetData>
    <row r="1" spans="1:4" ht="18.95" customHeight="1" thickBot="1" x14ac:dyDescent="0.3">
      <c r="A1" s="808" t="s">
        <v>130</v>
      </c>
      <c r="B1" s="809"/>
      <c r="C1" s="809"/>
      <c r="D1" s="810"/>
    </row>
    <row r="2" spans="1:4" ht="18.95" customHeight="1" thickBot="1" x14ac:dyDescent="0.3">
      <c r="A2" s="591"/>
      <c r="B2" s="592" t="s">
        <v>131</v>
      </c>
      <c r="C2" s="592" t="s">
        <v>132</v>
      </c>
      <c r="D2" s="592" t="s">
        <v>133</v>
      </c>
    </row>
    <row r="3" spans="1:4" ht="18.95" customHeight="1" thickBot="1" x14ac:dyDescent="0.3">
      <c r="A3" s="591"/>
      <c r="B3" s="593" t="s">
        <v>134</v>
      </c>
      <c r="C3" s="594"/>
      <c r="D3" s="594"/>
    </row>
    <row r="4" spans="1:4" ht="18" customHeight="1" thickBot="1" x14ac:dyDescent="0.3">
      <c r="A4" s="595">
        <v>1</v>
      </c>
      <c r="B4" s="596" t="s">
        <v>135</v>
      </c>
      <c r="C4" s="597">
        <v>0</v>
      </c>
      <c r="D4" s="597">
        <v>0</v>
      </c>
    </row>
    <row r="5" spans="1:4" ht="18" customHeight="1" thickBot="1" x14ac:dyDescent="0.3">
      <c r="A5" s="595">
        <v>2</v>
      </c>
      <c r="B5" s="596" t="s">
        <v>136</v>
      </c>
      <c r="C5" s="597">
        <v>12032</v>
      </c>
      <c r="D5" s="597">
        <v>9107</v>
      </c>
    </row>
    <row r="6" spans="1:4" ht="18" customHeight="1" thickBot="1" x14ac:dyDescent="0.3">
      <c r="A6" s="595">
        <v>3</v>
      </c>
      <c r="B6" s="596" t="s">
        <v>137</v>
      </c>
      <c r="C6" s="597">
        <v>0</v>
      </c>
      <c r="D6" s="597">
        <v>0</v>
      </c>
    </row>
    <row r="7" spans="1:4" ht="18.95" customHeight="1" thickBot="1" x14ac:dyDescent="0.3">
      <c r="A7" s="598">
        <v>4</v>
      </c>
      <c r="B7" s="593" t="s">
        <v>138</v>
      </c>
      <c r="C7" s="599">
        <f>SUM(C4:C6)</f>
        <v>12032</v>
      </c>
      <c r="D7" s="599">
        <f>SUM(D4:D6)</f>
        <v>9107</v>
      </c>
    </row>
    <row r="8" spans="1:4" ht="18" customHeight="1" thickBot="1" x14ac:dyDescent="0.3">
      <c r="A8" s="595">
        <v>5</v>
      </c>
      <c r="B8" s="596" t="s">
        <v>139</v>
      </c>
      <c r="C8" s="597">
        <v>1884927</v>
      </c>
      <c r="D8" s="597">
        <v>2585336</v>
      </c>
    </row>
    <row r="9" spans="1:4" ht="18" customHeight="1" thickBot="1" x14ac:dyDescent="0.3">
      <c r="A9" s="595">
        <v>6</v>
      </c>
      <c r="B9" s="596" t="s">
        <v>140</v>
      </c>
      <c r="C9" s="597">
        <v>36694</v>
      </c>
      <c r="D9" s="597">
        <v>70500</v>
      </c>
    </row>
    <row r="10" spans="1:4" ht="18" customHeight="1" thickBot="1" x14ac:dyDescent="0.3">
      <c r="A10" s="595">
        <v>7</v>
      </c>
      <c r="B10" s="596" t="s">
        <v>141</v>
      </c>
      <c r="C10" s="597">
        <v>0</v>
      </c>
      <c r="D10" s="597">
        <v>0</v>
      </c>
    </row>
    <row r="11" spans="1:4" ht="18" customHeight="1" thickBot="1" x14ac:dyDescent="0.3">
      <c r="A11" s="595">
        <v>8</v>
      </c>
      <c r="B11" s="596" t="s">
        <v>142</v>
      </c>
      <c r="C11" s="597">
        <v>0</v>
      </c>
      <c r="D11" s="597">
        <v>0</v>
      </c>
    </row>
    <row r="12" spans="1:4" ht="18" customHeight="1" thickBot="1" x14ac:dyDescent="0.3">
      <c r="A12" s="595">
        <v>9</v>
      </c>
      <c r="B12" s="596" t="s">
        <v>143</v>
      </c>
      <c r="C12" s="597">
        <v>0</v>
      </c>
      <c r="D12" s="597">
        <v>0</v>
      </c>
    </row>
    <row r="13" spans="1:4" ht="21" customHeight="1" thickBot="1" x14ac:dyDescent="0.3">
      <c r="A13" s="598">
        <v>10</v>
      </c>
      <c r="B13" s="593" t="s">
        <v>144</v>
      </c>
      <c r="C13" s="599">
        <f>SUM(C8:C12)</f>
        <v>1921621</v>
      </c>
      <c r="D13" s="599">
        <f>SUM(D8:D12)</f>
        <v>2655836</v>
      </c>
    </row>
    <row r="14" spans="1:4" ht="18" customHeight="1" thickBot="1" x14ac:dyDescent="0.3">
      <c r="A14" s="595">
        <v>11</v>
      </c>
      <c r="B14" s="596" t="s">
        <v>145</v>
      </c>
      <c r="C14" s="597">
        <v>23048</v>
      </c>
      <c r="D14" s="597">
        <v>23048</v>
      </c>
    </row>
    <row r="15" spans="1:4" ht="18" customHeight="1" thickBot="1" x14ac:dyDescent="0.3">
      <c r="A15" s="595">
        <v>12</v>
      </c>
      <c r="B15" s="596" t="s">
        <v>146</v>
      </c>
      <c r="C15" s="597">
        <v>0</v>
      </c>
      <c r="D15" s="597">
        <v>0</v>
      </c>
    </row>
    <row r="16" spans="1:4" ht="18" customHeight="1" thickBot="1" x14ac:dyDescent="0.3">
      <c r="A16" s="595">
        <v>13</v>
      </c>
      <c r="B16" s="596" t="s">
        <v>147</v>
      </c>
      <c r="C16" s="597">
        <v>0</v>
      </c>
      <c r="D16" s="597">
        <v>0</v>
      </c>
    </row>
    <row r="17" spans="1:4" ht="18" customHeight="1" thickBot="1" x14ac:dyDescent="0.3">
      <c r="A17" s="598">
        <v>14</v>
      </c>
      <c r="B17" s="593" t="s">
        <v>148</v>
      </c>
      <c r="C17" s="599">
        <f>SUM(C14:C16)</f>
        <v>23048</v>
      </c>
      <c r="D17" s="599">
        <f>SUM(D14:D16)</f>
        <v>23048</v>
      </c>
    </row>
    <row r="18" spans="1:4" ht="18" customHeight="1" thickBot="1" x14ac:dyDescent="0.3">
      <c r="A18" s="595">
        <v>15</v>
      </c>
      <c r="B18" s="596" t="s">
        <v>149</v>
      </c>
      <c r="C18" s="597">
        <v>0</v>
      </c>
      <c r="D18" s="597">
        <v>0</v>
      </c>
    </row>
    <row r="19" spans="1:4" ht="18" customHeight="1" thickBot="1" x14ac:dyDescent="0.3">
      <c r="A19" s="595">
        <v>16</v>
      </c>
      <c r="B19" s="596" t="s">
        <v>150</v>
      </c>
      <c r="C19" s="597">
        <v>0</v>
      </c>
      <c r="D19" s="597">
        <v>0</v>
      </c>
    </row>
    <row r="20" spans="1:4" ht="21" customHeight="1" thickBot="1" x14ac:dyDescent="0.3">
      <c r="A20" s="598">
        <v>17</v>
      </c>
      <c r="B20" s="593" t="s">
        <v>151</v>
      </c>
      <c r="C20" s="599">
        <v>0</v>
      </c>
      <c r="D20" s="599">
        <f>SUM(D18:D19)</f>
        <v>0</v>
      </c>
    </row>
    <row r="21" spans="1:4" ht="39" customHeight="1" thickBot="1" x14ac:dyDescent="0.3">
      <c r="A21" s="598">
        <v>18</v>
      </c>
      <c r="B21" s="593" t="s">
        <v>235</v>
      </c>
      <c r="C21" s="599">
        <f>SUM(C7+C13+C17+C20)</f>
        <v>1956701</v>
      </c>
      <c r="D21" s="599">
        <f>SUM(D7+D13+D17+D20)</f>
        <v>2687991</v>
      </c>
    </row>
    <row r="22" spans="1:4" ht="18" customHeight="1" thickBot="1" x14ac:dyDescent="0.3">
      <c r="A22" s="595">
        <v>19</v>
      </c>
      <c r="B22" s="596" t="s">
        <v>152</v>
      </c>
      <c r="C22" s="597">
        <v>0</v>
      </c>
      <c r="D22" s="597">
        <v>0</v>
      </c>
    </row>
    <row r="23" spans="1:4" ht="18" customHeight="1" thickBot="1" x14ac:dyDescent="0.3">
      <c r="A23" s="595">
        <v>20</v>
      </c>
      <c r="B23" s="596" t="s">
        <v>153</v>
      </c>
      <c r="C23" s="597">
        <v>0</v>
      </c>
      <c r="D23" s="597">
        <v>0</v>
      </c>
    </row>
    <row r="24" spans="1:4" ht="18" customHeight="1" thickBot="1" x14ac:dyDescent="0.3">
      <c r="A24" s="595">
        <v>21</v>
      </c>
      <c r="B24" s="596" t="s">
        <v>154</v>
      </c>
      <c r="C24" s="597">
        <v>0</v>
      </c>
      <c r="D24" s="597">
        <v>0</v>
      </c>
    </row>
    <row r="25" spans="1:4" ht="18" customHeight="1" thickBot="1" x14ac:dyDescent="0.3">
      <c r="A25" s="595">
        <v>22</v>
      </c>
      <c r="B25" s="596" t="s">
        <v>155</v>
      </c>
      <c r="C25" s="597">
        <v>0</v>
      </c>
      <c r="D25" s="597">
        <v>0</v>
      </c>
    </row>
    <row r="26" spans="1:4" ht="18" customHeight="1" thickBot="1" x14ac:dyDescent="0.3">
      <c r="A26" s="595">
        <v>23</v>
      </c>
      <c r="B26" s="596" t="s">
        <v>156</v>
      </c>
      <c r="C26" s="597">
        <v>0</v>
      </c>
      <c r="D26" s="597">
        <v>0</v>
      </c>
    </row>
    <row r="27" spans="1:4" ht="21" customHeight="1" thickBot="1" x14ac:dyDescent="0.3">
      <c r="A27" s="598">
        <v>24</v>
      </c>
      <c r="B27" s="593" t="s">
        <v>157</v>
      </c>
      <c r="C27" s="599">
        <v>0</v>
      </c>
      <c r="D27" s="599">
        <f>SUM(D22:D26)</f>
        <v>0</v>
      </c>
    </row>
    <row r="28" spans="1:4" ht="18" customHeight="1" thickBot="1" x14ac:dyDescent="0.3">
      <c r="A28" s="595">
        <v>25</v>
      </c>
      <c r="B28" s="596" t="s">
        <v>158</v>
      </c>
      <c r="C28" s="597">
        <v>0</v>
      </c>
      <c r="D28" s="597">
        <v>0</v>
      </c>
    </row>
    <row r="29" spans="1:4" ht="18" customHeight="1" thickBot="1" x14ac:dyDescent="0.3">
      <c r="A29" s="595">
        <v>26</v>
      </c>
      <c r="B29" s="596" t="s">
        <v>159</v>
      </c>
      <c r="C29" s="597">
        <v>0</v>
      </c>
      <c r="D29" s="597">
        <v>0</v>
      </c>
    </row>
    <row r="30" spans="1:4" ht="21" customHeight="1" thickBot="1" x14ac:dyDescent="0.3">
      <c r="A30" s="598">
        <v>27</v>
      </c>
      <c r="B30" s="593" t="s">
        <v>160</v>
      </c>
      <c r="C30" s="599">
        <v>0</v>
      </c>
      <c r="D30" s="599">
        <f>SUM(D28:D29)</f>
        <v>0</v>
      </c>
    </row>
    <row r="31" spans="1:4" ht="34.5" customHeight="1" thickBot="1" x14ac:dyDescent="0.3">
      <c r="A31" s="598">
        <v>28</v>
      </c>
      <c r="B31" s="593" t="s">
        <v>236</v>
      </c>
      <c r="C31" s="599">
        <f>SUM(C27+C30)</f>
        <v>0</v>
      </c>
      <c r="D31" s="599">
        <f>SUM(D27+D30)</f>
        <v>0</v>
      </c>
    </row>
    <row r="32" spans="1:4" ht="18" customHeight="1" thickBot="1" x14ac:dyDescent="0.3">
      <c r="A32" s="595">
        <v>29</v>
      </c>
      <c r="B32" s="596" t="s">
        <v>161</v>
      </c>
      <c r="C32" s="597">
        <v>0</v>
      </c>
      <c r="D32" s="597">
        <v>0</v>
      </c>
    </row>
    <row r="33" spans="1:4" ht="18" customHeight="1" thickBot="1" x14ac:dyDescent="0.3">
      <c r="A33" s="595">
        <v>30</v>
      </c>
      <c r="B33" s="596" t="s">
        <v>162</v>
      </c>
      <c r="C33" s="597">
        <v>242</v>
      </c>
      <c r="D33" s="597">
        <v>200</v>
      </c>
    </row>
    <row r="34" spans="1:4" ht="18" customHeight="1" thickBot="1" x14ac:dyDescent="0.3">
      <c r="A34" s="595">
        <v>31</v>
      </c>
      <c r="B34" s="596" t="s">
        <v>163</v>
      </c>
      <c r="C34" s="597">
        <v>62736</v>
      </c>
      <c r="D34" s="597">
        <v>62258</v>
      </c>
    </row>
    <row r="35" spans="1:4" ht="18" customHeight="1" thickBot="1" x14ac:dyDescent="0.3">
      <c r="A35" s="595">
        <v>32</v>
      </c>
      <c r="B35" s="596" t="s">
        <v>164</v>
      </c>
      <c r="C35" s="597">
        <v>59019</v>
      </c>
      <c r="D35" s="597">
        <v>717</v>
      </c>
    </row>
    <row r="36" spans="1:4" ht="18" customHeight="1" thickBot="1" x14ac:dyDescent="0.3">
      <c r="A36" s="595">
        <v>33</v>
      </c>
      <c r="B36" s="596" t="s">
        <v>165</v>
      </c>
      <c r="C36" s="597">
        <v>0</v>
      </c>
      <c r="D36" s="597">
        <v>0</v>
      </c>
    </row>
    <row r="37" spans="1:4" ht="21" customHeight="1" thickBot="1" x14ac:dyDescent="0.3">
      <c r="A37" s="598">
        <v>34</v>
      </c>
      <c r="B37" s="593" t="s">
        <v>237</v>
      </c>
      <c r="C37" s="599">
        <f>SUM(C32:C36)</f>
        <v>121997</v>
      </c>
      <c r="D37" s="599">
        <f>SUM(D32:D36)</f>
        <v>63175</v>
      </c>
    </row>
    <row r="38" spans="1:4" ht="18" customHeight="1" thickBot="1" x14ac:dyDescent="0.3">
      <c r="A38" s="595">
        <v>35</v>
      </c>
      <c r="B38" s="596" t="s">
        <v>166</v>
      </c>
      <c r="C38" s="597">
        <v>0</v>
      </c>
      <c r="D38" s="597">
        <v>0</v>
      </c>
    </row>
    <row r="39" spans="1:4" ht="18" customHeight="1" thickBot="1" x14ac:dyDescent="0.3">
      <c r="A39" s="595">
        <v>36</v>
      </c>
      <c r="B39" s="596" t="s">
        <v>167</v>
      </c>
      <c r="C39" s="597">
        <v>0</v>
      </c>
      <c r="D39" s="597">
        <v>0</v>
      </c>
    </row>
    <row r="40" spans="1:4" ht="18" customHeight="1" thickBot="1" x14ac:dyDescent="0.3">
      <c r="A40" s="595">
        <v>37</v>
      </c>
      <c r="B40" s="596" t="s">
        <v>168</v>
      </c>
      <c r="C40" s="597">
        <v>0</v>
      </c>
      <c r="D40" s="597">
        <v>12717</v>
      </c>
    </row>
    <row r="41" spans="1:4" ht="18" customHeight="1" thickBot="1" x14ac:dyDescent="0.3">
      <c r="A41" s="595">
        <v>38</v>
      </c>
      <c r="B41" s="596" t="s">
        <v>169</v>
      </c>
      <c r="C41" s="597">
        <v>0</v>
      </c>
      <c r="D41" s="597">
        <v>1710</v>
      </c>
    </row>
    <row r="42" spans="1:4" ht="18" customHeight="1" thickBot="1" x14ac:dyDescent="0.3">
      <c r="A42" s="595">
        <v>39</v>
      </c>
      <c r="B42" s="596" t="s">
        <v>170</v>
      </c>
      <c r="C42" s="597">
        <v>0</v>
      </c>
      <c r="D42" s="597">
        <v>0</v>
      </c>
    </row>
    <row r="43" spans="1:4" ht="18" customHeight="1" thickBot="1" x14ac:dyDescent="0.3">
      <c r="A43" s="595">
        <v>40</v>
      </c>
      <c r="B43" s="596" t="s">
        <v>171</v>
      </c>
      <c r="C43" s="597">
        <v>0</v>
      </c>
      <c r="D43" s="597">
        <v>0</v>
      </c>
    </row>
    <row r="44" spans="1:4" ht="18" customHeight="1" thickBot="1" x14ac:dyDescent="0.3">
      <c r="A44" s="595">
        <v>41</v>
      </c>
      <c r="B44" s="596" t="s">
        <v>172</v>
      </c>
      <c r="C44" s="597">
        <v>0</v>
      </c>
      <c r="D44" s="597">
        <v>0</v>
      </c>
    </row>
    <row r="45" spans="1:4" ht="18" customHeight="1" thickBot="1" x14ac:dyDescent="0.3">
      <c r="A45" s="595">
        <v>42</v>
      </c>
      <c r="B45" s="596" t="s">
        <v>173</v>
      </c>
      <c r="C45" s="597">
        <v>0</v>
      </c>
      <c r="D45" s="597">
        <v>0</v>
      </c>
    </row>
    <row r="46" spans="1:4" ht="21" customHeight="1" thickBot="1" x14ac:dyDescent="0.3">
      <c r="A46" s="598">
        <v>43</v>
      </c>
      <c r="B46" s="593" t="s">
        <v>174</v>
      </c>
      <c r="C46" s="599">
        <f>SUM(C38:C45)</f>
        <v>0</v>
      </c>
      <c r="D46" s="599">
        <f>SUM(D38:D45)</f>
        <v>14427</v>
      </c>
    </row>
    <row r="47" spans="1:4" ht="18" customHeight="1" thickBot="1" x14ac:dyDescent="0.3">
      <c r="A47" s="595">
        <v>44</v>
      </c>
      <c r="B47" s="600" t="s">
        <v>175</v>
      </c>
      <c r="C47" s="597">
        <v>0</v>
      </c>
      <c r="D47" s="597">
        <v>0</v>
      </c>
    </row>
    <row r="48" spans="1:4" ht="18" customHeight="1" thickBot="1" x14ac:dyDescent="0.3">
      <c r="A48" s="595">
        <v>45</v>
      </c>
      <c r="B48" s="600" t="s">
        <v>176</v>
      </c>
      <c r="C48" s="597">
        <v>0</v>
      </c>
      <c r="D48" s="597">
        <v>0</v>
      </c>
    </row>
    <row r="49" spans="1:4" ht="18" customHeight="1" thickBot="1" x14ac:dyDescent="0.3">
      <c r="A49" s="595">
        <v>46</v>
      </c>
      <c r="B49" s="596" t="s">
        <v>177</v>
      </c>
      <c r="C49" s="597">
        <v>14504</v>
      </c>
      <c r="D49" s="597">
        <v>41598</v>
      </c>
    </row>
    <row r="50" spans="1:4" ht="18" customHeight="1" thickBot="1" x14ac:dyDescent="0.3">
      <c r="A50" s="595">
        <v>47</v>
      </c>
      <c r="B50" s="596" t="s">
        <v>178</v>
      </c>
      <c r="C50" s="597">
        <v>5249</v>
      </c>
      <c r="D50" s="597">
        <v>4312</v>
      </c>
    </row>
    <row r="51" spans="1:4" ht="18" customHeight="1" thickBot="1" x14ac:dyDescent="0.3">
      <c r="A51" s="595">
        <v>48</v>
      </c>
      <c r="B51" s="596" t="s">
        <v>179</v>
      </c>
      <c r="C51" s="597">
        <v>0</v>
      </c>
      <c r="D51" s="597">
        <v>0</v>
      </c>
    </row>
    <row r="52" spans="1:4" ht="18" customHeight="1" thickBot="1" x14ac:dyDescent="0.3">
      <c r="A52" s="595">
        <v>49</v>
      </c>
      <c r="B52" s="596" t="s">
        <v>180</v>
      </c>
      <c r="C52" s="597">
        <v>0</v>
      </c>
      <c r="D52" s="597">
        <v>0</v>
      </c>
    </row>
    <row r="53" spans="1:4" ht="18" customHeight="1" thickBot="1" x14ac:dyDescent="0.3">
      <c r="A53" s="595">
        <v>50</v>
      </c>
      <c r="B53" s="600" t="s">
        <v>181</v>
      </c>
      <c r="C53" s="597">
        <v>0</v>
      </c>
      <c r="D53" s="597">
        <v>0</v>
      </c>
    </row>
    <row r="54" spans="1:4" ht="21" customHeight="1" thickBot="1" x14ac:dyDescent="0.3">
      <c r="A54" s="598">
        <v>51</v>
      </c>
      <c r="B54" s="593" t="s">
        <v>182</v>
      </c>
      <c r="C54" s="599">
        <f>SUM(C47:C53)</f>
        <v>19753</v>
      </c>
      <c r="D54" s="599">
        <f>SUM(D47:D53)</f>
        <v>45910</v>
      </c>
    </row>
    <row r="55" spans="1:4" ht="18" customHeight="1" thickBot="1" x14ac:dyDescent="0.3">
      <c r="A55" s="595">
        <v>52</v>
      </c>
      <c r="B55" s="596" t="s">
        <v>183</v>
      </c>
      <c r="C55" s="597">
        <v>0</v>
      </c>
      <c r="D55" s="597">
        <v>303</v>
      </c>
    </row>
    <row r="56" spans="1:4" ht="18" customHeight="1" thickBot="1" x14ac:dyDescent="0.3">
      <c r="A56" s="595">
        <v>53</v>
      </c>
      <c r="B56" s="596" t="s">
        <v>184</v>
      </c>
      <c r="C56" s="597">
        <v>0</v>
      </c>
      <c r="D56" s="597">
        <v>0</v>
      </c>
    </row>
    <row r="57" spans="1:4" ht="18" customHeight="1" thickBot="1" x14ac:dyDescent="0.3">
      <c r="A57" s="595">
        <v>54</v>
      </c>
      <c r="B57" s="596" t="s">
        <v>185</v>
      </c>
      <c r="C57" s="597">
        <v>0</v>
      </c>
      <c r="D57" s="597">
        <v>0</v>
      </c>
    </row>
    <row r="58" spans="1:4" ht="18" customHeight="1" thickBot="1" x14ac:dyDescent="0.3">
      <c r="A58" s="595">
        <v>55</v>
      </c>
      <c r="B58" s="596" t="s">
        <v>186</v>
      </c>
      <c r="C58" s="597">
        <v>942</v>
      </c>
      <c r="D58" s="597">
        <v>1200</v>
      </c>
    </row>
    <row r="59" spans="1:4" ht="18" customHeight="1" thickBot="1" x14ac:dyDescent="0.3">
      <c r="A59" s="595">
        <v>56</v>
      </c>
      <c r="B59" s="596" t="s">
        <v>187</v>
      </c>
      <c r="C59" s="597">
        <v>0</v>
      </c>
      <c r="D59" s="597">
        <v>0</v>
      </c>
    </row>
    <row r="60" spans="1:4" ht="18" customHeight="1" thickBot="1" x14ac:dyDescent="0.3">
      <c r="A60" s="595">
        <v>57</v>
      </c>
      <c r="B60" s="596" t="s">
        <v>188</v>
      </c>
      <c r="C60" s="597">
        <v>0</v>
      </c>
      <c r="D60" s="597">
        <v>0</v>
      </c>
    </row>
    <row r="61" spans="1:4" ht="18" customHeight="1" thickBot="1" x14ac:dyDescent="0.3">
      <c r="A61" s="595">
        <v>58</v>
      </c>
      <c r="B61" s="596" t="s">
        <v>189</v>
      </c>
      <c r="C61" s="597">
        <v>0</v>
      </c>
      <c r="D61" s="597">
        <v>0</v>
      </c>
    </row>
    <row r="62" spans="1:4" ht="21" customHeight="1" thickBot="1" x14ac:dyDescent="0.3">
      <c r="A62" s="598">
        <v>59</v>
      </c>
      <c r="B62" s="593" t="s">
        <v>190</v>
      </c>
      <c r="C62" s="599">
        <v>942</v>
      </c>
      <c r="D62" s="599">
        <f>SUM(D55:D61)</f>
        <v>1503</v>
      </c>
    </row>
    <row r="63" spans="1:4" ht="21" customHeight="1" thickBot="1" x14ac:dyDescent="0.3">
      <c r="A63" s="598">
        <v>60</v>
      </c>
      <c r="B63" s="593" t="s">
        <v>238</v>
      </c>
      <c r="C63" s="599">
        <v>20695</v>
      </c>
      <c r="D63" s="599">
        <f>SUM(D46+D54+D62)</f>
        <v>61840</v>
      </c>
    </row>
    <row r="64" spans="1:4" ht="21" customHeight="1" thickBot="1" x14ac:dyDescent="0.3">
      <c r="A64" s="598">
        <v>61</v>
      </c>
      <c r="B64" s="590" t="s">
        <v>668</v>
      </c>
      <c r="C64" s="599"/>
      <c r="D64" s="599">
        <v>3332</v>
      </c>
    </row>
    <row r="65" spans="1:9" ht="21" customHeight="1" thickBot="1" x14ac:dyDescent="0.3">
      <c r="A65" s="595">
        <v>62</v>
      </c>
      <c r="B65" s="590" t="s">
        <v>669</v>
      </c>
      <c r="C65" s="599"/>
      <c r="D65" s="599">
        <v>-3084</v>
      </c>
    </row>
    <row r="66" spans="1:9" ht="21" customHeight="1" thickBot="1" x14ac:dyDescent="0.3">
      <c r="A66" s="595">
        <v>63</v>
      </c>
      <c r="B66" s="593" t="s">
        <v>239</v>
      </c>
      <c r="C66" s="599">
        <f>SUM(C64:C65)</f>
        <v>0</v>
      </c>
      <c r="D66" s="599">
        <f>SUM(D64:D65)</f>
        <v>248</v>
      </c>
    </row>
    <row r="67" spans="1:9" ht="18" customHeight="1" thickBot="1" x14ac:dyDescent="0.3">
      <c r="A67" s="595">
        <v>64</v>
      </c>
      <c r="B67" s="596" t="s">
        <v>191</v>
      </c>
      <c r="C67" s="597">
        <v>0</v>
      </c>
      <c r="D67" s="597">
        <v>0</v>
      </c>
      <c r="I67" s="589"/>
    </row>
    <row r="68" spans="1:9" ht="18" customHeight="1" thickBot="1" x14ac:dyDescent="0.3">
      <c r="A68" s="598">
        <v>65</v>
      </c>
      <c r="B68" s="596" t="s">
        <v>192</v>
      </c>
      <c r="C68" s="597">
        <v>0</v>
      </c>
      <c r="D68" s="597">
        <v>0</v>
      </c>
    </row>
    <row r="69" spans="1:9" ht="18" customHeight="1" thickBot="1" x14ac:dyDescent="0.3">
      <c r="A69" s="598">
        <v>66</v>
      </c>
      <c r="B69" s="596" t="s">
        <v>193</v>
      </c>
      <c r="C69" s="597">
        <v>0</v>
      </c>
      <c r="D69" s="597">
        <v>0</v>
      </c>
    </row>
    <row r="70" spans="1:9" ht="21" customHeight="1" thickBot="1" x14ac:dyDescent="0.3">
      <c r="A70" s="598">
        <v>67</v>
      </c>
      <c r="B70" s="593" t="s">
        <v>240</v>
      </c>
      <c r="C70" s="599">
        <f>SUM(C67:C69)</f>
        <v>0</v>
      </c>
      <c r="D70" s="599">
        <f>SUM(D67:D69)</f>
        <v>0</v>
      </c>
    </row>
    <row r="71" spans="1:9" ht="21" customHeight="1" thickBot="1" x14ac:dyDescent="0.3">
      <c r="A71" s="595">
        <v>68</v>
      </c>
      <c r="B71" s="593" t="s">
        <v>194</v>
      </c>
      <c r="C71" s="599">
        <f>SUM(C7+C13+C17+C27+C30+C37+C46+C54+C62+C66+C70)</f>
        <v>2099393</v>
      </c>
      <c r="D71" s="599">
        <f>SUM(D7+D13+D17+D27+D30+D37+D46+D54+D62+D66+D70)</f>
        <v>2813254</v>
      </c>
    </row>
    <row r="72" spans="1:9" ht="21" customHeight="1" thickBot="1" x14ac:dyDescent="0.3">
      <c r="A72" s="595">
        <v>69</v>
      </c>
      <c r="B72" s="593" t="s">
        <v>195</v>
      </c>
      <c r="C72" s="599"/>
      <c r="D72" s="599"/>
    </row>
    <row r="73" spans="1:9" ht="18" customHeight="1" thickBot="1" x14ac:dyDescent="0.3">
      <c r="A73" s="595">
        <v>70</v>
      </c>
      <c r="B73" s="596" t="s">
        <v>196</v>
      </c>
      <c r="C73" s="597" t="s">
        <v>197</v>
      </c>
      <c r="D73" s="597">
        <v>1964907</v>
      </c>
    </row>
    <row r="74" spans="1:9" ht="18" customHeight="1" thickBot="1" x14ac:dyDescent="0.3">
      <c r="A74" s="595">
        <v>71</v>
      </c>
      <c r="B74" s="596" t="s">
        <v>198</v>
      </c>
      <c r="C74" s="597">
        <v>0</v>
      </c>
      <c r="D74" s="597">
        <v>0</v>
      </c>
    </row>
    <row r="75" spans="1:9" ht="18" customHeight="1" thickBot="1" x14ac:dyDescent="0.3">
      <c r="A75" s="595">
        <v>72</v>
      </c>
      <c r="B75" s="596" t="s">
        <v>199</v>
      </c>
      <c r="C75" s="597">
        <v>139184</v>
      </c>
      <c r="D75" s="597">
        <v>139184</v>
      </c>
    </row>
    <row r="76" spans="1:9" ht="18" customHeight="1" thickBot="1" x14ac:dyDescent="0.3">
      <c r="A76" s="595">
        <v>73</v>
      </c>
      <c r="B76" s="596" t="s">
        <v>200</v>
      </c>
      <c r="C76" s="597">
        <v>-180941</v>
      </c>
      <c r="D76" s="597">
        <v>-49421</v>
      </c>
    </row>
    <row r="77" spans="1:9" ht="18" customHeight="1" thickBot="1" x14ac:dyDescent="0.3">
      <c r="A77" s="598">
        <v>74</v>
      </c>
      <c r="B77" s="596" t="s">
        <v>201</v>
      </c>
      <c r="C77" s="597">
        <v>0</v>
      </c>
      <c r="D77" s="597">
        <v>0</v>
      </c>
    </row>
    <row r="78" spans="1:9" ht="18" customHeight="1" thickBot="1" x14ac:dyDescent="0.3">
      <c r="A78" s="595">
        <v>75</v>
      </c>
      <c r="B78" s="596" t="s">
        <v>202</v>
      </c>
      <c r="C78" s="597">
        <v>131520</v>
      </c>
      <c r="D78" s="597">
        <v>-28582</v>
      </c>
    </row>
    <row r="79" spans="1:9" ht="21" customHeight="1" thickBot="1" x14ac:dyDescent="0.3">
      <c r="A79" s="595">
        <v>76</v>
      </c>
      <c r="B79" s="593" t="s">
        <v>241</v>
      </c>
      <c r="C79" s="601">
        <v>2054670</v>
      </c>
      <c r="D79" s="599">
        <v>2026088</v>
      </c>
    </row>
    <row r="80" spans="1:9" ht="18" customHeight="1" thickBot="1" x14ac:dyDescent="0.3">
      <c r="A80" s="595">
        <v>77</v>
      </c>
      <c r="B80" s="596" t="s">
        <v>203</v>
      </c>
      <c r="C80" s="597">
        <v>0</v>
      </c>
      <c r="D80" s="597">
        <v>0</v>
      </c>
    </row>
    <row r="81" spans="1:4" ht="18" customHeight="1" thickBot="1" x14ac:dyDescent="0.3">
      <c r="A81" s="595">
        <v>78</v>
      </c>
      <c r="B81" s="596" t="s">
        <v>204</v>
      </c>
      <c r="C81" s="597">
        <v>0</v>
      </c>
      <c r="D81" s="597">
        <v>0</v>
      </c>
    </row>
    <row r="82" spans="1:4" ht="18" customHeight="1" thickBot="1" x14ac:dyDescent="0.3">
      <c r="A82" s="595">
        <v>79</v>
      </c>
      <c r="B82" s="596" t="s">
        <v>205</v>
      </c>
      <c r="C82" s="597">
        <v>0</v>
      </c>
      <c r="D82" s="597">
        <v>98</v>
      </c>
    </row>
    <row r="83" spans="1:4" ht="18" customHeight="1" thickBot="1" x14ac:dyDescent="0.3">
      <c r="A83" s="595">
        <v>80</v>
      </c>
      <c r="B83" s="596" t="s">
        <v>206</v>
      </c>
      <c r="C83" s="597">
        <v>0</v>
      </c>
      <c r="D83" s="597">
        <v>0</v>
      </c>
    </row>
    <row r="84" spans="1:4" ht="18" customHeight="1" thickBot="1" x14ac:dyDescent="0.3">
      <c r="A84" s="595">
        <v>81</v>
      </c>
      <c r="B84" s="596" t="s">
        <v>207</v>
      </c>
      <c r="C84" s="597">
        <v>0</v>
      </c>
      <c r="D84" s="597">
        <v>0</v>
      </c>
    </row>
    <row r="85" spans="1:4" ht="18" customHeight="1" thickBot="1" x14ac:dyDescent="0.3">
      <c r="A85" s="595">
        <v>82</v>
      </c>
      <c r="B85" s="596" t="s">
        <v>208</v>
      </c>
      <c r="C85" s="597">
        <v>0</v>
      </c>
      <c r="D85" s="597">
        <v>0</v>
      </c>
    </row>
    <row r="86" spans="1:4" ht="18" customHeight="1" thickBot="1" x14ac:dyDescent="0.3">
      <c r="A86" s="595">
        <v>83</v>
      </c>
      <c r="B86" s="596" t="s">
        <v>209</v>
      </c>
      <c r="C86" s="597">
        <v>0</v>
      </c>
      <c r="D86" s="597">
        <v>0</v>
      </c>
    </row>
    <row r="87" spans="1:4" ht="18" customHeight="1" thickBot="1" x14ac:dyDescent="0.3">
      <c r="A87" s="598">
        <v>84</v>
      </c>
      <c r="B87" s="596" t="s">
        <v>210</v>
      </c>
      <c r="C87" s="597">
        <v>0</v>
      </c>
      <c r="D87" s="597">
        <v>0</v>
      </c>
    </row>
    <row r="88" spans="1:4" ht="18" customHeight="1" thickBot="1" x14ac:dyDescent="0.3">
      <c r="A88" s="595">
        <v>85</v>
      </c>
      <c r="B88" s="596" t="s">
        <v>211</v>
      </c>
      <c r="C88" s="597">
        <v>0</v>
      </c>
      <c r="D88" s="597">
        <v>0</v>
      </c>
    </row>
    <row r="89" spans="1:4" ht="21" customHeight="1" thickBot="1" x14ac:dyDescent="0.3">
      <c r="A89" s="595">
        <v>86</v>
      </c>
      <c r="B89" s="593" t="s">
        <v>212</v>
      </c>
      <c r="C89" s="599">
        <f>SUM(C80:C88)</f>
        <v>0</v>
      </c>
      <c r="D89" s="599">
        <f>SUM(D80:D88)</f>
        <v>98</v>
      </c>
    </row>
    <row r="90" spans="1:4" ht="18" customHeight="1" thickBot="1" x14ac:dyDescent="0.3">
      <c r="A90" s="595">
        <v>87</v>
      </c>
      <c r="B90" s="596" t="s">
        <v>213</v>
      </c>
      <c r="C90" s="597">
        <v>0</v>
      </c>
      <c r="D90" s="597">
        <v>0</v>
      </c>
    </row>
    <row r="91" spans="1:4" ht="18" customHeight="1" thickBot="1" x14ac:dyDescent="0.3">
      <c r="A91" s="595">
        <v>88</v>
      </c>
      <c r="B91" s="596" t="s">
        <v>214</v>
      </c>
      <c r="C91" s="597">
        <v>0</v>
      </c>
      <c r="D91" s="597">
        <v>0</v>
      </c>
    </row>
    <row r="92" spans="1:4" ht="18" customHeight="1" thickBot="1" x14ac:dyDescent="0.3">
      <c r="A92" s="595">
        <v>89</v>
      </c>
      <c r="B92" s="596" t="s">
        <v>215</v>
      </c>
      <c r="C92" s="597">
        <v>1526</v>
      </c>
      <c r="D92" s="597">
        <v>5869</v>
      </c>
    </row>
    <row r="93" spans="1:4" ht="18" customHeight="1" thickBot="1" x14ac:dyDescent="0.3">
      <c r="A93" s="595">
        <v>90</v>
      </c>
      <c r="B93" s="596" t="s">
        <v>216</v>
      </c>
      <c r="C93" s="597">
        <v>0</v>
      </c>
      <c r="D93" s="597">
        <v>0</v>
      </c>
    </row>
    <row r="94" spans="1:4" ht="18" customHeight="1" thickBot="1" x14ac:dyDescent="0.3">
      <c r="A94" s="595">
        <v>91</v>
      </c>
      <c r="B94" s="596" t="s">
        <v>217</v>
      </c>
      <c r="C94" s="597">
        <v>0</v>
      </c>
      <c r="D94" s="597">
        <v>0</v>
      </c>
    </row>
    <row r="95" spans="1:4" ht="18" customHeight="1" thickBot="1" x14ac:dyDescent="0.3">
      <c r="A95" s="595">
        <v>92</v>
      </c>
      <c r="B95" s="596" t="s">
        <v>218</v>
      </c>
      <c r="C95" s="597">
        <v>0</v>
      </c>
      <c r="D95" s="597">
        <v>0</v>
      </c>
    </row>
    <row r="96" spans="1:4" ht="18" customHeight="1" thickBot="1" x14ac:dyDescent="0.3">
      <c r="A96" s="595">
        <v>93</v>
      </c>
      <c r="B96" s="596" t="s">
        <v>219</v>
      </c>
      <c r="C96" s="597">
        <v>0</v>
      </c>
      <c r="D96" s="597">
        <v>13188</v>
      </c>
    </row>
    <row r="97" spans="1:4" ht="18" customHeight="1" thickBot="1" x14ac:dyDescent="0.3">
      <c r="A97" s="598">
        <v>94</v>
      </c>
      <c r="B97" s="596" t="s">
        <v>220</v>
      </c>
      <c r="C97" s="597">
        <v>0</v>
      </c>
      <c r="D97" s="597">
        <v>0</v>
      </c>
    </row>
    <row r="98" spans="1:4" ht="18" customHeight="1" thickBot="1" x14ac:dyDescent="0.3">
      <c r="A98" s="595">
        <v>95</v>
      </c>
      <c r="B98" s="596" t="s">
        <v>221</v>
      </c>
      <c r="C98" s="597">
        <v>7022</v>
      </c>
      <c r="D98" s="597">
        <v>8087</v>
      </c>
    </row>
    <row r="99" spans="1:4" ht="21" customHeight="1" thickBot="1" x14ac:dyDescent="0.3">
      <c r="A99" s="595">
        <v>96</v>
      </c>
      <c r="B99" s="593" t="s">
        <v>222</v>
      </c>
      <c r="C99" s="599">
        <f>SUM(C90:C98)</f>
        <v>8548</v>
      </c>
      <c r="D99" s="599">
        <f>SUM(D90:D98)</f>
        <v>27144</v>
      </c>
    </row>
    <row r="100" spans="1:4" ht="18" customHeight="1" thickBot="1" x14ac:dyDescent="0.3">
      <c r="A100" s="595">
        <v>97</v>
      </c>
      <c r="B100" s="596" t="s">
        <v>223</v>
      </c>
      <c r="C100" s="597">
        <v>0</v>
      </c>
      <c r="D100" s="597">
        <v>5</v>
      </c>
    </row>
    <row r="101" spans="1:4" ht="18" customHeight="1" thickBot="1" x14ac:dyDescent="0.3">
      <c r="A101" s="595">
        <v>98</v>
      </c>
      <c r="B101" s="596" t="s">
        <v>224</v>
      </c>
      <c r="C101" s="597">
        <v>0</v>
      </c>
      <c r="D101" s="597">
        <v>319</v>
      </c>
    </row>
    <row r="102" spans="1:4" ht="18" customHeight="1" thickBot="1" x14ac:dyDescent="0.3">
      <c r="A102" s="595">
        <v>99</v>
      </c>
      <c r="B102" s="596" t="s">
        <v>225</v>
      </c>
      <c r="C102" s="597">
        <v>0</v>
      </c>
      <c r="D102" s="597">
        <v>0</v>
      </c>
    </row>
    <row r="103" spans="1:4" ht="18" customHeight="1" thickBot="1" x14ac:dyDescent="0.3">
      <c r="A103" s="595">
        <v>100</v>
      </c>
      <c r="B103" s="596" t="s">
        <v>226</v>
      </c>
      <c r="C103" s="597">
        <v>0</v>
      </c>
      <c r="D103" s="597">
        <v>0</v>
      </c>
    </row>
    <row r="104" spans="1:4" ht="18" customHeight="1" thickBot="1" x14ac:dyDescent="0.3">
      <c r="A104" s="595">
        <v>101</v>
      </c>
      <c r="B104" s="596" t="s">
        <v>227</v>
      </c>
      <c r="C104" s="597">
        <v>0</v>
      </c>
      <c r="D104" s="597">
        <v>0</v>
      </c>
    </row>
    <row r="105" spans="1:4" ht="18" customHeight="1" thickBot="1" x14ac:dyDescent="0.3">
      <c r="A105" s="598">
        <v>102</v>
      </c>
      <c r="B105" s="596" t="s">
        <v>228</v>
      </c>
      <c r="C105" s="597">
        <v>0</v>
      </c>
      <c r="D105" s="597">
        <v>0</v>
      </c>
    </row>
    <row r="106" spans="1:4" ht="18" customHeight="1" thickBot="1" x14ac:dyDescent="0.3">
      <c r="A106" s="598">
        <v>103</v>
      </c>
      <c r="B106" s="596" t="s">
        <v>229</v>
      </c>
      <c r="C106" s="597">
        <v>0</v>
      </c>
      <c r="D106" s="597">
        <v>0</v>
      </c>
    </row>
    <row r="107" spans="1:4" ht="21" customHeight="1" thickBot="1" x14ac:dyDescent="0.3">
      <c r="A107" s="598">
        <v>104</v>
      </c>
      <c r="B107" s="593" t="s">
        <v>230</v>
      </c>
      <c r="C107" s="599">
        <f>SUM(C100:C106)</f>
        <v>0</v>
      </c>
      <c r="D107" s="599">
        <f>SUM(D100:D106)</f>
        <v>324</v>
      </c>
    </row>
    <row r="108" spans="1:4" ht="21" customHeight="1" thickBot="1" x14ac:dyDescent="0.3">
      <c r="A108" s="598">
        <v>105</v>
      </c>
      <c r="B108" s="593" t="s">
        <v>242</v>
      </c>
      <c r="C108" s="599">
        <v>8548</v>
      </c>
      <c r="D108" s="599">
        <f>SUM(D89+D99+D107)</f>
        <v>27566</v>
      </c>
    </row>
    <row r="109" spans="1:4" ht="21" customHeight="1" thickBot="1" x14ac:dyDescent="0.3">
      <c r="A109" s="595">
        <v>106</v>
      </c>
      <c r="B109" s="593" t="s">
        <v>243</v>
      </c>
      <c r="C109" s="599">
        <v>0</v>
      </c>
      <c r="D109" s="599">
        <v>0</v>
      </c>
    </row>
    <row r="110" spans="1:4" ht="27" customHeight="1" thickBot="1" x14ac:dyDescent="0.3">
      <c r="A110" s="595">
        <v>107</v>
      </c>
      <c r="B110" s="593" t="s">
        <v>244</v>
      </c>
      <c r="C110" s="599">
        <v>0</v>
      </c>
      <c r="D110" s="599">
        <v>0</v>
      </c>
    </row>
    <row r="111" spans="1:4" ht="18" customHeight="1" thickBot="1" x14ac:dyDescent="0.3">
      <c r="A111" s="595">
        <v>108</v>
      </c>
      <c r="B111" s="596" t="s">
        <v>231</v>
      </c>
      <c r="C111" s="597">
        <v>0</v>
      </c>
      <c r="D111" s="597">
        <v>0</v>
      </c>
    </row>
    <row r="112" spans="1:4" ht="18" customHeight="1" thickBot="1" x14ac:dyDescent="0.3">
      <c r="A112" s="598">
        <v>109</v>
      </c>
      <c r="B112" s="596" t="s">
        <v>232</v>
      </c>
      <c r="C112" s="597">
        <v>36175</v>
      </c>
      <c r="D112" s="597">
        <v>25743</v>
      </c>
    </row>
    <row r="113" spans="1:4" ht="18" customHeight="1" thickBot="1" x14ac:dyDescent="0.3">
      <c r="A113" s="598">
        <v>110</v>
      </c>
      <c r="B113" s="596" t="s">
        <v>233</v>
      </c>
      <c r="C113" s="597">
        <v>0</v>
      </c>
      <c r="D113" s="597">
        <v>733856</v>
      </c>
    </row>
    <row r="114" spans="1:4" ht="21" customHeight="1" thickBot="1" x14ac:dyDescent="0.3">
      <c r="A114" s="598">
        <v>109</v>
      </c>
      <c r="B114" s="593" t="s">
        <v>245</v>
      </c>
      <c r="C114" s="599">
        <f>SUM(C111:C113)</f>
        <v>36175</v>
      </c>
      <c r="D114" s="599">
        <f>SUM(D111:D113)</f>
        <v>759599</v>
      </c>
    </row>
    <row r="115" spans="1:4" ht="21" customHeight="1" thickBot="1" x14ac:dyDescent="0.3">
      <c r="A115" s="598">
        <v>110</v>
      </c>
      <c r="B115" s="593" t="s">
        <v>234</v>
      </c>
      <c r="C115" s="599">
        <f>SUM(C79+C108+C114)</f>
        <v>2099393</v>
      </c>
      <c r="D115" s="599">
        <f>SUM(D79+D108+D114)</f>
        <v>2813253</v>
      </c>
    </row>
    <row r="116" spans="1:4" ht="21" customHeight="1" x14ac:dyDescent="0.25">
      <c r="B116" s="12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headerFooter>
    <oddHeader>&amp;R 13. melléklet a 9/2017. (IV.28.)  önkormányzati rendelethez, 
adatok ezer Ft-ban</oddHeader>
  </headerFooter>
  <rowBreaks count="1" manualBreakCount="1">
    <brk id="7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4:F20"/>
  <sheetViews>
    <sheetView topLeftCell="A4" zoomScale="120" zoomScaleNormal="120" workbookViewId="0">
      <selection activeCell="G22" sqref="G22"/>
    </sheetView>
  </sheetViews>
  <sheetFormatPr defaultRowHeight="15" x14ac:dyDescent="0.25"/>
  <cols>
    <col min="1" max="1" width="6.28515625" customWidth="1"/>
    <col min="2" max="2" width="3.85546875" customWidth="1"/>
    <col min="4" max="4" width="46.7109375" customWidth="1"/>
    <col min="5" max="5" width="13.85546875" customWidth="1"/>
  </cols>
  <sheetData>
    <row r="4" spans="1:6" ht="15.75" x14ac:dyDescent="0.25">
      <c r="A4" s="509"/>
      <c r="B4" s="509"/>
      <c r="C4" s="509"/>
      <c r="D4" s="44" t="s">
        <v>661</v>
      </c>
      <c r="E4" s="509"/>
      <c r="F4" s="3"/>
    </row>
    <row r="5" spans="1:6" ht="16.5" thickBot="1" x14ac:dyDescent="0.3">
      <c r="A5" s="509"/>
      <c r="B5" s="509"/>
      <c r="C5" s="509"/>
      <c r="D5" s="509"/>
      <c r="E5" s="510"/>
      <c r="F5" s="3"/>
    </row>
    <row r="6" spans="1:6" ht="17.25" thickTop="1" thickBot="1" x14ac:dyDescent="0.3">
      <c r="A6" s="509"/>
      <c r="B6" s="511"/>
      <c r="C6" s="512" t="s">
        <v>112</v>
      </c>
      <c r="D6" s="512" t="s">
        <v>246</v>
      </c>
      <c r="E6" s="513" t="s">
        <v>247</v>
      </c>
      <c r="F6" s="3"/>
    </row>
    <row r="7" spans="1:6" ht="18.75" customHeight="1" thickBot="1" x14ac:dyDescent="0.3">
      <c r="A7" s="509"/>
      <c r="B7" s="514" t="s">
        <v>2</v>
      </c>
      <c r="C7" s="57" t="s">
        <v>248</v>
      </c>
      <c r="D7" s="58" t="s">
        <v>131</v>
      </c>
      <c r="E7" s="515" t="s">
        <v>66</v>
      </c>
      <c r="F7" s="3"/>
    </row>
    <row r="8" spans="1:6" ht="16.5" thickBot="1" x14ac:dyDescent="0.3">
      <c r="A8" s="509"/>
      <c r="B8" s="514" t="s">
        <v>25</v>
      </c>
      <c r="C8" s="58" t="s">
        <v>2</v>
      </c>
      <c r="D8" s="58" t="s">
        <v>25</v>
      </c>
      <c r="E8" s="515" t="s">
        <v>12</v>
      </c>
      <c r="F8" s="3"/>
    </row>
    <row r="9" spans="1:6" ht="20.25" customHeight="1" thickBot="1" x14ac:dyDescent="0.3">
      <c r="A9" s="509"/>
      <c r="B9" s="514" t="s">
        <v>12</v>
      </c>
      <c r="C9" s="516"/>
      <c r="D9" s="57" t="s">
        <v>250</v>
      </c>
      <c r="E9" s="517"/>
      <c r="F9" s="3"/>
    </row>
    <row r="10" spans="1:6" ht="29.25" customHeight="1" x14ac:dyDescent="0.25">
      <c r="A10" s="509"/>
      <c r="B10" s="518" t="s">
        <v>11</v>
      </c>
      <c r="C10" s="519">
        <v>1</v>
      </c>
      <c r="D10" s="520" t="s">
        <v>251</v>
      </c>
      <c r="E10" s="521">
        <v>62736</v>
      </c>
      <c r="F10" s="3"/>
    </row>
    <row r="11" spans="1:6" ht="15.75" x14ac:dyDescent="0.25">
      <c r="A11" s="509"/>
      <c r="B11" s="522" t="s">
        <v>8</v>
      </c>
      <c r="C11" s="523">
        <v>2</v>
      </c>
      <c r="D11" s="524" t="s">
        <v>252</v>
      </c>
      <c r="E11" s="525">
        <v>59019</v>
      </c>
      <c r="F11" s="3"/>
    </row>
    <row r="12" spans="1:6" ht="16.5" thickBot="1" x14ac:dyDescent="0.3">
      <c r="A12" s="509"/>
      <c r="B12" s="526" t="s">
        <v>6</v>
      </c>
      <c r="C12" s="527">
        <v>3</v>
      </c>
      <c r="D12" s="343" t="s">
        <v>253</v>
      </c>
      <c r="E12" s="528">
        <v>242</v>
      </c>
      <c r="F12" s="3"/>
    </row>
    <row r="13" spans="1:6" ht="16.5" thickBot="1" x14ac:dyDescent="0.3">
      <c r="A13" s="509"/>
      <c r="B13" s="514" t="s">
        <v>3</v>
      </c>
      <c r="C13" s="529">
        <v>4</v>
      </c>
      <c r="D13" s="57" t="s">
        <v>254</v>
      </c>
      <c r="E13" s="530">
        <f>SUM(E10:E12)</f>
        <v>121997</v>
      </c>
      <c r="F13" s="3"/>
    </row>
    <row r="14" spans="1:6" ht="19.5" customHeight="1" thickBot="1" x14ac:dyDescent="0.3">
      <c r="A14" s="509"/>
      <c r="B14" s="514" t="s">
        <v>46</v>
      </c>
      <c r="C14" s="531"/>
      <c r="D14" s="57" t="s">
        <v>255</v>
      </c>
      <c r="E14" s="532"/>
      <c r="F14" s="3"/>
    </row>
    <row r="15" spans="1:6" ht="47.25" x14ac:dyDescent="0.25">
      <c r="A15" s="509"/>
      <c r="B15" s="518" t="s">
        <v>94</v>
      </c>
      <c r="C15" s="519">
        <v>5</v>
      </c>
      <c r="D15" s="520" t="s">
        <v>251</v>
      </c>
      <c r="E15" s="521">
        <v>62258</v>
      </c>
      <c r="F15" s="3"/>
    </row>
    <row r="16" spans="1:6" ht="15.75" x14ac:dyDescent="0.25">
      <c r="A16" s="509"/>
      <c r="B16" s="522" t="s">
        <v>45</v>
      </c>
      <c r="C16" s="523">
        <v>6</v>
      </c>
      <c r="D16" s="524" t="s">
        <v>252</v>
      </c>
      <c r="E16" s="525">
        <v>717</v>
      </c>
      <c r="F16" s="3"/>
    </row>
    <row r="17" spans="1:6" ht="16.5" thickBot="1" x14ac:dyDescent="0.3">
      <c r="A17" s="509"/>
      <c r="B17" s="526" t="s">
        <v>44</v>
      </c>
      <c r="C17" s="527">
        <v>7</v>
      </c>
      <c r="D17" s="343" t="s">
        <v>253</v>
      </c>
      <c r="E17" s="528">
        <v>200</v>
      </c>
      <c r="F17" s="3"/>
    </row>
    <row r="18" spans="1:6" ht="17.25" thickTop="1" thickBot="1" x14ac:dyDescent="0.3">
      <c r="A18" s="509"/>
      <c r="B18" s="533" t="s">
        <v>41</v>
      </c>
      <c r="C18" s="534">
        <v>8</v>
      </c>
      <c r="D18" s="535" t="s">
        <v>256</v>
      </c>
      <c r="E18" s="508">
        <f>SUM(E15:E17)</f>
        <v>63175</v>
      </c>
      <c r="F18" s="3"/>
    </row>
    <row r="19" spans="1:6" ht="15.75" thickTop="1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14. melléklet a 9/2017. (IV.28.) önkormányzati rendelethez, 
adatok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I15"/>
  <sheetViews>
    <sheetView zoomScale="110" zoomScaleNormal="110" workbookViewId="0">
      <selection activeCell="D28" sqref="D28"/>
    </sheetView>
  </sheetViews>
  <sheetFormatPr defaultRowHeight="9" x14ac:dyDescent="0.15"/>
  <cols>
    <col min="1" max="1" width="2.7109375" style="53" customWidth="1"/>
    <col min="2" max="2" width="53.140625" style="53" customWidth="1"/>
    <col min="3" max="3" width="12.140625" style="53" customWidth="1"/>
    <col min="4" max="4" width="9.5703125" style="53" customWidth="1"/>
    <col min="5" max="5" width="8" style="53" customWidth="1"/>
    <col min="6" max="6" width="8.85546875" style="53" customWidth="1"/>
    <col min="7" max="7" width="10.140625" style="53" customWidth="1"/>
    <col min="8" max="8" width="12" style="53" customWidth="1"/>
    <col min="9" max="9" width="10.85546875" style="53" customWidth="1"/>
    <col min="10" max="16384" width="9.140625" style="53"/>
  </cols>
  <sheetData>
    <row r="2" spans="1:9" x14ac:dyDescent="0.15">
      <c r="B2" s="55"/>
    </row>
    <row r="4" spans="1:9" s="52" customFormat="1" ht="18.75" x14ac:dyDescent="0.3">
      <c r="A4" s="811" t="s">
        <v>299</v>
      </c>
      <c r="B4" s="812"/>
      <c r="C4" s="812"/>
      <c r="D4" s="812"/>
      <c r="E4" s="812"/>
      <c r="F4" s="812"/>
      <c r="G4" s="812"/>
      <c r="H4" s="812"/>
      <c r="I4" s="813"/>
    </row>
    <row r="5" spans="1:9" ht="50.1" customHeight="1" x14ac:dyDescent="0.15">
      <c r="A5" s="295" t="s">
        <v>300</v>
      </c>
      <c r="B5" s="350" t="s">
        <v>131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</row>
    <row r="6" spans="1:9" s="54" customFormat="1" ht="27.75" customHeight="1" x14ac:dyDescent="0.25">
      <c r="A6" s="295">
        <v>1</v>
      </c>
      <c r="B6" s="296">
        <v>2</v>
      </c>
      <c r="C6" s="295">
        <v>3</v>
      </c>
      <c r="D6" s="295">
        <v>4</v>
      </c>
      <c r="E6" s="295">
        <v>5</v>
      </c>
      <c r="F6" s="295">
        <v>6</v>
      </c>
      <c r="G6" s="295">
        <v>7</v>
      </c>
      <c r="H6" s="295">
        <v>8</v>
      </c>
      <c r="I6" s="295">
        <v>9</v>
      </c>
    </row>
    <row r="7" spans="1:9" ht="24.95" customHeight="1" x14ac:dyDescent="0.2">
      <c r="A7" s="347" t="s">
        <v>64</v>
      </c>
      <c r="B7" s="346" t="s">
        <v>308</v>
      </c>
      <c r="C7" s="63">
        <v>103373305</v>
      </c>
      <c r="D7" s="63">
        <v>0</v>
      </c>
      <c r="E7" s="63">
        <v>0</v>
      </c>
      <c r="F7" s="63">
        <v>103373305</v>
      </c>
      <c r="G7" s="63">
        <v>0</v>
      </c>
      <c r="H7" s="63">
        <v>103373305</v>
      </c>
      <c r="I7" s="63">
        <v>0</v>
      </c>
    </row>
    <row r="8" spans="1:9" ht="24.95" customHeight="1" x14ac:dyDescent="0.2">
      <c r="A8" s="347" t="s">
        <v>61</v>
      </c>
      <c r="B8" s="346" t="s">
        <v>309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</row>
    <row r="9" spans="1:9" ht="24.95" customHeight="1" x14ac:dyDescent="0.2">
      <c r="A9" s="347" t="s">
        <v>310</v>
      </c>
      <c r="B9" s="346" t="s">
        <v>311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</row>
    <row r="10" spans="1:9" ht="24.95" customHeight="1" x14ac:dyDescent="0.2">
      <c r="A10" s="347" t="s">
        <v>312</v>
      </c>
      <c r="B10" s="346" t="s">
        <v>313</v>
      </c>
      <c r="C10" s="63">
        <v>23356610</v>
      </c>
      <c r="D10" s="63">
        <v>0</v>
      </c>
      <c r="E10" s="63">
        <v>547967</v>
      </c>
      <c r="F10" s="63">
        <v>23904577</v>
      </c>
      <c r="G10" s="63">
        <v>0</v>
      </c>
      <c r="H10" s="63">
        <v>23904577</v>
      </c>
      <c r="I10" s="63">
        <v>0</v>
      </c>
    </row>
    <row r="11" spans="1:9" ht="24.95" customHeight="1" x14ac:dyDescent="0.2">
      <c r="A11" s="348" t="s">
        <v>314</v>
      </c>
      <c r="B11" s="349" t="s">
        <v>583</v>
      </c>
      <c r="C11" s="87">
        <v>0</v>
      </c>
      <c r="D11" s="87">
        <v>0</v>
      </c>
      <c r="E11" s="87">
        <v>0</v>
      </c>
      <c r="F11" s="87">
        <v>0</v>
      </c>
      <c r="G11" s="87"/>
      <c r="H11" s="87">
        <v>0</v>
      </c>
      <c r="I11" s="87">
        <v>0</v>
      </c>
    </row>
    <row r="12" spans="1:9" ht="24.95" customHeight="1" x14ac:dyDescent="0.2">
      <c r="A12" s="347" t="s">
        <v>316</v>
      </c>
      <c r="B12" s="346" t="s">
        <v>315</v>
      </c>
      <c r="C12" s="63">
        <v>3321600</v>
      </c>
      <c r="D12" s="63">
        <v>0</v>
      </c>
      <c r="E12" s="63">
        <v>0</v>
      </c>
      <c r="F12" s="63">
        <v>3543040</v>
      </c>
      <c r="G12" s="63">
        <v>221440</v>
      </c>
      <c r="H12" s="63">
        <v>3543040</v>
      </c>
      <c r="I12" s="63">
        <v>221440</v>
      </c>
    </row>
    <row r="13" spans="1:9" ht="24.95" customHeight="1" x14ac:dyDescent="0.2">
      <c r="A13" s="347" t="s">
        <v>317</v>
      </c>
      <c r="B13" s="346" t="s">
        <v>318</v>
      </c>
      <c r="C13" s="63">
        <v>15819382</v>
      </c>
      <c r="D13" s="63">
        <v>0</v>
      </c>
      <c r="E13" s="63">
        <v>-1484565</v>
      </c>
      <c r="F13" s="63">
        <v>14514337</v>
      </c>
      <c r="G13" s="63">
        <v>179520</v>
      </c>
      <c r="H13" s="63">
        <v>14514337</v>
      </c>
      <c r="I13" s="63">
        <v>175520</v>
      </c>
    </row>
    <row r="14" spans="1:9" ht="24.95" customHeight="1" x14ac:dyDescent="0.2">
      <c r="A14" s="348" t="s">
        <v>319</v>
      </c>
      <c r="B14" s="349" t="s">
        <v>672</v>
      </c>
      <c r="C14" s="87">
        <v>2684700</v>
      </c>
      <c r="D14" s="87">
        <v>0</v>
      </c>
      <c r="E14" s="87">
        <v>-75240</v>
      </c>
      <c r="F14" s="87">
        <v>3289470</v>
      </c>
      <c r="G14" s="87">
        <v>680010</v>
      </c>
      <c r="H14" s="87">
        <v>3034685</v>
      </c>
      <c r="I14" s="87">
        <v>425225</v>
      </c>
    </row>
    <row r="15" spans="1:9" ht="24.95" customHeight="1" x14ac:dyDescent="0.2">
      <c r="A15" s="624" t="s">
        <v>673</v>
      </c>
      <c r="B15" s="625" t="s">
        <v>320</v>
      </c>
      <c r="C15" s="626">
        <v>148555597</v>
      </c>
      <c r="D15" s="626">
        <v>0</v>
      </c>
      <c r="E15" s="626">
        <v>-1011838</v>
      </c>
      <c r="F15" s="626">
        <v>148624729</v>
      </c>
      <c r="G15" s="626">
        <v>1080970</v>
      </c>
      <c r="H15" s="626">
        <v>148369944</v>
      </c>
      <c r="I15" s="626">
        <v>826185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15. melléklet a 9/2017. (IV.28.) önkormányzati rendelethez, 
adatok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11"/>
  <sheetViews>
    <sheetView zoomScale="120" zoomScaleNormal="120" workbookViewId="0">
      <selection activeCell="H24" sqref="H24"/>
    </sheetView>
  </sheetViews>
  <sheetFormatPr defaultRowHeight="15" x14ac:dyDescent="0.25"/>
  <cols>
    <col min="2" max="2" width="28.42578125" customWidth="1"/>
    <col min="3" max="6" width="15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814" t="s">
        <v>259</v>
      </c>
      <c r="C2" s="815"/>
      <c r="D2" s="815"/>
      <c r="E2" s="816"/>
      <c r="F2" s="816"/>
      <c r="G2" s="3"/>
      <c r="H2" s="3"/>
      <c r="I2" s="3"/>
    </row>
    <row r="3" spans="1:9" x14ac:dyDescent="0.25">
      <c r="A3" s="3"/>
      <c r="B3" s="816"/>
      <c r="C3" s="816"/>
      <c r="D3" s="816"/>
      <c r="E3" s="816"/>
      <c r="F3" s="816"/>
      <c r="G3" s="3"/>
      <c r="H3" s="3"/>
      <c r="I3" s="3"/>
    </row>
    <row r="4" spans="1:9" ht="16.5" thickBot="1" x14ac:dyDescent="0.3">
      <c r="A4" s="3"/>
      <c r="B4" s="509"/>
      <c r="C4" s="509"/>
      <c r="D4" s="509"/>
      <c r="E4" s="509"/>
      <c r="F4" s="509"/>
      <c r="G4" s="3"/>
      <c r="H4" s="3"/>
      <c r="I4" s="22" t="s">
        <v>257</v>
      </c>
    </row>
    <row r="5" spans="1:9" ht="21.75" customHeight="1" thickTop="1" thickBot="1" x14ac:dyDescent="0.3">
      <c r="A5" s="3"/>
      <c r="B5" s="247" t="s">
        <v>131</v>
      </c>
      <c r="C5" s="248">
        <v>2017</v>
      </c>
      <c r="D5" s="248">
        <v>2018</v>
      </c>
      <c r="E5" s="248">
        <v>2019</v>
      </c>
      <c r="F5" s="249">
        <v>2020</v>
      </c>
      <c r="G5" s="3"/>
      <c r="H5" s="3"/>
      <c r="I5" s="3"/>
    </row>
    <row r="6" spans="1:9" ht="35.25" customHeight="1" thickTop="1" thickBot="1" x14ac:dyDescent="0.3">
      <c r="A6" s="3"/>
      <c r="B6" s="536" t="s">
        <v>582</v>
      </c>
      <c r="C6" s="537">
        <v>200</v>
      </c>
      <c r="D6" s="537">
        <v>200</v>
      </c>
      <c r="E6" s="537">
        <v>200</v>
      </c>
      <c r="F6" s="538">
        <v>21512</v>
      </c>
      <c r="G6" s="3"/>
      <c r="H6" s="3"/>
      <c r="I6" s="3"/>
    </row>
    <row r="7" spans="1:9" ht="39" customHeight="1" thickTop="1" thickBot="1" x14ac:dyDescent="0.3">
      <c r="A7" s="3"/>
      <c r="B7" s="539" t="s">
        <v>258</v>
      </c>
      <c r="C7" s="355">
        <f>SUM(C6)</f>
        <v>200</v>
      </c>
      <c r="D7" s="355">
        <f t="shared" ref="D7:F7" si="0">SUM(D6)</f>
        <v>200</v>
      </c>
      <c r="E7" s="355">
        <f t="shared" si="0"/>
        <v>200</v>
      </c>
      <c r="F7" s="355">
        <f t="shared" si="0"/>
        <v>21512</v>
      </c>
      <c r="G7" s="3"/>
      <c r="H7" s="3"/>
      <c r="I7" s="3"/>
    </row>
    <row r="8" spans="1:9" ht="15.75" thickTop="1" x14ac:dyDescent="0.25">
      <c r="A8" s="3"/>
      <c r="B8" s="3"/>
      <c r="C8" s="3"/>
      <c r="D8" s="3"/>
      <c r="E8" s="3"/>
      <c r="F8" s="3"/>
      <c r="G8" s="3"/>
      <c r="H8" s="3"/>
      <c r="I8" s="3"/>
    </row>
    <row r="11" spans="1:9" x14ac:dyDescent="0.25">
      <c r="H11" s="34"/>
    </row>
  </sheetData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16. melléklet a 9/2017. (IV.28.)  önkormányzati rendelethez, 
adatok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G157"/>
  <sheetViews>
    <sheetView topLeftCell="A124" zoomScale="110" zoomScaleNormal="110" workbookViewId="0">
      <selection activeCell="J153" sqref="J153"/>
    </sheetView>
  </sheetViews>
  <sheetFormatPr defaultRowHeight="15" x14ac:dyDescent="0.25"/>
  <cols>
    <col min="1" max="1" width="3.5703125" customWidth="1"/>
    <col min="2" max="2" width="47.28515625" customWidth="1"/>
    <col min="3" max="3" width="13.42578125" customWidth="1"/>
    <col min="4" max="4" width="15.5703125" customWidth="1"/>
  </cols>
  <sheetData>
    <row r="1" spans="1:7" ht="17.25" thickBot="1" x14ac:dyDescent="0.3">
      <c r="A1" s="820" t="s">
        <v>260</v>
      </c>
      <c r="B1" s="821"/>
      <c r="C1" s="821"/>
      <c r="D1" s="822"/>
      <c r="E1" s="3"/>
      <c r="F1" s="3"/>
      <c r="G1" s="3"/>
    </row>
    <row r="2" spans="1:7" ht="18" customHeight="1" thickBot="1" x14ac:dyDescent="0.3">
      <c r="A2" s="23"/>
      <c r="B2" s="126" t="s">
        <v>131</v>
      </c>
      <c r="C2" s="127" t="s">
        <v>132</v>
      </c>
      <c r="D2" s="127" t="s">
        <v>133</v>
      </c>
      <c r="E2" s="3"/>
      <c r="F2" s="3"/>
      <c r="G2" s="3"/>
    </row>
    <row r="3" spans="1:7" ht="15.75" customHeight="1" thickBot="1" x14ac:dyDescent="0.3">
      <c r="A3" s="40"/>
      <c r="B3" s="41" t="s">
        <v>134</v>
      </c>
      <c r="C3" s="42"/>
      <c r="D3" s="42"/>
      <c r="E3" s="3"/>
      <c r="F3" s="3"/>
      <c r="G3" s="3"/>
    </row>
    <row r="4" spans="1:7" ht="17.100000000000001" customHeight="1" thickBot="1" x14ac:dyDescent="0.3">
      <c r="A4" s="28">
        <v>1</v>
      </c>
      <c r="B4" s="30" t="s">
        <v>135</v>
      </c>
      <c r="C4" s="24">
        <v>0</v>
      </c>
      <c r="D4" s="24">
        <v>0</v>
      </c>
      <c r="E4" s="3"/>
      <c r="F4" s="3"/>
      <c r="G4" s="3"/>
    </row>
    <row r="5" spans="1:7" ht="17.100000000000001" customHeight="1" thickBot="1" x14ac:dyDescent="0.3">
      <c r="A5" s="28">
        <v>2</v>
      </c>
      <c r="B5" s="30" t="s">
        <v>136</v>
      </c>
      <c r="C5" s="25">
        <v>12032</v>
      </c>
      <c r="D5" s="25">
        <v>9107</v>
      </c>
      <c r="E5" s="3"/>
      <c r="F5" s="3"/>
      <c r="G5" s="3"/>
    </row>
    <row r="6" spans="1:7" ht="17.100000000000001" customHeight="1" thickBot="1" x14ac:dyDescent="0.3">
      <c r="A6" s="28">
        <v>3</v>
      </c>
      <c r="B6" s="30" t="s">
        <v>137</v>
      </c>
      <c r="C6" s="24">
        <v>0</v>
      </c>
      <c r="D6" s="24">
        <v>0</v>
      </c>
      <c r="E6" s="3"/>
      <c r="F6" s="3"/>
      <c r="G6" s="3"/>
    </row>
    <row r="7" spans="1:7" ht="15.75" customHeight="1" thickBot="1" x14ac:dyDescent="0.3">
      <c r="A7" s="29">
        <v>4</v>
      </c>
      <c r="B7" s="31" t="s">
        <v>138</v>
      </c>
      <c r="C7" s="26">
        <f>SUM(C4:C6)</f>
        <v>12032</v>
      </c>
      <c r="D7" s="26">
        <f>SUM(D4:D6)</f>
        <v>9107</v>
      </c>
      <c r="E7" s="3"/>
      <c r="F7" s="3"/>
      <c r="G7" s="3"/>
    </row>
    <row r="8" spans="1:7" ht="17.100000000000001" customHeight="1" thickBot="1" x14ac:dyDescent="0.3">
      <c r="A8" s="28">
        <v>5</v>
      </c>
      <c r="B8" s="30" t="s">
        <v>139</v>
      </c>
      <c r="C8" s="25">
        <v>1884927</v>
      </c>
      <c r="D8" s="25">
        <v>2585336</v>
      </c>
      <c r="E8" s="3"/>
      <c r="F8" s="3"/>
      <c r="G8" s="3"/>
    </row>
    <row r="9" spans="1:7" ht="17.100000000000001" customHeight="1" thickBot="1" x14ac:dyDescent="0.3">
      <c r="A9" s="28">
        <v>6</v>
      </c>
      <c r="B9" s="30" t="s">
        <v>140</v>
      </c>
      <c r="C9" s="25">
        <v>36694</v>
      </c>
      <c r="D9" s="25">
        <v>70500</v>
      </c>
      <c r="E9" s="3"/>
      <c r="F9" s="3"/>
      <c r="G9" s="3"/>
    </row>
    <row r="10" spans="1:7" ht="17.100000000000001" customHeight="1" thickBot="1" x14ac:dyDescent="0.3">
      <c r="A10" s="28">
        <v>7</v>
      </c>
      <c r="B10" s="30" t="s">
        <v>141</v>
      </c>
      <c r="C10" s="24">
        <v>0</v>
      </c>
      <c r="D10" s="24">
        <v>0</v>
      </c>
      <c r="E10" s="3"/>
      <c r="F10" s="3"/>
      <c r="G10" s="3"/>
    </row>
    <row r="11" spans="1:7" ht="17.100000000000001" customHeight="1" thickBot="1" x14ac:dyDescent="0.3">
      <c r="A11" s="28">
        <v>8</v>
      </c>
      <c r="B11" s="30" t="s">
        <v>142</v>
      </c>
      <c r="C11" s="25">
        <v>0</v>
      </c>
      <c r="D11" s="25">
        <v>0</v>
      </c>
      <c r="E11" s="3"/>
      <c r="F11" s="3"/>
      <c r="G11" s="3"/>
    </row>
    <row r="12" spans="1:7" ht="17.100000000000001" customHeight="1" thickBot="1" x14ac:dyDescent="0.3">
      <c r="A12" s="28">
        <v>9</v>
      </c>
      <c r="B12" s="30" t="s">
        <v>143</v>
      </c>
      <c r="C12" s="24">
        <v>0</v>
      </c>
      <c r="D12" s="24">
        <v>0</v>
      </c>
      <c r="E12" s="3"/>
      <c r="F12" s="3"/>
      <c r="G12" s="3"/>
    </row>
    <row r="13" spans="1:7" ht="15" customHeight="1" thickBot="1" x14ac:dyDescent="0.3">
      <c r="A13" s="29">
        <v>10</v>
      </c>
      <c r="B13" s="31" t="s">
        <v>144</v>
      </c>
      <c r="C13" s="26">
        <f>SUM(C8:C12)</f>
        <v>1921621</v>
      </c>
      <c r="D13" s="26">
        <f>SUM(D8:D12)</f>
        <v>2655836</v>
      </c>
      <c r="E13" s="3"/>
      <c r="F13" s="3"/>
      <c r="G13" s="3"/>
    </row>
    <row r="14" spans="1:7" ht="17.100000000000001" customHeight="1" thickBot="1" x14ac:dyDescent="0.3">
      <c r="A14" s="28">
        <v>11</v>
      </c>
      <c r="B14" s="30" t="s">
        <v>145</v>
      </c>
      <c r="C14" s="25">
        <v>23048</v>
      </c>
      <c r="D14" s="25">
        <v>23048</v>
      </c>
      <c r="E14" s="3"/>
      <c r="F14" s="3"/>
      <c r="G14" s="3"/>
    </row>
    <row r="15" spans="1:7" ht="17.100000000000001" customHeight="1" thickBot="1" x14ac:dyDescent="0.3">
      <c r="A15" s="28">
        <v>12</v>
      </c>
      <c r="B15" s="30" t="s">
        <v>146</v>
      </c>
      <c r="C15" s="24">
        <v>0</v>
      </c>
      <c r="D15" s="24">
        <v>0</v>
      </c>
      <c r="E15" s="3"/>
      <c r="F15" s="3"/>
      <c r="G15" s="3"/>
    </row>
    <row r="16" spans="1:7" ht="17.100000000000001" customHeight="1" thickBot="1" x14ac:dyDescent="0.3">
      <c r="A16" s="28">
        <v>13</v>
      </c>
      <c r="B16" s="30" t="s">
        <v>147</v>
      </c>
      <c r="C16" s="24">
        <v>0</v>
      </c>
      <c r="D16" s="24">
        <v>0</v>
      </c>
      <c r="E16" s="3"/>
      <c r="F16" s="3"/>
      <c r="G16" s="3"/>
    </row>
    <row r="17" spans="1:7" ht="17.100000000000001" customHeight="1" thickBot="1" x14ac:dyDescent="0.3">
      <c r="A17" s="29">
        <v>14</v>
      </c>
      <c r="B17" s="31" t="s">
        <v>148</v>
      </c>
      <c r="C17" s="26">
        <f>SUM(C14:C16)</f>
        <v>23048</v>
      </c>
      <c r="D17" s="26">
        <f>SUM(D14:D16)</f>
        <v>23048</v>
      </c>
      <c r="E17" s="3"/>
      <c r="F17" s="3"/>
      <c r="G17" s="3"/>
    </row>
    <row r="18" spans="1:7" ht="17.100000000000001" customHeight="1" thickBot="1" x14ac:dyDescent="0.3">
      <c r="A18" s="28">
        <v>15</v>
      </c>
      <c r="B18" s="30" t="s">
        <v>149</v>
      </c>
      <c r="C18" s="24">
        <v>0</v>
      </c>
      <c r="D18" s="24">
        <v>0</v>
      </c>
      <c r="E18" s="3"/>
      <c r="F18" s="3"/>
      <c r="G18" s="3"/>
    </row>
    <row r="19" spans="1:7" ht="17.100000000000001" customHeight="1" thickBot="1" x14ac:dyDescent="0.3">
      <c r="A19" s="28">
        <v>16</v>
      </c>
      <c r="B19" s="30" t="s">
        <v>150</v>
      </c>
      <c r="C19" s="24">
        <v>0</v>
      </c>
      <c r="D19" s="24">
        <v>0</v>
      </c>
      <c r="E19" s="3"/>
      <c r="F19" s="3"/>
      <c r="G19" s="3"/>
    </row>
    <row r="20" spans="1:7" ht="15.75" customHeight="1" thickBot="1" x14ac:dyDescent="0.3">
      <c r="A20" s="29">
        <v>17</v>
      </c>
      <c r="B20" s="31" t="s">
        <v>151</v>
      </c>
      <c r="C20" s="27">
        <v>0</v>
      </c>
      <c r="D20" s="27">
        <v>0</v>
      </c>
      <c r="E20" s="3"/>
      <c r="F20" s="3"/>
      <c r="G20" s="3"/>
    </row>
    <row r="21" spans="1:7" ht="24.95" customHeight="1" thickBot="1" x14ac:dyDescent="0.3">
      <c r="A21" s="29">
        <v>18</v>
      </c>
      <c r="B21" s="31" t="s">
        <v>235</v>
      </c>
      <c r="C21" s="26">
        <f>SUM(C7+C13+C17)</f>
        <v>1956701</v>
      </c>
      <c r="D21" s="26">
        <f>SUM(D7+D13+D17)</f>
        <v>2687991</v>
      </c>
      <c r="E21" s="3"/>
      <c r="F21" s="3"/>
      <c r="G21" s="3"/>
    </row>
    <row r="22" spans="1:7" ht="17.100000000000001" customHeight="1" thickBot="1" x14ac:dyDescent="0.3">
      <c r="A22" s="28">
        <v>19</v>
      </c>
      <c r="B22" s="30" t="s">
        <v>152</v>
      </c>
      <c r="C22" s="24">
        <v>0</v>
      </c>
      <c r="D22" s="24">
        <v>0</v>
      </c>
      <c r="E22" s="3"/>
      <c r="F22" s="3"/>
      <c r="G22" s="3"/>
    </row>
    <row r="23" spans="1:7" ht="17.100000000000001" customHeight="1" thickBot="1" x14ac:dyDescent="0.3">
      <c r="A23" s="28">
        <v>20</v>
      </c>
      <c r="B23" s="30" t="s">
        <v>153</v>
      </c>
      <c r="C23" s="24">
        <v>0</v>
      </c>
      <c r="D23" s="24">
        <v>0</v>
      </c>
      <c r="E23" s="3"/>
      <c r="F23" s="3"/>
      <c r="G23" s="3"/>
    </row>
    <row r="24" spans="1:7" ht="17.100000000000001" customHeight="1" thickBot="1" x14ac:dyDescent="0.3">
      <c r="A24" s="28">
        <v>21</v>
      </c>
      <c r="B24" s="30" t="s">
        <v>154</v>
      </c>
      <c r="C24" s="24">
        <v>0</v>
      </c>
      <c r="D24" s="24">
        <v>0</v>
      </c>
      <c r="E24" s="3"/>
      <c r="F24" s="3"/>
      <c r="G24" s="3"/>
    </row>
    <row r="25" spans="1:7" ht="17.100000000000001" customHeight="1" thickBot="1" x14ac:dyDescent="0.3">
      <c r="A25" s="28">
        <v>22</v>
      </c>
      <c r="B25" s="30" t="s">
        <v>155</v>
      </c>
      <c r="C25" s="24">
        <v>0</v>
      </c>
      <c r="D25" s="24">
        <v>0</v>
      </c>
      <c r="E25" s="3"/>
      <c r="F25" s="3"/>
      <c r="G25" s="3"/>
    </row>
    <row r="26" spans="1:7" ht="17.100000000000001" customHeight="1" thickBot="1" x14ac:dyDescent="0.3">
      <c r="A26" s="28">
        <v>23</v>
      </c>
      <c r="B26" s="30" t="s">
        <v>156</v>
      </c>
      <c r="C26" s="24">
        <v>0</v>
      </c>
      <c r="D26" s="24">
        <v>0</v>
      </c>
      <c r="E26" s="3"/>
      <c r="F26" s="3"/>
      <c r="G26" s="3"/>
    </row>
    <row r="27" spans="1:7" ht="21" customHeight="1" thickBot="1" x14ac:dyDescent="0.3">
      <c r="A27" s="29">
        <v>24</v>
      </c>
      <c r="B27" s="31" t="s">
        <v>157</v>
      </c>
      <c r="C27" s="27">
        <v>0</v>
      </c>
      <c r="D27" s="27">
        <v>0</v>
      </c>
      <c r="E27" s="3"/>
      <c r="F27" s="3"/>
      <c r="G27" s="3"/>
    </row>
    <row r="28" spans="1:7" ht="17.100000000000001" customHeight="1" thickBot="1" x14ac:dyDescent="0.3">
      <c r="A28" s="28">
        <v>25</v>
      </c>
      <c r="B28" s="30" t="s">
        <v>158</v>
      </c>
      <c r="C28" s="24">
        <v>0</v>
      </c>
      <c r="D28" s="24">
        <v>0</v>
      </c>
      <c r="E28" s="3"/>
      <c r="F28" s="3"/>
      <c r="G28" s="3"/>
    </row>
    <row r="29" spans="1:7" ht="17.100000000000001" customHeight="1" thickBot="1" x14ac:dyDescent="0.3">
      <c r="A29" s="28">
        <v>26</v>
      </c>
      <c r="B29" s="30" t="s">
        <v>159</v>
      </c>
      <c r="C29" s="24">
        <v>0</v>
      </c>
      <c r="D29" s="24">
        <v>0</v>
      </c>
      <c r="E29" s="3"/>
      <c r="F29" s="3"/>
      <c r="G29" s="3"/>
    </row>
    <row r="30" spans="1:7" ht="18" customHeight="1" thickBot="1" x14ac:dyDescent="0.3">
      <c r="A30" s="29">
        <v>27</v>
      </c>
      <c r="B30" s="31" t="s">
        <v>160</v>
      </c>
      <c r="C30" s="27">
        <v>0</v>
      </c>
      <c r="D30" s="27">
        <v>0</v>
      </c>
      <c r="E30" s="3"/>
      <c r="F30" s="3"/>
      <c r="G30" s="3"/>
    </row>
    <row r="31" spans="1:7" ht="17.25" customHeight="1" thickBot="1" x14ac:dyDescent="0.3">
      <c r="A31" s="29">
        <v>28</v>
      </c>
      <c r="B31" s="31" t="s">
        <v>236</v>
      </c>
      <c r="C31" s="27">
        <v>0</v>
      </c>
      <c r="D31" s="27">
        <v>0</v>
      </c>
      <c r="E31" s="3"/>
      <c r="F31" s="3"/>
      <c r="G31" s="3"/>
    </row>
    <row r="32" spans="1:7" ht="17.100000000000001" customHeight="1" thickBot="1" x14ac:dyDescent="0.3">
      <c r="A32" s="28">
        <v>29</v>
      </c>
      <c r="B32" s="30" t="s">
        <v>161</v>
      </c>
      <c r="C32" s="24">
        <v>0</v>
      </c>
      <c r="D32" s="24">
        <v>0</v>
      </c>
      <c r="E32" s="3"/>
      <c r="F32" s="3"/>
      <c r="G32" s="3"/>
    </row>
    <row r="33" spans="1:7" ht="17.100000000000001" customHeight="1" thickBot="1" x14ac:dyDescent="0.3">
      <c r="A33" s="28">
        <v>30</v>
      </c>
      <c r="B33" s="30" t="s">
        <v>162</v>
      </c>
      <c r="C33" s="24">
        <v>242</v>
      </c>
      <c r="D33" s="24">
        <v>200</v>
      </c>
      <c r="E33" s="3"/>
      <c r="F33" s="3"/>
      <c r="G33" s="3"/>
    </row>
    <row r="34" spans="1:7" ht="17.100000000000001" customHeight="1" thickBot="1" x14ac:dyDescent="0.3">
      <c r="A34" s="28">
        <v>31</v>
      </c>
      <c r="B34" s="30" t="s">
        <v>163</v>
      </c>
      <c r="C34" s="25">
        <v>62736</v>
      </c>
      <c r="D34" s="25">
        <v>62258</v>
      </c>
      <c r="E34" s="3"/>
      <c r="F34" s="3"/>
      <c r="G34" s="3"/>
    </row>
    <row r="35" spans="1:7" ht="17.100000000000001" customHeight="1" thickBot="1" x14ac:dyDescent="0.3">
      <c r="A35" s="28">
        <v>32</v>
      </c>
      <c r="B35" s="30" t="s">
        <v>164</v>
      </c>
      <c r="C35" s="25">
        <v>59019</v>
      </c>
      <c r="D35" s="25">
        <v>717</v>
      </c>
      <c r="E35" s="3"/>
      <c r="F35" s="3"/>
      <c r="G35" s="3"/>
    </row>
    <row r="36" spans="1:7" ht="17.100000000000001" customHeight="1" thickBot="1" x14ac:dyDescent="0.3">
      <c r="A36" s="28">
        <v>33</v>
      </c>
      <c r="B36" s="30" t="s">
        <v>165</v>
      </c>
      <c r="C36" s="24">
        <v>0</v>
      </c>
      <c r="D36" s="24">
        <v>0</v>
      </c>
      <c r="E36" s="3"/>
      <c r="F36" s="3"/>
      <c r="G36" s="3"/>
    </row>
    <row r="37" spans="1:7" ht="17.25" customHeight="1" thickBot="1" x14ac:dyDescent="0.3">
      <c r="A37" s="29">
        <v>34</v>
      </c>
      <c r="B37" s="31" t="s">
        <v>237</v>
      </c>
      <c r="C37" s="26">
        <f>SUM(C32:C36)</f>
        <v>121997</v>
      </c>
      <c r="D37" s="26">
        <f>SUM(D32:D36)</f>
        <v>63175</v>
      </c>
      <c r="E37" s="3"/>
      <c r="F37" s="3"/>
      <c r="G37" s="3"/>
    </row>
    <row r="38" spans="1:7" ht="17.100000000000001" customHeight="1" thickBot="1" x14ac:dyDescent="0.3">
      <c r="A38" s="28">
        <v>35</v>
      </c>
      <c r="B38" s="30" t="s">
        <v>166</v>
      </c>
      <c r="C38" s="24">
        <v>0</v>
      </c>
      <c r="D38" s="24">
        <v>0</v>
      </c>
      <c r="E38" s="3"/>
      <c r="F38" s="3"/>
      <c r="G38" s="3"/>
    </row>
    <row r="39" spans="1:7" ht="17.100000000000001" customHeight="1" thickBot="1" x14ac:dyDescent="0.3">
      <c r="A39" s="28">
        <v>36</v>
      </c>
      <c r="B39" s="30" t="s">
        <v>167</v>
      </c>
      <c r="C39" s="24">
        <v>0</v>
      </c>
      <c r="D39" s="24">
        <v>0</v>
      </c>
      <c r="E39" s="3"/>
      <c r="F39" s="3"/>
      <c r="G39" s="3"/>
    </row>
    <row r="40" spans="1:7" ht="17.100000000000001" customHeight="1" thickBot="1" x14ac:dyDescent="0.3">
      <c r="A40" s="28">
        <v>37</v>
      </c>
      <c r="B40" s="30" t="s">
        <v>168</v>
      </c>
      <c r="C40" s="25">
        <v>0</v>
      </c>
      <c r="D40" s="25">
        <v>12717</v>
      </c>
      <c r="E40" s="3"/>
      <c r="F40" s="3"/>
      <c r="G40" s="3"/>
    </row>
    <row r="41" spans="1:7" ht="17.100000000000001" customHeight="1" thickBot="1" x14ac:dyDescent="0.3">
      <c r="A41" s="28">
        <v>38</v>
      </c>
      <c r="B41" s="30" t="s">
        <v>169</v>
      </c>
      <c r="C41" s="25">
        <v>0</v>
      </c>
      <c r="D41" s="25">
        <v>1710</v>
      </c>
      <c r="E41" s="3"/>
      <c r="F41" s="3"/>
      <c r="G41" s="3"/>
    </row>
    <row r="42" spans="1:7" ht="17.100000000000001" customHeight="1" thickBot="1" x14ac:dyDescent="0.3">
      <c r="A42" s="28">
        <v>39</v>
      </c>
      <c r="B42" s="30" t="s">
        <v>170</v>
      </c>
      <c r="C42" s="24">
        <v>0</v>
      </c>
      <c r="D42" s="24">
        <v>0</v>
      </c>
      <c r="E42" s="3"/>
      <c r="F42" s="3"/>
      <c r="G42" s="3"/>
    </row>
    <row r="43" spans="1:7" ht="17.100000000000001" customHeight="1" thickBot="1" x14ac:dyDescent="0.3">
      <c r="A43" s="28">
        <v>40</v>
      </c>
      <c r="B43" s="30" t="s">
        <v>171</v>
      </c>
      <c r="C43" s="24">
        <v>0</v>
      </c>
      <c r="D43" s="24">
        <v>0</v>
      </c>
      <c r="E43" s="3"/>
      <c r="F43" s="3"/>
      <c r="G43" s="3"/>
    </row>
    <row r="44" spans="1:7" ht="17.100000000000001" customHeight="1" thickBot="1" x14ac:dyDescent="0.3">
      <c r="A44" s="28">
        <v>41</v>
      </c>
      <c r="B44" s="30" t="s">
        <v>172</v>
      </c>
      <c r="C44" s="24">
        <v>0</v>
      </c>
      <c r="D44" s="24">
        <v>0</v>
      </c>
      <c r="E44" s="3"/>
      <c r="F44" s="3"/>
      <c r="G44" s="3"/>
    </row>
    <row r="45" spans="1:7" ht="17.100000000000001" customHeight="1" thickBot="1" x14ac:dyDescent="0.3">
      <c r="A45" s="28">
        <v>42</v>
      </c>
      <c r="B45" s="30" t="s">
        <v>173</v>
      </c>
      <c r="C45" s="24">
        <v>0</v>
      </c>
      <c r="D45" s="24">
        <v>0</v>
      </c>
      <c r="E45" s="3"/>
      <c r="F45" s="3"/>
      <c r="G45" s="3"/>
    </row>
    <row r="46" spans="1:7" ht="17.25" customHeight="1" thickBot="1" x14ac:dyDescent="0.3">
      <c r="A46" s="29">
        <v>43</v>
      </c>
      <c r="B46" s="31" t="s">
        <v>174</v>
      </c>
      <c r="C46" s="26">
        <f>SUM(C38:C45)</f>
        <v>0</v>
      </c>
      <c r="D46" s="26">
        <f>SUM(D38:D45)</f>
        <v>14427</v>
      </c>
      <c r="E46" s="3"/>
      <c r="F46" s="3"/>
      <c r="G46" s="3"/>
    </row>
    <row r="47" spans="1:7" ht="17.100000000000001" customHeight="1" thickBot="1" x14ac:dyDescent="0.3">
      <c r="A47" s="28">
        <v>44</v>
      </c>
      <c r="B47" s="30" t="s">
        <v>175</v>
      </c>
      <c r="C47" s="25">
        <v>0</v>
      </c>
      <c r="D47" s="25">
        <v>0</v>
      </c>
      <c r="E47" s="3"/>
      <c r="F47" s="3"/>
      <c r="G47" s="3"/>
    </row>
    <row r="48" spans="1:7" ht="17.100000000000001" customHeight="1" thickBot="1" x14ac:dyDescent="0.3">
      <c r="A48" s="28">
        <v>45</v>
      </c>
      <c r="B48" s="30" t="s">
        <v>176</v>
      </c>
      <c r="C48" s="25">
        <v>0</v>
      </c>
      <c r="D48" s="25">
        <v>0</v>
      </c>
      <c r="E48" s="3"/>
      <c r="F48" s="3"/>
      <c r="G48" s="3"/>
    </row>
    <row r="49" spans="1:7" ht="17.100000000000001" customHeight="1" thickBot="1" x14ac:dyDescent="0.3">
      <c r="A49" s="28">
        <v>46</v>
      </c>
      <c r="B49" s="30" t="s">
        <v>177</v>
      </c>
      <c r="C49" s="25">
        <v>14504</v>
      </c>
      <c r="D49" s="25">
        <v>41598</v>
      </c>
      <c r="E49" s="3"/>
      <c r="F49" s="3"/>
      <c r="G49" s="3"/>
    </row>
    <row r="50" spans="1:7" ht="17.100000000000001" customHeight="1" thickBot="1" x14ac:dyDescent="0.3">
      <c r="A50" s="28">
        <v>47</v>
      </c>
      <c r="B50" s="30" t="s">
        <v>178</v>
      </c>
      <c r="C50" s="25">
        <v>5249</v>
      </c>
      <c r="D50" s="25">
        <v>4312</v>
      </c>
      <c r="E50" s="3"/>
      <c r="F50" s="3"/>
      <c r="G50" s="3"/>
    </row>
    <row r="51" spans="1:7" ht="17.100000000000001" customHeight="1" thickBot="1" x14ac:dyDescent="0.3">
      <c r="A51" s="28">
        <v>48</v>
      </c>
      <c r="B51" s="30" t="s">
        <v>179</v>
      </c>
      <c r="C51" s="25">
        <v>0</v>
      </c>
      <c r="D51" s="25">
        <v>0</v>
      </c>
      <c r="E51" s="3"/>
      <c r="F51" s="3"/>
      <c r="G51" s="3"/>
    </row>
    <row r="52" spans="1:7" ht="17.100000000000001" customHeight="1" thickBot="1" x14ac:dyDescent="0.3">
      <c r="A52" s="28">
        <v>49</v>
      </c>
      <c r="B52" s="30" t="s">
        <v>180</v>
      </c>
      <c r="C52" s="25">
        <v>0</v>
      </c>
      <c r="D52" s="25">
        <v>0</v>
      </c>
      <c r="E52" s="3"/>
      <c r="F52" s="3"/>
      <c r="G52" s="3"/>
    </row>
    <row r="53" spans="1:7" ht="17.100000000000001" customHeight="1" thickBot="1" x14ac:dyDescent="0.3">
      <c r="A53" s="28">
        <v>50</v>
      </c>
      <c r="B53" s="30" t="s">
        <v>181</v>
      </c>
      <c r="C53" s="25">
        <v>0</v>
      </c>
      <c r="D53" s="25">
        <v>0</v>
      </c>
      <c r="E53" s="3"/>
      <c r="F53" s="3"/>
      <c r="G53" s="3"/>
    </row>
    <row r="54" spans="1:7" ht="17.25" customHeight="1" thickBot="1" x14ac:dyDescent="0.3">
      <c r="A54" s="29">
        <v>51</v>
      </c>
      <c r="B54" s="31" t="s">
        <v>182</v>
      </c>
      <c r="C54" s="26">
        <f>SUM(C47:C53)</f>
        <v>19753</v>
      </c>
      <c r="D54" s="26">
        <f>SUM(D47:D53)</f>
        <v>45910</v>
      </c>
      <c r="E54" s="3"/>
      <c r="F54" s="3"/>
      <c r="G54" s="3"/>
    </row>
    <row r="55" spans="1:7" ht="17.100000000000001" customHeight="1" thickBot="1" x14ac:dyDescent="0.3">
      <c r="A55" s="28">
        <v>52</v>
      </c>
      <c r="B55" s="30" t="s">
        <v>183</v>
      </c>
      <c r="C55" s="24">
        <v>0</v>
      </c>
      <c r="D55" s="24">
        <v>303</v>
      </c>
      <c r="E55" s="3"/>
      <c r="F55" s="3"/>
      <c r="G55" s="3"/>
    </row>
    <row r="56" spans="1:7" ht="17.100000000000001" customHeight="1" thickBot="1" x14ac:dyDescent="0.3">
      <c r="A56" s="28">
        <v>53</v>
      </c>
      <c r="B56" s="30" t="s">
        <v>184</v>
      </c>
      <c r="C56" s="24">
        <v>0</v>
      </c>
      <c r="D56" s="24">
        <v>0</v>
      </c>
      <c r="E56" s="3"/>
      <c r="F56" s="3"/>
      <c r="G56" s="3"/>
    </row>
    <row r="57" spans="1:7" ht="17.100000000000001" customHeight="1" thickBot="1" x14ac:dyDescent="0.3">
      <c r="A57" s="28">
        <v>54</v>
      </c>
      <c r="B57" s="30" t="s">
        <v>185</v>
      </c>
      <c r="C57" s="24">
        <v>0</v>
      </c>
      <c r="D57" s="24">
        <v>0</v>
      </c>
      <c r="E57" s="3"/>
      <c r="F57" s="3"/>
      <c r="G57" s="3"/>
    </row>
    <row r="58" spans="1:7" ht="17.100000000000001" customHeight="1" thickBot="1" x14ac:dyDescent="0.3">
      <c r="A58" s="28">
        <v>55</v>
      </c>
      <c r="B58" s="30" t="s">
        <v>186</v>
      </c>
      <c r="C58" s="24">
        <v>942</v>
      </c>
      <c r="D58" s="24">
        <v>1200</v>
      </c>
      <c r="E58" s="3"/>
      <c r="F58" s="3"/>
      <c r="G58" s="3"/>
    </row>
    <row r="59" spans="1:7" ht="17.100000000000001" customHeight="1" thickBot="1" x14ac:dyDescent="0.3">
      <c r="A59" s="28">
        <v>56</v>
      </c>
      <c r="B59" s="30" t="s">
        <v>187</v>
      </c>
      <c r="C59" s="24">
        <v>0</v>
      </c>
      <c r="D59" s="24">
        <v>0</v>
      </c>
      <c r="E59" s="3"/>
      <c r="F59" s="3"/>
      <c r="G59" s="3"/>
    </row>
    <row r="60" spans="1:7" ht="17.100000000000001" customHeight="1" thickBot="1" x14ac:dyDescent="0.3">
      <c r="A60" s="28">
        <v>57</v>
      </c>
      <c r="B60" s="30" t="s">
        <v>188</v>
      </c>
      <c r="C60" s="24">
        <v>0</v>
      </c>
      <c r="D60" s="24">
        <v>0</v>
      </c>
      <c r="E60" s="3"/>
      <c r="F60" s="3"/>
      <c r="G60" s="3"/>
    </row>
    <row r="61" spans="1:7" ht="17.100000000000001" customHeight="1" thickBot="1" x14ac:dyDescent="0.3">
      <c r="A61" s="28">
        <v>58</v>
      </c>
      <c r="B61" s="30" t="s">
        <v>189</v>
      </c>
      <c r="C61" s="24">
        <v>0</v>
      </c>
      <c r="D61" s="24">
        <v>0</v>
      </c>
      <c r="E61" s="3"/>
      <c r="F61" s="3"/>
      <c r="G61" s="3"/>
    </row>
    <row r="62" spans="1:7" ht="21" customHeight="1" thickBot="1" x14ac:dyDescent="0.3">
      <c r="A62" s="29">
        <v>59</v>
      </c>
      <c r="B62" s="31" t="s">
        <v>190</v>
      </c>
      <c r="C62" s="27">
        <f>SUM(C55:C61)</f>
        <v>942</v>
      </c>
      <c r="D62" s="27">
        <f>SUM(D55:D61)</f>
        <v>1503</v>
      </c>
      <c r="E62" s="3"/>
      <c r="F62" s="3"/>
      <c r="G62" s="3"/>
    </row>
    <row r="63" spans="1:7" ht="16.5" customHeight="1" thickBot="1" x14ac:dyDescent="0.3">
      <c r="A63" s="29">
        <v>60</v>
      </c>
      <c r="B63" s="31" t="s">
        <v>238</v>
      </c>
      <c r="C63" s="26">
        <f>SUM(C46+C54+C62)</f>
        <v>20695</v>
      </c>
      <c r="D63" s="26">
        <f>SUM(D46+D54+D62)</f>
        <v>61840</v>
      </c>
      <c r="E63" s="3"/>
      <c r="F63" s="3"/>
      <c r="G63" s="3"/>
    </row>
    <row r="64" spans="1:7" ht="16.5" customHeight="1" thickBot="1" x14ac:dyDescent="0.3">
      <c r="A64" s="29">
        <v>61</v>
      </c>
      <c r="B64" s="590" t="s">
        <v>668</v>
      </c>
      <c r="C64" s="26"/>
      <c r="D64" s="25">
        <v>3332</v>
      </c>
      <c r="E64" s="3"/>
      <c r="F64" s="3"/>
      <c r="G64" s="3"/>
    </row>
    <row r="65" spans="1:7" ht="16.5" customHeight="1" thickBot="1" x14ac:dyDescent="0.3">
      <c r="A65" s="28">
        <v>62</v>
      </c>
      <c r="B65" s="590" t="s">
        <v>669</v>
      </c>
      <c r="C65" s="26"/>
      <c r="D65" s="25">
        <v>-3084</v>
      </c>
      <c r="E65" s="3"/>
      <c r="F65" s="3"/>
      <c r="G65" s="3"/>
    </row>
    <row r="66" spans="1:7" ht="17.25" customHeight="1" thickBot="1" x14ac:dyDescent="0.3">
      <c r="A66" s="28">
        <v>63</v>
      </c>
      <c r="B66" s="31" t="s">
        <v>239</v>
      </c>
      <c r="C66" s="26">
        <f>SUM(C64:C65)</f>
        <v>0</v>
      </c>
      <c r="D66" s="26">
        <f>SUM(D64:D65)</f>
        <v>248</v>
      </c>
      <c r="E66" s="3"/>
      <c r="F66" s="3"/>
      <c r="G66" s="3"/>
    </row>
    <row r="67" spans="1:7" ht="17.100000000000001" customHeight="1" thickBot="1" x14ac:dyDescent="0.3">
      <c r="A67" s="28">
        <v>64</v>
      </c>
      <c r="B67" s="30" t="s">
        <v>191</v>
      </c>
      <c r="C67" s="24">
        <v>0</v>
      </c>
      <c r="D67" s="24">
        <v>0</v>
      </c>
      <c r="E67" s="3"/>
      <c r="F67" s="3"/>
      <c r="G67" s="3"/>
    </row>
    <row r="68" spans="1:7" ht="17.100000000000001" customHeight="1" thickBot="1" x14ac:dyDescent="0.3">
      <c r="A68" s="29">
        <v>65</v>
      </c>
      <c r="B68" s="30" t="s">
        <v>192</v>
      </c>
      <c r="C68" s="24">
        <v>0</v>
      </c>
      <c r="D68" s="24">
        <v>0</v>
      </c>
      <c r="E68" s="3"/>
      <c r="F68" s="3"/>
      <c r="G68" s="3"/>
    </row>
    <row r="69" spans="1:7" ht="17.100000000000001" customHeight="1" thickBot="1" x14ac:dyDescent="0.3">
      <c r="A69" s="598">
        <v>66</v>
      </c>
      <c r="B69" s="627" t="s">
        <v>193</v>
      </c>
      <c r="C69" s="628">
        <v>0</v>
      </c>
      <c r="D69" s="628">
        <v>0</v>
      </c>
      <c r="E69" s="3"/>
      <c r="F69" s="3"/>
      <c r="G69" s="3"/>
    </row>
    <row r="70" spans="1:7" ht="15.75" customHeight="1" thickBot="1" x14ac:dyDescent="0.3">
      <c r="A70" s="598">
        <v>67</v>
      </c>
      <c r="B70" s="629" t="s">
        <v>240</v>
      </c>
      <c r="C70" s="630">
        <v>0</v>
      </c>
      <c r="D70" s="630">
        <v>0</v>
      </c>
      <c r="E70" s="3"/>
      <c r="F70" s="3"/>
      <c r="G70" s="3"/>
    </row>
    <row r="71" spans="1:7" ht="17.25" customHeight="1" thickBot="1" x14ac:dyDescent="0.3">
      <c r="A71" s="595">
        <v>68</v>
      </c>
      <c r="B71" s="629" t="s">
        <v>194</v>
      </c>
      <c r="C71" s="631">
        <f>SUM(C21+C37+C63+C66)</f>
        <v>2099393</v>
      </c>
      <c r="D71" s="631">
        <f>SUM(D21+D37+D63+D66)</f>
        <v>2813254</v>
      </c>
      <c r="E71" s="3"/>
      <c r="F71" s="3"/>
      <c r="G71" s="3"/>
    </row>
    <row r="72" spans="1:7" ht="15.75" customHeight="1" thickBot="1" x14ac:dyDescent="0.3">
      <c r="A72" s="595">
        <v>69</v>
      </c>
      <c r="B72" s="632" t="s">
        <v>195</v>
      </c>
      <c r="C72" s="630"/>
      <c r="D72" s="630"/>
      <c r="E72" s="3"/>
      <c r="F72" s="3"/>
      <c r="G72" s="3"/>
    </row>
    <row r="73" spans="1:7" ht="17.100000000000001" customHeight="1" thickBot="1" x14ac:dyDescent="0.3">
      <c r="A73" s="28">
        <v>70</v>
      </c>
      <c r="B73" s="30" t="s">
        <v>196</v>
      </c>
      <c r="C73" s="25" t="s">
        <v>197</v>
      </c>
      <c r="D73" s="25" t="s">
        <v>197</v>
      </c>
      <c r="E73" s="3"/>
      <c r="F73" s="3"/>
      <c r="G73" s="3"/>
    </row>
    <row r="74" spans="1:7" ht="17.100000000000001" customHeight="1" thickBot="1" x14ac:dyDescent="0.3">
      <c r="A74" s="28">
        <v>71</v>
      </c>
      <c r="B74" s="30" t="s">
        <v>198</v>
      </c>
      <c r="C74" s="25">
        <v>0</v>
      </c>
      <c r="D74" s="25">
        <v>0</v>
      </c>
      <c r="E74" s="3"/>
      <c r="F74" s="3"/>
      <c r="G74" s="3"/>
    </row>
    <row r="75" spans="1:7" ht="17.100000000000001" customHeight="1" thickBot="1" x14ac:dyDescent="0.3">
      <c r="A75" s="28">
        <v>72</v>
      </c>
      <c r="B75" s="30" t="s">
        <v>199</v>
      </c>
      <c r="C75" s="25">
        <v>139184</v>
      </c>
      <c r="D75" s="25">
        <v>139184</v>
      </c>
      <c r="E75" s="3"/>
      <c r="F75" s="3"/>
      <c r="G75" s="3"/>
    </row>
    <row r="76" spans="1:7" ht="17.100000000000001" customHeight="1" thickBot="1" x14ac:dyDescent="0.3">
      <c r="A76" s="28">
        <v>73</v>
      </c>
      <c r="B76" s="30" t="s">
        <v>200</v>
      </c>
      <c r="C76" s="25">
        <v>-180941</v>
      </c>
      <c r="D76" s="25">
        <v>-49421</v>
      </c>
      <c r="E76" s="3"/>
      <c r="F76" s="3"/>
      <c r="G76" s="3"/>
    </row>
    <row r="77" spans="1:7" ht="17.100000000000001" customHeight="1" thickBot="1" x14ac:dyDescent="0.3">
      <c r="A77" s="29">
        <v>74</v>
      </c>
      <c r="B77" s="30" t="s">
        <v>201</v>
      </c>
      <c r="C77" s="25">
        <v>0</v>
      </c>
      <c r="D77" s="25">
        <v>0</v>
      </c>
      <c r="E77" s="3"/>
      <c r="F77" s="3"/>
      <c r="G77" s="3"/>
    </row>
    <row r="78" spans="1:7" ht="17.100000000000001" customHeight="1" thickBot="1" x14ac:dyDescent="0.3">
      <c r="A78" s="28">
        <v>75</v>
      </c>
      <c r="B78" s="30" t="s">
        <v>202</v>
      </c>
      <c r="C78" s="25">
        <v>131520</v>
      </c>
      <c r="D78" s="25">
        <v>-28582</v>
      </c>
      <c r="E78" s="3"/>
      <c r="F78" s="3"/>
      <c r="G78" s="3"/>
    </row>
    <row r="79" spans="1:7" ht="15" customHeight="1" thickBot="1" x14ac:dyDescent="0.3">
      <c r="A79" s="28">
        <v>76</v>
      </c>
      <c r="B79" s="31" t="s">
        <v>241</v>
      </c>
      <c r="C79" s="26">
        <v>2054670</v>
      </c>
      <c r="D79" s="26">
        <v>2026088</v>
      </c>
      <c r="E79" s="3"/>
      <c r="F79" s="3"/>
      <c r="G79" s="3"/>
    </row>
    <row r="80" spans="1:7" ht="17.100000000000001" customHeight="1" thickBot="1" x14ac:dyDescent="0.3">
      <c r="A80" s="28">
        <v>77</v>
      </c>
      <c r="B80" s="30" t="s">
        <v>203</v>
      </c>
      <c r="C80" s="24">
        <v>0</v>
      </c>
      <c r="D80" s="24">
        <v>0</v>
      </c>
      <c r="E80" s="3"/>
      <c r="F80" s="3"/>
      <c r="G80" s="3"/>
    </row>
    <row r="81" spans="1:7" ht="17.100000000000001" customHeight="1" thickBot="1" x14ac:dyDescent="0.3">
      <c r="A81" s="28">
        <v>78</v>
      </c>
      <c r="B81" s="30" t="s">
        <v>204</v>
      </c>
      <c r="C81" s="24">
        <v>0</v>
      </c>
      <c r="D81" s="24">
        <v>0</v>
      </c>
      <c r="E81" s="3"/>
      <c r="F81" s="3"/>
      <c r="G81" s="3"/>
    </row>
    <row r="82" spans="1:7" ht="17.100000000000001" customHeight="1" thickBot="1" x14ac:dyDescent="0.3">
      <c r="A82" s="28">
        <v>79</v>
      </c>
      <c r="B82" s="30" t="s">
        <v>205</v>
      </c>
      <c r="C82" s="24">
        <v>0</v>
      </c>
      <c r="D82" s="24">
        <v>98</v>
      </c>
      <c r="E82" s="3"/>
      <c r="F82" s="3"/>
      <c r="G82" s="3"/>
    </row>
    <row r="83" spans="1:7" ht="17.100000000000001" customHeight="1" thickBot="1" x14ac:dyDescent="0.3">
      <c r="A83" s="28">
        <v>80</v>
      </c>
      <c r="B83" s="30" t="s">
        <v>206</v>
      </c>
      <c r="C83" s="24">
        <v>0</v>
      </c>
      <c r="D83" s="24">
        <v>0</v>
      </c>
      <c r="E83" s="3"/>
      <c r="F83" s="3"/>
      <c r="G83" s="3"/>
    </row>
    <row r="84" spans="1:7" ht="17.100000000000001" customHeight="1" thickBot="1" x14ac:dyDescent="0.3">
      <c r="A84" s="28">
        <v>81</v>
      </c>
      <c r="B84" s="30" t="s">
        <v>207</v>
      </c>
      <c r="C84" s="24">
        <v>0</v>
      </c>
      <c r="D84" s="24">
        <v>0</v>
      </c>
      <c r="E84" s="3"/>
      <c r="F84" s="3"/>
      <c r="G84" s="3"/>
    </row>
    <row r="85" spans="1:7" ht="17.100000000000001" customHeight="1" thickBot="1" x14ac:dyDescent="0.3">
      <c r="A85" s="28">
        <v>82</v>
      </c>
      <c r="B85" s="30" t="s">
        <v>208</v>
      </c>
      <c r="C85" s="24">
        <v>0</v>
      </c>
      <c r="D85" s="24">
        <v>0</v>
      </c>
      <c r="E85" s="3"/>
      <c r="F85" s="3"/>
      <c r="G85" s="3"/>
    </row>
    <row r="86" spans="1:7" ht="17.100000000000001" customHeight="1" thickBot="1" x14ac:dyDescent="0.3">
      <c r="A86" s="28">
        <v>83</v>
      </c>
      <c r="B86" s="30" t="s">
        <v>209</v>
      </c>
      <c r="C86" s="24">
        <v>0</v>
      </c>
      <c r="D86" s="24">
        <v>0</v>
      </c>
      <c r="E86" s="3"/>
      <c r="F86" s="3"/>
      <c r="G86" s="3"/>
    </row>
    <row r="87" spans="1:7" ht="17.100000000000001" customHeight="1" thickBot="1" x14ac:dyDescent="0.3">
      <c r="A87" s="29">
        <v>84</v>
      </c>
      <c r="B87" s="30" t="s">
        <v>210</v>
      </c>
      <c r="C87" s="24">
        <v>0</v>
      </c>
      <c r="D87" s="24">
        <v>0</v>
      </c>
      <c r="E87" s="3"/>
      <c r="F87" s="3"/>
      <c r="G87" s="3"/>
    </row>
    <row r="88" spans="1:7" ht="17.100000000000001" customHeight="1" thickBot="1" x14ac:dyDescent="0.3">
      <c r="A88" s="28">
        <v>85</v>
      </c>
      <c r="B88" s="30" t="s">
        <v>211</v>
      </c>
      <c r="C88" s="24">
        <v>0</v>
      </c>
      <c r="D88" s="24">
        <v>0</v>
      </c>
      <c r="E88" s="3"/>
      <c r="F88" s="3"/>
      <c r="G88" s="3"/>
    </row>
    <row r="89" spans="1:7" ht="17.25" customHeight="1" thickBot="1" x14ac:dyDescent="0.3">
      <c r="A89" s="28">
        <v>86</v>
      </c>
      <c r="B89" s="31" t="s">
        <v>212</v>
      </c>
      <c r="C89" s="27">
        <f>SUM(C80:C88)</f>
        <v>0</v>
      </c>
      <c r="D89" s="27">
        <f>SUM(D80:D88)</f>
        <v>98</v>
      </c>
      <c r="E89" s="3"/>
      <c r="F89" s="3"/>
      <c r="G89" s="3"/>
    </row>
    <row r="90" spans="1:7" ht="17.100000000000001" customHeight="1" thickBot="1" x14ac:dyDescent="0.3">
      <c r="A90" s="28">
        <v>87</v>
      </c>
      <c r="B90" s="30" t="s">
        <v>213</v>
      </c>
      <c r="C90" s="24">
        <v>0</v>
      </c>
      <c r="D90" s="24">
        <v>0</v>
      </c>
      <c r="E90" s="3"/>
      <c r="F90" s="3"/>
      <c r="G90" s="3"/>
    </row>
    <row r="91" spans="1:7" ht="17.100000000000001" customHeight="1" thickBot="1" x14ac:dyDescent="0.3">
      <c r="A91" s="28">
        <v>88</v>
      </c>
      <c r="B91" s="30" t="s">
        <v>214</v>
      </c>
      <c r="C91" s="24">
        <v>0</v>
      </c>
      <c r="D91" s="24">
        <v>0</v>
      </c>
      <c r="E91" s="3"/>
      <c r="F91" s="3"/>
      <c r="G91" s="3"/>
    </row>
    <row r="92" spans="1:7" ht="17.100000000000001" customHeight="1" thickBot="1" x14ac:dyDescent="0.3">
      <c r="A92" s="28">
        <v>89</v>
      </c>
      <c r="B92" s="30" t="s">
        <v>215</v>
      </c>
      <c r="C92" s="25">
        <v>1526</v>
      </c>
      <c r="D92" s="25">
        <v>5869</v>
      </c>
      <c r="E92" s="3"/>
      <c r="F92" s="3"/>
      <c r="G92" s="3"/>
    </row>
    <row r="93" spans="1:7" ht="17.100000000000001" customHeight="1" thickBot="1" x14ac:dyDescent="0.3">
      <c r="A93" s="28">
        <v>90</v>
      </c>
      <c r="B93" s="30" t="s">
        <v>216</v>
      </c>
      <c r="C93" s="24">
        <v>0</v>
      </c>
      <c r="D93" s="24">
        <v>0</v>
      </c>
      <c r="E93" s="3"/>
      <c r="F93" s="3"/>
      <c r="G93" s="3"/>
    </row>
    <row r="94" spans="1:7" ht="17.100000000000001" customHeight="1" thickBot="1" x14ac:dyDescent="0.3">
      <c r="A94" s="28">
        <v>91</v>
      </c>
      <c r="B94" s="30" t="s">
        <v>217</v>
      </c>
      <c r="C94" s="24">
        <v>0</v>
      </c>
      <c r="D94" s="24">
        <v>0</v>
      </c>
      <c r="E94" s="3"/>
      <c r="F94" s="3"/>
      <c r="G94" s="3"/>
    </row>
    <row r="95" spans="1:7" ht="17.100000000000001" customHeight="1" thickBot="1" x14ac:dyDescent="0.3">
      <c r="A95" s="28">
        <v>92</v>
      </c>
      <c r="B95" s="30" t="s">
        <v>218</v>
      </c>
      <c r="C95" s="25">
        <v>0</v>
      </c>
      <c r="D95" s="25">
        <v>0</v>
      </c>
      <c r="E95" s="3"/>
      <c r="F95" s="3"/>
      <c r="G95" s="3"/>
    </row>
    <row r="96" spans="1:7" ht="17.100000000000001" customHeight="1" thickBot="1" x14ac:dyDescent="0.3">
      <c r="A96" s="28">
        <v>93</v>
      </c>
      <c r="B96" s="30" t="s">
        <v>219</v>
      </c>
      <c r="C96" s="24">
        <v>0</v>
      </c>
      <c r="D96" s="25">
        <v>13188</v>
      </c>
      <c r="E96" s="3"/>
      <c r="F96" s="3"/>
      <c r="G96" s="3"/>
    </row>
    <row r="97" spans="1:7" ht="17.100000000000001" customHeight="1" thickBot="1" x14ac:dyDescent="0.3">
      <c r="A97" s="29">
        <v>94</v>
      </c>
      <c r="B97" s="30" t="s">
        <v>220</v>
      </c>
      <c r="C97" s="24">
        <v>0</v>
      </c>
      <c r="D97" s="24">
        <v>0</v>
      </c>
      <c r="E97" s="3"/>
      <c r="F97" s="3"/>
      <c r="G97" s="3"/>
    </row>
    <row r="98" spans="1:7" ht="17.100000000000001" customHeight="1" thickBot="1" x14ac:dyDescent="0.3">
      <c r="A98" s="28">
        <v>95</v>
      </c>
      <c r="B98" s="30" t="s">
        <v>221</v>
      </c>
      <c r="C98" s="25">
        <v>7022</v>
      </c>
      <c r="D98" s="25">
        <v>8087</v>
      </c>
      <c r="E98" s="3"/>
      <c r="F98" s="3"/>
      <c r="G98" s="3"/>
    </row>
    <row r="99" spans="1:7" ht="21" customHeight="1" thickBot="1" x14ac:dyDescent="0.3">
      <c r="A99" s="28">
        <v>96</v>
      </c>
      <c r="B99" s="31" t="s">
        <v>222</v>
      </c>
      <c r="C99" s="26">
        <v>8548</v>
      </c>
      <c r="D99" s="26">
        <v>27144</v>
      </c>
      <c r="E99" s="3"/>
      <c r="F99" s="3"/>
      <c r="G99" s="3"/>
    </row>
    <row r="100" spans="1:7" ht="17.100000000000001" customHeight="1" thickBot="1" x14ac:dyDescent="0.3">
      <c r="A100" s="28">
        <v>97</v>
      </c>
      <c r="B100" s="30" t="s">
        <v>223</v>
      </c>
      <c r="C100" s="25">
        <v>0</v>
      </c>
      <c r="D100" s="25">
        <v>5</v>
      </c>
      <c r="E100" s="3"/>
      <c r="F100" s="3"/>
      <c r="G100" s="3"/>
    </row>
    <row r="101" spans="1:7" ht="17.100000000000001" customHeight="1" thickBot="1" x14ac:dyDescent="0.3">
      <c r="A101" s="28">
        <v>98</v>
      </c>
      <c r="B101" s="30" t="s">
        <v>224</v>
      </c>
      <c r="C101" s="24">
        <v>0</v>
      </c>
      <c r="D101" s="24">
        <v>319</v>
      </c>
      <c r="E101" s="3"/>
      <c r="F101" s="3"/>
      <c r="G101" s="3"/>
    </row>
    <row r="102" spans="1:7" ht="17.100000000000001" customHeight="1" thickBot="1" x14ac:dyDescent="0.3">
      <c r="A102" s="28">
        <v>99</v>
      </c>
      <c r="B102" s="30" t="s">
        <v>225</v>
      </c>
      <c r="C102" s="24">
        <v>0</v>
      </c>
      <c r="D102" s="24">
        <v>0</v>
      </c>
      <c r="E102" s="3"/>
      <c r="F102" s="3"/>
      <c r="G102" s="3"/>
    </row>
    <row r="103" spans="1:7" ht="17.100000000000001" customHeight="1" thickBot="1" x14ac:dyDescent="0.3">
      <c r="A103" s="28">
        <v>100</v>
      </c>
      <c r="B103" s="30" t="s">
        <v>226</v>
      </c>
      <c r="C103" s="24">
        <v>0</v>
      </c>
      <c r="D103" s="24">
        <v>0</v>
      </c>
      <c r="E103" s="3"/>
      <c r="F103" s="3"/>
      <c r="G103" s="3"/>
    </row>
    <row r="104" spans="1:7" ht="17.100000000000001" customHeight="1" thickBot="1" x14ac:dyDescent="0.3">
      <c r="A104" s="28">
        <v>101</v>
      </c>
      <c r="B104" s="30" t="s">
        <v>227</v>
      </c>
      <c r="C104" s="24">
        <v>0</v>
      </c>
      <c r="D104" s="24">
        <v>0</v>
      </c>
      <c r="E104" s="3"/>
      <c r="F104" s="3"/>
      <c r="G104" s="3"/>
    </row>
    <row r="105" spans="1:7" ht="17.100000000000001" customHeight="1" thickBot="1" x14ac:dyDescent="0.3">
      <c r="A105" s="29">
        <v>102</v>
      </c>
      <c r="B105" s="30" t="s">
        <v>228</v>
      </c>
      <c r="C105" s="24">
        <v>0</v>
      </c>
      <c r="D105" s="24">
        <v>0</v>
      </c>
      <c r="E105" s="3"/>
      <c r="F105" s="3"/>
      <c r="G105" s="3"/>
    </row>
    <row r="106" spans="1:7" ht="17.100000000000001" customHeight="1" thickBot="1" x14ac:dyDescent="0.3">
      <c r="A106" s="29">
        <v>103</v>
      </c>
      <c r="B106" s="30" t="s">
        <v>229</v>
      </c>
      <c r="C106" s="24">
        <v>0</v>
      </c>
      <c r="D106" s="24">
        <v>0</v>
      </c>
      <c r="E106" s="3"/>
      <c r="F106" s="3"/>
      <c r="G106" s="3"/>
    </row>
    <row r="107" spans="1:7" ht="18" customHeight="1" thickBot="1" x14ac:dyDescent="0.3">
      <c r="A107" s="29">
        <v>104</v>
      </c>
      <c r="B107" s="31" t="s">
        <v>230</v>
      </c>
      <c r="C107" s="26">
        <v>0</v>
      </c>
      <c r="D107" s="26">
        <v>324</v>
      </c>
      <c r="E107" s="3"/>
      <c r="F107" s="3"/>
      <c r="G107" s="3"/>
    </row>
    <row r="108" spans="1:7" ht="17.25" customHeight="1" thickBot="1" x14ac:dyDescent="0.3">
      <c r="A108" s="29">
        <v>105</v>
      </c>
      <c r="B108" s="31" t="s">
        <v>242</v>
      </c>
      <c r="C108" s="26">
        <v>8548</v>
      </c>
      <c r="D108" s="26">
        <v>27566</v>
      </c>
      <c r="E108" s="3"/>
      <c r="F108" s="3"/>
      <c r="G108" s="3"/>
    </row>
    <row r="109" spans="1:7" ht="18.75" customHeight="1" thickBot="1" x14ac:dyDescent="0.3">
      <c r="A109" s="28">
        <v>106</v>
      </c>
      <c r="B109" s="31" t="s">
        <v>243</v>
      </c>
      <c r="C109" s="27">
        <v>0</v>
      </c>
      <c r="D109" s="27">
        <v>0</v>
      </c>
      <c r="E109" s="3"/>
      <c r="F109" s="3"/>
      <c r="G109" s="3"/>
    </row>
    <row r="110" spans="1:7" ht="24.95" customHeight="1" thickBot="1" x14ac:dyDescent="0.3">
      <c r="A110" s="28">
        <v>107</v>
      </c>
      <c r="B110" s="31" t="s">
        <v>244</v>
      </c>
      <c r="C110" s="26">
        <v>0</v>
      </c>
      <c r="D110" s="26">
        <v>0</v>
      </c>
      <c r="E110" s="3"/>
      <c r="F110" s="3"/>
      <c r="G110" s="3"/>
    </row>
    <row r="111" spans="1:7" ht="17.100000000000001" customHeight="1" thickBot="1" x14ac:dyDescent="0.3">
      <c r="A111" s="28">
        <v>108</v>
      </c>
      <c r="B111" s="30" t="s">
        <v>231</v>
      </c>
      <c r="C111" s="25">
        <v>0</v>
      </c>
      <c r="D111" s="25">
        <v>0</v>
      </c>
      <c r="E111" s="3"/>
      <c r="F111" s="3"/>
      <c r="G111" s="3"/>
    </row>
    <row r="112" spans="1:7" ht="17.100000000000001" customHeight="1" thickBot="1" x14ac:dyDescent="0.3">
      <c r="A112" s="29">
        <v>109</v>
      </c>
      <c r="B112" s="30" t="s">
        <v>232</v>
      </c>
      <c r="C112" s="26">
        <v>36175</v>
      </c>
      <c r="D112" s="26">
        <v>25743</v>
      </c>
      <c r="E112" s="3"/>
      <c r="F112" s="3"/>
      <c r="G112" s="3"/>
    </row>
    <row r="113" spans="1:7" ht="17.100000000000001" customHeight="1" thickBot="1" x14ac:dyDescent="0.3">
      <c r="A113" s="598">
        <v>110</v>
      </c>
      <c r="B113" s="627" t="s">
        <v>233</v>
      </c>
      <c r="C113" s="633">
        <v>0</v>
      </c>
      <c r="D113" s="633">
        <v>733856</v>
      </c>
      <c r="E113" s="3"/>
      <c r="F113" s="3"/>
      <c r="G113" s="3"/>
    </row>
    <row r="114" spans="1:7" ht="17.25" customHeight="1" thickBot="1" x14ac:dyDescent="0.3">
      <c r="A114" s="598">
        <v>111</v>
      </c>
      <c r="B114" s="629" t="s">
        <v>245</v>
      </c>
      <c r="C114" s="631">
        <v>36175</v>
      </c>
      <c r="D114" s="631">
        <v>759599</v>
      </c>
      <c r="E114" s="3"/>
      <c r="F114" s="3"/>
      <c r="G114" s="3"/>
    </row>
    <row r="115" spans="1:7" ht="17.25" customHeight="1" thickBot="1" x14ac:dyDescent="0.3">
      <c r="A115" s="598">
        <v>112</v>
      </c>
      <c r="B115" s="629" t="s">
        <v>234</v>
      </c>
      <c r="C115" s="631">
        <v>2099393</v>
      </c>
      <c r="D115" s="631">
        <v>2813253</v>
      </c>
      <c r="E115" s="3"/>
      <c r="F115" s="3"/>
      <c r="G115" s="3"/>
    </row>
    <row r="116" spans="1:7" ht="15.75" customHeight="1" x14ac:dyDescent="0.25">
      <c r="A116" s="35"/>
      <c r="B116" s="36"/>
      <c r="C116" s="37"/>
      <c r="D116" s="37"/>
      <c r="E116" s="3"/>
      <c r="F116" s="3"/>
      <c r="G116" s="3"/>
    </row>
    <row r="117" spans="1:7" ht="15" customHeight="1" x14ac:dyDescent="0.25">
      <c r="A117" s="834" t="s">
        <v>273</v>
      </c>
      <c r="B117" s="835"/>
      <c r="C117" s="835"/>
      <c r="D117" s="835"/>
      <c r="E117" s="3"/>
      <c r="F117" s="3"/>
      <c r="G117" s="3"/>
    </row>
    <row r="118" spans="1:7" ht="16.5" customHeight="1" x14ac:dyDescent="0.25">
      <c r="A118" s="836" t="s">
        <v>274</v>
      </c>
      <c r="B118" s="837"/>
      <c r="C118" s="837"/>
      <c r="D118" s="837"/>
      <c r="E118" s="3"/>
      <c r="F118" s="3"/>
      <c r="G118" s="3"/>
    </row>
    <row r="119" spans="1:7" ht="15.75" thickBot="1" x14ac:dyDescent="0.3">
      <c r="A119" s="634"/>
      <c r="B119" s="634"/>
      <c r="C119" s="827" t="s">
        <v>249</v>
      </c>
      <c r="D119" s="827"/>
      <c r="E119" s="3"/>
    </row>
    <row r="120" spans="1:7" x14ac:dyDescent="0.25">
      <c r="A120" s="823" t="s">
        <v>195</v>
      </c>
      <c r="B120" s="824"/>
      <c r="C120" s="825" t="s">
        <v>261</v>
      </c>
      <c r="D120" s="826"/>
      <c r="E120" s="3"/>
    </row>
    <row r="121" spans="1:7" x14ac:dyDescent="0.25">
      <c r="A121" s="635" t="s">
        <v>2</v>
      </c>
      <c r="B121" s="636" t="s">
        <v>262</v>
      </c>
      <c r="C121" s="817">
        <v>1964907</v>
      </c>
      <c r="D121" s="818"/>
      <c r="E121" s="3"/>
    </row>
    <row r="122" spans="1:7" x14ac:dyDescent="0.25">
      <c r="A122" s="635" t="s">
        <v>25</v>
      </c>
      <c r="B122" s="636" t="s">
        <v>263</v>
      </c>
      <c r="C122" s="817">
        <v>0</v>
      </c>
      <c r="D122" s="818"/>
      <c r="E122" s="3"/>
    </row>
    <row r="123" spans="1:7" x14ac:dyDescent="0.25">
      <c r="A123" s="635" t="s">
        <v>12</v>
      </c>
      <c r="B123" s="636" t="s">
        <v>264</v>
      </c>
      <c r="C123" s="817">
        <v>139184</v>
      </c>
      <c r="D123" s="818"/>
      <c r="E123" s="3"/>
    </row>
    <row r="124" spans="1:7" x14ac:dyDescent="0.25">
      <c r="A124" s="635" t="s">
        <v>11</v>
      </c>
      <c r="B124" s="636" t="s">
        <v>265</v>
      </c>
      <c r="C124" s="817">
        <v>-49421</v>
      </c>
      <c r="D124" s="818"/>
      <c r="E124" s="3"/>
    </row>
    <row r="125" spans="1:7" x14ac:dyDescent="0.25">
      <c r="A125" s="635" t="s">
        <v>8</v>
      </c>
      <c r="B125" s="636" t="s">
        <v>266</v>
      </c>
      <c r="C125" s="817">
        <v>0</v>
      </c>
      <c r="D125" s="818"/>
      <c r="E125" s="3"/>
    </row>
    <row r="126" spans="1:7" x14ac:dyDescent="0.25">
      <c r="A126" s="635" t="s">
        <v>6</v>
      </c>
      <c r="B126" s="636" t="s">
        <v>267</v>
      </c>
      <c r="C126" s="817">
        <v>-28582</v>
      </c>
      <c r="D126" s="818"/>
      <c r="E126" s="3"/>
    </row>
    <row r="127" spans="1:7" x14ac:dyDescent="0.25">
      <c r="A127" s="637" t="s">
        <v>3</v>
      </c>
      <c r="B127" s="638" t="s">
        <v>241</v>
      </c>
      <c r="C127" s="819">
        <v>2026088</v>
      </c>
      <c r="D127" s="818"/>
      <c r="E127" s="3"/>
    </row>
    <row r="128" spans="1:7" x14ac:dyDescent="0.25">
      <c r="A128" s="635" t="s">
        <v>46</v>
      </c>
      <c r="B128" s="636" t="s">
        <v>268</v>
      </c>
      <c r="C128" s="817">
        <v>0</v>
      </c>
      <c r="D128" s="818"/>
      <c r="E128" s="3"/>
    </row>
    <row r="129" spans="1:5" x14ac:dyDescent="0.25">
      <c r="A129" s="635" t="s">
        <v>94</v>
      </c>
      <c r="B129" s="636" t="s">
        <v>269</v>
      </c>
      <c r="C129" s="817">
        <v>27144</v>
      </c>
      <c r="D129" s="818"/>
      <c r="E129" s="3"/>
    </row>
    <row r="130" spans="1:5" x14ac:dyDescent="0.25">
      <c r="A130" s="635" t="s">
        <v>45</v>
      </c>
      <c r="B130" s="636" t="s">
        <v>270</v>
      </c>
      <c r="C130" s="817">
        <v>0</v>
      </c>
      <c r="D130" s="818"/>
      <c r="E130" s="3"/>
    </row>
    <row r="131" spans="1:5" x14ac:dyDescent="0.25">
      <c r="A131" s="637" t="s">
        <v>44</v>
      </c>
      <c r="B131" s="638" t="s">
        <v>242</v>
      </c>
      <c r="C131" s="819">
        <v>27144</v>
      </c>
      <c r="D131" s="839"/>
      <c r="E131" s="3"/>
    </row>
    <row r="132" spans="1:5" x14ac:dyDescent="0.25">
      <c r="A132" s="637" t="s">
        <v>41</v>
      </c>
      <c r="B132" s="638" t="s">
        <v>271</v>
      </c>
      <c r="C132" s="819">
        <v>0</v>
      </c>
      <c r="D132" s="839"/>
      <c r="E132" s="3"/>
    </row>
    <row r="133" spans="1:5" x14ac:dyDescent="0.25">
      <c r="A133" s="637" t="s">
        <v>40</v>
      </c>
      <c r="B133" s="638" t="s">
        <v>272</v>
      </c>
      <c r="C133" s="819">
        <v>0</v>
      </c>
      <c r="D133" s="839"/>
      <c r="E133" s="3"/>
    </row>
    <row r="134" spans="1:5" ht="15.75" thickBot="1" x14ac:dyDescent="0.3">
      <c r="A134" s="639" t="s">
        <v>95</v>
      </c>
      <c r="B134" s="640" t="s">
        <v>245</v>
      </c>
      <c r="C134" s="830">
        <v>759599</v>
      </c>
      <c r="D134" s="831"/>
      <c r="E134" s="3"/>
    </row>
    <row r="135" spans="1:5" ht="15.75" thickBot="1" x14ac:dyDescent="0.3">
      <c r="A135" s="641" t="s">
        <v>96</v>
      </c>
      <c r="B135" s="642" t="s">
        <v>234</v>
      </c>
      <c r="C135" s="832">
        <v>2813253</v>
      </c>
      <c r="D135" s="83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834" t="s">
        <v>273</v>
      </c>
      <c r="B137" s="835"/>
      <c r="C137" s="835"/>
      <c r="D137" s="835"/>
      <c r="E137" s="3"/>
    </row>
    <row r="138" spans="1:5" x14ac:dyDescent="0.25">
      <c r="A138" s="834" t="s">
        <v>275</v>
      </c>
      <c r="B138" s="838"/>
      <c r="C138" s="838"/>
      <c r="D138" s="838"/>
      <c r="E138" s="3"/>
    </row>
    <row r="139" spans="1:5" ht="15.75" thickBot="1" x14ac:dyDescent="0.3">
      <c r="A139" s="3"/>
      <c r="B139" s="3"/>
      <c r="C139" s="840" t="s">
        <v>249</v>
      </c>
      <c r="D139" s="840"/>
      <c r="E139" s="3"/>
    </row>
    <row r="140" spans="1:5" ht="15" customHeight="1" thickBot="1" x14ac:dyDescent="0.3">
      <c r="A140" s="841" t="s">
        <v>134</v>
      </c>
      <c r="B140" s="842"/>
      <c r="C140" s="843" t="s">
        <v>277</v>
      </c>
      <c r="D140" s="844"/>
    </row>
    <row r="141" spans="1:5" ht="15" customHeight="1" thickBot="1" x14ac:dyDescent="0.3">
      <c r="A141" s="644" t="s">
        <v>2</v>
      </c>
      <c r="B141" s="649" t="s">
        <v>276</v>
      </c>
      <c r="C141" s="845">
        <v>21211</v>
      </c>
      <c r="D141" s="846"/>
    </row>
    <row r="142" spans="1:5" ht="15" customHeight="1" x14ac:dyDescent="0.25">
      <c r="A142" s="645" t="s">
        <v>25</v>
      </c>
      <c r="B142" s="650" t="s">
        <v>278</v>
      </c>
      <c r="C142" s="847">
        <v>21211</v>
      </c>
      <c r="D142" s="848"/>
    </row>
    <row r="143" spans="1:5" ht="15" customHeight="1" thickBot="1" x14ac:dyDescent="0.3">
      <c r="A143" s="646" t="s">
        <v>12</v>
      </c>
      <c r="B143" s="651" t="s">
        <v>282</v>
      </c>
      <c r="C143" s="828"/>
      <c r="D143" s="829"/>
    </row>
    <row r="144" spans="1:5" ht="15" customHeight="1" thickBot="1" x14ac:dyDescent="0.3">
      <c r="A144" s="647" t="s">
        <v>11</v>
      </c>
      <c r="B144" s="649" t="s">
        <v>279</v>
      </c>
      <c r="C144" s="845">
        <v>93447</v>
      </c>
      <c r="D144" s="846"/>
    </row>
    <row r="145" spans="1:4" ht="15" customHeight="1" x14ac:dyDescent="0.25">
      <c r="A145" s="647" t="s">
        <v>8</v>
      </c>
      <c r="B145" s="652" t="s">
        <v>280</v>
      </c>
      <c r="C145" s="847">
        <v>5123</v>
      </c>
      <c r="D145" s="851"/>
    </row>
    <row r="146" spans="1:4" ht="15" customHeight="1" x14ac:dyDescent="0.25">
      <c r="A146" s="646" t="s">
        <v>6</v>
      </c>
      <c r="B146" s="653" t="s">
        <v>278</v>
      </c>
      <c r="C146" s="852">
        <v>5123</v>
      </c>
      <c r="D146" s="853"/>
    </row>
    <row r="147" spans="1:4" s="38" customFormat="1" ht="15" customHeight="1" thickBot="1" x14ac:dyDescent="0.3">
      <c r="A147" s="646" t="s">
        <v>3</v>
      </c>
      <c r="B147" s="651" t="s">
        <v>282</v>
      </c>
      <c r="C147" s="828"/>
      <c r="D147" s="854"/>
    </row>
    <row r="148" spans="1:4" ht="15" customHeight="1" thickBot="1" x14ac:dyDescent="0.3">
      <c r="A148" s="647" t="s">
        <v>46</v>
      </c>
      <c r="B148" s="649" t="s">
        <v>281</v>
      </c>
      <c r="C148" s="855">
        <v>88324</v>
      </c>
      <c r="D148" s="856"/>
    </row>
    <row r="149" spans="1:4" ht="15" customHeight="1" x14ac:dyDescent="0.25">
      <c r="A149" s="646" t="s">
        <v>94</v>
      </c>
      <c r="B149" s="650" t="s">
        <v>278</v>
      </c>
      <c r="C149" s="847">
        <v>88324</v>
      </c>
      <c r="D149" s="848"/>
    </row>
    <row r="150" spans="1:4" ht="15" customHeight="1" thickBot="1" x14ac:dyDescent="0.3">
      <c r="A150" s="646" t="s">
        <v>45</v>
      </c>
      <c r="B150" s="651" t="s">
        <v>282</v>
      </c>
      <c r="C150" s="828"/>
      <c r="D150" s="829"/>
    </row>
    <row r="151" spans="1:4" ht="15" customHeight="1" thickBot="1" x14ac:dyDescent="0.3">
      <c r="A151" s="647" t="s">
        <v>44</v>
      </c>
      <c r="B151" s="649" t="s">
        <v>283</v>
      </c>
      <c r="C151" s="855">
        <v>0</v>
      </c>
      <c r="D151" s="856"/>
    </row>
    <row r="152" spans="1:4" ht="15" customHeight="1" x14ac:dyDescent="0.25">
      <c r="A152" s="646" t="s">
        <v>41</v>
      </c>
      <c r="B152" s="650" t="s">
        <v>278</v>
      </c>
      <c r="C152" s="857"/>
      <c r="D152" s="858"/>
    </row>
    <row r="153" spans="1:4" ht="15" customHeight="1" thickBot="1" x14ac:dyDescent="0.3">
      <c r="A153" s="646" t="s">
        <v>40</v>
      </c>
      <c r="B153" s="651" t="s">
        <v>282</v>
      </c>
      <c r="C153" s="859"/>
      <c r="D153" s="860"/>
    </row>
    <row r="154" spans="1:4" ht="15" customHeight="1" thickBot="1" x14ac:dyDescent="0.3">
      <c r="A154" s="647" t="s">
        <v>95</v>
      </c>
      <c r="B154" s="649" t="s">
        <v>284</v>
      </c>
      <c r="C154" s="845">
        <v>0</v>
      </c>
      <c r="D154" s="846"/>
    </row>
    <row r="155" spans="1:4" ht="15" customHeight="1" x14ac:dyDescent="0.25">
      <c r="A155" s="646" t="s">
        <v>96</v>
      </c>
      <c r="B155" s="650" t="s">
        <v>278</v>
      </c>
      <c r="C155" s="849"/>
      <c r="D155" s="848"/>
    </row>
    <row r="156" spans="1:4" ht="15" customHeight="1" thickBot="1" x14ac:dyDescent="0.3">
      <c r="A156" s="648" t="s">
        <v>97</v>
      </c>
      <c r="B156" s="651" t="s">
        <v>282</v>
      </c>
      <c r="C156" s="850"/>
      <c r="D156" s="829"/>
    </row>
    <row r="157" spans="1:4" ht="15" customHeight="1" thickBot="1" x14ac:dyDescent="0.3">
      <c r="A157" s="644" t="s">
        <v>98</v>
      </c>
      <c r="B157" s="654" t="s">
        <v>285</v>
      </c>
      <c r="C157" s="845">
        <f>SUM(C141+C144+C154)</f>
        <v>114658</v>
      </c>
      <c r="D157" s="846"/>
    </row>
  </sheetData>
  <mergeCells count="43">
    <mergeCell ref="C157:D157"/>
    <mergeCell ref="C155:D155"/>
    <mergeCell ref="C156:D156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39:D139"/>
    <mergeCell ref="A140:B140"/>
    <mergeCell ref="C140:D140"/>
    <mergeCell ref="C141:D141"/>
    <mergeCell ref="C142:D142"/>
    <mergeCell ref="C143:D143"/>
    <mergeCell ref="C134:D134"/>
    <mergeCell ref="C135:D135"/>
    <mergeCell ref="A117:D117"/>
    <mergeCell ref="A118:D118"/>
    <mergeCell ref="A137:D137"/>
    <mergeCell ref="A138:D138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7:D127"/>
    <mergeCell ref="C126:D126"/>
    <mergeCell ref="A1:D1"/>
    <mergeCell ref="A120:B120"/>
    <mergeCell ref="C120:D120"/>
    <mergeCell ref="C119:D119"/>
    <mergeCell ref="C121:D12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 &amp;R 17. melléklet a 9/2017. (IV.28.) önkormányzati rendelethez, 
adatok ezer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3:G16"/>
  <sheetViews>
    <sheetView workbookViewId="0">
      <selection activeCell="C33" sqref="C33"/>
    </sheetView>
  </sheetViews>
  <sheetFormatPr defaultRowHeight="15" x14ac:dyDescent="0.25"/>
  <cols>
    <col min="1" max="1" width="5.28515625" style="3" customWidth="1"/>
    <col min="2" max="2" width="61.28515625" style="3" customWidth="1"/>
    <col min="3" max="3" width="15.140625" style="3" customWidth="1"/>
    <col min="4" max="4" width="13.85546875" style="3" customWidth="1"/>
    <col min="5" max="5" width="13.5703125" style="3" customWidth="1"/>
    <col min="6" max="6" width="13.7109375" style="3" customWidth="1"/>
    <col min="7" max="16384" width="9.140625" style="3"/>
  </cols>
  <sheetData>
    <row r="3" spans="1:7" ht="18.75" x14ac:dyDescent="0.3">
      <c r="B3" s="861" t="s">
        <v>476</v>
      </c>
      <c r="C3" s="861"/>
      <c r="D3" s="861"/>
      <c r="E3" s="861"/>
      <c r="F3" s="861"/>
    </row>
    <row r="4" spans="1:7" ht="15.75" thickBot="1" x14ac:dyDescent="0.3">
      <c r="F4" s="56"/>
      <c r="G4" s="56"/>
    </row>
    <row r="5" spans="1:7" ht="16.5" thickBot="1" x14ac:dyDescent="0.3">
      <c r="A5" s="57" t="s">
        <v>321</v>
      </c>
      <c r="B5" s="333" t="s">
        <v>322</v>
      </c>
      <c r="C5" s="58" t="s">
        <v>323</v>
      </c>
      <c r="D5" s="58" t="s">
        <v>324</v>
      </c>
      <c r="E5" s="58" t="s">
        <v>123</v>
      </c>
      <c r="F5" s="58" t="s">
        <v>325</v>
      </c>
    </row>
    <row r="6" spans="1:7" ht="16.5" thickBot="1" x14ac:dyDescent="0.3">
      <c r="A6" s="57"/>
      <c r="B6" s="334" t="s">
        <v>326</v>
      </c>
      <c r="C6" s="57"/>
      <c r="D6" s="57"/>
      <c r="E6" s="57"/>
      <c r="F6" s="57"/>
    </row>
    <row r="7" spans="1:7" ht="15.75" x14ac:dyDescent="0.25">
      <c r="A7" s="59" t="s">
        <v>2</v>
      </c>
      <c r="B7" s="335" t="s">
        <v>327</v>
      </c>
      <c r="C7" s="338"/>
      <c r="D7" s="338"/>
      <c r="E7" s="338"/>
      <c r="F7" s="339"/>
    </row>
    <row r="8" spans="1:7" ht="15.75" x14ac:dyDescent="0.25">
      <c r="A8" s="60" t="s">
        <v>25</v>
      </c>
      <c r="B8" s="336" t="s">
        <v>328</v>
      </c>
      <c r="C8" s="340">
        <v>65000</v>
      </c>
      <c r="D8" s="340">
        <v>65000</v>
      </c>
      <c r="E8" s="340">
        <v>65000</v>
      </c>
      <c r="F8" s="306">
        <f t="shared" ref="F8:F12" si="0">SUM(E8/D8%)</f>
        <v>100</v>
      </c>
    </row>
    <row r="9" spans="1:7" ht="16.5" thickBot="1" x14ac:dyDescent="0.3">
      <c r="A9" s="61" t="s">
        <v>12</v>
      </c>
      <c r="B9" s="337" t="s">
        <v>329</v>
      </c>
      <c r="C9" s="342"/>
      <c r="D9" s="343">
        <v>336</v>
      </c>
      <c r="E9" s="343">
        <v>335</v>
      </c>
      <c r="F9" s="306">
        <f t="shared" si="0"/>
        <v>99.702380952380949</v>
      </c>
    </row>
    <row r="10" spans="1:7" ht="16.5" thickBot="1" x14ac:dyDescent="0.3">
      <c r="A10" s="57" t="s">
        <v>11</v>
      </c>
      <c r="B10" s="334" t="s">
        <v>330</v>
      </c>
      <c r="C10" s="62">
        <f>SUM(C7+C8+C9)</f>
        <v>65000</v>
      </c>
      <c r="D10" s="62">
        <f t="shared" ref="D10:E10" si="1">SUM(D7+D8+D9)</f>
        <v>65336</v>
      </c>
      <c r="E10" s="62">
        <f t="shared" si="1"/>
        <v>65335</v>
      </c>
      <c r="F10" s="308">
        <f t="shared" si="0"/>
        <v>99.998469450226523</v>
      </c>
    </row>
    <row r="11" spans="1:7" ht="15.75" x14ac:dyDescent="0.25">
      <c r="A11" s="59" t="s">
        <v>8</v>
      </c>
      <c r="B11" s="335" t="s">
        <v>331</v>
      </c>
      <c r="C11" s="345">
        <v>52244</v>
      </c>
      <c r="D11" s="345">
        <v>55493</v>
      </c>
      <c r="E11" s="345">
        <v>53985</v>
      </c>
      <c r="F11" s="306">
        <f t="shared" si="0"/>
        <v>97.282540140197867</v>
      </c>
    </row>
    <row r="12" spans="1:7" ht="15.75" x14ac:dyDescent="0.25">
      <c r="A12" s="60" t="s">
        <v>6</v>
      </c>
      <c r="B12" s="336" t="s">
        <v>332</v>
      </c>
      <c r="C12" s="340"/>
      <c r="D12" s="340">
        <v>4169</v>
      </c>
      <c r="E12" s="340">
        <v>4169</v>
      </c>
      <c r="F12" s="306">
        <f t="shared" si="0"/>
        <v>100</v>
      </c>
    </row>
    <row r="13" spans="1:7" ht="15.75" x14ac:dyDescent="0.25">
      <c r="A13" s="60" t="s">
        <v>3</v>
      </c>
      <c r="B13" s="336" t="s">
        <v>581</v>
      </c>
      <c r="C13" s="340"/>
      <c r="D13" s="340"/>
      <c r="E13" s="340"/>
      <c r="F13" s="341"/>
    </row>
    <row r="14" spans="1:7" ht="15.75" x14ac:dyDescent="0.25">
      <c r="A14" s="60" t="s">
        <v>46</v>
      </c>
      <c r="B14" s="336" t="s">
        <v>333</v>
      </c>
      <c r="C14" s="340"/>
      <c r="D14" s="340"/>
      <c r="E14" s="340"/>
      <c r="F14" s="341"/>
    </row>
    <row r="15" spans="1:7" ht="16.5" thickBot="1" x14ac:dyDescent="0.3">
      <c r="A15" s="61" t="s">
        <v>94</v>
      </c>
      <c r="B15" s="337" t="s">
        <v>334</v>
      </c>
      <c r="C15" s="342"/>
      <c r="D15" s="342"/>
      <c r="E15" s="342"/>
      <c r="F15" s="344"/>
    </row>
    <row r="16" spans="1:7" ht="16.5" thickBot="1" x14ac:dyDescent="0.3">
      <c r="A16" s="57">
        <v>10</v>
      </c>
      <c r="B16" s="334" t="s">
        <v>335</v>
      </c>
      <c r="C16" s="62">
        <f>SUM(C11:C15)</f>
        <v>52244</v>
      </c>
      <c r="D16" s="62">
        <f t="shared" ref="D16:E16" si="2">SUM(D11:D15)</f>
        <v>59662</v>
      </c>
      <c r="E16" s="62">
        <f t="shared" si="2"/>
        <v>58154</v>
      </c>
      <c r="F16" s="308">
        <f t="shared" ref="F16" si="3">SUM(E16/D16%)</f>
        <v>97.472428011129367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9/2017. (IV.28.)  önkormányzati rendelethez, 
adatok ezer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S74"/>
  <sheetViews>
    <sheetView zoomScale="120" zoomScaleNormal="120" workbookViewId="0">
      <selection activeCell="O21" sqref="O21"/>
    </sheetView>
  </sheetViews>
  <sheetFormatPr defaultRowHeight="15" x14ac:dyDescent="0.2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1.28515625" customWidth="1"/>
    <col min="9" max="9" width="9.140625" customWidth="1"/>
    <col min="10" max="10" width="12.85546875" customWidth="1"/>
  </cols>
  <sheetData>
    <row r="1" spans="1:19" ht="15.75" thickBot="1" x14ac:dyDescent="0.3">
      <c r="A1" s="3"/>
      <c r="B1" s="3"/>
      <c r="C1" s="3"/>
      <c r="D1" s="3"/>
      <c r="E1" s="3"/>
      <c r="F1" s="3"/>
      <c r="G1" s="3"/>
      <c r="H1" s="3"/>
      <c r="I1" s="862"/>
      <c r="J1" s="862"/>
      <c r="K1" s="3"/>
      <c r="L1" s="3"/>
      <c r="M1" s="3"/>
      <c r="N1" s="3"/>
      <c r="O1" s="3"/>
      <c r="P1" s="3"/>
      <c r="Q1" s="3"/>
      <c r="R1" s="3"/>
      <c r="S1" s="3"/>
    </row>
    <row r="2" spans="1:19" ht="15.75" thickTop="1" x14ac:dyDescent="0.25">
      <c r="A2" s="3"/>
      <c r="B2" s="32"/>
      <c r="C2" s="655" t="s">
        <v>113</v>
      </c>
      <c r="D2" s="656" t="s">
        <v>114</v>
      </c>
      <c r="E2" s="657" t="s">
        <v>115</v>
      </c>
      <c r="F2" s="657" t="s">
        <v>116</v>
      </c>
      <c r="G2" s="657" t="s">
        <v>117</v>
      </c>
      <c r="H2" s="657" t="s">
        <v>118</v>
      </c>
      <c r="I2" s="657" t="s">
        <v>119</v>
      </c>
      <c r="J2" s="658" t="s">
        <v>336</v>
      </c>
      <c r="K2" s="3"/>
      <c r="L2" s="3"/>
      <c r="M2" s="3"/>
      <c r="N2" s="3"/>
      <c r="O2" s="3"/>
      <c r="P2" s="3"/>
      <c r="Q2" s="3"/>
      <c r="R2" s="3"/>
      <c r="S2" s="3"/>
    </row>
    <row r="3" spans="1:19" ht="48" customHeight="1" x14ac:dyDescent="0.25">
      <c r="A3" s="3"/>
      <c r="B3" s="71" t="s">
        <v>2</v>
      </c>
      <c r="C3" s="659"/>
      <c r="D3" s="660" t="s">
        <v>341</v>
      </c>
      <c r="E3" s="661" t="s">
        <v>342</v>
      </c>
      <c r="F3" s="662" t="s">
        <v>343</v>
      </c>
      <c r="G3" s="661" t="s">
        <v>344</v>
      </c>
      <c r="H3" s="661" t="s">
        <v>345</v>
      </c>
      <c r="I3" s="662" t="s">
        <v>343</v>
      </c>
      <c r="J3" s="663" t="s">
        <v>346</v>
      </c>
      <c r="K3" s="3"/>
      <c r="L3" s="3"/>
      <c r="M3" s="3"/>
      <c r="N3" s="3"/>
      <c r="O3" s="3"/>
      <c r="P3" s="3"/>
      <c r="Q3" s="3"/>
      <c r="R3" s="3"/>
      <c r="S3" s="3"/>
    </row>
    <row r="4" spans="1:19" ht="12.95" customHeight="1" x14ac:dyDescent="0.25">
      <c r="A4" s="3"/>
      <c r="B4" s="71" t="s">
        <v>25</v>
      </c>
      <c r="C4" s="664" t="s">
        <v>2</v>
      </c>
      <c r="D4" s="665" t="s">
        <v>25</v>
      </c>
      <c r="E4" s="666" t="s">
        <v>12</v>
      </c>
      <c r="F4" s="666" t="s">
        <v>11</v>
      </c>
      <c r="G4" s="666" t="s">
        <v>8</v>
      </c>
      <c r="H4" s="666" t="s">
        <v>6</v>
      </c>
      <c r="I4" s="666" t="s">
        <v>3</v>
      </c>
      <c r="J4" s="667" t="s">
        <v>46</v>
      </c>
      <c r="K4" s="3"/>
      <c r="L4" s="3"/>
      <c r="M4" s="3"/>
      <c r="N4" s="3"/>
      <c r="O4" s="3"/>
      <c r="P4" s="3"/>
      <c r="Q4" s="3"/>
      <c r="R4" s="3"/>
      <c r="S4" s="3"/>
    </row>
    <row r="5" spans="1:19" ht="12.95" customHeight="1" x14ac:dyDescent="0.25">
      <c r="A5" s="3"/>
      <c r="B5" s="71" t="s">
        <v>12</v>
      </c>
      <c r="C5" s="668" t="s">
        <v>2</v>
      </c>
      <c r="D5" s="669" t="s">
        <v>347</v>
      </c>
      <c r="E5" s="670">
        <f t="shared" ref="E5:G5" si="0">SUM(E6:E9)</f>
        <v>1956701</v>
      </c>
      <c r="F5" s="670">
        <f t="shared" si="0"/>
        <v>0</v>
      </c>
      <c r="G5" s="670">
        <f t="shared" si="0"/>
        <v>1956701</v>
      </c>
      <c r="H5" s="670">
        <f t="shared" ref="H5:I5" si="1">SUM(H6:H9)</f>
        <v>2687991</v>
      </c>
      <c r="I5" s="670">
        <f t="shared" si="1"/>
        <v>0</v>
      </c>
      <c r="J5" s="670">
        <f t="shared" ref="J5" si="2">SUM(J6:J9)</f>
        <v>2687991</v>
      </c>
      <c r="K5" s="3"/>
      <c r="L5" s="3"/>
      <c r="M5" s="3"/>
      <c r="N5" s="3"/>
      <c r="O5" s="3"/>
      <c r="P5" s="3"/>
      <c r="Q5" s="3"/>
      <c r="R5" s="3"/>
      <c r="S5" s="3"/>
    </row>
    <row r="6" spans="1:19" ht="12.95" customHeight="1" x14ac:dyDescent="0.25">
      <c r="A6" s="3"/>
      <c r="B6" s="71" t="s">
        <v>11</v>
      </c>
      <c r="C6" s="671" t="s">
        <v>25</v>
      </c>
      <c r="D6" s="672" t="s">
        <v>348</v>
      </c>
      <c r="E6" s="673">
        <v>12032</v>
      </c>
      <c r="F6" s="674">
        <v>0</v>
      </c>
      <c r="G6" s="673">
        <v>12032</v>
      </c>
      <c r="H6" s="673">
        <v>9107</v>
      </c>
      <c r="I6" s="674">
        <v>0</v>
      </c>
      <c r="J6" s="673">
        <v>9107</v>
      </c>
      <c r="K6" s="3"/>
      <c r="L6" s="3"/>
      <c r="M6" s="3"/>
      <c r="N6" s="3"/>
      <c r="O6" s="3"/>
      <c r="P6" s="3"/>
      <c r="Q6" s="3"/>
      <c r="R6" s="3"/>
      <c r="S6" s="3"/>
    </row>
    <row r="7" spans="1:19" ht="12.95" customHeight="1" x14ac:dyDescent="0.25">
      <c r="A7" s="3"/>
      <c r="B7" s="71" t="s">
        <v>8</v>
      </c>
      <c r="C7" s="671" t="s">
        <v>12</v>
      </c>
      <c r="D7" s="672" t="s">
        <v>349</v>
      </c>
      <c r="E7" s="673">
        <v>1921621</v>
      </c>
      <c r="F7" s="674">
        <v>0</v>
      </c>
      <c r="G7" s="673">
        <v>1921621</v>
      </c>
      <c r="H7" s="673">
        <v>2655836</v>
      </c>
      <c r="I7" s="674">
        <v>0</v>
      </c>
      <c r="J7" s="673">
        <v>2655836</v>
      </c>
      <c r="K7" s="3"/>
      <c r="L7" s="3"/>
      <c r="M7" s="3"/>
      <c r="N7" s="3"/>
      <c r="O7" s="3"/>
      <c r="P7" s="3"/>
      <c r="Q7" s="3"/>
      <c r="R7" s="3"/>
      <c r="S7" s="3"/>
    </row>
    <row r="8" spans="1:19" ht="12.95" customHeight="1" x14ac:dyDescent="0.25">
      <c r="A8" s="3"/>
      <c r="B8" s="71" t="s">
        <v>6</v>
      </c>
      <c r="C8" s="671" t="s">
        <v>11</v>
      </c>
      <c r="D8" s="672" t="s">
        <v>350</v>
      </c>
      <c r="E8" s="673">
        <v>23048</v>
      </c>
      <c r="F8" s="674">
        <v>0</v>
      </c>
      <c r="G8" s="673">
        <v>23048</v>
      </c>
      <c r="H8" s="673">
        <v>23048</v>
      </c>
      <c r="I8" s="674">
        <v>0</v>
      </c>
      <c r="J8" s="673">
        <v>23048</v>
      </c>
      <c r="K8" s="3"/>
      <c r="L8" s="3"/>
      <c r="M8" s="3"/>
      <c r="N8" s="3"/>
      <c r="O8" s="3"/>
      <c r="P8" s="3"/>
      <c r="Q8" s="3"/>
      <c r="R8" s="3"/>
      <c r="S8" s="3"/>
    </row>
    <row r="9" spans="1:19" ht="12.95" customHeight="1" x14ac:dyDescent="0.25">
      <c r="A9" s="3"/>
      <c r="B9" s="71" t="s">
        <v>3</v>
      </c>
      <c r="C9" s="671" t="s">
        <v>8</v>
      </c>
      <c r="D9" s="672" t="s">
        <v>351</v>
      </c>
      <c r="E9" s="674">
        <v>0</v>
      </c>
      <c r="F9" s="674">
        <v>0</v>
      </c>
      <c r="G9" s="674">
        <v>0</v>
      </c>
      <c r="H9" s="674"/>
      <c r="I9" s="674">
        <v>0</v>
      </c>
      <c r="J9" s="674"/>
      <c r="K9" s="3"/>
      <c r="L9" s="3"/>
      <c r="M9" s="3"/>
      <c r="N9" s="3"/>
      <c r="O9" s="3"/>
      <c r="P9" s="3"/>
      <c r="Q9" s="3"/>
      <c r="R9" s="3"/>
      <c r="S9" s="3"/>
    </row>
    <row r="10" spans="1:19" ht="12.95" customHeight="1" x14ac:dyDescent="0.25">
      <c r="A10" s="3"/>
      <c r="B10" s="71" t="s">
        <v>46</v>
      </c>
      <c r="C10" s="668" t="s">
        <v>6</v>
      </c>
      <c r="D10" s="669" t="s">
        <v>352</v>
      </c>
      <c r="E10" s="675">
        <f t="shared" ref="E10:G10" si="3">SUM(E11:E12)</f>
        <v>0</v>
      </c>
      <c r="F10" s="675">
        <f t="shared" si="3"/>
        <v>0</v>
      </c>
      <c r="G10" s="675">
        <f t="shared" si="3"/>
        <v>0</v>
      </c>
      <c r="H10" s="675"/>
      <c r="I10" s="675">
        <f t="shared" ref="I10" si="4">SUM(I11:I12)</f>
        <v>0</v>
      </c>
      <c r="J10" s="675"/>
      <c r="K10" s="3"/>
      <c r="L10" s="3"/>
      <c r="M10" s="3"/>
      <c r="N10" s="3"/>
      <c r="O10" s="3"/>
      <c r="P10" s="3"/>
      <c r="Q10" s="3"/>
      <c r="R10" s="3"/>
      <c r="S10" s="3"/>
    </row>
    <row r="11" spans="1:19" ht="12.95" customHeight="1" x14ac:dyDescent="0.25">
      <c r="A11" s="3"/>
      <c r="B11" s="71" t="s">
        <v>94</v>
      </c>
      <c r="C11" s="671" t="s">
        <v>3</v>
      </c>
      <c r="D11" s="672" t="s">
        <v>353</v>
      </c>
      <c r="E11" s="674">
        <v>0</v>
      </c>
      <c r="F11" s="674">
        <v>0</v>
      </c>
      <c r="G11" s="674">
        <v>0</v>
      </c>
      <c r="H11" s="674"/>
      <c r="I11" s="674">
        <v>0</v>
      </c>
      <c r="J11" s="674"/>
      <c r="K11" s="3"/>
      <c r="L11" s="3"/>
      <c r="M11" s="3"/>
      <c r="N11" s="3"/>
      <c r="O11" s="3"/>
      <c r="P11" s="3"/>
      <c r="Q11" s="3"/>
      <c r="R11" s="3"/>
      <c r="S11" s="3"/>
    </row>
    <row r="12" spans="1:19" ht="12.95" customHeight="1" x14ac:dyDescent="0.25">
      <c r="A12" s="3"/>
      <c r="B12" s="71" t="s">
        <v>45</v>
      </c>
      <c r="C12" s="671" t="s">
        <v>46</v>
      </c>
      <c r="D12" s="672" t="s">
        <v>354</v>
      </c>
      <c r="E12" s="674">
        <v>0</v>
      </c>
      <c r="F12" s="674">
        <v>0</v>
      </c>
      <c r="G12" s="674">
        <v>0</v>
      </c>
      <c r="H12" s="674"/>
      <c r="I12" s="674">
        <v>0</v>
      </c>
      <c r="J12" s="674"/>
      <c r="K12" s="3"/>
      <c r="L12" s="3"/>
      <c r="M12" s="3"/>
      <c r="N12" s="3"/>
      <c r="O12" s="3"/>
      <c r="P12" s="3"/>
      <c r="Q12" s="3"/>
      <c r="R12" s="3"/>
      <c r="S12" s="3"/>
    </row>
    <row r="13" spans="1:19" ht="12.95" customHeight="1" x14ac:dyDescent="0.25">
      <c r="A13" s="3"/>
      <c r="B13" s="71" t="s">
        <v>44</v>
      </c>
      <c r="C13" s="671" t="s">
        <v>94</v>
      </c>
      <c r="D13" s="669" t="s">
        <v>355</v>
      </c>
      <c r="E13" s="670">
        <v>121997</v>
      </c>
      <c r="F13" s="675">
        <v>0</v>
      </c>
      <c r="G13" s="670">
        <v>121997</v>
      </c>
      <c r="H13" s="670">
        <v>63175</v>
      </c>
      <c r="I13" s="675">
        <v>0</v>
      </c>
      <c r="J13" s="670">
        <v>63175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2.95" customHeight="1" x14ac:dyDescent="0.25">
      <c r="A14" s="3"/>
      <c r="B14" s="71" t="s">
        <v>41</v>
      </c>
      <c r="C14" s="668" t="s">
        <v>45</v>
      </c>
      <c r="D14" s="669" t="s">
        <v>356</v>
      </c>
      <c r="E14" s="670">
        <f>SUM(E15:E17)</f>
        <v>20695</v>
      </c>
      <c r="F14" s="670">
        <f t="shared" ref="F14" si="5">SUM(F15:F16)</f>
        <v>0</v>
      </c>
      <c r="G14" s="670">
        <f>SUM(G15:G17)</f>
        <v>20695</v>
      </c>
      <c r="H14" s="670">
        <f>SUM(H15:H17)</f>
        <v>61840</v>
      </c>
      <c r="I14" s="670">
        <f t="shared" ref="I14" si="6">SUM(I15:I16)</f>
        <v>0</v>
      </c>
      <c r="J14" s="670">
        <f>SUM(J15:J17)</f>
        <v>61840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12.95" customHeight="1" x14ac:dyDescent="0.25">
      <c r="A15" s="3"/>
      <c r="B15" s="71" t="s">
        <v>40</v>
      </c>
      <c r="C15" s="671" t="s">
        <v>44</v>
      </c>
      <c r="D15" s="672" t="s">
        <v>357</v>
      </c>
      <c r="E15" s="673">
        <v>0</v>
      </c>
      <c r="F15" s="674">
        <v>0</v>
      </c>
      <c r="G15" s="673">
        <v>0</v>
      </c>
      <c r="H15" s="673">
        <v>14427</v>
      </c>
      <c r="I15" s="674">
        <v>0</v>
      </c>
      <c r="J15" s="673">
        <v>14427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12.95" customHeight="1" x14ac:dyDescent="0.25">
      <c r="A16" s="3"/>
      <c r="B16" s="71" t="s">
        <v>95</v>
      </c>
      <c r="C16" s="671" t="s">
        <v>41</v>
      </c>
      <c r="D16" s="672" t="s">
        <v>358</v>
      </c>
      <c r="E16" s="673">
        <v>19753</v>
      </c>
      <c r="F16" s="674">
        <v>0</v>
      </c>
      <c r="G16" s="673">
        <v>19753</v>
      </c>
      <c r="H16" s="673">
        <v>45910</v>
      </c>
      <c r="I16" s="674">
        <v>0</v>
      </c>
      <c r="J16" s="673">
        <v>45910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12.95" customHeight="1" x14ac:dyDescent="0.25">
      <c r="A17" s="3"/>
      <c r="B17" s="71" t="s">
        <v>96</v>
      </c>
      <c r="C17" s="671" t="s">
        <v>40</v>
      </c>
      <c r="D17" s="672" t="s">
        <v>359</v>
      </c>
      <c r="E17" s="674">
        <v>942</v>
      </c>
      <c r="F17" s="674">
        <v>0</v>
      </c>
      <c r="G17" s="674">
        <v>942</v>
      </c>
      <c r="H17" s="674">
        <v>1503</v>
      </c>
      <c r="I17" s="674">
        <v>0</v>
      </c>
      <c r="J17" s="674">
        <v>1503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12.95" customHeight="1" x14ac:dyDescent="0.25">
      <c r="A18" s="3"/>
      <c r="B18" s="71" t="s">
        <v>97</v>
      </c>
      <c r="C18" s="668" t="s">
        <v>95</v>
      </c>
      <c r="D18" s="669" t="s">
        <v>360</v>
      </c>
      <c r="E18" s="670">
        <v>0</v>
      </c>
      <c r="F18" s="675">
        <v>0</v>
      </c>
      <c r="G18" s="670">
        <v>0</v>
      </c>
      <c r="H18" s="670">
        <v>248</v>
      </c>
      <c r="I18" s="675">
        <v>0</v>
      </c>
      <c r="J18" s="670">
        <v>248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12.95" customHeight="1" thickBot="1" x14ac:dyDescent="0.3">
      <c r="A19" s="3"/>
      <c r="B19" s="679" t="s">
        <v>98</v>
      </c>
      <c r="C19" s="640" t="s">
        <v>96</v>
      </c>
      <c r="D19" s="676" t="s">
        <v>361</v>
      </c>
      <c r="E19" s="677">
        <v>0</v>
      </c>
      <c r="F19" s="677">
        <v>0</v>
      </c>
      <c r="G19" s="677">
        <v>0</v>
      </c>
      <c r="H19" s="677"/>
      <c r="I19" s="677">
        <v>0</v>
      </c>
      <c r="J19" s="677"/>
      <c r="K19" s="3"/>
      <c r="L19" s="3"/>
      <c r="M19" s="3"/>
      <c r="N19" s="3"/>
      <c r="O19" s="3"/>
      <c r="P19" s="3"/>
      <c r="Q19" s="3"/>
      <c r="R19" s="3"/>
      <c r="S19" s="3"/>
    </row>
    <row r="20" spans="1:19" s="65" customFormat="1" ht="14.25" thickTop="1" thickBot="1" x14ac:dyDescent="0.25">
      <c r="A20" s="64"/>
      <c r="B20" s="685" t="s">
        <v>337</v>
      </c>
      <c r="C20" s="686" t="s">
        <v>97</v>
      </c>
      <c r="D20" s="687" t="s">
        <v>362</v>
      </c>
      <c r="E20" s="688">
        <f t="shared" ref="E20:G20" si="7">SUM(E5+E10+E13+E14+E18+E19)</f>
        <v>2099393</v>
      </c>
      <c r="F20" s="688">
        <f t="shared" si="7"/>
        <v>0</v>
      </c>
      <c r="G20" s="688">
        <f t="shared" si="7"/>
        <v>2099393</v>
      </c>
      <c r="H20" s="688">
        <f t="shared" ref="H20:J20" si="8">SUM(H5+H10+H13+H14+H18+H19)</f>
        <v>2813254</v>
      </c>
      <c r="I20" s="688">
        <f t="shared" si="8"/>
        <v>0</v>
      </c>
      <c r="J20" s="689">
        <f t="shared" si="8"/>
        <v>2813254</v>
      </c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45.75" customHeight="1" thickTop="1" x14ac:dyDescent="0.25">
      <c r="A21" s="3"/>
      <c r="B21" s="680" t="s">
        <v>338</v>
      </c>
      <c r="C21" s="643"/>
      <c r="D21" s="681" t="s">
        <v>363</v>
      </c>
      <c r="E21" s="682" t="s">
        <v>345</v>
      </c>
      <c r="F21" s="683" t="s">
        <v>343</v>
      </c>
      <c r="G21" s="682" t="s">
        <v>346</v>
      </c>
      <c r="H21" s="682" t="s">
        <v>345</v>
      </c>
      <c r="I21" s="683" t="s">
        <v>343</v>
      </c>
      <c r="J21" s="684" t="s">
        <v>346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ht="12.95" customHeight="1" x14ac:dyDescent="0.25">
      <c r="A22" s="3"/>
      <c r="B22" s="71" t="s">
        <v>339</v>
      </c>
      <c r="C22" s="664" t="s">
        <v>2</v>
      </c>
      <c r="D22" s="665" t="s">
        <v>25</v>
      </c>
      <c r="E22" s="666" t="s">
        <v>6</v>
      </c>
      <c r="F22" s="666" t="s">
        <v>3</v>
      </c>
      <c r="G22" s="666" t="s">
        <v>46</v>
      </c>
      <c r="H22" s="666" t="s">
        <v>6</v>
      </c>
      <c r="I22" s="666" t="s">
        <v>3</v>
      </c>
      <c r="J22" s="667" t="s">
        <v>46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12.95" customHeight="1" x14ac:dyDescent="0.25">
      <c r="A23" s="3"/>
      <c r="B23" s="71" t="s">
        <v>340</v>
      </c>
      <c r="C23" s="671" t="s">
        <v>338</v>
      </c>
      <c r="D23" s="669" t="s">
        <v>364</v>
      </c>
      <c r="E23" s="670">
        <v>2054670</v>
      </c>
      <c r="F23" s="675">
        <v>0</v>
      </c>
      <c r="G23" s="670">
        <v>2054670</v>
      </c>
      <c r="H23" s="670">
        <v>2026088</v>
      </c>
      <c r="I23" s="675">
        <v>0</v>
      </c>
      <c r="J23" s="670">
        <v>2026088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12.95" customHeight="1" x14ac:dyDescent="0.25">
      <c r="A24" s="3"/>
      <c r="B24" s="71" t="s">
        <v>99</v>
      </c>
      <c r="C24" s="671" t="s">
        <v>339</v>
      </c>
      <c r="D24" s="672" t="s">
        <v>365</v>
      </c>
      <c r="E24" s="674">
        <v>0</v>
      </c>
      <c r="F24" s="674">
        <v>0</v>
      </c>
      <c r="G24" s="674">
        <v>0</v>
      </c>
      <c r="H24" s="674">
        <v>99</v>
      </c>
      <c r="I24" s="674">
        <v>0</v>
      </c>
      <c r="J24" s="674">
        <v>99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2.95" customHeight="1" x14ac:dyDescent="0.25">
      <c r="A25" s="3"/>
      <c r="B25" s="71" t="s">
        <v>100</v>
      </c>
      <c r="C25" s="671" t="s">
        <v>340</v>
      </c>
      <c r="D25" s="672" t="s">
        <v>366</v>
      </c>
      <c r="E25" s="673">
        <v>8548</v>
      </c>
      <c r="F25" s="674">
        <v>0</v>
      </c>
      <c r="G25" s="673">
        <v>8548</v>
      </c>
      <c r="H25" s="673">
        <v>27144</v>
      </c>
      <c r="I25" s="674">
        <v>0</v>
      </c>
      <c r="J25" s="673">
        <v>27144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12.95" customHeight="1" x14ac:dyDescent="0.25">
      <c r="A26" s="3"/>
      <c r="B26" s="71" t="s">
        <v>101</v>
      </c>
      <c r="C26" s="671" t="s">
        <v>99</v>
      </c>
      <c r="D26" s="672" t="s">
        <v>367</v>
      </c>
      <c r="E26" s="673"/>
      <c r="F26" s="674">
        <v>0</v>
      </c>
      <c r="G26" s="673"/>
      <c r="H26" s="673">
        <v>324</v>
      </c>
      <c r="I26" s="674">
        <v>0</v>
      </c>
      <c r="J26" s="673">
        <v>324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12.95" customHeight="1" x14ac:dyDescent="0.25">
      <c r="A27" s="3"/>
      <c r="B27" s="71" t="s">
        <v>102</v>
      </c>
      <c r="C27" s="668" t="s">
        <v>100</v>
      </c>
      <c r="D27" s="669" t="s">
        <v>368</v>
      </c>
      <c r="E27" s="670">
        <f>SUM(E24:E26)</f>
        <v>8548</v>
      </c>
      <c r="F27" s="670">
        <f t="shared" ref="F27:G27" si="9">SUM(F24:F26)</f>
        <v>0</v>
      </c>
      <c r="G27" s="670">
        <f t="shared" si="9"/>
        <v>8548</v>
      </c>
      <c r="H27" s="670">
        <v>27567</v>
      </c>
      <c r="I27" s="670">
        <f t="shared" ref="I27" si="10">SUM(I24:I26)</f>
        <v>0</v>
      </c>
      <c r="J27" s="670">
        <v>27567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12.95" customHeight="1" x14ac:dyDescent="0.25">
      <c r="A28" s="3"/>
      <c r="B28" s="71" t="s">
        <v>103</v>
      </c>
      <c r="C28" s="668" t="s">
        <v>101</v>
      </c>
      <c r="D28" s="669" t="s">
        <v>369</v>
      </c>
      <c r="E28" s="675">
        <v>0</v>
      </c>
      <c r="F28" s="675">
        <v>0</v>
      </c>
      <c r="G28" s="675">
        <v>0</v>
      </c>
      <c r="H28" s="675"/>
      <c r="I28" s="675">
        <v>0</v>
      </c>
      <c r="J28" s="675"/>
      <c r="K28" s="3"/>
      <c r="L28" s="3"/>
      <c r="M28" s="3"/>
      <c r="N28" s="3"/>
      <c r="O28" s="3"/>
      <c r="P28" s="3"/>
      <c r="Q28" s="3"/>
      <c r="R28" s="3"/>
      <c r="S28" s="3"/>
    </row>
    <row r="29" spans="1:19" ht="12.95" customHeight="1" x14ac:dyDescent="0.25">
      <c r="A29" s="3"/>
      <c r="B29" s="71" t="s">
        <v>104</v>
      </c>
      <c r="C29" s="668" t="s">
        <v>102</v>
      </c>
      <c r="D29" s="676" t="s">
        <v>370</v>
      </c>
      <c r="E29" s="677">
        <v>0</v>
      </c>
      <c r="F29" s="677">
        <v>0</v>
      </c>
      <c r="G29" s="677">
        <v>0</v>
      </c>
      <c r="H29" s="677"/>
      <c r="I29" s="677">
        <v>0</v>
      </c>
      <c r="J29" s="677"/>
      <c r="K29" s="3"/>
      <c r="L29" s="3"/>
      <c r="M29" s="3"/>
      <c r="N29" s="3"/>
      <c r="O29" s="3"/>
      <c r="P29" s="3"/>
      <c r="Q29" s="3"/>
      <c r="R29" s="3"/>
      <c r="S29" s="3"/>
    </row>
    <row r="30" spans="1:19" ht="12.95" customHeight="1" thickBot="1" x14ac:dyDescent="0.3">
      <c r="A30" s="3"/>
      <c r="B30" s="679" t="s">
        <v>105</v>
      </c>
      <c r="C30" s="640" t="s">
        <v>103</v>
      </c>
      <c r="D30" s="676" t="s">
        <v>371</v>
      </c>
      <c r="E30" s="678">
        <v>36175</v>
      </c>
      <c r="F30" s="677">
        <v>0</v>
      </c>
      <c r="G30" s="678">
        <v>36175</v>
      </c>
      <c r="H30" s="678">
        <v>759599</v>
      </c>
      <c r="I30" s="677">
        <v>0</v>
      </c>
      <c r="J30" s="678">
        <v>759599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ht="12.95" customHeight="1" thickTop="1" thickBot="1" x14ac:dyDescent="0.3">
      <c r="A31" s="3"/>
      <c r="B31" s="690" t="s">
        <v>106</v>
      </c>
      <c r="C31" s="686" t="s">
        <v>104</v>
      </c>
      <c r="D31" s="687" t="s">
        <v>372</v>
      </c>
      <c r="E31" s="688">
        <f t="shared" ref="E31:G31" si="11">SUM(E23+E27+E28+E29+E30)</f>
        <v>2099393</v>
      </c>
      <c r="F31" s="688">
        <f t="shared" si="11"/>
        <v>0</v>
      </c>
      <c r="G31" s="688">
        <f t="shared" si="11"/>
        <v>2099393</v>
      </c>
      <c r="H31" s="688">
        <f t="shared" ref="H31:J31" si="12">SUM(H23+H27+H28+H29+H30)</f>
        <v>2813254</v>
      </c>
      <c r="I31" s="688">
        <f t="shared" si="12"/>
        <v>0</v>
      </c>
      <c r="J31" s="689">
        <f t="shared" si="12"/>
        <v>2813254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5.75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&amp;C&amp;"-,Félkövér"&amp;14
Egyszerűsített mérleg&amp;R 19. melléklet a 9/2017. (IV.28.) önkormányzati rendelethez, 
adatok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73"/>
  <sheetViews>
    <sheetView zoomScaleNormal="100" workbookViewId="0">
      <selection activeCell="O29" sqref="O29"/>
    </sheetView>
  </sheetViews>
  <sheetFormatPr defaultColWidth="8" defaultRowHeight="12.75" x14ac:dyDescent="0.25"/>
  <cols>
    <col min="1" max="1" width="3.7109375" style="212" customWidth="1"/>
    <col min="2" max="2" width="14.85546875" style="173" customWidth="1"/>
    <col min="3" max="3" width="61.7109375" style="173" customWidth="1"/>
    <col min="4" max="4" width="12.140625" style="173" customWidth="1"/>
    <col min="5" max="7" width="13.140625" style="173" customWidth="1"/>
    <col min="8" max="16384" width="8" style="173"/>
  </cols>
  <sheetData>
    <row r="1" spans="1:7" s="168" customFormat="1" ht="25.5" customHeight="1" thickTop="1" thickBot="1" x14ac:dyDescent="0.3">
      <c r="A1" s="727" t="s">
        <v>519</v>
      </c>
      <c r="B1" s="728"/>
      <c r="C1" s="732" t="s">
        <v>568</v>
      </c>
      <c r="D1" s="733"/>
      <c r="E1" s="733"/>
      <c r="F1" s="733"/>
      <c r="G1" s="734"/>
    </row>
    <row r="2" spans="1:7" s="168" customFormat="1" ht="16.5" thickBot="1" x14ac:dyDescent="0.3">
      <c r="A2" s="357" t="s">
        <v>63</v>
      </c>
      <c r="B2" s="358"/>
      <c r="C2" s="735" t="s">
        <v>569</v>
      </c>
      <c r="D2" s="736"/>
      <c r="E2" s="736"/>
      <c r="F2" s="736"/>
      <c r="G2" s="737"/>
    </row>
    <row r="3" spans="1:7" s="2" customFormat="1" ht="15.95" customHeight="1" thickBot="1" x14ac:dyDescent="0.3">
      <c r="A3" s="729" t="s">
        <v>521</v>
      </c>
      <c r="B3" s="730"/>
      <c r="C3" s="730"/>
      <c r="D3" s="730"/>
      <c r="E3" s="730"/>
      <c r="F3" s="730"/>
      <c r="G3" s="731"/>
    </row>
    <row r="4" spans="1:7" ht="37.5" thickTop="1" thickBot="1" x14ac:dyDescent="0.3">
      <c r="A4" s="719"/>
      <c r="B4" s="720"/>
      <c r="C4" s="172" t="s">
        <v>60</v>
      </c>
      <c r="D4" s="130" t="s">
        <v>584</v>
      </c>
      <c r="E4" s="130" t="s">
        <v>585</v>
      </c>
      <c r="F4" s="130" t="s">
        <v>586</v>
      </c>
      <c r="G4" s="131" t="s">
        <v>587</v>
      </c>
    </row>
    <row r="5" spans="1:7" ht="13.5" thickBot="1" x14ac:dyDescent="0.3">
      <c r="A5" s="721" t="s">
        <v>59</v>
      </c>
      <c r="B5" s="722"/>
      <c r="C5" s="722"/>
      <c r="D5" s="722"/>
      <c r="E5" s="722"/>
      <c r="F5" s="722"/>
      <c r="G5" s="723"/>
    </row>
    <row r="6" spans="1:7" s="177" customFormat="1" ht="12.95" customHeight="1" thickTop="1" thickBot="1" x14ac:dyDescent="0.3">
      <c r="A6" s="178">
        <v>1</v>
      </c>
      <c r="B6" s="198">
        <v>2</v>
      </c>
      <c r="C6" s="198">
        <v>3</v>
      </c>
      <c r="D6" s="198">
        <v>4</v>
      </c>
      <c r="E6" s="198">
        <v>5</v>
      </c>
      <c r="F6" s="198">
        <v>6</v>
      </c>
      <c r="G6" s="393">
        <v>7</v>
      </c>
    </row>
    <row r="7" spans="1:7" s="181" customFormat="1" ht="12" customHeight="1" thickTop="1" thickBot="1" x14ac:dyDescent="0.3">
      <c r="A7" s="178" t="s">
        <v>287</v>
      </c>
      <c r="B7" s="179" t="s">
        <v>2</v>
      </c>
      <c r="C7" s="179" t="s">
        <v>522</v>
      </c>
      <c r="D7" s="214">
        <f>SUM(D8:D16)</f>
        <v>12140</v>
      </c>
      <c r="E7" s="214">
        <f>SUM(E8:E16)</f>
        <v>33834</v>
      </c>
      <c r="F7" s="214">
        <f>SUM(F8:F16)</f>
        <v>32415</v>
      </c>
      <c r="G7" s="304">
        <f>SUM(F7/E7%)</f>
        <v>95.80599397056217</v>
      </c>
    </row>
    <row r="8" spans="1:7" s="181" customFormat="1" ht="12" customHeight="1" x14ac:dyDescent="0.25">
      <c r="A8" s="383"/>
      <c r="B8" s="183" t="s">
        <v>1</v>
      </c>
      <c r="C8" s="144" t="s">
        <v>596</v>
      </c>
      <c r="D8" s="215"/>
      <c r="E8" s="215">
        <v>10028</v>
      </c>
      <c r="F8" s="215">
        <v>10027</v>
      </c>
      <c r="G8" s="305">
        <f t="shared" ref="G8:G17" si="0">SUM(F8/E8%)</f>
        <v>99.990027921818907</v>
      </c>
    </row>
    <row r="9" spans="1:7" s="181" customFormat="1" ht="12" customHeight="1" x14ac:dyDescent="0.25">
      <c r="A9" s="384"/>
      <c r="B9" s="183" t="s">
        <v>0</v>
      </c>
      <c r="C9" s="257" t="s">
        <v>598</v>
      </c>
      <c r="D9" s="258">
        <v>2358</v>
      </c>
      <c r="E9" s="258">
        <v>3807</v>
      </c>
      <c r="F9" s="711">
        <v>3739</v>
      </c>
      <c r="G9" s="306">
        <f t="shared" si="0"/>
        <v>98.213816653532959</v>
      </c>
    </row>
    <row r="10" spans="1:7" s="181" customFormat="1" ht="12" customHeight="1" x14ac:dyDescent="0.25">
      <c r="A10" s="384"/>
      <c r="B10" s="183" t="s">
        <v>36</v>
      </c>
      <c r="C10" s="257" t="s">
        <v>600</v>
      </c>
      <c r="D10" s="260">
        <v>786</v>
      </c>
      <c r="E10" s="260">
        <v>4982</v>
      </c>
      <c r="F10" s="712">
        <v>3772</v>
      </c>
      <c r="G10" s="306">
        <f t="shared" si="0"/>
        <v>75.712565234845442</v>
      </c>
    </row>
    <row r="11" spans="1:7" s="181" customFormat="1" ht="12" customHeight="1" x14ac:dyDescent="0.25">
      <c r="A11" s="384"/>
      <c r="B11" s="183" t="s">
        <v>35</v>
      </c>
      <c r="C11" s="257" t="s">
        <v>602</v>
      </c>
      <c r="D11" s="258"/>
      <c r="E11" s="258">
        <v>2118</v>
      </c>
      <c r="F11" s="711">
        <v>2117</v>
      </c>
      <c r="G11" s="306"/>
    </row>
    <row r="12" spans="1:7" s="181" customFormat="1" ht="12" customHeight="1" x14ac:dyDescent="0.25">
      <c r="A12" s="384"/>
      <c r="B12" s="183" t="s">
        <v>58</v>
      </c>
      <c r="C12" s="257" t="s">
        <v>604</v>
      </c>
      <c r="D12" s="258">
        <v>6414</v>
      </c>
      <c r="E12" s="258">
        <v>6414</v>
      </c>
      <c r="F12" s="711">
        <v>6410</v>
      </c>
      <c r="G12" s="306">
        <f t="shared" si="0"/>
        <v>99.93763642033052</v>
      </c>
    </row>
    <row r="13" spans="1:7" s="181" customFormat="1" ht="12" customHeight="1" x14ac:dyDescent="0.25">
      <c r="A13" s="385"/>
      <c r="B13" s="183" t="s">
        <v>32</v>
      </c>
      <c r="C13" s="257" t="s">
        <v>606</v>
      </c>
      <c r="D13" s="258">
        <v>2582</v>
      </c>
      <c r="E13" s="258">
        <v>5921</v>
      </c>
      <c r="F13" s="711">
        <v>5581</v>
      </c>
      <c r="G13" s="306">
        <f t="shared" si="0"/>
        <v>94.257726735348754</v>
      </c>
    </row>
    <row r="14" spans="1:7" s="186" customFormat="1" ht="12" customHeight="1" x14ac:dyDescent="0.25">
      <c r="A14" s="384"/>
      <c r="B14" s="183" t="s">
        <v>31</v>
      </c>
      <c r="C14" s="257" t="s">
        <v>608</v>
      </c>
      <c r="D14" s="258"/>
      <c r="E14" s="258"/>
      <c r="F14" s="711"/>
      <c r="G14" s="306"/>
    </row>
    <row r="15" spans="1:7" s="186" customFormat="1" ht="12" customHeight="1" x14ac:dyDescent="0.25">
      <c r="A15" s="386"/>
      <c r="B15" s="183" t="s">
        <v>30</v>
      </c>
      <c r="C15" s="257" t="s">
        <v>526</v>
      </c>
      <c r="D15" s="258"/>
      <c r="E15" s="258">
        <v>18</v>
      </c>
      <c r="F15" s="711">
        <v>17</v>
      </c>
      <c r="G15" s="306">
        <f t="shared" si="0"/>
        <v>94.444444444444443</v>
      </c>
    </row>
    <row r="16" spans="1:7" s="186" customFormat="1" ht="12" customHeight="1" thickBot="1" x14ac:dyDescent="0.3">
      <c r="A16" s="387"/>
      <c r="B16" s="202" t="s">
        <v>29</v>
      </c>
      <c r="C16" s="263" t="s">
        <v>561</v>
      </c>
      <c r="D16" s="264"/>
      <c r="E16" s="264">
        <v>546</v>
      </c>
      <c r="F16" s="711">
        <v>752</v>
      </c>
      <c r="G16" s="306">
        <f t="shared" si="0"/>
        <v>137.72893772893772</v>
      </c>
    </row>
    <row r="17" spans="1:7" s="181" customFormat="1" ht="12" customHeight="1" thickBot="1" x14ac:dyDescent="0.3">
      <c r="A17" s="388" t="s">
        <v>296</v>
      </c>
      <c r="B17" s="142" t="s">
        <v>25</v>
      </c>
      <c r="C17" s="150" t="s">
        <v>527</v>
      </c>
      <c r="D17" s="216">
        <f>SUM(D18:D20)</f>
        <v>36025</v>
      </c>
      <c r="E17" s="216">
        <f>SUM(E18:E20)</f>
        <v>1439</v>
      </c>
      <c r="F17" s="216">
        <f>SUM(F18:F20)</f>
        <v>1439</v>
      </c>
      <c r="G17" s="308">
        <f t="shared" si="0"/>
        <v>100</v>
      </c>
    </row>
    <row r="18" spans="1:7" s="181" customFormat="1" ht="12" customHeight="1" x14ac:dyDescent="0.25">
      <c r="A18" s="385"/>
      <c r="B18" s="183" t="s">
        <v>24</v>
      </c>
      <c r="C18" s="361" t="s">
        <v>492</v>
      </c>
      <c r="D18" s="217"/>
      <c r="E18" s="217"/>
      <c r="F18" s="217"/>
      <c r="G18" s="184"/>
    </row>
    <row r="19" spans="1:7" s="181" customFormat="1" ht="12" customHeight="1" x14ac:dyDescent="0.25">
      <c r="A19" s="385"/>
      <c r="B19" s="266" t="s">
        <v>23</v>
      </c>
      <c r="C19" s="362" t="s">
        <v>611</v>
      </c>
      <c r="D19" s="258"/>
      <c r="E19" s="258"/>
      <c r="F19" s="711"/>
      <c r="G19" s="259">
        <v>0</v>
      </c>
    </row>
    <row r="20" spans="1:7" s="181" customFormat="1" ht="12" customHeight="1" thickBot="1" x14ac:dyDescent="0.3">
      <c r="A20" s="385"/>
      <c r="B20" s="266" t="s">
        <v>21</v>
      </c>
      <c r="C20" s="362" t="s">
        <v>528</v>
      </c>
      <c r="D20" s="268">
        <v>36025</v>
      </c>
      <c r="E20" s="268">
        <v>1439</v>
      </c>
      <c r="F20" s="287">
        <v>1439</v>
      </c>
      <c r="G20" s="307">
        <f t="shared" ref="G20:G23" si="1">SUM(F20/E20%)</f>
        <v>100</v>
      </c>
    </row>
    <row r="21" spans="1:7" s="181" customFormat="1" ht="12" customHeight="1" thickBot="1" x14ac:dyDescent="0.3">
      <c r="A21" s="384" t="s">
        <v>504</v>
      </c>
      <c r="B21" s="138" t="s">
        <v>2</v>
      </c>
      <c r="C21" s="138" t="s">
        <v>570</v>
      </c>
      <c r="D21" s="218">
        <f>SUM(D22+D23)</f>
        <v>75454</v>
      </c>
      <c r="E21" s="218">
        <f>SUM(E22+E23)</f>
        <v>75876</v>
      </c>
      <c r="F21" s="218">
        <f>SUM(F22+F23)</f>
        <v>75876</v>
      </c>
      <c r="G21" s="304">
        <f t="shared" si="1"/>
        <v>100</v>
      </c>
    </row>
    <row r="22" spans="1:7" s="186" customFormat="1" ht="12" customHeight="1" thickBot="1" x14ac:dyDescent="0.3">
      <c r="A22" s="384"/>
      <c r="B22" s="138" t="s">
        <v>25</v>
      </c>
      <c r="C22" s="138" t="s">
        <v>641</v>
      </c>
      <c r="D22" s="216">
        <v>65000</v>
      </c>
      <c r="E22" s="216">
        <v>65336</v>
      </c>
      <c r="F22" s="218">
        <v>65336</v>
      </c>
      <c r="G22" s="304">
        <f t="shared" si="1"/>
        <v>100</v>
      </c>
    </row>
    <row r="23" spans="1:7" s="186" customFormat="1" ht="12" customHeight="1" thickBot="1" x14ac:dyDescent="0.3">
      <c r="A23" s="384"/>
      <c r="B23" s="142" t="s">
        <v>12</v>
      </c>
      <c r="C23" s="142" t="s">
        <v>613</v>
      </c>
      <c r="D23" s="218">
        <f>SUM(D24+D25+D26+D27)</f>
        <v>10454</v>
      </c>
      <c r="E23" s="218">
        <f>SUM(E24+E25+E26+E27)</f>
        <v>10540</v>
      </c>
      <c r="F23" s="218">
        <f>SUM(F24+F25+F26+F27)</f>
        <v>10540</v>
      </c>
      <c r="G23" s="304">
        <f t="shared" si="1"/>
        <v>100</v>
      </c>
    </row>
    <row r="24" spans="1:7" s="186" customFormat="1" ht="12" customHeight="1" thickBot="1" x14ac:dyDescent="0.3">
      <c r="A24" s="389"/>
      <c r="B24" s="190" t="s">
        <v>642</v>
      </c>
      <c r="C24" s="153" t="s">
        <v>495</v>
      </c>
      <c r="D24" s="215"/>
      <c r="E24" s="215"/>
      <c r="F24" s="394"/>
      <c r="G24" s="395"/>
    </row>
    <row r="25" spans="1:7" s="186" customFormat="1" ht="12" customHeight="1" thickBot="1" x14ac:dyDescent="0.3">
      <c r="A25" s="389"/>
      <c r="B25" s="266" t="s">
        <v>643</v>
      </c>
      <c r="C25" s="257" t="s">
        <v>497</v>
      </c>
      <c r="D25" s="258"/>
      <c r="E25" s="258"/>
      <c r="F25" s="711"/>
      <c r="G25" s="259"/>
    </row>
    <row r="26" spans="1:7" s="186" customFormat="1" ht="12" customHeight="1" thickBot="1" x14ac:dyDescent="0.3">
      <c r="A26" s="389"/>
      <c r="B26" s="266" t="s">
        <v>644</v>
      </c>
      <c r="C26" s="257" t="s">
        <v>614</v>
      </c>
      <c r="D26" s="258"/>
      <c r="E26" s="258"/>
      <c r="F26" s="711"/>
      <c r="G26" s="259"/>
    </row>
    <row r="27" spans="1:7" s="181" customFormat="1" ht="12" customHeight="1" thickBot="1" x14ac:dyDescent="0.3">
      <c r="A27" s="388"/>
      <c r="B27" s="266" t="s">
        <v>11</v>
      </c>
      <c r="C27" s="288" t="s">
        <v>615</v>
      </c>
      <c r="D27" s="289">
        <f>SUM(D29+D30+D28)</f>
        <v>10454</v>
      </c>
      <c r="E27" s="289">
        <f>SUM(E29+E30+E28)</f>
        <v>10540</v>
      </c>
      <c r="F27" s="713">
        <f>SUM(F29+F30+F28)</f>
        <v>10540</v>
      </c>
      <c r="G27" s="306">
        <f t="shared" ref="G27" si="2">SUM(F27/E27%)</f>
        <v>100</v>
      </c>
    </row>
    <row r="28" spans="1:7" s="181" customFormat="1" ht="12" customHeight="1" x14ac:dyDescent="0.25">
      <c r="A28" s="383"/>
      <c r="B28" s="266" t="s">
        <v>10</v>
      </c>
      <c r="C28" s="363" t="s">
        <v>571</v>
      </c>
      <c r="D28" s="258"/>
      <c r="E28" s="258"/>
      <c r="F28" s="713"/>
      <c r="G28" s="290"/>
    </row>
    <row r="29" spans="1:7" s="181" customFormat="1" ht="12" customHeight="1" thickBot="1" x14ac:dyDescent="0.3">
      <c r="A29" s="387"/>
      <c r="B29" s="266" t="s">
        <v>9</v>
      </c>
      <c r="C29" s="363" t="s">
        <v>572</v>
      </c>
      <c r="D29" s="291">
        <v>10454</v>
      </c>
      <c r="E29" s="291">
        <v>10540</v>
      </c>
      <c r="F29" s="711">
        <v>10540</v>
      </c>
      <c r="G29" s="306">
        <f t="shared" ref="G29" si="3">SUM(F29/E29%)</f>
        <v>100</v>
      </c>
    </row>
    <row r="30" spans="1:7" s="186" customFormat="1" ht="12" customHeight="1" thickBot="1" x14ac:dyDescent="0.3">
      <c r="A30" s="390"/>
      <c r="B30" s="266" t="s">
        <v>482</v>
      </c>
      <c r="C30" s="364" t="s">
        <v>645</v>
      </c>
      <c r="D30" s="264"/>
      <c r="E30" s="264"/>
      <c r="F30" s="264"/>
      <c r="G30" s="265"/>
    </row>
    <row r="31" spans="1:7" s="186" customFormat="1" ht="12" customHeight="1" thickBot="1" x14ac:dyDescent="0.3">
      <c r="A31" s="391" t="s">
        <v>509</v>
      </c>
      <c r="B31" s="191"/>
      <c r="C31" s="192" t="s">
        <v>503</v>
      </c>
      <c r="D31" s="219">
        <f>SUM(D7+D17+D21)</f>
        <v>123619</v>
      </c>
      <c r="E31" s="219">
        <f>SUM(E7+E17+E21)</f>
        <v>111149</v>
      </c>
      <c r="F31" s="219">
        <f>SUM(F7+F17+F21)</f>
        <v>109730</v>
      </c>
      <c r="G31" s="309">
        <f t="shared" ref="G31" si="4">SUM(F31/E31%)</f>
        <v>98.723335342648156</v>
      </c>
    </row>
    <row r="32" spans="1:7" s="186" customFormat="1" ht="15" customHeight="1" thickTop="1" x14ac:dyDescent="0.25">
      <c r="A32" s="193"/>
      <c r="B32" s="193"/>
      <c r="C32" s="194"/>
      <c r="D32" s="195"/>
      <c r="E32" s="195"/>
      <c r="F32" s="195"/>
      <c r="G32" s="195"/>
    </row>
    <row r="33" spans="1:15" ht="13.5" thickBot="1" x14ac:dyDescent="0.3">
      <c r="A33" s="196"/>
      <c r="B33" s="197"/>
      <c r="C33" s="197"/>
      <c r="D33" s="197"/>
      <c r="E33" s="197"/>
      <c r="F33" s="197"/>
      <c r="G33" s="197"/>
    </row>
    <row r="34" spans="1:15" s="177" customFormat="1" ht="16.5" customHeight="1" thickTop="1" thickBot="1" x14ac:dyDescent="0.3">
      <c r="A34" s="724" t="s">
        <v>57</v>
      </c>
      <c r="B34" s="725"/>
      <c r="C34" s="725"/>
      <c r="D34" s="725"/>
      <c r="E34" s="725"/>
      <c r="F34" s="725"/>
      <c r="G34" s="726"/>
    </row>
    <row r="35" spans="1:15" s="1" customFormat="1" ht="12" customHeight="1" thickBot="1" x14ac:dyDescent="0.3">
      <c r="A35" s="389" t="s">
        <v>2</v>
      </c>
      <c r="B35" s="138" t="s">
        <v>287</v>
      </c>
      <c r="C35" s="366" t="s">
        <v>512</v>
      </c>
      <c r="D35" s="396">
        <f>SUM(D36+D37+D38+D39+D44)</f>
        <v>286197</v>
      </c>
      <c r="E35" s="396">
        <f>SUM(E36+E37+E38+E39+E44)</f>
        <v>593821</v>
      </c>
      <c r="F35" s="201">
        <f>SUM(F36+F37+F38+F39+F44)</f>
        <v>520148</v>
      </c>
      <c r="G35" s="308">
        <f t="shared" ref="G35:G39" si="5">SUM(F35/E35%)</f>
        <v>87.593399357718909</v>
      </c>
      <c r="M35" s="220"/>
      <c r="N35" s="221"/>
    </row>
    <row r="36" spans="1:15" ht="12" customHeight="1" x14ac:dyDescent="0.25">
      <c r="A36" s="397"/>
      <c r="B36" s="190" t="s">
        <v>1</v>
      </c>
      <c r="C36" s="159" t="s">
        <v>622</v>
      </c>
      <c r="D36" s="200">
        <v>115904</v>
      </c>
      <c r="E36" s="200">
        <v>286149</v>
      </c>
      <c r="F36" s="208">
        <v>239525</v>
      </c>
      <c r="G36" s="315">
        <f t="shared" si="5"/>
        <v>83.706390726509625</v>
      </c>
      <c r="H36" s="222"/>
      <c r="I36" s="222"/>
      <c r="J36" s="222"/>
      <c r="K36" s="221"/>
      <c r="L36" s="222"/>
      <c r="M36" s="579"/>
      <c r="N36" s="222"/>
    </row>
    <row r="37" spans="1:15" ht="12" customHeight="1" x14ac:dyDescent="0.25">
      <c r="A37" s="398"/>
      <c r="B37" s="266" t="s">
        <v>0</v>
      </c>
      <c r="C37" s="257" t="s">
        <v>623</v>
      </c>
      <c r="D37" s="276">
        <v>21055</v>
      </c>
      <c r="E37" s="276">
        <v>44905</v>
      </c>
      <c r="F37" s="276">
        <v>41094</v>
      </c>
      <c r="G37" s="310">
        <f t="shared" si="5"/>
        <v>91.51319452176817</v>
      </c>
      <c r="H37" s="222"/>
      <c r="I37" s="222"/>
      <c r="J37" s="222"/>
      <c r="K37" s="221"/>
      <c r="L37" s="222"/>
      <c r="M37" s="579"/>
      <c r="N37" s="222"/>
    </row>
    <row r="38" spans="1:15" ht="12" customHeight="1" thickBot="1" x14ac:dyDescent="0.3">
      <c r="A38" s="400"/>
      <c r="B38" s="282" t="s">
        <v>36</v>
      </c>
      <c r="C38" s="360" t="s">
        <v>624</v>
      </c>
      <c r="D38" s="316">
        <v>104618</v>
      </c>
      <c r="E38" s="316">
        <v>212973</v>
      </c>
      <c r="F38" s="316">
        <v>206143</v>
      </c>
      <c r="G38" s="369">
        <f t="shared" si="5"/>
        <v>96.793020711545594</v>
      </c>
      <c r="H38" s="222"/>
      <c r="I38" s="222"/>
      <c r="J38" s="222"/>
      <c r="K38" s="221"/>
      <c r="L38" s="222"/>
      <c r="M38" s="579"/>
      <c r="N38" s="222"/>
    </row>
    <row r="39" spans="1:15" ht="12" customHeight="1" thickBot="1" x14ac:dyDescent="0.3">
      <c r="A39" s="389"/>
      <c r="B39" s="205" t="s">
        <v>35</v>
      </c>
      <c r="C39" s="206" t="s">
        <v>56</v>
      </c>
      <c r="D39" s="201">
        <f>SUM(D40:D43)</f>
        <v>32161</v>
      </c>
      <c r="E39" s="201">
        <f>SUM(E40:E43)</f>
        <v>24932</v>
      </c>
      <c r="F39" s="201">
        <f>SUM(F40:F43)</f>
        <v>11138</v>
      </c>
      <c r="G39" s="405">
        <f t="shared" si="5"/>
        <v>44.673511952510829</v>
      </c>
      <c r="H39" s="222"/>
      <c r="I39" s="222"/>
      <c r="J39" s="222"/>
      <c r="K39" s="221"/>
      <c r="L39" s="222"/>
      <c r="M39" s="579"/>
      <c r="N39" s="221"/>
    </row>
    <row r="40" spans="1:15" ht="12" customHeight="1" x14ac:dyDescent="0.25">
      <c r="A40" s="401"/>
      <c r="B40" s="183" t="s">
        <v>531</v>
      </c>
      <c r="C40" s="164" t="s">
        <v>625</v>
      </c>
      <c r="D40" s="403">
        <v>226</v>
      </c>
      <c r="E40" s="403">
        <v>0</v>
      </c>
      <c r="F40" s="403"/>
      <c r="G40" s="404"/>
      <c r="H40" s="222"/>
      <c r="I40" s="222"/>
      <c r="J40" s="222"/>
      <c r="K40" s="221"/>
      <c r="L40" s="222"/>
      <c r="M40" s="579"/>
      <c r="N40" s="223"/>
    </row>
    <row r="41" spans="1:15" ht="12" customHeight="1" x14ac:dyDescent="0.25">
      <c r="A41" s="398"/>
      <c r="B41" s="266" t="s">
        <v>35</v>
      </c>
      <c r="C41" s="273" t="s">
        <v>626</v>
      </c>
      <c r="D41" s="276">
        <v>16757</v>
      </c>
      <c r="E41" s="276"/>
      <c r="F41" s="276"/>
      <c r="G41" s="294"/>
      <c r="H41" s="222"/>
      <c r="I41" s="222"/>
      <c r="J41" s="222"/>
      <c r="K41" s="221"/>
      <c r="L41" s="222"/>
      <c r="M41" s="579"/>
      <c r="N41" s="223"/>
    </row>
    <row r="42" spans="1:15" s="1" customFormat="1" ht="12" customHeight="1" x14ac:dyDescent="0.2">
      <c r="A42" s="398"/>
      <c r="B42" s="266" t="s">
        <v>532</v>
      </c>
      <c r="C42" s="277" t="s">
        <v>563</v>
      </c>
      <c r="D42" s="276">
        <v>5178</v>
      </c>
      <c r="E42" s="276">
        <v>5178</v>
      </c>
      <c r="F42" s="577">
        <v>3832</v>
      </c>
      <c r="G42" s="310">
        <f t="shared" ref="G42:G60" si="6">SUM(F42/E42%)</f>
        <v>74.005407493240625</v>
      </c>
      <c r="H42" s="222"/>
      <c r="I42" s="222"/>
      <c r="J42" s="222"/>
      <c r="K42" s="221"/>
      <c r="L42" s="222"/>
      <c r="M42" s="579"/>
      <c r="N42" s="223"/>
    </row>
    <row r="43" spans="1:15" ht="12" customHeight="1" thickBot="1" x14ac:dyDescent="0.25">
      <c r="A43" s="400"/>
      <c r="B43" s="282" t="s">
        <v>533</v>
      </c>
      <c r="C43" s="313" t="s">
        <v>564</v>
      </c>
      <c r="D43" s="316">
        <v>10000</v>
      </c>
      <c r="E43" s="316">
        <v>19754</v>
      </c>
      <c r="F43" s="577">
        <v>7306</v>
      </c>
      <c r="G43" s="369">
        <f t="shared" si="6"/>
        <v>36.984914447706792</v>
      </c>
      <c r="H43" s="222"/>
      <c r="I43" s="222"/>
      <c r="J43" s="222"/>
      <c r="K43" s="221"/>
      <c r="L43" s="222"/>
      <c r="M43" s="579"/>
      <c r="N43" s="223"/>
    </row>
    <row r="44" spans="1:15" ht="12" customHeight="1" thickBot="1" x14ac:dyDescent="0.3">
      <c r="A44" s="389"/>
      <c r="B44" s="205" t="s">
        <v>58</v>
      </c>
      <c r="C44" s="206" t="s">
        <v>33</v>
      </c>
      <c r="D44" s="201">
        <f>SUM(D45:D47)</f>
        <v>12459</v>
      </c>
      <c r="E44" s="201">
        <f>SUM(E45:E47)</f>
        <v>24862</v>
      </c>
      <c r="F44" s="201">
        <f>SUM(F45:F47)</f>
        <v>22248</v>
      </c>
      <c r="G44" s="405">
        <f t="shared" si="6"/>
        <v>89.485962513072153</v>
      </c>
      <c r="H44" s="222"/>
      <c r="I44" s="222"/>
      <c r="J44" s="222"/>
      <c r="K44" s="221"/>
      <c r="L44" s="222"/>
      <c r="M44" s="579"/>
      <c r="N44" s="223"/>
    </row>
    <row r="45" spans="1:15" ht="12" customHeight="1" x14ac:dyDescent="0.25">
      <c r="A45" s="401"/>
      <c r="B45" s="183" t="s">
        <v>534</v>
      </c>
      <c r="C45" s="164" t="s">
        <v>535</v>
      </c>
      <c r="D45" s="208">
        <v>3000</v>
      </c>
      <c r="E45" s="208"/>
      <c r="F45" s="208"/>
      <c r="G45" s="315"/>
      <c r="H45" s="222"/>
      <c r="I45" s="222"/>
      <c r="J45" s="222"/>
      <c r="K45" s="221"/>
      <c r="L45" s="222"/>
      <c r="M45" s="579"/>
      <c r="N45" s="223"/>
    </row>
    <row r="46" spans="1:15" ht="12" customHeight="1" x14ac:dyDescent="0.25">
      <c r="A46" s="398"/>
      <c r="B46" s="266" t="s">
        <v>536</v>
      </c>
      <c r="C46" s="273" t="s">
        <v>537</v>
      </c>
      <c r="D46" s="276">
        <v>473</v>
      </c>
      <c r="E46" s="276">
        <v>6587</v>
      </c>
      <c r="F46" s="276">
        <v>6577</v>
      </c>
      <c r="G46" s="310"/>
      <c r="H46" s="222"/>
      <c r="I46" s="222"/>
      <c r="J46" s="222"/>
      <c r="K46" s="221"/>
      <c r="L46" s="222"/>
      <c r="M46" s="579"/>
      <c r="N46" s="223"/>
    </row>
    <row r="47" spans="1:15" ht="12" customHeight="1" thickBot="1" x14ac:dyDescent="0.3">
      <c r="A47" s="399"/>
      <c r="B47" s="278" t="s">
        <v>538</v>
      </c>
      <c r="C47" s="279" t="s">
        <v>539</v>
      </c>
      <c r="D47" s="281">
        <v>8986</v>
      </c>
      <c r="E47" s="281">
        <v>18275</v>
      </c>
      <c r="F47" s="281">
        <v>15671</v>
      </c>
      <c r="G47" s="311">
        <f t="shared" si="6"/>
        <v>85.751025991792062</v>
      </c>
      <c r="H47" s="222"/>
      <c r="I47" s="222"/>
      <c r="J47" s="222"/>
      <c r="K47" s="221"/>
      <c r="L47" s="222"/>
      <c r="M47" s="579"/>
      <c r="N47" s="223"/>
      <c r="O47" s="222"/>
    </row>
    <row r="48" spans="1:15" ht="12" customHeight="1" thickBot="1" x14ac:dyDescent="0.3">
      <c r="A48" s="389" t="s">
        <v>296</v>
      </c>
      <c r="B48" s="142" t="s">
        <v>296</v>
      </c>
      <c r="C48" s="161" t="s">
        <v>513</v>
      </c>
      <c r="D48" s="201">
        <f>SUM(D49+D55)</f>
        <v>52244</v>
      </c>
      <c r="E48" s="201">
        <f>SUM(E49+E55)</f>
        <v>58789</v>
      </c>
      <c r="F48" s="201">
        <f>SUM(F49+F55)</f>
        <v>57287</v>
      </c>
      <c r="G48" s="305">
        <f t="shared" si="6"/>
        <v>97.44510027386076</v>
      </c>
      <c r="H48" s="222"/>
      <c r="I48" s="222"/>
      <c r="J48" s="222"/>
      <c r="K48" s="221"/>
      <c r="L48" s="222"/>
      <c r="M48" s="579"/>
      <c r="N48" s="221"/>
    </row>
    <row r="49" spans="1:14" ht="12" customHeight="1" thickBot="1" x14ac:dyDescent="0.3">
      <c r="A49" s="389"/>
      <c r="B49" s="202" t="s">
        <v>24</v>
      </c>
      <c r="C49" s="263" t="s">
        <v>540</v>
      </c>
      <c r="D49" s="203">
        <f>SUM(D50:D54)</f>
        <v>52244</v>
      </c>
      <c r="E49" s="203">
        <f>SUM(E50:E54)</f>
        <v>54620</v>
      </c>
      <c r="F49" s="224">
        <f>SUM(F50:F54)</f>
        <v>53120</v>
      </c>
      <c r="G49" s="305">
        <f t="shared" si="6"/>
        <v>97.253753203954588</v>
      </c>
      <c r="H49" s="222"/>
      <c r="I49" s="222"/>
      <c r="J49" s="222"/>
      <c r="K49" s="221"/>
      <c r="L49" s="222"/>
      <c r="M49" s="579"/>
      <c r="N49" s="221"/>
    </row>
    <row r="50" spans="1:14" ht="12" customHeight="1" x14ac:dyDescent="0.25">
      <c r="A50" s="397"/>
      <c r="B50" s="190" t="s">
        <v>541</v>
      </c>
      <c r="C50" s="204" t="s">
        <v>514</v>
      </c>
      <c r="D50" s="200"/>
      <c r="E50" s="200"/>
      <c r="F50" s="200"/>
      <c r="G50" s="312"/>
      <c r="H50" s="222"/>
      <c r="I50" s="222"/>
      <c r="J50" s="222"/>
      <c r="K50" s="221"/>
      <c r="L50" s="222"/>
      <c r="M50" s="579"/>
      <c r="N50" s="222"/>
    </row>
    <row r="51" spans="1:14" ht="12" customHeight="1" x14ac:dyDescent="0.25">
      <c r="A51" s="398"/>
      <c r="B51" s="266" t="s">
        <v>542</v>
      </c>
      <c r="C51" s="273" t="s">
        <v>543</v>
      </c>
      <c r="D51" s="276">
        <v>51181</v>
      </c>
      <c r="E51" s="276">
        <v>51441</v>
      </c>
      <c r="F51" s="276">
        <v>50259</v>
      </c>
      <c r="G51" s="310">
        <f t="shared" si="6"/>
        <v>97.702221963025607</v>
      </c>
      <c r="H51" s="222"/>
      <c r="I51" s="222"/>
      <c r="J51" s="222"/>
      <c r="K51" s="221"/>
      <c r="L51" s="222"/>
      <c r="M51" s="579"/>
      <c r="N51" s="222"/>
    </row>
    <row r="52" spans="1:14" ht="12" customHeight="1" x14ac:dyDescent="0.25">
      <c r="A52" s="398"/>
      <c r="B52" s="266" t="s">
        <v>544</v>
      </c>
      <c r="C52" s="273" t="s">
        <v>545</v>
      </c>
      <c r="D52" s="276"/>
      <c r="E52" s="276"/>
      <c r="F52" s="276"/>
      <c r="G52" s="310"/>
      <c r="H52" s="222"/>
      <c r="I52" s="222"/>
      <c r="J52" s="222"/>
      <c r="K52" s="221"/>
      <c r="L52" s="222"/>
      <c r="M52" s="579"/>
      <c r="N52" s="222"/>
    </row>
    <row r="53" spans="1:14" ht="12" customHeight="1" x14ac:dyDescent="0.25">
      <c r="A53" s="398"/>
      <c r="B53" s="266" t="s">
        <v>546</v>
      </c>
      <c r="C53" s="273" t="s">
        <v>547</v>
      </c>
      <c r="D53" s="276"/>
      <c r="E53" s="276"/>
      <c r="F53" s="276"/>
      <c r="G53" s="310"/>
      <c r="H53" s="222"/>
      <c r="I53" s="222"/>
      <c r="J53" s="222"/>
      <c r="K53" s="221"/>
      <c r="L53" s="222"/>
      <c r="M53" s="579"/>
      <c r="N53" s="222"/>
    </row>
    <row r="54" spans="1:14" ht="12" customHeight="1" thickBot="1" x14ac:dyDescent="0.3">
      <c r="A54" s="400"/>
      <c r="B54" s="282" t="s">
        <v>548</v>
      </c>
      <c r="C54" s="283" t="s">
        <v>549</v>
      </c>
      <c r="D54" s="316">
        <v>1063</v>
      </c>
      <c r="E54" s="316">
        <v>3179</v>
      </c>
      <c r="F54" s="316">
        <v>2861</v>
      </c>
      <c r="G54" s="311">
        <f t="shared" si="6"/>
        <v>89.996854356715957</v>
      </c>
      <c r="H54" s="222"/>
      <c r="I54" s="222"/>
      <c r="J54" s="222"/>
      <c r="K54" s="221"/>
      <c r="L54" s="222"/>
      <c r="M54" s="579"/>
      <c r="N54" s="222"/>
    </row>
    <row r="55" spans="1:14" ht="12" customHeight="1" thickBot="1" x14ac:dyDescent="0.3">
      <c r="A55" s="389"/>
      <c r="B55" s="205" t="s">
        <v>23</v>
      </c>
      <c r="C55" s="206" t="s">
        <v>22</v>
      </c>
      <c r="D55" s="207">
        <f>SUM(D56:D59)</f>
        <v>0</v>
      </c>
      <c r="E55" s="207">
        <f>SUM(E56:E59)</f>
        <v>4169</v>
      </c>
      <c r="F55" s="225">
        <f>SUM(F56:F59)</f>
        <v>4167</v>
      </c>
      <c r="G55" s="305">
        <f t="shared" si="6"/>
        <v>99.952026864955627</v>
      </c>
      <c r="H55" s="222"/>
      <c r="I55" s="222"/>
      <c r="J55" s="222"/>
      <c r="K55" s="221"/>
      <c r="L55" s="222"/>
      <c r="M55" s="579"/>
      <c r="N55" s="221"/>
    </row>
    <row r="56" spans="1:14" ht="12" customHeight="1" x14ac:dyDescent="0.25">
      <c r="A56" s="401"/>
      <c r="B56" s="183" t="s">
        <v>550</v>
      </c>
      <c r="C56" s="164" t="s">
        <v>551</v>
      </c>
      <c r="D56" s="208"/>
      <c r="E56" s="208">
        <v>2362</v>
      </c>
      <c r="F56" s="208">
        <v>2361</v>
      </c>
      <c r="G56" s="312">
        <f t="shared" si="6"/>
        <v>99.957662997459778</v>
      </c>
      <c r="H56" s="222"/>
      <c r="I56" s="222"/>
      <c r="J56" s="222"/>
      <c r="K56" s="221"/>
      <c r="L56" s="222"/>
      <c r="M56" s="579"/>
      <c r="N56" s="221"/>
    </row>
    <row r="57" spans="1:14" ht="12" customHeight="1" x14ac:dyDescent="0.2">
      <c r="A57" s="398"/>
      <c r="B57" s="266" t="s">
        <v>552</v>
      </c>
      <c r="C57" s="277" t="s">
        <v>565</v>
      </c>
      <c r="D57" s="276"/>
      <c r="E57" s="276"/>
      <c r="F57" s="276"/>
      <c r="G57" s="310"/>
      <c r="H57" s="222"/>
      <c r="I57" s="222"/>
      <c r="J57" s="222"/>
      <c r="K57" s="221"/>
      <c r="L57" s="222"/>
      <c r="M57" s="579"/>
      <c r="N57" s="221"/>
    </row>
    <row r="58" spans="1:14" ht="12" customHeight="1" x14ac:dyDescent="0.2">
      <c r="A58" s="398"/>
      <c r="B58" s="266" t="s">
        <v>553</v>
      </c>
      <c r="C58" s="277" t="s">
        <v>554</v>
      </c>
      <c r="D58" s="276"/>
      <c r="E58" s="276">
        <v>921</v>
      </c>
      <c r="F58" s="276">
        <v>920</v>
      </c>
      <c r="G58" s="310">
        <f t="shared" si="6"/>
        <v>99.891422366992387</v>
      </c>
      <c r="H58" s="222"/>
      <c r="I58" s="222"/>
      <c r="J58" s="222"/>
      <c r="K58" s="221"/>
      <c r="L58" s="222"/>
      <c r="M58" s="579"/>
      <c r="N58" s="221"/>
    </row>
    <row r="59" spans="1:14" ht="12" customHeight="1" thickBot="1" x14ac:dyDescent="0.25">
      <c r="A59" s="399"/>
      <c r="B59" s="278" t="s">
        <v>555</v>
      </c>
      <c r="C59" s="285" t="s">
        <v>556</v>
      </c>
      <c r="D59" s="281"/>
      <c r="E59" s="281">
        <v>886</v>
      </c>
      <c r="F59" s="281">
        <v>886</v>
      </c>
      <c r="G59" s="311">
        <f t="shared" si="6"/>
        <v>100</v>
      </c>
      <c r="H59" s="222"/>
      <c r="I59" s="222"/>
      <c r="J59" s="222"/>
      <c r="K59" s="221"/>
      <c r="L59" s="222"/>
      <c r="M59" s="579"/>
      <c r="N59" s="221"/>
    </row>
    <row r="60" spans="1:14" ht="12" customHeight="1" thickBot="1" x14ac:dyDescent="0.3">
      <c r="A60" s="447" t="s">
        <v>504</v>
      </c>
      <c r="B60" s="138"/>
      <c r="C60" s="448" t="s">
        <v>7</v>
      </c>
      <c r="D60" s="396">
        <f>SUM(D48+D35)</f>
        <v>338441</v>
      </c>
      <c r="E60" s="396">
        <f>SUM(E48+E35)</f>
        <v>652610</v>
      </c>
      <c r="F60" s="396">
        <f>SUM(F35+F48)</f>
        <v>577435</v>
      </c>
      <c r="G60" s="304">
        <f t="shared" si="6"/>
        <v>88.480869125511404</v>
      </c>
      <c r="H60" s="222"/>
      <c r="I60" s="222"/>
      <c r="J60" s="222"/>
      <c r="K60" s="221"/>
      <c r="L60" s="222"/>
      <c r="M60" s="579"/>
      <c r="N60" s="221"/>
    </row>
    <row r="61" spans="1:14" ht="12" customHeight="1" thickBot="1" x14ac:dyDescent="0.3">
      <c r="A61" s="133" t="s">
        <v>509</v>
      </c>
      <c r="B61" s="141"/>
      <c r="C61" s="161" t="s">
        <v>627</v>
      </c>
      <c r="D61" s="578">
        <f>SUM(D66+D62)</f>
        <v>67293</v>
      </c>
      <c r="E61" s="578">
        <f>SUM(E66+E62)</f>
        <v>75366</v>
      </c>
      <c r="F61" s="578">
        <f>SUM(F66+F62)</f>
        <v>0</v>
      </c>
      <c r="G61" s="371"/>
      <c r="H61" s="222"/>
      <c r="I61" s="222"/>
      <c r="J61" s="222"/>
      <c r="K61" s="221"/>
      <c r="L61" s="222"/>
      <c r="M61" s="579"/>
      <c r="N61" s="221"/>
    </row>
    <row r="62" spans="1:14" ht="12" customHeight="1" x14ac:dyDescent="0.25">
      <c r="A62" s="451"/>
      <c r="B62" s="147" t="s">
        <v>10</v>
      </c>
      <c r="C62" s="153" t="s">
        <v>628</v>
      </c>
      <c r="D62" s="452">
        <f>SUM(D65+D64+D63)</f>
        <v>0</v>
      </c>
      <c r="E62" s="452">
        <f>SUM(E65+E64+E63)</f>
        <v>0</v>
      </c>
      <c r="F62" s="452">
        <f>SUM(F65+F64+F63)</f>
        <v>0</v>
      </c>
      <c r="G62" s="453"/>
      <c r="H62" s="222"/>
      <c r="I62" s="222"/>
      <c r="J62" s="222"/>
      <c r="K62" s="221"/>
      <c r="L62" s="222"/>
      <c r="M62" s="579"/>
      <c r="N62" s="221"/>
    </row>
    <row r="63" spans="1:14" ht="12" customHeight="1" x14ac:dyDescent="0.25">
      <c r="A63" s="454"/>
      <c r="B63" s="297" t="s">
        <v>629</v>
      </c>
      <c r="C63" s="273" t="s">
        <v>630</v>
      </c>
      <c r="D63" s="300"/>
      <c r="E63" s="300"/>
      <c r="F63" s="300"/>
      <c r="G63" s="455"/>
      <c r="H63" s="222"/>
      <c r="I63" s="222"/>
      <c r="J63" s="222"/>
      <c r="K63" s="221"/>
      <c r="L63" s="222"/>
      <c r="M63" s="579"/>
      <c r="N63" s="221"/>
    </row>
    <row r="64" spans="1:14" ht="12" customHeight="1" x14ac:dyDescent="0.25">
      <c r="A64" s="454"/>
      <c r="B64" s="297" t="s">
        <v>631</v>
      </c>
      <c r="C64" s="273" t="s">
        <v>632</v>
      </c>
      <c r="D64" s="300"/>
      <c r="E64" s="300"/>
      <c r="F64" s="300"/>
      <c r="G64" s="455"/>
      <c r="H64" s="222"/>
      <c r="I64" s="222"/>
      <c r="J64" s="222"/>
      <c r="K64" s="221"/>
      <c r="L64" s="222"/>
      <c r="M64" s="579"/>
      <c r="N64" s="221"/>
    </row>
    <row r="65" spans="1:14" ht="12" customHeight="1" x14ac:dyDescent="0.25">
      <c r="A65" s="454"/>
      <c r="B65" s="297" t="s">
        <v>633</v>
      </c>
      <c r="C65" s="273" t="s">
        <v>634</v>
      </c>
      <c r="D65" s="300"/>
      <c r="E65" s="300"/>
      <c r="F65" s="300"/>
      <c r="G65" s="455"/>
      <c r="H65" s="222"/>
      <c r="I65" s="222"/>
      <c r="J65" s="222"/>
      <c r="K65" s="221"/>
      <c r="L65" s="222"/>
      <c r="M65" s="579"/>
      <c r="N65" s="221"/>
    </row>
    <row r="66" spans="1:14" ht="12" customHeight="1" x14ac:dyDescent="0.25">
      <c r="A66" s="454"/>
      <c r="B66" s="297" t="s">
        <v>635</v>
      </c>
      <c r="C66" s="257" t="s">
        <v>515</v>
      </c>
      <c r="D66" s="270">
        <f>SUM(D68+D67)</f>
        <v>67293</v>
      </c>
      <c r="E66" s="270">
        <f>SUM(E68+E67)</f>
        <v>75366</v>
      </c>
      <c r="F66" s="270"/>
      <c r="G66" s="455"/>
      <c r="H66" s="222"/>
      <c r="I66" s="222"/>
      <c r="J66" s="222"/>
      <c r="K66" s="221"/>
      <c r="L66" s="222"/>
      <c r="M66" s="579"/>
      <c r="N66" s="221"/>
    </row>
    <row r="67" spans="1:14" ht="12" customHeight="1" x14ac:dyDescent="0.25">
      <c r="A67" s="454"/>
      <c r="B67" s="297" t="s">
        <v>636</v>
      </c>
      <c r="C67" s="456" t="s">
        <v>637</v>
      </c>
      <c r="D67" s="270">
        <v>67293</v>
      </c>
      <c r="E67" s="270">
        <v>68344</v>
      </c>
      <c r="F67" s="270"/>
      <c r="G67" s="455"/>
      <c r="H67" s="222"/>
      <c r="I67" s="222"/>
      <c r="J67" s="222"/>
      <c r="K67" s="221"/>
      <c r="L67" s="222"/>
      <c r="M67" s="579"/>
      <c r="N67" s="221"/>
    </row>
    <row r="68" spans="1:14" ht="12" customHeight="1" thickBot="1" x14ac:dyDescent="0.3">
      <c r="A68" s="457"/>
      <c r="B68" s="298" t="s">
        <v>638</v>
      </c>
      <c r="C68" s="279" t="s">
        <v>639</v>
      </c>
      <c r="D68" s="280"/>
      <c r="E68" s="280">
        <v>7022</v>
      </c>
      <c r="F68" s="280"/>
      <c r="G68" s="458"/>
      <c r="H68" s="222"/>
      <c r="I68" s="222"/>
      <c r="J68" s="222"/>
      <c r="K68" s="221"/>
      <c r="L68" s="222"/>
      <c r="M68" s="579"/>
      <c r="N68" s="221"/>
    </row>
    <row r="69" spans="1:14" ht="12" customHeight="1" thickBot="1" x14ac:dyDescent="0.3">
      <c r="A69" s="449"/>
      <c r="B69" s="377" t="s">
        <v>510</v>
      </c>
      <c r="C69" s="450" t="s">
        <v>516</v>
      </c>
      <c r="D69" s="446">
        <f>SUM(D60+D61)</f>
        <v>405734</v>
      </c>
      <c r="E69" s="446">
        <f>SUM(E60+E61)</f>
        <v>727976</v>
      </c>
      <c r="F69" s="446">
        <f>SUM(F60+F61)</f>
        <v>577435</v>
      </c>
      <c r="G69" s="437"/>
      <c r="H69" s="222"/>
      <c r="I69" s="222"/>
      <c r="J69" s="222"/>
      <c r="K69" s="221"/>
      <c r="L69" s="222"/>
      <c r="M69" s="579"/>
      <c r="N69" s="221"/>
    </row>
    <row r="70" spans="1:14" ht="14.25" customHeight="1" thickTop="1" thickBot="1" x14ac:dyDescent="0.3">
      <c r="A70" s="430" t="s">
        <v>566</v>
      </c>
      <c r="B70" s="431"/>
      <c r="C70" s="432"/>
      <c r="D70" s="464">
        <v>14.75</v>
      </c>
      <c r="E70" s="464">
        <v>15</v>
      </c>
      <c r="F70" s="460">
        <v>13</v>
      </c>
      <c r="G70" s="461"/>
      <c r="H70" s="222"/>
      <c r="I70" s="222"/>
      <c r="J70" s="222"/>
      <c r="K70" s="221"/>
      <c r="L70" s="222"/>
      <c r="M70" s="579"/>
    </row>
    <row r="71" spans="1:14" ht="14.25" thickBot="1" x14ac:dyDescent="0.3">
      <c r="A71" s="422" t="s">
        <v>51</v>
      </c>
      <c r="B71" s="423"/>
      <c r="C71" s="424"/>
      <c r="D71" s="463">
        <v>56</v>
      </c>
      <c r="E71" s="463">
        <v>266</v>
      </c>
      <c r="F71" s="459">
        <v>201</v>
      </c>
      <c r="G71" s="462"/>
      <c r="H71" s="222"/>
      <c r="I71" s="222"/>
      <c r="J71" s="222"/>
      <c r="K71" s="221"/>
      <c r="L71" s="222"/>
      <c r="M71" s="579"/>
    </row>
    <row r="72" spans="1:14" ht="14.25" thickBot="1" x14ac:dyDescent="0.3">
      <c r="A72" s="716" t="s">
        <v>649</v>
      </c>
      <c r="B72" s="717"/>
      <c r="C72" s="718"/>
      <c r="D72" s="465">
        <v>7</v>
      </c>
      <c r="E72" s="465">
        <v>7</v>
      </c>
      <c r="F72" s="466">
        <v>7</v>
      </c>
      <c r="G72" s="467"/>
      <c r="H72" s="222"/>
      <c r="I72" s="222"/>
      <c r="J72" s="222"/>
      <c r="K72" s="221"/>
      <c r="L72" s="222"/>
      <c r="M72" s="579"/>
    </row>
    <row r="73" spans="1:14" ht="13.5" thickTop="1" x14ac:dyDescent="0.25">
      <c r="D73" s="226"/>
      <c r="E73" s="226"/>
      <c r="F73" s="226"/>
      <c r="G73" s="226"/>
      <c r="H73" s="222"/>
      <c r="I73" s="222"/>
      <c r="J73" s="222"/>
      <c r="K73" s="222"/>
      <c r="L73" s="222"/>
      <c r="M73" s="222"/>
    </row>
  </sheetData>
  <sheetProtection formatCells="0"/>
  <mergeCells count="8">
    <mergeCell ref="A72:C72"/>
    <mergeCell ref="A4:B4"/>
    <mergeCell ref="A5:G5"/>
    <mergeCell ref="A34:G34"/>
    <mergeCell ref="A1:B1"/>
    <mergeCell ref="A3:G3"/>
    <mergeCell ref="C1:G1"/>
    <mergeCell ref="C2:G2"/>
  </mergeCells>
  <printOptions horizontalCentered="1" headings="1"/>
  <pageMargins left="0" right="0" top="1.3385826771653544" bottom="0.98425196850393704" header="0.19685039370078741" footer="0.78740157480314965"/>
  <pageSetup paperSize="9" scale="70" orientation="portrait" horizontalDpi="300" verticalDpi="300" r:id="rId1"/>
  <headerFooter alignWithMargins="0">
    <oddHeader>&amp;C
&amp;"-,Félkövér"&amp;14 Önkormányzati feladatok
2016. évi költségvetésének előirányzata és teljesítése&amp;R2. melléklet a 9/2017. (IV.28.) 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44"/>
  <sheetViews>
    <sheetView zoomScale="120" zoomScaleNormal="120" workbookViewId="0">
      <selection activeCell="H35" sqref="H35"/>
    </sheetView>
  </sheetViews>
  <sheetFormatPr defaultRowHeight="15" x14ac:dyDescent="0.2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>
      <c r="A2" s="3"/>
      <c r="B2" s="3"/>
      <c r="C2" s="3"/>
      <c r="D2" s="3"/>
      <c r="E2" s="3"/>
      <c r="F2" s="3"/>
      <c r="G2" s="78"/>
      <c r="H2" s="3"/>
      <c r="I2" s="3"/>
      <c r="J2" s="3"/>
    </row>
    <row r="3" spans="1:10" ht="16.5" thickTop="1" thickBot="1" x14ac:dyDescent="0.3">
      <c r="A3" s="3"/>
      <c r="B3" s="704"/>
      <c r="C3" s="705" t="s">
        <v>113</v>
      </c>
      <c r="D3" s="705" t="s">
        <v>114</v>
      </c>
      <c r="E3" s="705" t="s">
        <v>115</v>
      </c>
      <c r="F3" s="705" t="s">
        <v>116</v>
      </c>
      <c r="G3" s="706" t="s">
        <v>117</v>
      </c>
      <c r="H3" s="3"/>
      <c r="I3" s="3"/>
      <c r="J3" s="3"/>
    </row>
    <row r="4" spans="1:10" ht="12.75" customHeight="1" thickTop="1" thickBot="1" x14ac:dyDescent="0.3">
      <c r="A4" s="3"/>
      <c r="B4" s="690" t="s">
        <v>2</v>
      </c>
      <c r="C4" s="709" t="s">
        <v>248</v>
      </c>
      <c r="D4" s="709" t="s">
        <v>131</v>
      </c>
      <c r="E4" s="709" t="s">
        <v>121</v>
      </c>
      <c r="F4" s="709" t="s">
        <v>122</v>
      </c>
      <c r="G4" s="710" t="s">
        <v>123</v>
      </c>
      <c r="H4" s="3"/>
      <c r="I4" s="3"/>
      <c r="J4" s="3"/>
    </row>
    <row r="5" spans="1:10" ht="12" customHeight="1" thickTop="1" x14ac:dyDescent="0.25">
      <c r="A5" s="3"/>
      <c r="B5" s="680" t="s">
        <v>25</v>
      </c>
      <c r="C5" s="707" t="s">
        <v>2</v>
      </c>
      <c r="D5" s="707" t="s">
        <v>25</v>
      </c>
      <c r="E5" s="707" t="s">
        <v>12</v>
      </c>
      <c r="F5" s="707" t="s">
        <v>11</v>
      </c>
      <c r="G5" s="708" t="s">
        <v>8</v>
      </c>
      <c r="H5" s="3"/>
      <c r="I5" s="3"/>
      <c r="J5" s="3"/>
    </row>
    <row r="6" spans="1:10" ht="12" customHeight="1" x14ac:dyDescent="0.25">
      <c r="A6" s="3"/>
      <c r="B6" s="71" t="s">
        <v>12</v>
      </c>
      <c r="C6" s="79" t="s">
        <v>2</v>
      </c>
      <c r="D6" s="70" t="s">
        <v>373</v>
      </c>
      <c r="E6" s="87">
        <v>170637</v>
      </c>
      <c r="F6" s="87">
        <v>342780</v>
      </c>
      <c r="G6" s="88">
        <v>295045</v>
      </c>
      <c r="H6" s="3"/>
      <c r="I6" s="3"/>
      <c r="J6" s="3"/>
    </row>
    <row r="7" spans="1:10" ht="12" customHeight="1" x14ac:dyDescent="0.25">
      <c r="A7" s="3"/>
      <c r="B7" s="71" t="s">
        <v>11</v>
      </c>
      <c r="C7" s="79" t="s">
        <v>25</v>
      </c>
      <c r="D7" s="70" t="s">
        <v>37</v>
      </c>
      <c r="E7" s="87">
        <v>35979</v>
      </c>
      <c r="F7" s="87">
        <v>60819</v>
      </c>
      <c r="G7" s="88">
        <v>56795</v>
      </c>
      <c r="H7" s="3"/>
      <c r="I7" s="3"/>
      <c r="J7" s="3"/>
    </row>
    <row r="8" spans="1:10" ht="12" customHeight="1" x14ac:dyDescent="0.25">
      <c r="A8" s="3"/>
      <c r="B8" s="71" t="s">
        <v>8</v>
      </c>
      <c r="C8" s="79" t="s">
        <v>12</v>
      </c>
      <c r="D8" s="70" t="s">
        <v>374</v>
      </c>
      <c r="E8" s="87">
        <v>131462</v>
      </c>
      <c r="F8" s="87">
        <v>239745</v>
      </c>
      <c r="G8" s="88">
        <v>229376</v>
      </c>
      <c r="H8" s="3"/>
      <c r="I8" s="3"/>
      <c r="J8" s="3"/>
    </row>
    <row r="9" spans="1:10" ht="12" customHeight="1" x14ac:dyDescent="0.25">
      <c r="A9" s="3"/>
      <c r="B9" s="71" t="s">
        <v>6</v>
      </c>
      <c r="C9" s="79" t="s">
        <v>11</v>
      </c>
      <c r="D9" s="70" t="s">
        <v>375</v>
      </c>
      <c r="E9" s="87">
        <v>32161</v>
      </c>
      <c r="F9" s="87">
        <v>25188</v>
      </c>
      <c r="G9" s="88">
        <v>11389</v>
      </c>
      <c r="H9" s="3"/>
      <c r="I9" s="3"/>
      <c r="J9" s="3"/>
    </row>
    <row r="10" spans="1:10" ht="12" customHeight="1" x14ac:dyDescent="0.25">
      <c r="A10" s="3"/>
      <c r="B10" s="71" t="s">
        <v>3</v>
      </c>
      <c r="C10" s="79" t="s">
        <v>8</v>
      </c>
      <c r="D10" s="70" t="s">
        <v>53</v>
      </c>
      <c r="E10" s="87">
        <v>12459</v>
      </c>
      <c r="F10" s="87">
        <v>24862</v>
      </c>
      <c r="G10" s="88">
        <v>22248</v>
      </c>
      <c r="H10" s="3"/>
      <c r="I10" s="3"/>
      <c r="J10" s="3"/>
    </row>
    <row r="11" spans="1:10" ht="12" customHeight="1" x14ac:dyDescent="0.25">
      <c r="A11" s="3"/>
      <c r="B11" s="71" t="s">
        <v>46</v>
      </c>
      <c r="C11" s="79" t="s">
        <v>6</v>
      </c>
      <c r="D11" s="70" t="s">
        <v>55</v>
      </c>
      <c r="E11" s="87">
        <v>52244</v>
      </c>
      <c r="F11" s="87">
        <v>55493</v>
      </c>
      <c r="G11" s="88">
        <v>53987</v>
      </c>
      <c r="H11" s="3"/>
      <c r="I11" s="3"/>
      <c r="J11" s="3"/>
    </row>
    <row r="12" spans="1:10" ht="12" customHeight="1" x14ac:dyDescent="0.25">
      <c r="A12" s="3"/>
      <c r="B12" s="71" t="s">
        <v>94</v>
      </c>
      <c r="C12" s="79" t="s">
        <v>3</v>
      </c>
      <c r="D12" s="70" t="s">
        <v>52</v>
      </c>
      <c r="E12" s="87"/>
      <c r="F12" s="87">
        <v>4169</v>
      </c>
      <c r="G12" s="88">
        <v>4167</v>
      </c>
      <c r="H12" s="3"/>
      <c r="I12" s="3"/>
      <c r="J12" s="3"/>
    </row>
    <row r="13" spans="1:10" ht="12" customHeight="1" x14ac:dyDescent="0.25">
      <c r="A13" s="3"/>
      <c r="B13" s="71" t="s">
        <v>45</v>
      </c>
      <c r="C13" s="79" t="s">
        <v>46</v>
      </c>
      <c r="D13" s="70" t="s">
        <v>376</v>
      </c>
      <c r="E13" s="87"/>
      <c r="F13" s="87"/>
      <c r="G13" s="88"/>
      <c r="H13" s="3"/>
      <c r="I13" s="3"/>
      <c r="J13" s="3"/>
    </row>
    <row r="14" spans="1:10" ht="12" customHeight="1" x14ac:dyDescent="0.25">
      <c r="A14" s="3"/>
      <c r="B14" s="71" t="s">
        <v>44</v>
      </c>
      <c r="C14" s="84" t="s">
        <v>94</v>
      </c>
      <c r="D14" s="81" t="s">
        <v>377</v>
      </c>
      <c r="E14" s="329">
        <f>SUM(E6:E13)</f>
        <v>434942</v>
      </c>
      <c r="F14" s="329">
        <f t="shared" ref="F14:G14" si="0">SUM(F6:F13)</f>
        <v>753056</v>
      </c>
      <c r="G14" s="330">
        <f t="shared" si="0"/>
        <v>673007</v>
      </c>
      <c r="H14" s="3"/>
      <c r="I14" s="3"/>
      <c r="J14" s="3"/>
    </row>
    <row r="15" spans="1:10" ht="12" customHeight="1" x14ac:dyDescent="0.25">
      <c r="A15" s="3"/>
      <c r="B15" s="71" t="s">
        <v>41</v>
      </c>
      <c r="C15" s="79" t="s">
        <v>45</v>
      </c>
      <c r="D15" s="70" t="s">
        <v>378</v>
      </c>
      <c r="E15" s="87"/>
      <c r="F15" s="87"/>
      <c r="G15" s="88"/>
      <c r="H15" s="3"/>
      <c r="I15" s="3"/>
      <c r="J15" s="3"/>
    </row>
    <row r="16" spans="1:10" ht="12" customHeight="1" x14ac:dyDescent="0.25">
      <c r="A16" s="3"/>
      <c r="B16" s="71" t="s">
        <v>40</v>
      </c>
      <c r="C16" s="79" t="s">
        <v>44</v>
      </c>
      <c r="D16" s="70" t="s">
        <v>379</v>
      </c>
      <c r="E16" s="87"/>
      <c r="F16" s="87"/>
      <c r="G16" s="88"/>
      <c r="H16" s="3"/>
      <c r="I16" s="3"/>
      <c r="J16" s="3"/>
    </row>
    <row r="17" spans="1:10" ht="12" customHeight="1" x14ac:dyDescent="0.25">
      <c r="A17" s="3"/>
      <c r="B17" s="71" t="s">
        <v>95</v>
      </c>
      <c r="C17" s="79" t="s">
        <v>41</v>
      </c>
      <c r="D17" s="70" t="s">
        <v>380</v>
      </c>
      <c r="E17" s="87">
        <v>67293</v>
      </c>
      <c r="F17" s="87">
        <v>75366</v>
      </c>
      <c r="G17" s="88">
        <v>75366</v>
      </c>
      <c r="H17" s="3"/>
      <c r="I17" s="3"/>
      <c r="J17" s="3"/>
    </row>
    <row r="18" spans="1:10" ht="12" customHeight="1" x14ac:dyDescent="0.25">
      <c r="A18" s="3"/>
      <c r="B18" s="71" t="s">
        <v>96</v>
      </c>
      <c r="C18" s="79" t="s">
        <v>40</v>
      </c>
      <c r="D18" s="70" t="s">
        <v>381</v>
      </c>
      <c r="E18" s="87">
        <v>0</v>
      </c>
      <c r="F18" s="87">
        <v>0</v>
      </c>
      <c r="G18" s="88">
        <v>0</v>
      </c>
      <c r="H18" s="3"/>
      <c r="I18" s="3"/>
      <c r="J18" s="3"/>
    </row>
    <row r="19" spans="1:10" ht="12" customHeight="1" thickBot="1" x14ac:dyDescent="0.3">
      <c r="A19" s="3"/>
      <c r="B19" s="679" t="s">
        <v>97</v>
      </c>
      <c r="C19" s="691" t="s">
        <v>95</v>
      </c>
      <c r="D19" s="66" t="s">
        <v>382</v>
      </c>
      <c r="E19" s="696">
        <f>SUM(E15:E18)</f>
        <v>67293</v>
      </c>
      <c r="F19" s="696">
        <f t="shared" ref="F19:G19" si="1">SUM(F15:F18)</f>
        <v>75366</v>
      </c>
      <c r="G19" s="697">
        <f t="shared" si="1"/>
        <v>75366</v>
      </c>
      <c r="H19" s="3"/>
      <c r="I19" s="3"/>
      <c r="J19" s="3"/>
    </row>
    <row r="20" spans="1:10" ht="12.95" customHeight="1" thickTop="1" thickBot="1" x14ac:dyDescent="0.3">
      <c r="A20" s="3"/>
      <c r="B20" s="690" t="s">
        <v>98</v>
      </c>
      <c r="C20" s="692" t="s">
        <v>96</v>
      </c>
      <c r="D20" s="693" t="s">
        <v>383</v>
      </c>
      <c r="E20" s="702">
        <f>SUM(E14+E19)</f>
        <v>502235</v>
      </c>
      <c r="F20" s="702">
        <f t="shared" ref="F20:G20" si="2">SUM(F14+F19)</f>
        <v>828422</v>
      </c>
      <c r="G20" s="703">
        <f t="shared" si="2"/>
        <v>748373</v>
      </c>
      <c r="H20" s="3"/>
      <c r="I20" s="3"/>
      <c r="J20" s="3"/>
    </row>
    <row r="21" spans="1:10" ht="12" customHeight="1" thickTop="1" x14ac:dyDescent="0.25">
      <c r="A21" s="3"/>
      <c r="B21" s="680" t="s">
        <v>337</v>
      </c>
      <c r="C21" s="698" t="s">
        <v>97</v>
      </c>
      <c r="D21" s="699" t="s">
        <v>384</v>
      </c>
      <c r="E21" s="700">
        <v>210804</v>
      </c>
      <c r="F21" s="700">
        <v>518449</v>
      </c>
      <c r="G21" s="701">
        <v>508880</v>
      </c>
      <c r="H21" s="3"/>
      <c r="I21" s="3"/>
      <c r="J21" s="3"/>
    </row>
    <row r="22" spans="1:10" ht="12" customHeight="1" x14ac:dyDescent="0.25">
      <c r="A22" s="3"/>
      <c r="B22" s="71" t="s">
        <v>338</v>
      </c>
      <c r="C22" s="79" t="s">
        <v>98</v>
      </c>
      <c r="D22" s="70" t="s">
        <v>385</v>
      </c>
      <c r="E22" s="87">
        <v>65000</v>
      </c>
      <c r="F22" s="87">
        <v>65336</v>
      </c>
      <c r="G22" s="88">
        <v>65335</v>
      </c>
      <c r="H22" s="3"/>
      <c r="I22" s="3"/>
      <c r="J22" s="3"/>
    </row>
    <row r="23" spans="1:10" ht="12" customHeight="1" x14ac:dyDescent="0.25">
      <c r="A23" s="3"/>
      <c r="B23" s="71" t="s">
        <v>339</v>
      </c>
      <c r="C23" s="79" t="s">
        <v>337</v>
      </c>
      <c r="D23" s="70" t="s">
        <v>580</v>
      </c>
      <c r="E23" s="87">
        <v>9638</v>
      </c>
      <c r="F23" s="87">
        <v>12077</v>
      </c>
      <c r="G23" s="88">
        <v>9747</v>
      </c>
      <c r="H23" s="3"/>
      <c r="I23" s="3"/>
      <c r="J23" s="3"/>
    </row>
    <row r="24" spans="1:10" ht="12" customHeight="1" x14ac:dyDescent="0.25">
      <c r="A24" s="3"/>
      <c r="B24" s="71" t="s">
        <v>340</v>
      </c>
      <c r="C24" s="79" t="s">
        <v>338</v>
      </c>
      <c r="D24" s="85" t="s">
        <v>386</v>
      </c>
      <c r="E24" s="90">
        <v>29395</v>
      </c>
      <c r="F24" s="90">
        <v>51988</v>
      </c>
      <c r="G24" s="91">
        <v>45536</v>
      </c>
      <c r="H24" s="3"/>
      <c r="I24" s="3"/>
      <c r="J24" s="3"/>
    </row>
    <row r="25" spans="1:10" ht="12" customHeight="1" x14ac:dyDescent="0.25">
      <c r="A25" s="3"/>
      <c r="B25" s="71" t="s">
        <v>99</v>
      </c>
      <c r="C25" s="79" t="s">
        <v>339</v>
      </c>
      <c r="D25" s="85" t="s">
        <v>674</v>
      </c>
      <c r="E25" s="90">
        <v>5457</v>
      </c>
      <c r="F25" s="90">
        <v>7107</v>
      </c>
      <c r="G25" s="91">
        <v>5411</v>
      </c>
      <c r="H25" s="3"/>
      <c r="I25" s="3"/>
      <c r="J25" s="3"/>
    </row>
    <row r="26" spans="1:10" ht="12" customHeight="1" x14ac:dyDescent="0.25">
      <c r="A26" s="3"/>
      <c r="B26" s="71" t="s">
        <v>100</v>
      </c>
      <c r="C26" s="79" t="s">
        <v>340</v>
      </c>
      <c r="D26" s="85" t="s">
        <v>675</v>
      </c>
      <c r="E26" s="90"/>
      <c r="F26" s="90">
        <v>2620</v>
      </c>
      <c r="G26" s="91">
        <v>361</v>
      </c>
      <c r="H26" s="3"/>
      <c r="I26" s="3"/>
      <c r="J26" s="3"/>
    </row>
    <row r="27" spans="1:10" ht="12" customHeight="1" x14ac:dyDescent="0.25">
      <c r="A27" s="3"/>
      <c r="B27" s="71" t="s">
        <v>101</v>
      </c>
      <c r="C27" s="79" t="s">
        <v>99</v>
      </c>
      <c r="D27" s="85" t="s">
        <v>387</v>
      </c>
      <c r="E27" s="90">
        <v>14435</v>
      </c>
      <c r="F27" s="90">
        <v>36434</v>
      </c>
      <c r="G27" s="91">
        <v>34451</v>
      </c>
      <c r="H27" s="3"/>
      <c r="I27" s="3"/>
      <c r="J27" s="3"/>
    </row>
    <row r="28" spans="1:10" ht="12" customHeight="1" x14ac:dyDescent="0.25">
      <c r="A28" s="3"/>
      <c r="B28" s="71" t="s">
        <v>102</v>
      </c>
      <c r="C28" s="79" t="s">
        <v>100</v>
      </c>
      <c r="D28" s="85" t="s">
        <v>388</v>
      </c>
      <c r="E28" s="90"/>
      <c r="F28" s="90"/>
      <c r="G28" s="91"/>
      <c r="H28" s="3"/>
      <c r="I28" s="3"/>
      <c r="J28" s="3"/>
    </row>
    <row r="29" spans="1:10" ht="12" customHeight="1" x14ac:dyDescent="0.25">
      <c r="A29" s="3"/>
      <c r="B29" s="71" t="s">
        <v>103</v>
      </c>
      <c r="C29" s="79" t="s">
        <v>101</v>
      </c>
      <c r="D29" s="85" t="s">
        <v>389</v>
      </c>
      <c r="E29" s="90">
        <v>36025</v>
      </c>
      <c r="F29" s="90">
        <v>1439</v>
      </c>
      <c r="G29" s="91">
        <v>1439</v>
      </c>
      <c r="H29" s="3"/>
      <c r="I29" s="3"/>
      <c r="J29" s="3"/>
    </row>
    <row r="30" spans="1:10" ht="12" customHeight="1" x14ac:dyDescent="0.25">
      <c r="A30" s="3"/>
      <c r="B30" s="71" t="s">
        <v>104</v>
      </c>
      <c r="C30" s="84" t="s">
        <v>102</v>
      </c>
      <c r="D30" s="85" t="s">
        <v>390</v>
      </c>
      <c r="E30" s="90">
        <v>10454</v>
      </c>
      <c r="F30" s="90">
        <v>10540</v>
      </c>
      <c r="G30" s="91">
        <v>10540</v>
      </c>
      <c r="H30" s="3"/>
      <c r="I30" s="3"/>
      <c r="J30" s="3"/>
    </row>
    <row r="31" spans="1:10" ht="12" customHeight="1" x14ac:dyDescent="0.25">
      <c r="A31" s="3"/>
      <c r="B31" s="71" t="s">
        <v>105</v>
      </c>
      <c r="C31" s="79" t="s">
        <v>103</v>
      </c>
      <c r="D31" s="66" t="s">
        <v>391</v>
      </c>
      <c r="E31" s="67">
        <f>SUM(E21:E30)</f>
        <v>381208</v>
      </c>
      <c r="F31" s="67">
        <f t="shared" ref="F31:G31" si="3">SUM(F21:F30)</f>
        <v>705990</v>
      </c>
      <c r="G31" s="69">
        <f t="shared" si="3"/>
        <v>681700</v>
      </c>
      <c r="H31" s="3"/>
      <c r="I31" s="3"/>
      <c r="J31" s="3"/>
    </row>
    <row r="32" spans="1:10" ht="12" customHeight="1" x14ac:dyDescent="0.25">
      <c r="A32" s="3"/>
      <c r="B32" s="71" t="s">
        <v>106</v>
      </c>
      <c r="C32" s="79" t="s">
        <v>104</v>
      </c>
      <c r="D32" s="85" t="s">
        <v>393</v>
      </c>
      <c r="E32" s="90"/>
      <c r="F32" s="90"/>
      <c r="G32" s="91"/>
      <c r="H32" s="3"/>
      <c r="I32" s="3"/>
      <c r="J32" s="3"/>
    </row>
    <row r="33" spans="1:10" ht="12" customHeight="1" x14ac:dyDescent="0.25">
      <c r="A33" s="3"/>
      <c r="B33" s="71" t="s">
        <v>107</v>
      </c>
      <c r="C33" s="79" t="s">
        <v>105</v>
      </c>
      <c r="D33" s="85" t="s">
        <v>394</v>
      </c>
      <c r="E33" s="90"/>
      <c r="F33" s="90"/>
      <c r="G33" s="91"/>
      <c r="H33" s="3"/>
      <c r="I33" s="3"/>
      <c r="J33" s="3"/>
    </row>
    <row r="34" spans="1:10" ht="12" customHeight="1" x14ac:dyDescent="0.25">
      <c r="A34" s="3"/>
      <c r="B34" s="71" t="s">
        <v>108</v>
      </c>
      <c r="C34" s="79" t="s">
        <v>106</v>
      </c>
      <c r="D34" s="85" t="s">
        <v>395</v>
      </c>
      <c r="E34" s="90">
        <v>121027</v>
      </c>
      <c r="F34" s="90">
        <v>114345</v>
      </c>
      <c r="G34" s="91">
        <v>114345</v>
      </c>
      <c r="H34" s="3"/>
      <c r="I34" s="3"/>
      <c r="J34" s="3"/>
    </row>
    <row r="35" spans="1:10" ht="12" customHeight="1" x14ac:dyDescent="0.25">
      <c r="A35" s="3"/>
      <c r="B35" s="71" t="s">
        <v>109</v>
      </c>
      <c r="C35" s="79" t="s">
        <v>107</v>
      </c>
      <c r="D35" s="85" t="s">
        <v>396</v>
      </c>
      <c r="E35" s="90"/>
      <c r="F35" s="90">
        <v>8087</v>
      </c>
      <c r="G35" s="91">
        <v>8087</v>
      </c>
      <c r="H35" s="3"/>
      <c r="I35" s="3"/>
      <c r="J35" s="3"/>
    </row>
    <row r="36" spans="1:10" ht="12" customHeight="1" x14ac:dyDescent="0.25">
      <c r="A36" s="3"/>
      <c r="B36" s="71" t="s">
        <v>110</v>
      </c>
      <c r="C36" s="84" t="s">
        <v>108</v>
      </c>
      <c r="D36" s="85" t="s">
        <v>397</v>
      </c>
      <c r="E36" s="90"/>
      <c r="F36" s="90"/>
      <c r="G36" s="91"/>
      <c r="H36" s="3"/>
      <c r="I36" s="3"/>
      <c r="J36" s="3"/>
    </row>
    <row r="37" spans="1:10" ht="12" customHeight="1" thickBot="1" x14ac:dyDescent="0.3">
      <c r="A37" s="3"/>
      <c r="B37" s="679" t="s">
        <v>392</v>
      </c>
      <c r="C37" s="691" t="s">
        <v>109</v>
      </c>
      <c r="D37" s="66" t="s">
        <v>398</v>
      </c>
      <c r="E37" s="331">
        <f>SUM(E32:E36)</f>
        <v>121027</v>
      </c>
      <c r="F37" s="331">
        <f t="shared" ref="F37:G37" si="4">SUM(F32:F36)</f>
        <v>122432</v>
      </c>
      <c r="G37" s="332">
        <f t="shared" si="4"/>
        <v>122432</v>
      </c>
      <c r="H37" s="3"/>
      <c r="I37" s="3"/>
      <c r="J37" s="3"/>
    </row>
    <row r="38" spans="1:10" ht="12.95" customHeight="1" thickTop="1" thickBot="1" x14ac:dyDescent="0.3">
      <c r="A38" s="3"/>
      <c r="B38" s="690" t="s">
        <v>434</v>
      </c>
      <c r="C38" s="692" t="s">
        <v>110</v>
      </c>
      <c r="D38" s="693" t="s">
        <v>399</v>
      </c>
      <c r="E38" s="694">
        <f>SUM(E37+E31)</f>
        <v>502235</v>
      </c>
      <c r="F38" s="694">
        <f t="shared" ref="F38:G38" si="5">SUM(F37+F31)</f>
        <v>828422</v>
      </c>
      <c r="G38" s="695">
        <f t="shared" si="5"/>
        <v>804132</v>
      </c>
      <c r="H38" s="3"/>
      <c r="I38" s="3"/>
      <c r="J38" s="3"/>
    </row>
    <row r="39" spans="1:10" ht="15.75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&amp;C&amp;"-,Félkövér"&amp;14
Egyszerűsített pénzforgalmi jelentés&amp;R 20. melléklet a 9/2017. (IV.28.)  önkormányzati rendelethez, 
adatok ezer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53"/>
  <sheetViews>
    <sheetView zoomScaleNormal="100" workbookViewId="0">
      <selection activeCell="L41" sqref="L41"/>
    </sheetView>
  </sheetViews>
  <sheetFormatPr defaultRowHeight="15" x14ac:dyDescent="0.25"/>
  <cols>
    <col min="1" max="1" width="0.42578125" customWidth="1"/>
    <col min="2" max="2" width="3.28515625" customWidth="1"/>
    <col min="3" max="3" width="2.85546875" customWidth="1"/>
    <col min="4" max="4" width="61.42578125" customWidth="1"/>
  </cols>
  <sheetData>
    <row r="1" spans="1:14" ht="15.75" thickBot="1" x14ac:dyDescent="0.3">
      <c r="A1" s="64"/>
      <c r="B1" s="64"/>
      <c r="C1" s="64"/>
      <c r="D1" s="64"/>
      <c r="E1" s="64"/>
      <c r="F1" s="64"/>
      <c r="G1" s="64"/>
      <c r="H1" s="64"/>
      <c r="I1" s="863"/>
      <c r="J1" s="863"/>
      <c r="K1" s="64"/>
      <c r="L1" s="64"/>
      <c r="M1" s="64"/>
      <c r="N1" s="64"/>
    </row>
    <row r="2" spans="1:14" ht="12" customHeight="1" thickTop="1" thickBot="1" x14ac:dyDescent="0.3">
      <c r="A2" s="64"/>
      <c r="B2" s="320"/>
      <c r="C2" s="321"/>
      <c r="D2" s="322" t="s">
        <v>113</v>
      </c>
      <c r="E2" s="322" t="s">
        <v>114</v>
      </c>
      <c r="F2" s="322" t="s">
        <v>115</v>
      </c>
      <c r="G2" s="323" t="s">
        <v>116</v>
      </c>
      <c r="H2" s="602" t="s">
        <v>117</v>
      </c>
      <c r="I2" s="322" t="s">
        <v>118</v>
      </c>
      <c r="J2" s="323" t="s">
        <v>119</v>
      </c>
      <c r="K2" s="64"/>
      <c r="L2" s="64"/>
      <c r="M2" s="64"/>
      <c r="N2" s="64"/>
    </row>
    <row r="3" spans="1:14" ht="21.95" customHeight="1" thickTop="1" x14ac:dyDescent="0.25">
      <c r="A3" s="64"/>
      <c r="B3" s="94" t="s">
        <v>2</v>
      </c>
      <c r="C3" s="95"/>
      <c r="D3" s="324" t="s">
        <v>131</v>
      </c>
      <c r="E3" s="325" t="s">
        <v>402</v>
      </c>
      <c r="F3" s="325" t="s">
        <v>403</v>
      </c>
      <c r="G3" s="326" t="s">
        <v>404</v>
      </c>
      <c r="H3" s="603" t="s">
        <v>405</v>
      </c>
      <c r="I3" s="325" t="s">
        <v>403</v>
      </c>
      <c r="J3" s="326" t="s">
        <v>406</v>
      </c>
      <c r="K3" s="64"/>
      <c r="L3" s="64"/>
      <c r="M3" s="64"/>
      <c r="N3" s="64"/>
    </row>
    <row r="4" spans="1:14" ht="12" customHeight="1" x14ac:dyDescent="0.25">
      <c r="A4" s="64"/>
      <c r="B4" s="96" t="s">
        <v>25</v>
      </c>
      <c r="C4" s="75" t="s">
        <v>2</v>
      </c>
      <c r="D4" s="75" t="s">
        <v>25</v>
      </c>
      <c r="E4" s="75" t="s">
        <v>12</v>
      </c>
      <c r="F4" s="75" t="s">
        <v>11</v>
      </c>
      <c r="G4" s="76" t="s">
        <v>8</v>
      </c>
      <c r="H4" s="604" t="s">
        <v>6</v>
      </c>
      <c r="I4" s="75" t="s">
        <v>3</v>
      </c>
      <c r="J4" s="76" t="s">
        <v>46</v>
      </c>
      <c r="K4" s="64"/>
      <c r="L4" s="64"/>
      <c r="M4" s="64"/>
      <c r="N4" s="64"/>
    </row>
    <row r="5" spans="1:14" ht="12" customHeight="1" x14ac:dyDescent="0.25">
      <c r="A5" s="64"/>
      <c r="B5" s="96" t="s">
        <v>12</v>
      </c>
      <c r="C5" s="73" t="s">
        <v>2</v>
      </c>
      <c r="D5" s="72" t="s">
        <v>400</v>
      </c>
      <c r="E5" s="87">
        <v>72399</v>
      </c>
      <c r="F5" s="70">
        <v>0</v>
      </c>
      <c r="G5" s="88">
        <v>72399</v>
      </c>
      <c r="H5" s="605">
        <v>115244</v>
      </c>
      <c r="I5" s="70">
        <v>0</v>
      </c>
      <c r="J5" s="88">
        <v>115244</v>
      </c>
      <c r="K5" s="64"/>
      <c r="L5" s="64"/>
      <c r="M5" s="64"/>
      <c r="N5" s="64"/>
    </row>
    <row r="6" spans="1:14" ht="12" customHeight="1" x14ac:dyDescent="0.25">
      <c r="A6" s="64"/>
      <c r="B6" s="96" t="s">
        <v>11</v>
      </c>
      <c r="C6" s="73" t="s">
        <v>25</v>
      </c>
      <c r="D6" s="72" t="s">
        <v>401</v>
      </c>
      <c r="E6" s="87">
        <v>20239</v>
      </c>
      <c r="F6" s="70">
        <v>0</v>
      </c>
      <c r="G6" s="88">
        <v>20239</v>
      </c>
      <c r="H6" s="605">
        <v>26174</v>
      </c>
      <c r="I6" s="70">
        <v>0</v>
      </c>
      <c r="J6" s="88">
        <v>26174</v>
      </c>
      <c r="K6" s="64"/>
      <c r="L6" s="64"/>
      <c r="M6" s="64"/>
      <c r="N6" s="64"/>
    </row>
    <row r="7" spans="1:14" ht="12" customHeight="1" x14ac:dyDescent="0.25">
      <c r="A7" s="64"/>
      <c r="B7" s="96" t="s">
        <v>8</v>
      </c>
      <c r="C7" s="73" t="s">
        <v>12</v>
      </c>
      <c r="D7" s="72" t="s">
        <v>407</v>
      </c>
      <c r="E7" s="70">
        <v>0</v>
      </c>
      <c r="F7" s="70">
        <v>0</v>
      </c>
      <c r="G7" s="82">
        <v>0</v>
      </c>
      <c r="H7" s="70">
        <v>2117</v>
      </c>
      <c r="I7" s="70">
        <v>0</v>
      </c>
      <c r="J7" s="82">
        <v>2117</v>
      </c>
      <c r="K7" s="64"/>
      <c r="L7" s="64"/>
      <c r="M7" s="64"/>
      <c r="N7" s="64"/>
    </row>
    <row r="8" spans="1:14" ht="12" customHeight="1" x14ac:dyDescent="0.25">
      <c r="A8" s="64"/>
      <c r="B8" s="96" t="s">
        <v>6</v>
      </c>
      <c r="C8" s="74" t="s">
        <v>113</v>
      </c>
      <c r="D8" s="74" t="s">
        <v>408</v>
      </c>
      <c r="E8" s="89">
        <f t="shared" ref="E8:G8" si="0">SUM(E5:E7)</f>
        <v>92638</v>
      </c>
      <c r="F8" s="89">
        <f t="shared" si="0"/>
        <v>0</v>
      </c>
      <c r="G8" s="107">
        <f t="shared" si="0"/>
        <v>92638</v>
      </c>
      <c r="H8" s="89">
        <f t="shared" ref="H8:I8" si="1">SUM(H5:H7)</f>
        <v>143535</v>
      </c>
      <c r="I8" s="89">
        <f t="shared" si="1"/>
        <v>0</v>
      </c>
      <c r="J8" s="107">
        <f t="shared" ref="J8" si="2">SUM(J5:J7)</f>
        <v>143535</v>
      </c>
      <c r="K8" s="64"/>
      <c r="L8" s="64"/>
      <c r="M8" s="64"/>
      <c r="N8" s="64"/>
    </row>
    <row r="9" spans="1:14" ht="12" customHeight="1" x14ac:dyDescent="0.25">
      <c r="A9" s="64"/>
      <c r="B9" s="96" t="s">
        <v>3</v>
      </c>
      <c r="C9" s="72" t="s">
        <v>11</v>
      </c>
      <c r="D9" s="72" t="s">
        <v>409</v>
      </c>
      <c r="E9" s="70">
        <v>0</v>
      </c>
      <c r="F9" s="70">
        <v>0</v>
      </c>
      <c r="G9" s="82">
        <v>0</v>
      </c>
      <c r="H9" s="70">
        <v>0</v>
      </c>
      <c r="I9" s="70">
        <v>0</v>
      </c>
      <c r="J9" s="82">
        <v>0</v>
      </c>
      <c r="K9" s="64"/>
      <c r="L9" s="64"/>
      <c r="M9" s="64"/>
      <c r="N9" s="64"/>
    </row>
    <row r="10" spans="1:14" ht="12" customHeight="1" x14ac:dyDescent="0.25">
      <c r="A10" s="64"/>
      <c r="B10" s="96" t="s">
        <v>46</v>
      </c>
      <c r="C10" s="72" t="s">
        <v>8</v>
      </c>
      <c r="D10" s="72" t="s">
        <v>410</v>
      </c>
      <c r="E10" s="70">
        <v>0</v>
      </c>
      <c r="F10" s="70">
        <v>0</v>
      </c>
      <c r="G10" s="82">
        <v>0</v>
      </c>
      <c r="H10" s="70">
        <v>0</v>
      </c>
      <c r="I10" s="70">
        <v>0</v>
      </c>
      <c r="J10" s="82">
        <v>0</v>
      </c>
      <c r="K10" s="64"/>
      <c r="L10" s="64"/>
      <c r="M10" s="64"/>
      <c r="N10" s="64"/>
    </row>
    <row r="11" spans="1:14" ht="12" customHeight="1" x14ac:dyDescent="0.25">
      <c r="A11" s="64"/>
      <c r="B11" s="96" t="s">
        <v>94</v>
      </c>
      <c r="C11" s="74" t="s">
        <v>114</v>
      </c>
      <c r="D11" s="74" t="s">
        <v>411</v>
      </c>
      <c r="E11" s="81">
        <f t="shared" ref="E11:G11" si="3">SUM(E9:E10)</f>
        <v>0</v>
      </c>
      <c r="F11" s="81">
        <f t="shared" si="3"/>
        <v>0</v>
      </c>
      <c r="G11" s="83">
        <f t="shared" si="3"/>
        <v>0</v>
      </c>
      <c r="H11" s="81">
        <f t="shared" ref="H11:I11" si="4">SUM(H9:H10)</f>
        <v>0</v>
      </c>
      <c r="I11" s="81">
        <f t="shared" si="4"/>
        <v>0</v>
      </c>
      <c r="J11" s="83">
        <f t="shared" ref="J11" si="5">SUM(J9:J10)</f>
        <v>0</v>
      </c>
      <c r="K11" s="64"/>
      <c r="L11" s="64"/>
      <c r="M11" s="64"/>
      <c r="N11" s="64"/>
    </row>
    <row r="12" spans="1:14" ht="12" customHeight="1" x14ac:dyDescent="0.25">
      <c r="A12" s="64"/>
      <c r="B12" s="96" t="s">
        <v>45</v>
      </c>
      <c r="C12" s="72" t="s">
        <v>6</v>
      </c>
      <c r="D12" s="72" t="s">
        <v>412</v>
      </c>
      <c r="E12" s="87">
        <v>323546</v>
      </c>
      <c r="F12" s="70">
        <v>0</v>
      </c>
      <c r="G12" s="88">
        <v>323546</v>
      </c>
      <c r="H12" s="87">
        <v>290124</v>
      </c>
      <c r="I12" s="70">
        <v>0</v>
      </c>
      <c r="J12" s="88">
        <v>290124</v>
      </c>
      <c r="K12" s="64"/>
      <c r="L12" s="64"/>
      <c r="M12" s="64"/>
      <c r="N12" s="64"/>
    </row>
    <row r="13" spans="1:14" ht="12" customHeight="1" x14ac:dyDescent="0.25">
      <c r="A13" s="64"/>
      <c r="B13" s="96" t="s">
        <v>44</v>
      </c>
      <c r="C13" s="72" t="s">
        <v>3</v>
      </c>
      <c r="D13" s="72" t="s">
        <v>413</v>
      </c>
      <c r="E13" s="87">
        <v>347257</v>
      </c>
      <c r="F13" s="70">
        <v>0</v>
      </c>
      <c r="G13" s="88">
        <v>347257</v>
      </c>
      <c r="H13" s="87">
        <v>314004</v>
      </c>
      <c r="I13" s="70"/>
      <c r="J13" s="88">
        <v>314004</v>
      </c>
      <c r="K13" s="64"/>
      <c r="L13" s="64"/>
      <c r="M13" s="64"/>
      <c r="N13" s="64"/>
    </row>
    <row r="14" spans="1:14" ht="12" customHeight="1" x14ac:dyDescent="0.25">
      <c r="A14" s="64"/>
      <c r="B14" s="96" t="s">
        <v>41</v>
      </c>
      <c r="C14" s="72" t="s">
        <v>46</v>
      </c>
      <c r="D14" s="72" t="s">
        <v>676</v>
      </c>
      <c r="E14" s="87">
        <v>313476</v>
      </c>
      <c r="F14" s="70">
        <v>0</v>
      </c>
      <c r="G14" s="88">
        <v>313476</v>
      </c>
      <c r="H14" s="87">
        <v>10875</v>
      </c>
      <c r="I14" s="70">
        <v>0</v>
      </c>
      <c r="J14" s="88">
        <v>10875</v>
      </c>
      <c r="K14" s="64"/>
      <c r="L14" s="64"/>
      <c r="M14" s="64"/>
      <c r="N14" s="64"/>
    </row>
    <row r="15" spans="1:14" ht="12" customHeight="1" x14ac:dyDescent="0.25">
      <c r="A15" s="64"/>
      <c r="B15" s="96" t="s">
        <v>40</v>
      </c>
      <c r="C15" s="72" t="s">
        <v>94</v>
      </c>
      <c r="D15" s="72" t="s">
        <v>414</v>
      </c>
      <c r="E15" s="87">
        <v>2813</v>
      </c>
      <c r="F15" s="70">
        <v>0</v>
      </c>
      <c r="G15" s="88">
        <v>2813</v>
      </c>
      <c r="H15" s="87">
        <v>65907</v>
      </c>
      <c r="I15" s="70">
        <v>0</v>
      </c>
      <c r="J15" s="88">
        <v>65907</v>
      </c>
      <c r="K15" s="64"/>
      <c r="L15" s="64"/>
      <c r="M15" s="64"/>
      <c r="N15" s="64"/>
    </row>
    <row r="16" spans="1:14" ht="12" customHeight="1" x14ac:dyDescent="0.25">
      <c r="A16" s="64"/>
      <c r="B16" s="96" t="s">
        <v>95</v>
      </c>
      <c r="C16" s="74" t="s">
        <v>115</v>
      </c>
      <c r="D16" s="74" t="s">
        <v>415</v>
      </c>
      <c r="E16" s="104">
        <f t="shared" ref="E16:G16" si="6">SUM(E12:E15)</f>
        <v>987092</v>
      </c>
      <c r="F16" s="104">
        <f t="shared" si="6"/>
        <v>0</v>
      </c>
      <c r="G16" s="327">
        <f t="shared" si="6"/>
        <v>987092</v>
      </c>
      <c r="H16" s="104">
        <f t="shared" ref="H16:I16" si="7">SUM(H12:H15)</f>
        <v>680910</v>
      </c>
      <c r="I16" s="104">
        <f t="shared" si="7"/>
        <v>0</v>
      </c>
      <c r="J16" s="327">
        <f t="shared" ref="J16" si="8">SUM(J12:J15)</f>
        <v>680910</v>
      </c>
      <c r="K16" s="64"/>
      <c r="L16" s="64"/>
      <c r="M16" s="64"/>
      <c r="N16" s="64"/>
    </row>
    <row r="17" spans="1:14" ht="12" customHeight="1" x14ac:dyDescent="0.25">
      <c r="A17" s="64"/>
      <c r="B17" s="96" t="s">
        <v>96</v>
      </c>
      <c r="C17" s="72" t="s">
        <v>94</v>
      </c>
      <c r="D17" s="72" t="s">
        <v>416</v>
      </c>
      <c r="E17" s="87">
        <v>71104</v>
      </c>
      <c r="F17" s="70">
        <v>0</v>
      </c>
      <c r="G17" s="88">
        <v>71104</v>
      </c>
      <c r="H17" s="87">
        <v>74684</v>
      </c>
      <c r="I17" s="70">
        <v>0</v>
      </c>
      <c r="J17" s="88">
        <v>74684</v>
      </c>
      <c r="K17" s="64"/>
      <c r="L17" s="64"/>
      <c r="M17" s="64"/>
      <c r="N17" s="64"/>
    </row>
    <row r="18" spans="1:14" ht="12" customHeight="1" x14ac:dyDescent="0.25">
      <c r="A18" s="64"/>
      <c r="B18" s="96" t="s">
        <v>97</v>
      </c>
      <c r="C18" s="72" t="s">
        <v>45</v>
      </c>
      <c r="D18" s="72" t="s">
        <v>417</v>
      </c>
      <c r="E18" s="87">
        <v>78833</v>
      </c>
      <c r="F18" s="70">
        <v>0</v>
      </c>
      <c r="G18" s="88">
        <v>78833</v>
      </c>
      <c r="H18" s="87">
        <v>96896</v>
      </c>
      <c r="I18" s="70">
        <v>0</v>
      </c>
      <c r="J18" s="88">
        <v>96896</v>
      </c>
      <c r="K18" s="64"/>
      <c r="L18" s="64"/>
      <c r="M18" s="64"/>
      <c r="N18" s="64"/>
    </row>
    <row r="19" spans="1:14" ht="12" customHeight="1" x14ac:dyDescent="0.25">
      <c r="A19" s="64"/>
      <c r="B19" s="96" t="s">
        <v>98</v>
      </c>
      <c r="C19" s="72" t="s">
        <v>44</v>
      </c>
      <c r="D19" s="72" t="s">
        <v>418</v>
      </c>
      <c r="E19" s="87">
        <v>0</v>
      </c>
      <c r="F19" s="70">
        <v>0</v>
      </c>
      <c r="G19" s="88">
        <v>0</v>
      </c>
      <c r="H19" s="87">
        <v>0</v>
      </c>
      <c r="I19" s="70">
        <v>0</v>
      </c>
      <c r="J19" s="88">
        <v>0</v>
      </c>
      <c r="K19" s="64"/>
      <c r="L19" s="64"/>
      <c r="M19" s="64"/>
      <c r="N19" s="64"/>
    </row>
    <row r="20" spans="1:14" ht="12" customHeight="1" x14ac:dyDescent="0.25">
      <c r="A20" s="64"/>
      <c r="B20" s="96" t="s">
        <v>337</v>
      </c>
      <c r="C20" s="72" t="s">
        <v>41</v>
      </c>
      <c r="D20" s="72" t="s">
        <v>419</v>
      </c>
      <c r="E20" s="87">
        <v>2689</v>
      </c>
      <c r="F20" s="70">
        <v>0</v>
      </c>
      <c r="G20" s="88">
        <v>2689</v>
      </c>
      <c r="H20" s="87">
        <v>3558</v>
      </c>
      <c r="I20" s="70">
        <v>0</v>
      </c>
      <c r="J20" s="88">
        <v>3558</v>
      </c>
      <c r="K20" s="64"/>
      <c r="L20" s="64"/>
      <c r="M20" s="64"/>
      <c r="N20" s="64"/>
    </row>
    <row r="21" spans="1:14" ht="12" customHeight="1" x14ac:dyDescent="0.25">
      <c r="A21" s="64"/>
      <c r="B21" s="96" t="s">
        <v>338</v>
      </c>
      <c r="C21" s="74" t="s">
        <v>116</v>
      </c>
      <c r="D21" s="74" t="s">
        <v>423</v>
      </c>
      <c r="E21" s="89">
        <f t="shared" ref="E21:G21" si="9">SUM(E17:E20)</f>
        <v>152626</v>
      </c>
      <c r="F21" s="89">
        <f t="shared" si="9"/>
        <v>0</v>
      </c>
      <c r="G21" s="107">
        <f t="shared" si="9"/>
        <v>152626</v>
      </c>
      <c r="H21" s="89">
        <f t="shared" ref="H21:I21" si="10">SUM(H17:H20)</f>
        <v>175138</v>
      </c>
      <c r="I21" s="89">
        <f t="shared" si="10"/>
        <v>0</v>
      </c>
      <c r="J21" s="107">
        <f t="shared" ref="J21" si="11">SUM(J17:J20)</f>
        <v>175138</v>
      </c>
      <c r="K21" s="64"/>
      <c r="L21" s="64"/>
      <c r="M21" s="64"/>
      <c r="N21" s="64"/>
    </row>
    <row r="22" spans="1:14" ht="12" customHeight="1" x14ac:dyDescent="0.25">
      <c r="A22" s="64"/>
      <c r="B22" s="96" t="s">
        <v>339</v>
      </c>
      <c r="C22" s="72" t="s">
        <v>40</v>
      </c>
      <c r="D22" s="72" t="s">
        <v>420</v>
      </c>
      <c r="E22" s="87">
        <v>285999</v>
      </c>
      <c r="F22" s="70">
        <v>0</v>
      </c>
      <c r="G22" s="88">
        <v>285999</v>
      </c>
      <c r="H22" s="87">
        <v>254262</v>
      </c>
      <c r="I22" s="70">
        <v>0</v>
      </c>
      <c r="J22" s="88">
        <v>254262</v>
      </c>
      <c r="K22" s="64"/>
      <c r="L22" s="64"/>
      <c r="M22" s="64"/>
      <c r="N22" s="64"/>
    </row>
    <row r="23" spans="1:14" ht="12" customHeight="1" x14ac:dyDescent="0.25">
      <c r="A23" s="64"/>
      <c r="B23" s="96" t="s">
        <v>340</v>
      </c>
      <c r="C23" s="72" t="s">
        <v>95</v>
      </c>
      <c r="D23" s="72" t="s">
        <v>421</v>
      </c>
      <c r="E23" s="87">
        <v>35051</v>
      </c>
      <c r="F23" s="70">
        <v>0</v>
      </c>
      <c r="G23" s="88">
        <v>35051</v>
      </c>
      <c r="H23" s="87">
        <v>31954</v>
      </c>
      <c r="I23" s="70">
        <v>0</v>
      </c>
      <c r="J23" s="88">
        <v>31954</v>
      </c>
      <c r="K23" s="64"/>
      <c r="L23" s="64"/>
      <c r="M23" s="64"/>
      <c r="N23" s="64"/>
    </row>
    <row r="24" spans="1:14" ht="12" customHeight="1" x14ac:dyDescent="0.25">
      <c r="A24" s="64"/>
      <c r="B24" s="96" t="s">
        <v>99</v>
      </c>
      <c r="C24" s="72" t="s">
        <v>96</v>
      </c>
      <c r="D24" s="72" t="s">
        <v>422</v>
      </c>
      <c r="E24" s="87">
        <v>57566</v>
      </c>
      <c r="F24" s="70">
        <v>0</v>
      </c>
      <c r="G24" s="88">
        <v>57566</v>
      </c>
      <c r="H24" s="87">
        <v>55192</v>
      </c>
      <c r="I24" s="70">
        <v>0</v>
      </c>
      <c r="J24" s="88">
        <v>55192</v>
      </c>
      <c r="K24" s="64"/>
      <c r="L24" s="64"/>
      <c r="M24" s="64"/>
      <c r="N24" s="64"/>
    </row>
    <row r="25" spans="1:14" ht="12" customHeight="1" x14ac:dyDescent="0.25">
      <c r="A25" s="64"/>
      <c r="B25" s="96" t="s">
        <v>100</v>
      </c>
      <c r="C25" s="74" t="s">
        <v>117</v>
      </c>
      <c r="D25" s="74" t="s">
        <v>424</v>
      </c>
      <c r="E25" s="104">
        <f t="shared" ref="E25:G25" si="12">SUM(E22:E24)</f>
        <v>378616</v>
      </c>
      <c r="F25" s="104">
        <f t="shared" si="12"/>
        <v>0</v>
      </c>
      <c r="G25" s="327">
        <f t="shared" si="12"/>
        <v>378616</v>
      </c>
      <c r="H25" s="104">
        <f t="shared" ref="H25:I25" si="13">SUM(H22:H24)</f>
        <v>341408</v>
      </c>
      <c r="I25" s="104">
        <f t="shared" si="13"/>
        <v>0</v>
      </c>
      <c r="J25" s="327">
        <f t="shared" ref="J25" si="14">SUM(J22:J24)</f>
        <v>341408</v>
      </c>
      <c r="K25" s="64"/>
      <c r="L25" s="64"/>
      <c r="M25" s="64"/>
      <c r="N25" s="64"/>
    </row>
    <row r="26" spans="1:14" ht="12" customHeight="1" x14ac:dyDescent="0.25">
      <c r="A26" s="64"/>
      <c r="B26" s="96" t="s">
        <v>101</v>
      </c>
      <c r="C26" s="74" t="s">
        <v>118</v>
      </c>
      <c r="D26" s="74" t="s">
        <v>425</v>
      </c>
      <c r="E26" s="105">
        <v>51064</v>
      </c>
      <c r="F26" s="81">
        <v>0</v>
      </c>
      <c r="G26" s="106">
        <v>51064</v>
      </c>
      <c r="H26" s="105">
        <v>65206</v>
      </c>
      <c r="I26" s="81">
        <v>0</v>
      </c>
      <c r="J26" s="106">
        <v>65206</v>
      </c>
      <c r="K26" s="64"/>
      <c r="L26" s="64"/>
      <c r="M26" s="64"/>
      <c r="N26" s="64"/>
    </row>
    <row r="27" spans="1:14" ht="12" customHeight="1" x14ac:dyDescent="0.25">
      <c r="A27" s="64"/>
      <c r="B27" s="96" t="s">
        <v>102</v>
      </c>
      <c r="C27" s="74" t="s">
        <v>119</v>
      </c>
      <c r="D27" s="74" t="s">
        <v>426</v>
      </c>
      <c r="E27" s="105">
        <v>303708</v>
      </c>
      <c r="F27" s="81">
        <v>0</v>
      </c>
      <c r="G27" s="106">
        <v>303708</v>
      </c>
      <c r="H27" s="105">
        <v>269849</v>
      </c>
      <c r="I27" s="81">
        <v>0</v>
      </c>
      <c r="J27" s="106">
        <v>269849</v>
      </c>
      <c r="K27" s="64"/>
      <c r="L27" s="64"/>
      <c r="M27" s="64"/>
      <c r="N27" s="64"/>
    </row>
    <row r="28" spans="1:14" ht="12" customHeight="1" x14ac:dyDescent="0.25">
      <c r="A28" s="64"/>
      <c r="B28" s="96" t="s">
        <v>103</v>
      </c>
      <c r="C28" s="72"/>
      <c r="D28" s="81" t="s">
        <v>427</v>
      </c>
      <c r="E28" s="104">
        <f t="shared" ref="E28:G28" si="15">SUM(E8+E11+E16-E21-E25-E26-E27)</f>
        <v>193716</v>
      </c>
      <c r="F28" s="104">
        <f t="shared" si="15"/>
        <v>0</v>
      </c>
      <c r="G28" s="327">
        <f t="shared" si="15"/>
        <v>193716</v>
      </c>
      <c r="H28" s="104">
        <f t="shared" ref="H28:I28" si="16">SUM(H8+H11+H16-H21-H25-H26-H27)</f>
        <v>-27156</v>
      </c>
      <c r="I28" s="104">
        <f t="shared" si="16"/>
        <v>0</v>
      </c>
      <c r="J28" s="327">
        <f t="shared" ref="J28" si="17">SUM(J8+J11+J16-J21-J25-J26-J27)</f>
        <v>-27156</v>
      </c>
      <c r="K28" s="64"/>
      <c r="L28" s="64"/>
      <c r="M28" s="64"/>
      <c r="N28" s="64"/>
    </row>
    <row r="29" spans="1:14" ht="12" customHeight="1" x14ac:dyDescent="0.25">
      <c r="A29" s="64"/>
      <c r="B29" s="96" t="s">
        <v>104</v>
      </c>
      <c r="C29" s="72" t="s">
        <v>97</v>
      </c>
      <c r="D29" s="72" t="s">
        <v>428</v>
      </c>
      <c r="E29" s="70">
        <v>0</v>
      </c>
      <c r="F29" s="70">
        <v>0</v>
      </c>
      <c r="G29" s="82">
        <v>0</v>
      </c>
      <c r="H29" s="70">
        <v>0</v>
      </c>
      <c r="I29" s="70">
        <v>0</v>
      </c>
      <c r="J29" s="82">
        <v>0</v>
      </c>
      <c r="K29" s="64"/>
      <c r="L29" s="64"/>
      <c r="M29" s="64"/>
      <c r="N29" s="64"/>
    </row>
    <row r="30" spans="1:14" ht="12" customHeight="1" x14ac:dyDescent="0.25">
      <c r="A30" s="64"/>
      <c r="B30" s="96" t="s">
        <v>105</v>
      </c>
      <c r="C30" s="72" t="s">
        <v>98</v>
      </c>
      <c r="D30" s="72" t="s">
        <v>429</v>
      </c>
      <c r="E30" s="70">
        <v>20</v>
      </c>
      <c r="F30" s="70">
        <v>0</v>
      </c>
      <c r="G30" s="82">
        <v>20</v>
      </c>
      <c r="H30" s="70">
        <v>17</v>
      </c>
      <c r="I30" s="70">
        <v>0</v>
      </c>
      <c r="J30" s="82">
        <v>17</v>
      </c>
      <c r="K30" s="64"/>
      <c r="L30" s="64"/>
      <c r="M30" s="64"/>
      <c r="N30" s="64"/>
    </row>
    <row r="31" spans="1:14" ht="12" customHeight="1" x14ac:dyDescent="0.25">
      <c r="A31" s="64"/>
      <c r="B31" s="96" t="s">
        <v>106</v>
      </c>
      <c r="C31" s="72" t="s">
        <v>337</v>
      </c>
      <c r="D31" s="72" t="s">
        <v>430</v>
      </c>
      <c r="E31" s="87">
        <v>70517</v>
      </c>
      <c r="F31" s="70">
        <v>0</v>
      </c>
      <c r="G31" s="88">
        <v>70517</v>
      </c>
      <c r="H31" s="87">
        <v>0</v>
      </c>
      <c r="I31" s="70">
        <v>0</v>
      </c>
      <c r="J31" s="88">
        <v>0</v>
      </c>
      <c r="K31" s="64"/>
      <c r="L31" s="64"/>
      <c r="M31" s="64"/>
      <c r="N31" s="64"/>
    </row>
    <row r="32" spans="1:14" ht="12" customHeight="1" x14ac:dyDescent="0.25">
      <c r="A32" s="64"/>
      <c r="B32" s="96" t="s">
        <v>107</v>
      </c>
      <c r="C32" s="72" t="s">
        <v>338</v>
      </c>
      <c r="D32" s="72" t="s">
        <v>431</v>
      </c>
      <c r="E32" s="70">
        <v>0</v>
      </c>
      <c r="F32" s="70">
        <v>0</v>
      </c>
      <c r="G32" s="82">
        <v>0</v>
      </c>
      <c r="H32" s="70">
        <v>0</v>
      </c>
      <c r="I32" s="70">
        <v>0</v>
      </c>
      <c r="J32" s="82">
        <v>0</v>
      </c>
      <c r="K32" s="64"/>
      <c r="L32" s="64"/>
      <c r="M32" s="64"/>
      <c r="N32" s="64"/>
    </row>
    <row r="33" spans="1:14" ht="12" customHeight="1" x14ac:dyDescent="0.25">
      <c r="A33" s="64"/>
      <c r="B33" s="96" t="s">
        <v>108</v>
      </c>
      <c r="C33" s="74" t="s">
        <v>432</v>
      </c>
      <c r="D33" s="74" t="s">
        <v>433</v>
      </c>
      <c r="E33" s="104">
        <f t="shared" ref="E33:G33" si="18">SUM(E29:E31)</f>
        <v>70537</v>
      </c>
      <c r="F33" s="104">
        <f t="shared" si="18"/>
        <v>0</v>
      </c>
      <c r="G33" s="327">
        <f t="shared" si="18"/>
        <v>70537</v>
      </c>
      <c r="H33" s="104">
        <f t="shared" ref="H33:I33" si="19">SUM(H29:H31)</f>
        <v>17</v>
      </c>
      <c r="I33" s="104">
        <f t="shared" si="19"/>
        <v>0</v>
      </c>
      <c r="J33" s="327">
        <f>SUM(J29:J32)</f>
        <v>17</v>
      </c>
      <c r="K33" s="64"/>
      <c r="L33" s="64"/>
      <c r="M33" s="64"/>
      <c r="N33" s="64"/>
    </row>
    <row r="34" spans="1:14" ht="12" customHeight="1" x14ac:dyDescent="0.25">
      <c r="A34" s="64"/>
      <c r="B34" s="96" t="s">
        <v>109</v>
      </c>
      <c r="C34" s="72" t="s">
        <v>339</v>
      </c>
      <c r="D34" s="72" t="s">
        <v>435</v>
      </c>
      <c r="E34" s="70">
        <v>826</v>
      </c>
      <c r="F34" s="70">
        <v>0</v>
      </c>
      <c r="G34" s="82">
        <v>826</v>
      </c>
      <c r="H34" s="70">
        <v>53</v>
      </c>
      <c r="I34" s="70">
        <v>0</v>
      </c>
      <c r="J34" s="82">
        <v>53</v>
      </c>
      <c r="K34" s="64"/>
      <c r="L34" s="64"/>
      <c r="M34" s="64"/>
      <c r="N34" s="64"/>
    </row>
    <row r="35" spans="1:14" ht="12" customHeight="1" x14ac:dyDescent="0.25">
      <c r="A35" s="64"/>
      <c r="B35" s="96" t="s">
        <v>110</v>
      </c>
      <c r="C35" s="72" t="s">
        <v>340</v>
      </c>
      <c r="D35" s="72" t="s">
        <v>436</v>
      </c>
      <c r="E35" s="70">
        <v>0</v>
      </c>
      <c r="F35" s="70">
        <v>0</v>
      </c>
      <c r="G35" s="82">
        <v>0</v>
      </c>
      <c r="H35" s="70">
        <v>0</v>
      </c>
      <c r="I35" s="70">
        <v>0</v>
      </c>
      <c r="J35" s="82">
        <v>0</v>
      </c>
      <c r="K35" s="64"/>
      <c r="L35" s="64"/>
      <c r="M35" s="64"/>
      <c r="N35" s="64"/>
    </row>
    <row r="36" spans="1:14" ht="12" customHeight="1" x14ac:dyDescent="0.25">
      <c r="A36" s="64"/>
      <c r="B36" s="96" t="s">
        <v>392</v>
      </c>
      <c r="C36" s="72" t="s">
        <v>99</v>
      </c>
      <c r="D36" s="72" t="s">
        <v>437</v>
      </c>
      <c r="E36" s="87">
        <v>131907</v>
      </c>
      <c r="F36" s="70">
        <v>0</v>
      </c>
      <c r="G36" s="88">
        <v>131907</v>
      </c>
      <c r="H36" s="87">
        <v>1391</v>
      </c>
      <c r="I36" s="70">
        <v>0</v>
      </c>
      <c r="J36" s="88">
        <v>1391</v>
      </c>
      <c r="K36" s="64"/>
      <c r="L36" s="64"/>
      <c r="M36" s="64"/>
      <c r="N36" s="64"/>
    </row>
    <row r="37" spans="1:14" ht="12" customHeight="1" x14ac:dyDescent="0.25">
      <c r="A37" s="64"/>
      <c r="B37" s="96" t="s">
        <v>434</v>
      </c>
      <c r="C37" s="72" t="s">
        <v>100</v>
      </c>
      <c r="D37" s="72" t="s">
        <v>438</v>
      </c>
      <c r="E37" s="70">
        <v>0</v>
      </c>
      <c r="F37" s="70">
        <v>0</v>
      </c>
      <c r="G37" s="82">
        <v>0</v>
      </c>
      <c r="H37" s="70">
        <v>0</v>
      </c>
      <c r="I37" s="70">
        <v>0</v>
      </c>
      <c r="J37" s="82">
        <v>0</v>
      </c>
      <c r="K37" s="64"/>
      <c r="L37" s="64"/>
      <c r="M37" s="64"/>
      <c r="N37" s="64"/>
    </row>
    <row r="38" spans="1:14" ht="12" customHeight="1" x14ac:dyDescent="0.25">
      <c r="A38" s="64"/>
      <c r="B38" s="96" t="s">
        <v>440</v>
      </c>
      <c r="C38" s="74" t="s">
        <v>287</v>
      </c>
      <c r="D38" s="74" t="s">
        <v>439</v>
      </c>
      <c r="E38" s="104">
        <f t="shared" ref="E38:G38" si="20">SUM(E34:E36)</f>
        <v>132733</v>
      </c>
      <c r="F38" s="104">
        <f t="shared" si="20"/>
        <v>0</v>
      </c>
      <c r="G38" s="327">
        <f t="shared" si="20"/>
        <v>132733</v>
      </c>
      <c r="H38" s="104">
        <f t="shared" ref="H38:I38" si="21">SUM(H34:H36)</f>
        <v>1444</v>
      </c>
      <c r="I38" s="104">
        <f t="shared" si="21"/>
        <v>0</v>
      </c>
      <c r="J38" s="327">
        <f t="shared" ref="J38" si="22">SUM(J34:J36)</f>
        <v>1444</v>
      </c>
      <c r="K38" s="64"/>
      <c r="L38" s="64"/>
      <c r="M38" s="64"/>
      <c r="N38" s="64"/>
    </row>
    <row r="39" spans="1:14" ht="12" customHeight="1" x14ac:dyDescent="0.25">
      <c r="A39" s="64"/>
      <c r="B39" s="96" t="s">
        <v>441</v>
      </c>
      <c r="C39" s="101"/>
      <c r="D39" s="66" t="s">
        <v>444</v>
      </c>
      <c r="E39" s="92">
        <f t="shared" ref="E39:G39" si="23">SUM(E33-E38)</f>
        <v>-62196</v>
      </c>
      <c r="F39" s="92">
        <f t="shared" si="23"/>
        <v>0</v>
      </c>
      <c r="G39" s="123">
        <f t="shared" si="23"/>
        <v>-62196</v>
      </c>
      <c r="H39" s="92">
        <f t="shared" ref="H39:I39" si="24">SUM(H33-H38)</f>
        <v>-1427</v>
      </c>
      <c r="I39" s="92">
        <f t="shared" si="24"/>
        <v>0</v>
      </c>
      <c r="J39" s="123">
        <f t="shared" ref="J39" si="25">SUM(J33-J38)</f>
        <v>-1427</v>
      </c>
      <c r="K39" s="64"/>
      <c r="L39" s="64"/>
      <c r="M39" s="64"/>
      <c r="N39" s="64"/>
    </row>
    <row r="40" spans="1:14" ht="12" customHeight="1" x14ac:dyDescent="0.25">
      <c r="A40" s="64"/>
      <c r="B40" s="96" t="s">
        <v>442</v>
      </c>
      <c r="C40" s="101"/>
      <c r="D40" s="66" t="s">
        <v>445</v>
      </c>
      <c r="E40" s="92">
        <f t="shared" ref="E40:G40" si="26">SUM(E28+E39)</f>
        <v>131520</v>
      </c>
      <c r="F40" s="92">
        <f t="shared" si="26"/>
        <v>0</v>
      </c>
      <c r="G40" s="123">
        <f t="shared" si="26"/>
        <v>131520</v>
      </c>
      <c r="H40" s="92">
        <f t="shared" ref="H40:I40" si="27">SUM(H28+H39)</f>
        <v>-28583</v>
      </c>
      <c r="I40" s="92">
        <f t="shared" si="27"/>
        <v>0</v>
      </c>
      <c r="J40" s="123">
        <f t="shared" ref="J40" si="28">SUM(J28+J39)</f>
        <v>-28583</v>
      </c>
      <c r="K40" s="64"/>
      <c r="L40" s="64"/>
      <c r="M40" s="64"/>
      <c r="N40" s="64"/>
    </row>
    <row r="41" spans="1:14" ht="12" customHeight="1" x14ac:dyDescent="0.25">
      <c r="A41" s="64"/>
      <c r="B41" s="96" t="s">
        <v>443</v>
      </c>
      <c r="C41" s="102" t="s">
        <v>101</v>
      </c>
      <c r="D41" s="102" t="s">
        <v>446</v>
      </c>
      <c r="E41" s="90">
        <v>313476</v>
      </c>
      <c r="F41" s="85">
        <v>0</v>
      </c>
      <c r="G41" s="91">
        <v>313476</v>
      </c>
      <c r="H41" s="90">
        <v>0</v>
      </c>
      <c r="I41" s="85">
        <v>0</v>
      </c>
      <c r="J41" s="91">
        <v>0</v>
      </c>
      <c r="K41" s="64"/>
      <c r="L41" s="64"/>
      <c r="M41" s="64"/>
      <c r="N41" s="64"/>
    </row>
    <row r="42" spans="1:14" ht="12" customHeight="1" x14ac:dyDescent="0.25">
      <c r="A42" s="64"/>
      <c r="B42" s="96" t="s">
        <v>451</v>
      </c>
      <c r="C42" s="102" t="s">
        <v>102</v>
      </c>
      <c r="D42" s="102" t="s">
        <v>447</v>
      </c>
      <c r="E42" s="90">
        <v>885</v>
      </c>
      <c r="F42" s="85">
        <v>0</v>
      </c>
      <c r="G42" s="91">
        <v>885</v>
      </c>
      <c r="H42" s="90">
        <v>0</v>
      </c>
      <c r="I42" s="85">
        <v>0</v>
      </c>
      <c r="J42" s="91">
        <v>0</v>
      </c>
      <c r="K42" s="64"/>
      <c r="L42" s="64"/>
      <c r="M42" s="64"/>
      <c r="N42" s="64"/>
    </row>
    <row r="43" spans="1:14" ht="12" customHeight="1" x14ac:dyDescent="0.25">
      <c r="A43" s="64"/>
      <c r="B43" s="96" t="s">
        <v>452</v>
      </c>
      <c r="C43" s="101" t="s">
        <v>449</v>
      </c>
      <c r="D43" s="101" t="s">
        <v>448</v>
      </c>
      <c r="E43" s="92">
        <f t="shared" ref="E43:G43" si="29">SUM(E41:E42)</f>
        <v>314361</v>
      </c>
      <c r="F43" s="92">
        <f t="shared" si="29"/>
        <v>0</v>
      </c>
      <c r="G43" s="123">
        <f t="shared" si="29"/>
        <v>314361</v>
      </c>
      <c r="H43" s="92">
        <f t="shared" ref="H43:I43" si="30">SUM(H41:H42)</f>
        <v>0</v>
      </c>
      <c r="I43" s="92">
        <f t="shared" si="30"/>
        <v>0</v>
      </c>
      <c r="J43" s="123">
        <f t="shared" ref="J43" si="31">SUM(J41:J42)</f>
        <v>0</v>
      </c>
      <c r="K43" s="64"/>
      <c r="L43" s="64"/>
      <c r="M43" s="64"/>
      <c r="N43" s="64"/>
    </row>
    <row r="44" spans="1:14" ht="12" customHeight="1" x14ac:dyDescent="0.25">
      <c r="A44" s="64"/>
      <c r="B44" s="96" t="s">
        <v>453</v>
      </c>
      <c r="C44" s="101" t="s">
        <v>454</v>
      </c>
      <c r="D44" s="101" t="s">
        <v>450</v>
      </c>
      <c r="E44" s="66">
        <v>0</v>
      </c>
      <c r="F44" s="66">
        <v>0</v>
      </c>
      <c r="G44" s="68">
        <v>0</v>
      </c>
      <c r="H44" s="66">
        <v>0</v>
      </c>
      <c r="I44" s="66">
        <v>0</v>
      </c>
      <c r="J44" s="68">
        <v>0</v>
      </c>
      <c r="K44" s="64"/>
      <c r="L44" s="64"/>
      <c r="M44" s="64"/>
      <c r="N44" s="64"/>
    </row>
    <row r="45" spans="1:14" ht="12" customHeight="1" x14ac:dyDescent="0.25">
      <c r="A45" s="64"/>
      <c r="B45" s="96" t="s">
        <v>455</v>
      </c>
      <c r="C45" s="72"/>
      <c r="D45" s="81" t="s">
        <v>456</v>
      </c>
      <c r="E45" s="104">
        <f t="shared" ref="E45:G45" si="32">SUM(E43-E44)</f>
        <v>314361</v>
      </c>
      <c r="F45" s="104">
        <f t="shared" si="32"/>
        <v>0</v>
      </c>
      <c r="G45" s="327">
        <f t="shared" si="32"/>
        <v>314361</v>
      </c>
      <c r="H45" s="104">
        <f t="shared" ref="H45:I45" si="33">SUM(H43-H44)</f>
        <v>0</v>
      </c>
      <c r="I45" s="104">
        <f t="shared" si="33"/>
        <v>0</v>
      </c>
      <c r="J45" s="327">
        <f t="shared" ref="J45" si="34">SUM(J43-J44)</f>
        <v>0</v>
      </c>
      <c r="K45" s="64"/>
      <c r="L45" s="64"/>
      <c r="M45" s="64"/>
      <c r="N45" s="64"/>
    </row>
    <row r="46" spans="1:14" ht="12" customHeight="1" thickBot="1" x14ac:dyDescent="0.3">
      <c r="A46" s="64"/>
      <c r="B46" s="97" t="s">
        <v>455</v>
      </c>
      <c r="C46" s="80"/>
      <c r="D46" s="86" t="s">
        <v>457</v>
      </c>
      <c r="E46" s="93">
        <f t="shared" ref="E46:G46" si="35">SUM(E40+E45)</f>
        <v>445881</v>
      </c>
      <c r="F46" s="93">
        <f t="shared" si="35"/>
        <v>0</v>
      </c>
      <c r="G46" s="328">
        <f t="shared" si="35"/>
        <v>445881</v>
      </c>
      <c r="H46" s="93">
        <f t="shared" ref="H46:I46" si="36">SUM(H40+H45)</f>
        <v>-28583</v>
      </c>
      <c r="I46" s="93">
        <f t="shared" si="36"/>
        <v>0</v>
      </c>
      <c r="J46" s="328">
        <f t="shared" ref="J46" si="37">SUM(J40+J45)</f>
        <v>-28583</v>
      </c>
      <c r="K46" s="64"/>
      <c r="L46" s="64"/>
      <c r="M46" s="64"/>
      <c r="N46" s="64"/>
    </row>
    <row r="47" spans="1:14" ht="12" customHeight="1" thickTop="1" x14ac:dyDescent="0.25">
      <c r="A47" s="64"/>
      <c r="B47" s="64"/>
      <c r="C47" s="64"/>
      <c r="D47" s="64"/>
      <c r="E47" s="77"/>
      <c r="F47" s="77"/>
      <c r="G47" s="77"/>
      <c r="H47" s="77"/>
      <c r="I47" s="77"/>
      <c r="J47" s="77"/>
      <c r="K47" s="64"/>
      <c r="L47" s="64"/>
      <c r="M47" s="64"/>
      <c r="N47" s="64"/>
    </row>
    <row r="48" spans="1:14" ht="12" customHeight="1" x14ac:dyDescent="0.25">
      <c r="A48" s="64"/>
      <c r="B48" s="64"/>
      <c r="C48" s="64"/>
      <c r="D48" s="64"/>
      <c r="E48" s="77"/>
      <c r="F48" s="77"/>
      <c r="G48" s="77"/>
      <c r="H48" s="77"/>
      <c r="I48" s="77"/>
      <c r="J48" s="77"/>
      <c r="K48" s="64"/>
      <c r="L48" s="64"/>
      <c r="M48" s="64"/>
      <c r="N48" s="64"/>
    </row>
    <row r="49" spans="1:14" ht="12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ht="12" customHeigh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ht="12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ht="12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headerFooter>
    <oddHeader>&amp;C&amp;"-,Félkövér"&amp;14
Egyszerűsített eredménykimutatás&amp;R 21. melléklet a 9/2017. (IV.28.)  önkormányzati rendelethez, 
adatok ezer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K30"/>
  <sheetViews>
    <sheetView zoomScale="110" zoomScaleNormal="110" workbookViewId="0">
      <selection activeCell="G31" sqref="G31"/>
    </sheetView>
  </sheetViews>
  <sheetFormatPr defaultRowHeight="15" x14ac:dyDescent="0.2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2" customWidth="1"/>
    <col min="8" max="8" width="9.28515625" customWidth="1"/>
    <col min="9" max="9" width="12.85546875" customWidth="1"/>
    <col min="10" max="11" width="9.140625" customWidth="1"/>
  </cols>
  <sheetData>
    <row r="2" spans="1:11" ht="15.75" thickBot="1" x14ac:dyDescent="0.3">
      <c r="A2" s="3"/>
      <c r="B2" s="3"/>
      <c r="C2" s="3"/>
      <c r="D2" s="3"/>
      <c r="E2" s="3"/>
      <c r="F2" s="3"/>
      <c r="G2" s="3"/>
      <c r="H2" s="863"/>
      <c r="I2" s="863"/>
      <c r="J2" s="3"/>
      <c r="K2" s="3"/>
    </row>
    <row r="3" spans="1:11" ht="15.75" thickTop="1" x14ac:dyDescent="0.25">
      <c r="A3" s="94"/>
      <c r="B3" s="95"/>
      <c r="C3" s="98" t="s">
        <v>113</v>
      </c>
      <c r="D3" s="98" t="s">
        <v>114</v>
      </c>
      <c r="E3" s="98" t="s">
        <v>115</v>
      </c>
      <c r="F3" s="99" t="s">
        <v>116</v>
      </c>
      <c r="G3" s="606" t="s">
        <v>117</v>
      </c>
      <c r="H3" s="98" t="s">
        <v>118</v>
      </c>
      <c r="I3" s="99" t="s">
        <v>119</v>
      </c>
      <c r="J3" s="3"/>
      <c r="K3" s="3"/>
    </row>
    <row r="4" spans="1:11" ht="63.75" customHeight="1" x14ac:dyDescent="0.25">
      <c r="A4" s="96" t="s">
        <v>2</v>
      </c>
      <c r="B4" s="72"/>
      <c r="C4" s="100" t="s">
        <v>131</v>
      </c>
      <c r="D4" s="108" t="s">
        <v>461</v>
      </c>
      <c r="E4" s="108" t="s">
        <v>343</v>
      </c>
      <c r="F4" s="109" t="s">
        <v>344</v>
      </c>
      <c r="G4" s="607" t="s">
        <v>345</v>
      </c>
      <c r="H4" s="108" t="s">
        <v>343</v>
      </c>
      <c r="I4" s="109" t="s">
        <v>462</v>
      </c>
      <c r="J4" s="3"/>
      <c r="K4" s="3"/>
    </row>
    <row r="5" spans="1:11" x14ac:dyDescent="0.25">
      <c r="A5" s="96" t="s">
        <v>25</v>
      </c>
      <c r="B5" s="75" t="s">
        <v>2</v>
      </c>
      <c r="C5" s="75" t="s">
        <v>25</v>
      </c>
      <c r="D5" s="75" t="s">
        <v>12</v>
      </c>
      <c r="E5" s="75" t="s">
        <v>11</v>
      </c>
      <c r="F5" s="76" t="s">
        <v>8</v>
      </c>
      <c r="G5" s="608" t="s">
        <v>6</v>
      </c>
      <c r="H5" s="75" t="s">
        <v>3</v>
      </c>
      <c r="I5" s="76" t="s">
        <v>46</v>
      </c>
      <c r="J5" s="3"/>
      <c r="K5" s="3"/>
    </row>
    <row r="6" spans="1:11" x14ac:dyDescent="0.25">
      <c r="A6" s="96" t="s">
        <v>12</v>
      </c>
      <c r="B6" s="73" t="s">
        <v>2</v>
      </c>
      <c r="C6" s="72" t="s">
        <v>458</v>
      </c>
      <c r="D6" s="87">
        <v>918830</v>
      </c>
      <c r="E6" s="70">
        <v>0</v>
      </c>
      <c r="F6" s="88">
        <v>918830</v>
      </c>
      <c r="G6" s="609">
        <v>681700</v>
      </c>
      <c r="H6" s="70"/>
      <c r="I6" s="88">
        <v>681700</v>
      </c>
      <c r="J6" s="3"/>
      <c r="K6" s="3"/>
    </row>
    <row r="7" spans="1:11" x14ac:dyDescent="0.25">
      <c r="A7" s="96" t="s">
        <v>11</v>
      </c>
      <c r="B7" s="73" t="s">
        <v>25</v>
      </c>
      <c r="C7" s="72" t="s">
        <v>459</v>
      </c>
      <c r="D7" s="87">
        <v>793465</v>
      </c>
      <c r="E7" s="70">
        <v>0</v>
      </c>
      <c r="F7" s="88">
        <v>793465</v>
      </c>
      <c r="G7" s="609">
        <v>741351</v>
      </c>
      <c r="H7" s="70"/>
      <c r="I7" s="88">
        <v>741351</v>
      </c>
      <c r="J7" s="3"/>
      <c r="K7" s="3"/>
    </row>
    <row r="8" spans="1:11" x14ac:dyDescent="0.25">
      <c r="A8" s="96" t="s">
        <v>8</v>
      </c>
      <c r="B8" s="75" t="s">
        <v>12</v>
      </c>
      <c r="C8" s="113" t="s">
        <v>460</v>
      </c>
      <c r="D8" s="117">
        <f t="shared" ref="D8:F8" si="0">SUM(D6-D7)</f>
        <v>125365</v>
      </c>
      <c r="E8" s="117">
        <f t="shared" si="0"/>
        <v>0</v>
      </c>
      <c r="F8" s="119">
        <f t="shared" si="0"/>
        <v>125365</v>
      </c>
      <c r="G8" s="610">
        <f>SUM(G6-G7)</f>
        <v>-59651</v>
      </c>
      <c r="H8" s="117"/>
      <c r="I8" s="119">
        <f>SUM(I6-I7)</f>
        <v>-59651</v>
      </c>
      <c r="J8" s="3"/>
      <c r="K8" s="3"/>
    </row>
    <row r="9" spans="1:11" x14ac:dyDescent="0.25">
      <c r="A9" s="96" t="s">
        <v>6</v>
      </c>
      <c r="B9" s="73" t="s">
        <v>11</v>
      </c>
      <c r="C9" s="72" t="s">
        <v>463</v>
      </c>
      <c r="D9" s="110">
        <v>240697</v>
      </c>
      <c r="E9" s="110">
        <v>0</v>
      </c>
      <c r="F9" s="111">
        <v>240697</v>
      </c>
      <c r="G9" s="611">
        <v>216241</v>
      </c>
      <c r="H9" s="110"/>
      <c r="I9" s="111">
        <v>216241</v>
      </c>
      <c r="J9" s="3"/>
      <c r="K9" s="3"/>
    </row>
    <row r="10" spans="1:11" x14ac:dyDescent="0.25">
      <c r="A10" s="96" t="s">
        <v>3</v>
      </c>
      <c r="B10" s="73" t="s">
        <v>8</v>
      </c>
      <c r="C10" s="72" t="s">
        <v>473</v>
      </c>
      <c r="D10" s="87">
        <v>251718</v>
      </c>
      <c r="E10" s="70">
        <v>0</v>
      </c>
      <c r="F10" s="88">
        <v>251718</v>
      </c>
      <c r="G10" s="609">
        <v>100831</v>
      </c>
      <c r="H10" s="70"/>
      <c r="I10" s="88">
        <v>100831</v>
      </c>
      <c r="J10" s="3"/>
      <c r="K10" s="3"/>
    </row>
    <row r="11" spans="1:11" x14ac:dyDescent="0.25">
      <c r="A11" s="96" t="s">
        <v>46</v>
      </c>
      <c r="B11" s="73" t="s">
        <v>6</v>
      </c>
      <c r="C11" s="113" t="s">
        <v>470</v>
      </c>
      <c r="D11" s="118">
        <f t="shared" ref="D11:F11" si="1">SUM(D9-D10)</f>
        <v>-11021</v>
      </c>
      <c r="E11" s="118">
        <f t="shared" si="1"/>
        <v>0</v>
      </c>
      <c r="F11" s="120">
        <f t="shared" si="1"/>
        <v>-11021</v>
      </c>
      <c r="G11" s="612">
        <f>SUM(G9-G10)</f>
        <v>115410</v>
      </c>
      <c r="H11" s="118"/>
      <c r="I11" s="120">
        <f>SUM(I9-I10)</f>
        <v>115410</v>
      </c>
      <c r="J11" s="3"/>
      <c r="K11" s="3"/>
    </row>
    <row r="12" spans="1:11" x14ac:dyDescent="0.25">
      <c r="A12" s="96" t="s">
        <v>94</v>
      </c>
      <c r="B12" s="73" t="s">
        <v>3</v>
      </c>
      <c r="C12" s="112" t="s">
        <v>74</v>
      </c>
      <c r="D12" s="105">
        <f t="shared" ref="D12:F12" si="2">SUM(D8+D11)</f>
        <v>114344</v>
      </c>
      <c r="E12" s="105">
        <f t="shared" si="2"/>
        <v>0</v>
      </c>
      <c r="F12" s="106">
        <f t="shared" si="2"/>
        <v>114344</v>
      </c>
      <c r="G12" s="613">
        <f>SUM(G8+G11)</f>
        <v>55759</v>
      </c>
      <c r="H12" s="105"/>
      <c r="I12" s="106">
        <f>SUM(I8+I11)</f>
        <v>55759</v>
      </c>
      <c r="J12" s="3"/>
      <c r="K12" s="3"/>
    </row>
    <row r="13" spans="1:11" x14ac:dyDescent="0.25">
      <c r="A13" s="96" t="s">
        <v>45</v>
      </c>
      <c r="B13" s="73" t="s">
        <v>46</v>
      </c>
      <c r="C13" s="72" t="s">
        <v>464</v>
      </c>
      <c r="D13" s="70">
        <v>0</v>
      </c>
      <c r="E13" s="70">
        <v>0</v>
      </c>
      <c r="F13" s="82">
        <v>0</v>
      </c>
      <c r="G13" s="71">
        <v>0</v>
      </c>
      <c r="H13" s="70"/>
      <c r="I13" s="82">
        <v>0</v>
      </c>
      <c r="J13" s="3"/>
      <c r="K13" s="3"/>
    </row>
    <row r="14" spans="1:11" x14ac:dyDescent="0.25">
      <c r="A14" s="96" t="s">
        <v>44</v>
      </c>
      <c r="B14" s="73" t="s">
        <v>94</v>
      </c>
      <c r="C14" s="72" t="s">
        <v>465</v>
      </c>
      <c r="D14" s="70">
        <v>0</v>
      </c>
      <c r="E14" s="70">
        <v>0</v>
      </c>
      <c r="F14" s="82">
        <v>0</v>
      </c>
      <c r="G14" s="71">
        <v>0</v>
      </c>
      <c r="H14" s="70"/>
      <c r="I14" s="82">
        <v>0</v>
      </c>
      <c r="J14" s="3"/>
      <c r="K14" s="3"/>
    </row>
    <row r="15" spans="1:11" x14ac:dyDescent="0.25">
      <c r="A15" s="96" t="s">
        <v>41</v>
      </c>
      <c r="B15" s="73" t="s">
        <v>45</v>
      </c>
      <c r="C15" s="113" t="s">
        <v>466</v>
      </c>
      <c r="D15" s="121">
        <v>0</v>
      </c>
      <c r="E15" s="121">
        <v>0</v>
      </c>
      <c r="F15" s="122">
        <v>0</v>
      </c>
      <c r="G15" s="614">
        <v>0</v>
      </c>
      <c r="H15" s="121"/>
      <c r="I15" s="122">
        <v>0</v>
      </c>
      <c r="J15" s="3"/>
      <c r="K15" s="3"/>
    </row>
    <row r="16" spans="1:11" x14ac:dyDescent="0.25">
      <c r="A16" s="96" t="s">
        <v>40</v>
      </c>
      <c r="B16" s="73" t="s">
        <v>44</v>
      </c>
      <c r="C16" s="72" t="s">
        <v>467</v>
      </c>
      <c r="D16" s="70">
        <v>0</v>
      </c>
      <c r="E16" s="70">
        <v>0</v>
      </c>
      <c r="F16" s="82">
        <v>0</v>
      </c>
      <c r="G16" s="71">
        <v>0</v>
      </c>
      <c r="H16" s="70"/>
      <c r="I16" s="82">
        <v>0</v>
      </c>
      <c r="J16" s="3"/>
      <c r="K16" s="3"/>
    </row>
    <row r="17" spans="1:11" x14ac:dyDescent="0.25">
      <c r="A17" s="96" t="s">
        <v>95</v>
      </c>
      <c r="B17" s="73" t="s">
        <v>41</v>
      </c>
      <c r="C17" s="72" t="s">
        <v>468</v>
      </c>
      <c r="D17" s="70">
        <v>0</v>
      </c>
      <c r="E17" s="70">
        <v>0</v>
      </c>
      <c r="F17" s="82">
        <v>0</v>
      </c>
      <c r="G17" s="71">
        <v>0</v>
      </c>
      <c r="H17" s="70"/>
      <c r="I17" s="82">
        <v>0</v>
      </c>
      <c r="J17" s="3"/>
      <c r="K17" s="3"/>
    </row>
    <row r="18" spans="1:11" x14ac:dyDescent="0.25">
      <c r="A18" s="96" t="s">
        <v>96</v>
      </c>
      <c r="B18" s="73" t="s">
        <v>40</v>
      </c>
      <c r="C18" s="113" t="s">
        <v>469</v>
      </c>
      <c r="D18" s="121">
        <v>0</v>
      </c>
      <c r="E18" s="121">
        <v>0</v>
      </c>
      <c r="F18" s="122">
        <v>0</v>
      </c>
      <c r="G18" s="614">
        <v>0</v>
      </c>
      <c r="H18" s="121"/>
      <c r="I18" s="122">
        <v>0</v>
      </c>
      <c r="J18" s="3"/>
      <c r="K18" s="3"/>
    </row>
    <row r="19" spans="1:11" x14ac:dyDescent="0.25">
      <c r="A19" s="96" t="s">
        <v>97</v>
      </c>
      <c r="B19" s="75" t="s">
        <v>95</v>
      </c>
      <c r="C19" s="74" t="s">
        <v>471</v>
      </c>
      <c r="D19" s="105">
        <v>0</v>
      </c>
      <c r="E19" s="81">
        <v>0</v>
      </c>
      <c r="F19" s="106">
        <v>0</v>
      </c>
      <c r="G19" s="613">
        <v>0</v>
      </c>
      <c r="H19" s="81"/>
      <c r="I19" s="106">
        <v>0</v>
      </c>
      <c r="J19" s="3"/>
      <c r="K19" s="3"/>
    </row>
    <row r="20" spans="1:11" x14ac:dyDescent="0.25">
      <c r="A20" s="96" t="s">
        <v>98</v>
      </c>
      <c r="B20" s="75" t="s">
        <v>96</v>
      </c>
      <c r="C20" s="74" t="s">
        <v>82</v>
      </c>
      <c r="D20" s="105">
        <f t="shared" ref="D20:F20" si="3">SUM(D12+D19)</f>
        <v>114344</v>
      </c>
      <c r="E20" s="105">
        <f t="shared" si="3"/>
        <v>0</v>
      </c>
      <c r="F20" s="106">
        <f t="shared" si="3"/>
        <v>114344</v>
      </c>
      <c r="G20" s="613">
        <f>SUM(G12+G19)</f>
        <v>55759</v>
      </c>
      <c r="H20" s="105"/>
      <c r="I20" s="106">
        <f>SUM(I12+I19)</f>
        <v>55759</v>
      </c>
      <c r="J20" s="3"/>
      <c r="K20" s="3"/>
    </row>
    <row r="21" spans="1:11" x14ac:dyDescent="0.25">
      <c r="A21" s="96" t="s">
        <v>337</v>
      </c>
      <c r="B21" s="75" t="s">
        <v>97</v>
      </c>
      <c r="C21" s="74" t="s">
        <v>83</v>
      </c>
      <c r="D21" s="105">
        <v>114344</v>
      </c>
      <c r="E21" s="81"/>
      <c r="F21" s="106">
        <v>114344</v>
      </c>
      <c r="G21" s="613">
        <v>55759</v>
      </c>
      <c r="H21" s="81"/>
      <c r="I21" s="106">
        <v>55759</v>
      </c>
      <c r="J21" s="3"/>
      <c r="K21" s="3"/>
    </row>
    <row r="22" spans="1:11" x14ac:dyDescent="0.25">
      <c r="A22" s="96" t="s">
        <v>338</v>
      </c>
      <c r="B22" s="75" t="s">
        <v>98</v>
      </c>
      <c r="C22" s="74" t="s">
        <v>84</v>
      </c>
      <c r="D22" s="89">
        <f t="shared" ref="D22:F22" si="4">SUM(D12-D21)</f>
        <v>0</v>
      </c>
      <c r="E22" s="89">
        <f t="shared" si="4"/>
        <v>0</v>
      </c>
      <c r="F22" s="107">
        <f t="shared" si="4"/>
        <v>0</v>
      </c>
      <c r="G22" s="615">
        <f>SUM(G12-G21)</f>
        <v>0</v>
      </c>
      <c r="H22" s="89"/>
      <c r="I22" s="107">
        <f>SUM(I12-I21)</f>
        <v>0</v>
      </c>
      <c r="J22" s="3"/>
      <c r="K22" s="3"/>
    </row>
    <row r="23" spans="1:11" x14ac:dyDescent="0.25">
      <c r="A23" s="96" t="s">
        <v>339</v>
      </c>
      <c r="B23" s="75" t="s">
        <v>337</v>
      </c>
      <c r="C23" s="74" t="s">
        <v>472</v>
      </c>
      <c r="D23" s="105">
        <v>0</v>
      </c>
      <c r="E23" s="81">
        <v>0</v>
      </c>
      <c r="F23" s="106">
        <v>0</v>
      </c>
      <c r="G23" s="613">
        <v>0</v>
      </c>
      <c r="H23" s="81"/>
      <c r="I23" s="106">
        <v>0</v>
      </c>
      <c r="J23" s="3"/>
      <c r="K23" s="3"/>
    </row>
    <row r="24" spans="1:11" ht="15.75" thickBot="1" x14ac:dyDescent="0.3">
      <c r="A24" s="97" t="s">
        <v>340</v>
      </c>
      <c r="B24" s="114" t="s">
        <v>338</v>
      </c>
      <c r="C24" s="103" t="s">
        <v>86</v>
      </c>
      <c r="D24" s="115">
        <v>0</v>
      </c>
      <c r="E24" s="86">
        <v>0</v>
      </c>
      <c r="F24" s="116">
        <v>0</v>
      </c>
      <c r="G24" s="616">
        <v>0</v>
      </c>
      <c r="H24" s="86"/>
      <c r="I24" s="116">
        <v>0</v>
      </c>
      <c r="J24" s="3"/>
      <c r="K24" s="3"/>
    </row>
    <row r="25" spans="1:11" ht="15.75" thickTop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&amp;C&amp;"-,Félkövér"&amp;14
Egyszerűsített maradványkimutatás&amp;R 22. melléklet a 9/2017. (IV.28.) önkormányzati rendelethez, 
adatok ezer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19"/>
  <sheetViews>
    <sheetView tabSelected="1" workbookViewId="0">
      <selection activeCell="N19" sqref="N19"/>
    </sheetView>
  </sheetViews>
  <sheetFormatPr defaultRowHeight="15" x14ac:dyDescent="0.25"/>
  <cols>
    <col min="1" max="1" width="5.5703125" customWidth="1"/>
    <col min="2" max="3" width="3.5703125" customWidth="1"/>
    <col min="4" max="4" width="29" customWidth="1"/>
    <col min="5" max="7" width="15.7109375" customWidth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.5" thickTop="1" x14ac:dyDescent="0.25">
      <c r="A3" s="3"/>
      <c r="B3" s="540"/>
      <c r="C3" s="541" t="s">
        <v>113</v>
      </c>
      <c r="D3" s="541" t="s">
        <v>114</v>
      </c>
      <c r="E3" s="541" t="s">
        <v>115</v>
      </c>
      <c r="F3" s="541" t="s">
        <v>116</v>
      </c>
      <c r="G3" s="542" t="s">
        <v>117</v>
      </c>
      <c r="H3" s="3"/>
      <c r="I3" s="3"/>
      <c r="J3" s="3"/>
      <c r="K3" s="3"/>
      <c r="L3" s="3"/>
    </row>
    <row r="4" spans="1:12" ht="47.25" x14ac:dyDescent="0.25">
      <c r="A4" s="3"/>
      <c r="B4" s="522" t="s">
        <v>2</v>
      </c>
      <c r="C4" s="524"/>
      <c r="D4" s="543" t="s">
        <v>131</v>
      </c>
      <c r="E4" s="544" t="s">
        <v>662</v>
      </c>
      <c r="F4" s="544" t="s">
        <v>475</v>
      </c>
      <c r="G4" s="545" t="s">
        <v>664</v>
      </c>
      <c r="H4" s="124"/>
      <c r="I4" s="3"/>
      <c r="J4" s="3"/>
      <c r="K4" s="3"/>
      <c r="L4" s="3"/>
    </row>
    <row r="5" spans="1:12" ht="15.75" x14ac:dyDescent="0.25">
      <c r="A5" s="3"/>
      <c r="B5" s="522" t="s">
        <v>25</v>
      </c>
      <c r="C5" s="546" t="s">
        <v>2</v>
      </c>
      <c r="D5" s="546" t="s">
        <v>25</v>
      </c>
      <c r="E5" s="546" t="s">
        <v>12</v>
      </c>
      <c r="F5" s="546" t="s">
        <v>11</v>
      </c>
      <c r="G5" s="547" t="s">
        <v>8</v>
      </c>
      <c r="H5" s="3"/>
      <c r="I5" s="3"/>
      <c r="J5" s="3" t="s">
        <v>474</v>
      </c>
      <c r="K5" s="3"/>
      <c r="L5" s="3"/>
    </row>
    <row r="6" spans="1:12" ht="28.5" customHeight="1" x14ac:dyDescent="0.25">
      <c r="A6" s="3"/>
      <c r="B6" s="522" t="s">
        <v>12</v>
      </c>
      <c r="C6" s="524" t="s">
        <v>2</v>
      </c>
      <c r="D6" s="548" t="s">
        <v>663</v>
      </c>
      <c r="E6" s="549">
        <v>23048</v>
      </c>
      <c r="F6" s="550">
        <v>1.6756E-2</v>
      </c>
      <c r="G6" s="525">
        <v>23048</v>
      </c>
      <c r="H6" s="3"/>
      <c r="I6" s="3"/>
      <c r="J6" s="3"/>
      <c r="K6" s="3"/>
      <c r="L6" s="3"/>
    </row>
    <row r="7" spans="1:12" ht="15.75" x14ac:dyDescent="0.25">
      <c r="A7" s="3"/>
      <c r="B7" s="522" t="s">
        <v>11</v>
      </c>
      <c r="C7" s="524" t="s">
        <v>25</v>
      </c>
      <c r="D7" s="524"/>
      <c r="E7" s="524"/>
      <c r="F7" s="524"/>
      <c r="G7" s="551"/>
      <c r="H7" s="3"/>
      <c r="I7" s="3"/>
      <c r="J7" s="3"/>
      <c r="K7" s="3"/>
      <c r="L7" s="3"/>
    </row>
    <row r="8" spans="1:12" ht="15.75" x14ac:dyDescent="0.25">
      <c r="A8" s="3"/>
      <c r="B8" s="522" t="s">
        <v>8</v>
      </c>
      <c r="C8" s="524" t="s">
        <v>12</v>
      </c>
      <c r="D8" s="524"/>
      <c r="E8" s="524"/>
      <c r="F8" s="524"/>
      <c r="G8" s="551"/>
      <c r="H8" s="3"/>
      <c r="I8" s="3"/>
      <c r="J8" s="3"/>
      <c r="K8" s="3"/>
      <c r="L8" s="3"/>
    </row>
    <row r="9" spans="1:12" ht="15.75" x14ac:dyDescent="0.25">
      <c r="A9" s="3"/>
      <c r="B9" s="522" t="s">
        <v>6</v>
      </c>
      <c r="C9" s="524" t="s">
        <v>11</v>
      </c>
      <c r="D9" s="524"/>
      <c r="E9" s="524"/>
      <c r="F9" s="524"/>
      <c r="G9" s="551"/>
      <c r="H9" s="3"/>
      <c r="I9" s="3"/>
      <c r="J9" s="3"/>
      <c r="K9" s="3"/>
      <c r="L9" s="3"/>
    </row>
    <row r="10" spans="1:12" ht="15.75" x14ac:dyDescent="0.25">
      <c r="A10" s="3"/>
      <c r="B10" s="522" t="s">
        <v>3</v>
      </c>
      <c r="C10" s="524" t="s">
        <v>8</v>
      </c>
      <c r="D10" s="524"/>
      <c r="E10" s="524"/>
      <c r="F10" s="524"/>
      <c r="G10" s="551"/>
      <c r="H10" s="3"/>
      <c r="I10" s="3"/>
      <c r="J10" s="3"/>
      <c r="K10" s="3"/>
      <c r="L10" s="3"/>
    </row>
    <row r="11" spans="1:12" ht="16.5" thickBot="1" x14ac:dyDescent="0.3">
      <c r="A11" s="3"/>
      <c r="B11" s="552" t="s">
        <v>46</v>
      </c>
      <c r="C11" s="553" t="s">
        <v>6</v>
      </c>
      <c r="D11" s="553"/>
      <c r="E11" s="553"/>
      <c r="F11" s="553"/>
      <c r="G11" s="554"/>
      <c r="H11" s="3"/>
      <c r="I11" s="3"/>
      <c r="J11" s="3"/>
      <c r="K11" s="3"/>
      <c r="L11" s="3"/>
    </row>
    <row r="12" spans="1:12" ht="15.75" thickTop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27559055118110237" right="0.35433070866141736" top="0.74803149606299213" bottom="0.74803149606299213" header="0.31496062992125984" footer="0.31496062992125984"/>
  <pageSetup paperSize="9" orientation="portrait" r:id="rId1"/>
  <headerFooter>
    <oddHeader>&amp;C&amp;"-,Félkövér"&amp;14
Részesedések&amp;R 23. melléklet a 9/2017. (IV.28.)   önkormányzati rendelethez, 
adatok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G57"/>
  <sheetViews>
    <sheetView topLeftCell="A10" zoomScaleNormal="100" workbookViewId="0">
      <selection activeCell="M57" sqref="M57"/>
    </sheetView>
  </sheetViews>
  <sheetFormatPr defaultColWidth="8" defaultRowHeight="12.75" x14ac:dyDescent="0.25"/>
  <cols>
    <col min="1" max="1" width="4.42578125" style="212" customWidth="1"/>
    <col min="2" max="2" width="9.28515625" style="173" customWidth="1"/>
    <col min="3" max="3" width="48.7109375" style="173" customWidth="1"/>
    <col min="4" max="4" width="10" style="173" customWidth="1"/>
    <col min="5" max="7" width="11.7109375" style="173" customWidth="1"/>
    <col min="8" max="16384" width="8" style="173"/>
  </cols>
  <sheetData>
    <row r="1" spans="1:7" s="168" customFormat="1" ht="25.5" customHeight="1" thickTop="1" thickBot="1" x14ac:dyDescent="0.3">
      <c r="A1" s="738" t="s">
        <v>519</v>
      </c>
      <c r="B1" s="739"/>
      <c r="C1" s="740" t="s">
        <v>588</v>
      </c>
      <c r="D1" s="741"/>
      <c r="E1" s="741"/>
      <c r="F1" s="741"/>
      <c r="G1" s="742"/>
    </row>
    <row r="2" spans="1:7" s="168" customFormat="1" ht="29.25" customHeight="1" thickBot="1" x14ac:dyDescent="0.3">
      <c r="A2" s="743" t="s">
        <v>63</v>
      </c>
      <c r="B2" s="744"/>
      <c r="C2" s="735" t="s">
        <v>520</v>
      </c>
      <c r="D2" s="736"/>
      <c r="E2" s="736"/>
      <c r="F2" s="736"/>
      <c r="G2" s="737"/>
    </row>
    <row r="3" spans="1:7" s="2" customFormat="1" ht="15.95" customHeight="1" thickBot="1" x14ac:dyDescent="0.3">
      <c r="A3" s="729" t="s">
        <v>521</v>
      </c>
      <c r="B3" s="730"/>
      <c r="C3" s="730"/>
      <c r="D3" s="730"/>
      <c r="E3" s="730"/>
      <c r="F3" s="730"/>
      <c r="G3" s="731"/>
    </row>
    <row r="4" spans="1:7" ht="37.5" thickTop="1" thickBot="1" x14ac:dyDescent="0.3">
      <c r="A4" s="727"/>
      <c r="B4" s="728"/>
      <c r="C4" s="356" t="s">
        <v>60</v>
      </c>
      <c r="D4" s="130" t="s">
        <v>584</v>
      </c>
      <c r="E4" s="130" t="s">
        <v>585</v>
      </c>
      <c r="F4" s="130" t="s">
        <v>586</v>
      </c>
      <c r="G4" s="131" t="s">
        <v>587</v>
      </c>
    </row>
    <row r="5" spans="1:7" s="177" customFormat="1" ht="12.95" customHeight="1" thickBot="1" x14ac:dyDescent="0.3">
      <c r="A5" s="174">
        <v>1</v>
      </c>
      <c r="B5" s="175">
        <v>2</v>
      </c>
      <c r="C5" s="175">
        <v>3</v>
      </c>
      <c r="D5" s="175">
        <v>4</v>
      </c>
      <c r="E5" s="175">
        <v>5</v>
      </c>
      <c r="F5" s="175">
        <v>6</v>
      </c>
      <c r="G5" s="176">
        <v>7</v>
      </c>
    </row>
    <row r="6" spans="1:7" s="177" customFormat="1" ht="15.95" customHeight="1" thickBot="1" x14ac:dyDescent="0.3">
      <c r="A6" s="252"/>
      <c r="B6" s="253"/>
      <c r="C6" s="253" t="s">
        <v>59</v>
      </c>
      <c r="D6" s="254"/>
      <c r="E6" s="254"/>
      <c r="F6" s="254"/>
      <c r="G6" s="255"/>
    </row>
    <row r="7" spans="1:7" s="181" customFormat="1" ht="12" customHeight="1" thickTop="1" thickBot="1" x14ac:dyDescent="0.3">
      <c r="A7" s="406" t="s">
        <v>287</v>
      </c>
      <c r="B7" s="179" t="s">
        <v>2</v>
      </c>
      <c r="C7" s="179" t="s">
        <v>490</v>
      </c>
      <c r="D7" s="214">
        <f>SUM(D8:D16)</f>
        <v>1016</v>
      </c>
      <c r="E7" s="214">
        <f>SUM(E8:E16)</f>
        <v>1016</v>
      </c>
      <c r="F7" s="216">
        <f>SUM(F8:F18)</f>
        <v>797</v>
      </c>
      <c r="G7" s="308">
        <f t="shared" ref="G7" si="0">SUM(F7/E7%)</f>
        <v>78.444881889763778</v>
      </c>
    </row>
    <row r="8" spans="1:7" s="181" customFormat="1" ht="12" customHeight="1" x14ac:dyDescent="0.25">
      <c r="A8" s="383"/>
      <c r="B8" s="183" t="s">
        <v>1</v>
      </c>
      <c r="C8" s="144" t="s">
        <v>596</v>
      </c>
      <c r="D8" s="215"/>
      <c r="E8" s="215"/>
      <c r="F8" s="217"/>
      <c r="G8" s="188"/>
    </row>
    <row r="9" spans="1:7" s="181" customFormat="1" ht="12" customHeight="1" x14ac:dyDescent="0.25">
      <c r="A9" s="384"/>
      <c r="B9" s="183" t="s">
        <v>0</v>
      </c>
      <c r="C9" s="257" t="s">
        <v>598</v>
      </c>
      <c r="D9" s="258"/>
      <c r="E9" s="258">
        <v>10</v>
      </c>
      <c r="F9" s="258">
        <v>0</v>
      </c>
      <c r="G9" s="259"/>
    </row>
    <row r="10" spans="1:7" s="181" customFormat="1" ht="12" customHeight="1" x14ac:dyDescent="0.25">
      <c r="A10" s="384"/>
      <c r="B10" s="183" t="s">
        <v>36</v>
      </c>
      <c r="C10" s="257" t="s">
        <v>600</v>
      </c>
      <c r="D10" s="260">
        <v>800</v>
      </c>
      <c r="E10" s="260">
        <v>635</v>
      </c>
      <c r="F10" s="260">
        <v>508</v>
      </c>
      <c r="G10" s="306">
        <f t="shared" ref="G10" si="1">SUM(F10/E10%)</f>
        <v>80</v>
      </c>
    </row>
    <row r="11" spans="1:7" s="181" customFormat="1" ht="12" customHeight="1" x14ac:dyDescent="0.25">
      <c r="A11" s="384"/>
      <c r="B11" s="183" t="s">
        <v>35</v>
      </c>
      <c r="C11" s="257" t="s">
        <v>602</v>
      </c>
      <c r="D11" s="258"/>
      <c r="E11" s="258"/>
      <c r="F11" s="258"/>
      <c r="G11" s="259"/>
    </row>
    <row r="12" spans="1:7" s="181" customFormat="1" ht="12" customHeight="1" x14ac:dyDescent="0.25">
      <c r="A12" s="384"/>
      <c r="B12" s="183" t="s">
        <v>58</v>
      </c>
      <c r="C12" s="257" t="s">
        <v>604</v>
      </c>
      <c r="D12" s="258"/>
      <c r="E12" s="258"/>
      <c r="F12" s="258"/>
      <c r="G12" s="259"/>
    </row>
    <row r="13" spans="1:7" s="181" customFormat="1" ht="12" customHeight="1" x14ac:dyDescent="0.25">
      <c r="A13" s="385"/>
      <c r="B13" s="183" t="s">
        <v>32</v>
      </c>
      <c r="C13" s="257" t="s">
        <v>606</v>
      </c>
      <c r="D13" s="258">
        <v>216</v>
      </c>
      <c r="E13" s="258">
        <v>216</v>
      </c>
      <c r="F13" s="258">
        <v>135</v>
      </c>
      <c r="G13" s="306">
        <f t="shared" ref="G13" si="2">SUM(F13/E13%)</f>
        <v>62.499999999999993</v>
      </c>
    </row>
    <row r="14" spans="1:7" s="186" customFormat="1" ht="12" customHeight="1" x14ac:dyDescent="0.25">
      <c r="A14" s="384"/>
      <c r="B14" s="183" t="s">
        <v>31</v>
      </c>
      <c r="C14" s="257" t="s">
        <v>608</v>
      </c>
      <c r="D14" s="258"/>
      <c r="E14" s="258"/>
      <c r="F14" s="258"/>
      <c r="G14" s="259"/>
    </row>
    <row r="15" spans="1:7" s="186" customFormat="1" ht="12" customHeight="1" x14ac:dyDescent="0.25">
      <c r="A15" s="386"/>
      <c r="B15" s="183" t="s">
        <v>30</v>
      </c>
      <c r="C15" s="257" t="s">
        <v>526</v>
      </c>
      <c r="D15" s="258"/>
      <c r="E15" s="258"/>
      <c r="F15" s="258"/>
      <c r="G15" s="259"/>
    </row>
    <row r="16" spans="1:7" s="186" customFormat="1" ht="12" customHeight="1" thickBot="1" x14ac:dyDescent="0.3">
      <c r="A16" s="386"/>
      <c r="B16" s="408" t="s">
        <v>29</v>
      </c>
      <c r="C16" s="360" t="s">
        <v>561</v>
      </c>
      <c r="D16" s="292"/>
      <c r="E16" s="292">
        <v>155</v>
      </c>
      <c r="F16" s="292">
        <v>154</v>
      </c>
      <c r="G16" s="293"/>
    </row>
    <row r="17" spans="1:7" s="186" customFormat="1" ht="12" customHeight="1" thickBot="1" x14ac:dyDescent="0.3">
      <c r="A17" s="388" t="s">
        <v>296</v>
      </c>
      <c r="B17" s="142" t="s">
        <v>25</v>
      </c>
      <c r="C17" s="150" t="s">
        <v>527</v>
      </c>
      <c r="D17" s="216">
        <f>SUM(D18:D20)</f>
        <v>0</v>
      </c>
      <c r="E17" s="216">
        <f>SUM(E18:E20)</f>
        <v>0</v>
      </c>
      <c r="F17" s="409"/>
      <c r="G17" s="410"/>
    </row>
    <row r="18" spans="1:7" s="186" customFormat="1" ht="12" customHeight="1" x14ac:dyDescent="0.25">
      <c r="A18" s="383"/>
      <c r="B18" s="190" t="s">
        <v>24</v>
      </c>
      <c r="C18" s="411" t="s">
        <v>492</v>
      </c>
      <c r="D18" s="215"/>
      <c r="E18" s="215"/>
      <c r="F18" s="215"/>
      <c r="G18" s="184"/>
    </row>
    <row r="19" spans="1:7" s="181" customFormat="1" ht="12" customHeight="1" x14ac:dyDescent="0.25">
      <c r="A19" s="384"/>
      <c r="B19" s="266" t="s">
        <v>23</v>
      </c>
      <c r="C19" s="362" t="s">
        <v>611</v>
      </c>
      <c r="D19" s="258"/>
      <c r="E19" s="258"/>
      <c r="F19" s="412">
        <f>SUM(F20:F22)</f>
        <v>58910</v>
      </c>
      <c r="G19" s="413">
        <f>SUM(G20:G22)</f>
        <v>0</v>
      </c>
    </row>
    <row r="20" spans="1:7" s="181" customFormat="1" ht="12" customHeight="1" thickBot="1" x14ac:dyDescent="0.3">
      <c r="A20" s="387"/>
      <c r="B20" s="278" t="s">
        <v>21</v>
      </c>
      <c r="C20" s="414" t="s">
        <v>528</v>
      </c>
      <c r="D20" s="419"/>
      <c r="E20" s="419"/>
      <c r="F20" s="264"/>
      <c r="G20" s="265"/>
    </row>
    <row r="21" spans="1:7" s="181" customFormat="1" ht="12" customHeight="1" thickBot="1" x14ac:dyDescent="0.3">
      <c r="A21" s="388" t="s">
        <v>504</v>
      </c>
      <c r="B21" s="142" t="s">
        <v>12</v>
      </c>
      <c r="C21" s="142" t="s">
        <v>646</v>
      </c>
      <c r="D21" s="218">
        <f>SUM(D23+D22)</f>
        <v>60020</v>
      </c>
      <c r="E21" s="218">
        <f>SUM(E23+E22)</f>
        <v>61944</v>
      </c>
      <c r="F21" s="218">
        <f>SUM(F23+F22)</f>
        <v>58595</v>
      </c>
      <c r="G21" s="410"/>
    </row>
    <row r="22" spans="1:7" s="181" customFormat="1" ht="12" customHeight="1" x14ac:dyDescent="0.25">
      <c r="A22" s="383"/>
      <c r="B22" s="190" t="s">
        <v>529</v>
      </c>
      <c r="C22" s="153" t="s">
        <v>617</v>
      </c>
      <c r="D22" s="394"/>
      <c r="E22" s="394">
        <v>315</v>
      </c>
      <c r="F22" s="416">
        <v>315</v>
      </c>
      <c r="G22" s="417"/>
    </row>
    <row r="23" spans="1:7" s="186" customFormat="1" ht="12" customHeight="1" thickBot="1" x14ac:dyDescent="0.3">
      <c r="A23" s="399"/>
      <c r="B23" s="278" t="s">
        <v>530</v>
      </c>
      <c r="C23" s="263" t="s">
        <v>647</v>
      </c>
      <c r="D23" s="264">
        <v>60020</v>
      </c>
      <c r="E23" s="264">
        <v>61629</v>
      </c>
      <c r="F23" s="418">
        <v>58280</v>
      </c>
      <c r="G23" s="307"/>
    </row>
    <row r="24" spans="1:7" s="181" customFormat="1" ht="12" customHeight="1" thickBot="1" x14ac:dyDescent="0.3">
      <c r="A24" s="391" t="s">
        <v>509</v>
      </c>
      <c r="B24" s="191"/>
      <c r="C24" s="192" t="s">
        <v>503</v>
      </c>
      <c r="D24" s="219">
        <f>SUM(D7+D17+D21)</f>
        <v>61036</v>
      </c>
      <c r="E24" s="219">
        <f>SUM(E7+E17+E21)</f>
        <v>62960</v>
      </c>
      <c r="F24" s="219">
        <f>SUM(F7+F17+F21)</f>
        <v>59392</v>
      </c>
      <c r="G24" s="309">
        <f t="shared" ref="G24" si="3">SUM(F24/E24%)</f>
        <v>94.332909783989834</v>
      </c>
    </row>
    <row r="25" spans="1:7" s="186" customFormat="1" ht="15" customHeight="1" thickTop="1" x14ac:dyDescent="0.25">
      <c r="A25" s="193"/>
      <c r="B25" s="193"/>
      <c r="C25" s="194"/>
      <c r="D25" s="195"/>
      <c r="E25" s="195"/>
      <c r="F25" s="195"/>
      <c r="G25" s="195"/>
    </row>
    <row r="26" spans="1:7" ht="13.5" thickBot="1" x14ac:dyDescent="0.3">
      <c r="A26" s="196"/>
      <c r="B26" s="197"/>
      <c r="C26" s="197"/>
      <c r="D26" s="197"/>
      <c r="E26" s="197"/>
      <c r="F26" s="197"/>
      <c r="G26" s="197"/>
    </row>
    <row r="27" spans="1:7" s="177" customFormat="1" ht="16.5" customHeight="1" thickTop="1" thickBot="1" x14ac:dyDescent="0.3">
      <c r="A27" s="178"/>
      <c r="B27" s="198"/>
      <c r="C27" s="354" t="s">
        <v>57</v>
      </c>
      <c r="D27" s="227"/>
      <c r="E27" s="227"/>
      <c r="F27" s="227"/>
      <c r="G27" s="199"/>
    </row>
    <row r="28" spans="1:7" s="1" customFormat="1" ht="12" customHeight="1" thickBot="1" x14ac:dyDescent="0.3">
      <c r="A28" s="389" t="s">
        <v>2</v>
      </c>
      <c r="B28" s="142" t="s">
        <v>287</v>
      </c>
      <c r="C28" s="161" t="s">
        <v>512</v>
      </c>
      <c r="D28" s="231">
        <f>SUM(D29+D30+D31+D32+D37)</f>
        <v>61036</v>
      </c>
      <c r="E28" s="231">
        <f>SUM(E29+E30+E31+E32+E37)</f>
        <v>62760</v>
      </c>
      <c r="F28" s="231">
        <f>SUM(F29+F30+F31+F32+F37)</f>
        <v>58664</v>
      </c>
      <c r="G28" s="308">
        <f t="shared" ref="G28:G32" si="4">SUM(F28/E28%)</f>
        <v>93.473550031867433</v>
      </c>
    </row>
    <row r="29" spans="1:7" ht="12" customHeight="1" x14ac:dyDescent="0.25">
      <c r="A29" s="401"/>
      <c r="B29" s="183" t="s">
        <v>1</v>
      </c>
      <c r="C29" s="144" t="s">
        <v>622</v>
      </c>
      <c r="D29" s="229">
        <v>32307</v>
      </c>
      <c r="E29" s="229">
        <v>33512</v>
      </c>
      <c r="F29" s="230">
        <v>32406</v>
      </c>
      <c r="G29" s="380">
        <f t="shared" si="4"/>
        <v>96.699689663404158</v>
      </c>
    </row>
    <row r="30" spans="1:7" ht="12" customHeight="1" x14ac:dyDescent="0.25">
      <c r="A30" s="398"/>
      <c r="B30" s="266" t="s">
        <v>0</v>
      </c>
      <c r="C30" s="257" t="s">
        <v>623</v>
      </c>
      <c r="D30" s="270">
        <v>8868</v>
      </c>
      <c r="E30" s="270">
        <v>9361</v>
      </c>
      <c r="F30" s="270">
        <v>9319</v>
      </c>
      <c r="G30" s="306">
        <f t="shared" si="4"/>
        <v>99.551329986112592</v>
      </c>
    </row>
    <row r="31" spans="1:7" ht="12" customHeight="1" x14ac:dyDescent="0.25">
      <c r="A31" s="398"/>
      <c r="B31" s="266" t="s">
        <v>36</v>
      </c>
      <c r="C31" s="257" t="s">
        <v>624</v>
      </c>
      <c r="D31" s="270">
        <v>19861</v>
      </c>
      <c r="E31" s="270">
        <v>19631</v>
      </c>
      <c r="F31" s="270">
        <v>16688</v>
      </c>
      <c r="G31" s="306">
        <f t="shared" si="4"/>
        <v>85.008405073608074</v>
      </c>
    </row>
    <row r="32" spans="1:7" ht="12" customHeight="1" x14ac:dyDescent="0.25">
      <c r="A32" s="398"/>
      <c r="B32" s="266" t="s">
        <v>35</v>
      </c>
      <c r="C32" s="257" t="s">
        <v>56</v>
      </c>
      <c r="D32" s="271">
        <f>SUM(D33:D36)</f>
        <v>0</v>
      </c>
      <c r="E32" s="271">
        <v>256</v>
      </c>
      <c r="F32" s="271">
        <f>SUM(F33:F36)</f>
        <v>251</v>
      </c>
      <c r="G32" s="306">
        <f t="shared" si="4"/>
        <v>98.046875</v>
      </c>
    </row>
    <row r="33" spans="1:7" ht="12" customHeight="1" x14ac:dyDescent="0.25">
      <c r="A33" s="398"/>
      <c r="B33" s="266" t="s">
        <v>531</v>
      </c>
      <c r="C33" s="273" t="s">
        <v>625</v>
      </c>
      <c r="D33" s="274"/>
      <c r="E33" s="274">
        <v>256</v>
      </c>
      <c r="F33" s="274">
        <v>251</v>
      </c>
      <c r="G33" s="275"/>
    </row>
    <row r="34" spans="1:7" ht="12" customHeight="1" x14ac:dyDescent="0.25">
      <c r="A34" s="398"/>
      <c r="B34" s="266" t="s">
        <v>35</v>
      </c>
      <c r="C34" s="273" t="s">
        <v>626</v>
      </c>
      <c r="D34" s="270"/>
      <c r="E34" s="270"/>
      <c r="F34" s="270"/>
      <c r="G34" s="276"/>
    </row>
    <row r="35" spans="1:7" s="1" customFormat="1" ht="12" customHeight="1" x14ac:dyDescent="0.2">
      <c r="A35" s="398"/>
      <c r="B35" s="266" t="s">
        <v>532</v>
      </c>
      <c r="C35" s="277" t="s">
        <v>563</v>
      </c>
      <c r="D35" s="270"/>
      <c r="E35" s="270">
        <v>0</v>
      </c>
      <c r="F35" s="270"/>
      <c r="G35" s="306"/>
    </row>
    <row r="36" spans="1:7" ht="12" customHeight="1" x14ac:dyDescent="0.2">
      <c r="A36" s="398"/>
      <c r="B36" s="266" t="s">
        <v>533</v>
      </c>
      <c r="C36" s="277" t="s">
        <v>564</v>
      </c>
      <c r="D36" s="270"/>
      <c r="E36" s="270"/>
      <c r="F36" s="270"/>
      <c r="G36" s="306"/>
    </row>
    <row r="37" spans="1:7" ht="12" customHeight="1" x14ac:dyDescent="0.25">
      <c r="A37" s="398"/>
      <c r="B37" s="266" t="s">
        <v>58</v>
      </c>
      <c r="C37" s="257" t="s">
        <v>33</v>
      </c>
      <c r="D37" s="271">
        <f>SUM(D38:D40)</f>
        <v>0</v>
      </c>
      <c r="E37" s="271">
        <f>SUM(E38:E40)</f>
        <v>0</v>
      </c>
      <c r="F37" s="271">
        <f>SUM(F38:F40)</f>
        <v>0</v>
      </c>
      <c r="G37" s="306"/>
    </row>
    <row r="38" spans="1:7" ht="12" customHeight="1" x14ac:dyDescent="0.25">
      <c r="A38" s="398"/>
      <c r="B38" s="266" t="s">
        <v>534</v>
      </c>
      <c r="C38" s="273" t="s">
        <v>535</v>
      </c>
      <c r="D38" s="270"/>
      <c r="E38" s="270"/>
      <c r="F38" s="270"/>
      <c r="G38" s="306"/>
    </row>
    <row r="39" spans="1:7" ht="12" customHeight="1" x14ac:dyDescent="0.25">
      <c r="A39" s="398"/>
      <c r="B39" s="266" t="s">
        <v>536</v>
      </c>
      <c r="C39" s="273" t="s">
        <v>537</v>
      </c>
      <c r="D39" s="270"/>
      <c r="E39" s="270"/>
      <c r="F39" s="270"/>
      <c r="G39" s="306"/>
    </row>
    <row r="40" spans="1:7" ht="12" customHeight="1" thickBot="1" x14ac:dyDescent="0.3">
      <c r="A40" s="399"/>
      <c r="B40" s="278" t="s">
        <v>538</v>
      </c>
      <c r="C40" s="279" t="s">
        <v>539</v>
      </c>
      <c r="D40" s="280"/>
      <c r="E40" s="280"/>
      <c r="F40" s="284"/>
      <c r="G40" s="307"/>
    </row>
    <row r="41" spans="1:7" ht="12" customHeight="1" thickBot="1" x14ac:dyDescent="0.3">
      <c r="A41" s="389" t="s">
        <v>296</v>
      </c>
      <c r="B41" s="142" t="s">
        <v>296</v>
      </c>
      <c r="C41" s="161" t="s">
        <v>513</v>
      </c>
      <c r="D41" s="231">
        <f>SUM(D42+D48)</f>
        <v>0</v>
      </c>
      <c r="E41" s="231">
        <f>SUM(E42+E48)</f>
        <v>200</v>
      </c>
      <c r="F41" s="231">
        <f>SUM(F42+F48)</f>
        <v>195</v>
      </c>
      <c r="G41" s="305">
        <f t="shared" ref="G41:G56" si="5">SUM(F41/E41%)</f>
        <v>97.5</v>
      </c>
    </row>
    <row r="42" spans="1:7" ht="12" customHeight="1" thickBot="1" x14ac:dyDescent="0.3">
      <c r="A42" s="389"/>
      <c r="B42" s="202" t="s">
        <v>24</v>
      </c>
      <c r="C42" s="263" t="s">
        <v>540</v>
      </c>
      <c r="D42" s="232">
        <f>SUM(D43:D47)</f>
        <v>0</v>
      </c>
      <c r="E42" s="232">
        <f>SUM(E43:E47)</f>
        <v>200</v>
      </c>
      <c r="F42" s="234">
        <f>SUM(F43:F47)</f>
        <v>195</v>
      </c>
      <c r="G42" s="305">
        <f t="shared" si="5"/>
        <v>97.5</v>
      </c>
    </row>
    <row r="43" spans="1:7" ht="12" customHeight="1" x14ac:dyDescent="0.25">
      <c r="A43" s="397"/>
      <c r="B43" s="190" t="s">
        <v>541</v>
      </c>
      <c r="C43" s="204" t="s">
        <v>514</v>
      </c>
      <c r="D43" s="233"/>
      <c r="E43" s="233"/>
      <c r="F43" s="233"/>
      <c r="G43" s="305"/>
    </row>
    <row r="44" spans="1:7" ht="12" customHeight="1" x14ac:dyDescent="0.25">
      <c r="A44" s="398"/>
      <c r="B44" s="266" t="s">
        <v>542</v>
      </c>
      <c r="C44" s="273" t="s">
        <v>543</v>
      </c>
      <c r="D44" s="270"/>
      <c r="E44" s="270"/>
      <c r="F44" s="270"/>
      <c r="G44" s="306"/>
    </row>
    <row r="45" spans="1:7" ht="12" customHeight="1" x14ac:dyDescent="0.25">
      <c r="A45" s="398"/>
      <c r="B45" s="266" t="s">
        <v>544</v>
      </c>
      <c r="C45" s="273" t="s">
        <v>545</v>
      </c>
      <c r="D45" s="270"/>
      <c r="E45" s="270"/>
      <c r="F45" s="270"/>
      <c r="G45" s="306"/>
    </row>
    <row r="46" spans="1:7" ht="12" customHeight="1" x14ac:dyDescent="0.25">
      <c r="A46" s="398"/>
      <c r="B46" s="266" t="s">
        <v>546</v>
      </c>
      <c r="C46" s="273" t="s">
        <v>547</v>
      </c>
      <c r="D46" s="270"/>
      <c r="E46" s="270">
        <v>155</v>
      </c>
      <c r="F46" s="270">
        <v>154</v>
      </c>
      <c r="G46" s="306">
        <f t="shared" si="5"/>
        <v>99.354838709677423</v>
      </c>
    </row>
    <row r="47" spans="1:7" ht="12" customHeight="1" thickBot="1" x14ac:dyDescent="0.3">
      <c r="A47" s="400"/>
      <c r="B47" s="282" t="s">
        <v>548</v>
      </c>
      <c r="C47" s="283" t="s">
        <v>549</v>
      </c>
      <c r="D47" s="284"/>
      <c r="E47" s="284">
        <v>45</v>
      </c>
      <c r="F47" s="284">
        <v>41</v>
      </c>
      <c r="G47" s="307">
        <f t="shared" si="5"/>
        <v>91.111111111111114</v>
      </c>
    </row>
    <row r="48" spans="1:7" ht="12" customHeight="1" thickBot="1" x14ac:dyDescent="0.3">
      <c r="A48" s="389"/>
      <c r="B48" s="205" t="s">
        <v>23</v>
      </c>
      <c r="C48" s="206" t="s">
        <v>22</v>
      </c>
      <c r="D48" s="234">
        <f>SUM(D49:D52)</f>
        <v>0</v>
      </c>
      <c r="E48" s="234">
        <f>SUM(E49:E52)</f>
        <v>0</v>
      </c>
      <c r="F48" s="234">
        <f>SUM(F49:F52)</f>
        <v>0</v>
      </c>
      <c r="G48" s="305"/>
    </row>
    <row r="49" spans="1:7" ht="12" customHeight="1" x14ac:dyDescent="0.25">
      <c r="A49" s="401"/>
      <c r="B49" s="183" t="s">
        <v>550</v>
      </c>
      <c r="C49" s="164" t="s">
        <v>551</v>
      </c>
      <c r="D49" s="229"/>
      <c r="E49" s="229"/>
      <c r="F49" s="229"/>
      <c r="G49" s="305"/>
    </row>
    <row r="50" spans="1:7" ht="12" customHeight="1" x14ac:dyDescent="0.2">
      <c r="A50" s="398"/>
      <c r="B50" s="266" t="s">
        <v>552</v>
      </c>
      <c r="C50" s="277" t="s">
        <v>565</v>
      </c>
      <c r="D50" s="270"/>
      <c r="E50" s="270"/>
      <c r="F50" s="270"/>
      <c r="G50" s="306"/>
    </row>
    <row r="51" spans="1:7" ht="12" customHeight="1" x14ac:dyDescent="0.2">
      <c r="A51" s="398"/>
      <c r="B51" s="266" t="s">
        <v>553</v>
      </c>
      <c r="C51" s="277" t="s">
        <v>554</v>
      </c>
      <c r="D51" s="270"/>
      <c r="E51" s="270"/>
      <c r="F51" s="270"/>
      <c r="G51" s="306"/>
    </row>
    <row r="52" spans="1:7" ht="12" customHeight="1" thickBot="1" x14ac:dyDescent="0.25">
      <c r="A52" s="399"/>
      <c r="B52" s="278" t="s">
        <v>555</v>
      </c>
      <c r="C52" s="285" t="s">
        <v>556</v>
      </c>
      <c r="D52" s="280"/>
      <c r="E52" s="280"/>
      <c r="F52" s="284"/>
      <c r="G52" s="307"/>
    </row>
    <row r="53" spans="1:7" ht="12" customHeight="1" thickBot="1" x14ac:dyDescent="0.3">
      <c r="A53" s="402" t="s">
        <v>504</v>
      </c>
      <c r="B53" s="191"/>
      <c r="C53" s="209" t="s">
        <v>7</v>
      </c>
      <c r="D53" s="228">
        <f>SUM(D41+D28)</f>
        <v>61036</v>
      </c>
      <c r="E53" s="228">
        <f>SUM(E41+E28)</f>
        <v>62960</v>
      </c>
      <c r="F53" s="228">
        <f>SUM(F41+F28)</f>
        <v>58859</v>
      </c>
      <c r="G53" s="309">
        <f t="shared" si="5"/>
        <v>93.486340533672163</v>
      </c>
    </row>
    <row r="54" spans="1:7" ht="16.5" thickTop="1" thickBot="1" x14ac:dyDescent="0.3">
      <c r="A54" s="420"/>
      <c r="B54" s="421"/>
      <c r="C54" s="421"/>
      <c r="D54" s="421"/>
      <c r="E54" s="421"/>
      <c r="F54" s="210"/>
      <c r="G54" s="211"/>
    </row>
    <row r="55" spans="1:7" ht="15" customHeight="1" thickTop="1" thickBot="1" x14ac:dyDescent="0.3">
      <c r="A55" s="430" t="s">
        <v>557</v>
      </c>
      <c r="B55" s="431"/>
      <c r="C55" s="432"/>
      <c r="D55" s="433">
        <v>11</v>
      </c>
      <c r="E55" s="433">
        <v>11</v>
      </c>
      <c r="F55" s="433">
        <v>11</v>
      </c>
      <c r="G55" s="309">
        <f t="shared" si="5"/>
        <v>100</v>
      </c>
    </row>
    <row r="56" spans="1:7" ht="14.25" customHeight="1" thickBot="1" x14ac:dyDescent="0.3">
      <c r="A56" s="425" t="s">
        <v>558</v>
      </c>
      <c r="B56" s="426"/>
      <c r="C56" s="427"/>
      <c r="D56" s="429">
        <v>2</v>
      </c>
      <c r="E56" s="429">
        <v>2</v>
      </c>
      <c r="F56" s="429">
        <v>2</v>
      </c>
      <c r="G56" s="309">
        <f t="shared" si="5"/>
        <v>100</v>
      </c>
    </row>
    <row r="57" spans="1:7" ht="13.5" thickTop="1" x14ac:dyDescent="0.25"/>
  </sheetData>
  <sheetProtection formatCells="0"/>
  <mergeCells count="6">
    <mergeCell ref="A4:B4"/>
    <mergeCell ref="A1:B1"/>
    <mergeCell ref="A3:G3"/>
    <mergeCell ref="C1:G1"/>
    <mergeCell ref="C2:G2"/>
    <mergeCell ref="A2:B2"/>
  </mergeCells>
  <printOptions horizontalCentered="1" headings="1"/>
  <pageMargins left="0" right="0" top="0.98425196850393704" bottom="0" header="0.35433070866141736" footer="0.78740157480314965"/>
  <pageSetup paperSize="9" scale="90" orientation="portrait" horizontalDpi="300" verticalDpi="300" r:id="rId1"/>
  <headerFooter alignWithMargins="0">
    <oddHeader>&amp;R3. melléklet a 9/2017. (IV.28.)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G56"/>
  <sheetViews>
    <sheetView zoomScaleNormal="100" workbookViewId="0">
      <selection activeCell="L33" sqref="L33"/>
    </sheetView>
  </sheetViews>
  <sheetFormatPr defaultColWidth="8" defaultRowHeight="12.75" x14ac:dyDescent="0.25"/>
  <cols>
    <col min="1" max="1" width="5.140625" style="212" customWidth="1"/>
    <col min="2" max="2" width="7.140625" style="173" customWidth="1"/>
    <col min="3" max="3" width="58.28515625" style="173" customWidth="1"/>
    <col min="4" max="4" width="13" style="173" customWidth="1"/>
    <col min="5" max="7" width="11" style="173" customWidth="1"/>
    <col min="8" max="16384" width="8" style="173"/>
  </cols>
  <sheetData>
    <row r="1" spans="1:7" s="168" customFormat="1" ht="25.5" customHeight="1" thickTop="1" thickBot="1" x14ac:dyDescent="0.3">
      <c r="A1" s="738" t="s">
        <v>519</v>
      </c>
      <c r="B1" s="739"/>
      <c r="C1" s="740" t="s">
        <v>589</v>
      </c>
      <c r="D1" s="741"/>
      <c r="E1" s="741"/>
      <c r="F1" s="741"/>
      <c r="G1" s="742"/>
    </row>
    <row r="2" spans="1:7" s="168" customFormat="1" ht="16.5" thickBot="1" x14ac:dyDescent="0.3">
      <c r="A2" s="743" t="s">
        <v>63</v>
      </c>
      <c r="B2" s="744"/>
      <c r="C2" s="735" t="s">
        <v>559</v>
      </c>
      <c r="D2" s="736"/>
      <c r="E2" s="736"/>
      <c r="F2" s="736"/>
      <c r="G2" s="737"/>
    </row>
    <row r="3" spans="1:7" s="2" customFormat="1" ht="15.95" customHeight="1" thickBot="1" x14ac:dyDescent="0.3">
      <c r="A3" s="749" t="s">
        <v>521</v>
      </c>
      <c r="B3" s="750"/>
      <c r="C3" s="750"/>
      <c r="D3" s="750"/>
      <c r="E3" s="750"/>
      <c r="F3" s="750"/>
      <c r="G3" s="751"/>
    </row>
    <row r="4" spans="1:7" ht="37.5" thickTop="1" thickBot="1" x14ac:dyDescent="0.3">
      <c r="A4" s="727"/>
      <c r="B4" s="728"/>
      <c r="C4" s="356" t="s">
        <v>60</v>
      </c>
      <c r="D4" s="130" t="s">
        <v>584</v>
      </c>
      <c r="E4" s="130" t="s">
        <v>585</v>
      </c>
      <c r="F4" s="130" t="s">
        <v>586</v>
      </c>
      <c r="G4" s="131" t="s">
        <v>587</v>
      </c>
    </row>
    <row r="5" spans="1:7" s="177" customFormat="1" ht="12.95" customHeight="1" thickBot="1" x14ac:dyDescent="0.3">
      <c r="A5" s="174">
        <v>1</v>
      </c>
      <c r="B5" s="175">
        <v>2</v>
      </c>
      <c r="C5" s="175">
        <v>3</v>
      </c>
      <c r="D5" s="175">
        <v>4</v>
      </c>
      <c r="E5" s="175">
        <v>5</v>
      </c>
      <c r="F5" s="175">
        <v>6</v>
      </c>
      <c r="G5" s="176">
        <v>7</v>
      </c>
    </row>
    <row r="6" spans="1:7" s="177" customFormat="1" ht="15.95" customHeight="1" thickBot="1" x14ac:dyDescent="0.3">
      <c r="A6" s="352"/>
      <c r="B6" s="353"/>
      <c r="C6" s="353" t="s">
        <v>59</v>
      </c>
      <c r="D6" s="439"/>
      <c r="E6" s="439"/>
      <c r="F6" s="439"/>
      <c r="G6" s="440"/>
    </row>
    <row r="7" spans="1:7" s="181" customFormat="1" ht="12" customHeight="1" thickBot="1" x14ac:dyDescent="0.3">
      <c r="A7" s="388" t="s">
        <v>287</v>
      </c>
      <c r="B7" s="142" t="s">
        <v>2</v>
      </c>
      <c r="C7" s="142" t="s">
        <v>490</v>
      </c>
      <c r="D7" s="216">
        <f>SUM(D8:D16)</f>
        <v>1279</v>
      </c>
      <c r="E7" s="216">
        <f>SUM(E8:E16)</f>
        <v>1326</v>
      </c>
      <c r="F7" s="216">
        <f t="shared" ref="F7" si="0">SUM(F8:F16)</f>
        <v>1239</v>
      </c>
      <c r="G7" s="308">
        <f t="shared" ref="G7:G24" si="1">SUM(F7/E7%)</f>
        <v>93.438914027149323</v>
      </c>
    </row>
    <row r="8" spans="1:7" s="181" customFormat="1" ht="12" customHeight="1" x14ac:dyDescent="0.25">
      <c r="A8" s="415"/>
      <c r="B8" s="183" t="s">
        <v>1</v>
      </c>
      <c r="C8" s="144" t="s">
        <v>596</v>
      </c>
      <c r="D8" s="217"/>
      <c r="E8" s="217">
        <v>47</v>
      </c>
      <c r="F8" s="217">
        <v>47</v>
      </c>
      <c r="G8" s="380">
        <f t="shared" si="1"/>
        <v>100</v>
      </c>
    </row>
    <row r="9" spans="1:7" s="181" customFormat="1" ht="12" customHeight="1" x14ac:dyDescent="0.25">
      <c r="A9" s="384"/>
      <c r="B9" s="183" t="s">
        <v>0</v>
      </c>
      <c r="C9" s="257" t="s">
        <v>598</v>
      </c>
      <c r="D9" s="258">
        <v>1007</v>
      </c>
      <c r="E9" s="258">
        <v>1007</v>
      </c>
      <c r="F9" s="258">
        <v>935</v>
      </c>
      <c r="G9" s="306">
        <f t="shared" si="1"/>
        <v>92.850049652432972</v>
      </c>
    </row>
    <row r="10" spans="1:7" s="181" customFormat="1" ht="12" customHeight="1" x14ac:dyDescent="0.25">
      <c r="A10" s="384"/>
      <c r="B10" s="183" t="s">
        <v>36</v>
      </c>
      <c r="C10" s="257" t="s">
        <v>600</v>
      </c>
      <c r="D10" s="260"/>
      <c r="E10" s="260"/>
      <c r="F10" s="260"/>
      <c r="G10" s="306"/>
    </row>
    <row r="11" spans="1:7" s="181" customFormat="1" ht="12" customHeight="1" x14ac:dyDescent="0.25">
      <c r="A11" s="384"/>
      <c r="B11" s="183" t="s">
        <v>35</v>
      </c>
      <c r="C11" s="257" t="s">
        <v>602</v>
      </c>
      <c r="D11" s="258"/>
      <c r="E11" s="258"/>
      <c r="F11" s="258"/>
      <c r="G11" s="306"/>
    </row>
    <row r="12" spans="1:7" s="181" customFormat="1" ht="12" customHeight="1" x14ac:dyDescent="0.25">
      <c r="A12" s="384"/>
      <c r="B12" s="183" t="s">
        <v>58</v>
      </c>
      <c r="C12" s="257" t="s">
        <v>604</v>
      </c>
      <c r="D12" s="258"/>
      <c r="E12" s="258"/>
      <c r="F12" s="258"/>
      <c r="G12" s="306"/>
    </row>
    <row r="13" spans="1:7" s="181" customFormat="1" ht="12" customHeight="1" x14ac:dyDescent="0.25">
      <c r="A13" s="385"/>
      <c r="B13" s="183" t="s">
        <v>32</v>
      </c>
      <c r="C13" s="257" t="s">
        <v>606</v>
      </c>
      <c r="D13" s="258">
        <v>272</v>
      </c>
      <c r="E13" s="258">
        <v>269</v>
      </c>
      <c r="F13" s="258">
        <v>255</v>
      </c>
      <c r="G13" s="306">
        <f t="shared" si="1"/>
        <v>94.795539033457246</v>
      </c>
    </row>
    <row r="14" spans="1:7" s="186" customFormat="1" ht="12" customHeight="1" x14ac:dyDescent="0.25">
      <c r="A14" s="384"/>
      <c r="B14" s="183" t="s">
        <v>31</v>
      </c>
      <c r="C14" s="257" t="s">
        <v>608</v>
      </c>
      <c r="D14" s="258"/>
      <c r="E14" s="258"/>
      <c r="F14" s="258"/>
      <c r="G14" s="306"/>
    </row>
    <row r="15" spans="1:7" s="186" customFormat="1" ht="12" customHeight="1" x14ac:dyDescent="0.25">
      <c r="A15" s="386"/>
      <c r="B15" s="183" t="s">
        <v>30</v>
      </c>
      <c r="C15" s="257" t="s">
        <v>526</v>
      </c>
      <c r="D15" s="258"/>
      <c r="E15" s="258"/>
      <c r="F15" s="258"/>
      <c r="G15" s="306"/>
    </row>
    <row r="16" spans="1:7" s="186" customFormat="1" ht="12" customHeight="1" thickBot="1" x14ac:dyDescent="0.3">
      <c r="A16" s="386"/>
      <c r="B16" s="408" t="s">
        <v>29</v>
      </c>
      <c r="C16" s="360" t="s">
        <v>561</v>
      </c>
      <c r="D16" s="292"/>
      <c r="E16" s="292">
        <v>3</v>
      </c>
      <c r="F16" s="292">
        <v>2</v>
      </c>
      <c r="G16" s="374">
        <f t="shared" si="1"/>
        <v>66.666666666666671</v>
      </c>
    </row>
    <row r="17" spans="1:7" s="186" customFormat="1" ht="12" customHeight="1" thickBot="1" x14ac:dyDescent="0.3">
      <c r="A17" s="388" t="s">
        <v>296</v>
      </c>
      <c r="B17" s="142" t="s">
        <v>25</v>
      </c>
      <c r="C17" s="150" t="s">
        <v>527</v>
      </c>
      <c r="D17" s="216">
        <f>SUM(D18:D20)</f>
        <v>0</v>
      </c>
      <c r="E17" s="216">
        <f>SUM(E18:E20)</f>
        <v>0</v>
      </c>
      <c r="F17" s="216">
        <f t="shared" ref="F17" si="2">SUM(F18:F20)</f>
        <v>0</v>
      </c>
      <c r="G17" s="308"/>
    </row>
    <row r="18" spans="1:7" s="186" customFormat="1" ht="12" customHeight="1" x14ac:dyDescent="0.25">
      <c r="A18" s="385"/>
      <c r="B18" s="183" t="s">
        <v>24</v>
      </c>
      <c r="C18" s="361" t="s">
        <v>492</v>
      </c>
      <c r="D18" s="217"/>
      <c r="E18" s="217"/>
      <c r="F18" s="217"/>
      <c r="G18" s="380"/>
    </row>
    <row r="19" spans="1:7" s="181" customFormat="1" ht="12" customHeight="1" x14ac:dyDescent="0.25">
      <c r="A19" s="385"/>
      <c r="B19" s="266" t="s">
        <v>23</v>
      </c>
      <c r="C19" s="362" t="s">
        <v>611</v>
      </c>
      <c r="D19" s="258"/>
      <c r="E19" s="258"/>
      <c r="F19" s="258"/>
      <c r="G19" s="374"/>
    </row>
    <row r="20" spans="1:7" s="181" customFormat="1" ht="12" customHeight="1" thickBot="1" x14ac:dyDescent="0.3">
      <c r="A20" s="385"/>
      <c r="B20" s="282" t="s">
        <v>21</v>
      </c>
      <c r="C20" s="407" t="s">
        <v>528</v>
      </c>
      <c r="D20" s="359"/>
      <c r="E20" s="359"/>
      <c r="F20" s="359"/>
      <c r="G20" s="374"/>
    </row>
    <row r="21" spans="1:7" s="181" customFormat="1" ht="12" customHeight="1" thickBot="1" x14ac:dyDescent="0.3">
      <c r="A21" s="388" t="s">
        <v>504</v>
      </c>
      <c r="B21" s="142" t="s">
        <v>12</v>
      </c>
      <c r="C21" s="142" t="s">
        <v>646</v>
      </c>
      <c r="D21" s="218">
        <f>SUM(D23)</f>
        <v>9037</v>
      </c>
      <c r="E21" s="218">
        <f>SUM(E23+E22)</f>
        <v>10848</v>
      </c>
      <c r="F21" s="218">
        <f t="shared" ref="F21" si="3">SUM(F23+F22)</f>
        <v>10438</v>
      </c>
      <c r="G21" s="308">
        <f t="shared" si="1"/>
        <v>96.220501474926252</v>
      </c>
    </row>
    <row r="22" spans="1:7" s="181" customFormat="1" ht="12" customHeight="1" x14ac:dyDescent="0.25">
      <c r="A22" s="415"/>
      <c r="B22" s="183" t="s">
        <v>529</v>
      </c>
      <c r="C22" s="157" t="s">
        <v>617</v>
      </c>
      <c r="D22" s="438"/>
      <c r="E22" s="438">
        <v>93</v>
      </c>
      <c r="F22" s="438">
        <v>93</v>
      </c>
      <c r="G22" s="380">
        <f t="shared" si="1"/>
        <v>100</v>
      </c>
    </row>
    <row r="23" spans="1:7" s="186" customFormat="1" ht="12" customHeight="1" thickBot="1" x14ac:dyDescent="0.3">
      <c r="A23" s="400"/>
      <c r="B23" s="282" t="s">
        <v>530</v>
      </c>
      <c r="C23" s="360" t="s">
        <v>647</v>
      </c>
      <c r="D23" s="292">
        <v>9037</v>
      </c>
      <c r="E23" s="292">
        <v>10755</v>
      </c>
      <c r="F23" s="292">
        <v>10345</v>
      </c>
      <c r="G23" s="374">
        <f t="shared" si="1"/>
        <v>96.187819618781958</v>
      </c>
    </row>
    <row r="24" spans="1:7" s="186" customFormat="1" ht="12" customHeight="1" thickBot="1" x14ac:dyDescent="0.3">
      <c r="A24" s="391" t="s">
        <v>509</v>
      </c>
      <c r="B24" s="191"/>
      <c r="C24" s="192" t="s">
        <v>503</v>
      </c>
      <c r="D24" s="219">
        <f>SUM(D7+D17+D21)</f>
        <v>10316</v>
      </c>
      <c r="E24" s="219">
        <f>SUM(E7+E17+E21)</f>
        <v>12174</v>
      </c>
      <c r="F24" s="219">
        <f t="shared" ref="F24" si="4">SUM(F7+F17+F21)</f>
        <v>11677</v>
      </c>
      <c r="G24" s="309">
        <f t="shared" si="1"/>
        <v>95.917529160506007</v>
      </c>
    </row>
    <row r="25" spans="1:7" s="186" customFormat="1" ht="12" customHeight="1" thickTop="1" x14ac:dyDescent="0.25">
      <c r="A25" s="745"/>
      <c r="B25" s="745"/>
      <c r="C25" s="745"/>
      <c r="D25" s="745"/>
      <c r="E25" s="745"/>
      <c r="F25" s="745"/>
      <c r="G25" s="746"/>
    </row>
    <row r="26" spans="1:7" s="186" customFormat="1" ht="12" customHeight="1" thickBot="1" x14ac:dyDescent="0.3">
      <c r="A26" s="747"/>
      <c r="B26" s="747"/>
      <c r="C26" s="747"/>
      <c r="D26" s="747"/>
      <c r="E26" s="747"/>
      <c r="F26" s="747"/>
      <c r="G26" s="748"/>
    </row>
    <row r="27" spans="1:7" s="186" customFormat="1" ht="15" customHeight="1" thickTop="1" thickBot="1" x14ac:dyDescent="0.3">
      <c r="A27" s="406"/>
      <c r="B27" s="435"/>
      <c r="C27" s="436" t="s">
        <v>57</v>
      </c>
      <c r="D27" s="441"/>
      <c r="E27" s="441"/>
      <c r="F27" s="442"/>
      <c r="G27" s="443"/>
    </row>
    <row r="28" spans="1:7" ht="13.5" thickBot="1" x14ac:dyDescent="0.3">
      <c r="A28" s="389" t="s">
        <v>2</v>
      </c>
      <c r="B28" s="142" t="s">
        <v>287</v>
      </c>
      <c r="C28" s="161" t="s">
        <v>512</v>
      </c>
      <c r="D28" s="231">
        <f>SUM(D29+D30+D31+D32+D37)</f>
        <v>10316</v>
      </c>
      <c r="E28" s="231">
        <f>SUM(E29+E30+E31+E32+E37)</f>
        <v>12174</v>
      </c>
      <c r="F28" s="231">
        <f>SUM(F29+F30+F31+F32+F37)</f>
        <v>11584</v>
      </c>
      <c r="G28" s="308">
        <f t="shared" ref="G28:G29" si="5">SUM(F28/E28%)</f>
        <v>95.153606045671111</v>
      </c>
    </row>
    <row r="29" spans="1:7" s="177" customFormat="1" ht="16.5" customHeight="1" x14ac:dyDescent="0.25">
      <c r="A29" s="397"/>
      <c r="B29" s="190" t="s">
        <v>1</v>
      </c>
      <c r="C29" s="159" t="s">
        <v>622</v>
      </c>
      <c r="D29" s="233">
        <v>4892</v>
      </c>
      <c r="E29" s="233">
        <v>5211</v>
      </c>
      <c r="F29" s="576">
        <v>5208</v>
      </c>
      <c r="G29" s="380">
        <f t="shared" si="5"/>
        <v>99.942429476108231</v>
      </c>
    </row>
    <row r="30" spans="1:7" s="1" customFormat="1" ht="12" customHeight="1" x14ac:dyDescent="0.25">
      <c r="A30" s="398"/>
      <c r="B30" s="266" t="s">
        <v>0</v>
      </c>
      <c r="C30" s="257" t="s">
        <v>623</v>
      </c>
      <c r="D30" s="270">
        <v>1321</v>
      </c>
      <c r="E30" s="270">
        <v>1397</v>
      </c>
      <c r="F30" s="573">
        <v>1397</v>
      </c>
      <c r="G30" s="306">
        <f t="shared" ref="G30:G31" si="6">SUM(F30/E30%)</f>
        <v>100</v>
      </c>
    </row>
    <row r="31" spans="1:7" ht="12" customHeight="1" x14ac:dyDescent="0.25">
      <c r="A31" s="398"/>
      <c r="B31" s="266" t="s">
        <v>36</v>
      </c>
      <c r="C31" s="257" t="s">
        <v>624</v>
      </c>
      <c r="D31" s="270">
        <v>4103</v>
      </c>
      <c r="E31" s="270">
        <v>5566</v>
      </c>
      <c r="F31" s="574">
        <v>4979</v>
      </c>
      <c r="G31" s="306">
        <f t="shared" si="6"/>
        <v>89.453826805605473</v>
      </c>
    </row>
    <row r="32" spans="1:7" ht="12" customHeight="1" x14ac:dyDescent="0.25">
      <c r="A32" s="398"/>
      <c r="B32" s="266" t="s">
        <v>35</v>
      </c>
      <c r="C32" s="257" t="s">
        <v>56</v>
      </c>
      <c r="D32" s="271">
        <f>SUM(D33:D36)</f>
        <v>0</v>
      </c>
      <c r="E32" s="271">
        <f>SUM(E33:E36)</f>
        <v>0</v>
      </c>
      <c r="F32" s="574"/>
      <c r="G32" s="306"/>
    </row>
    <row r="33" spans="1:7" ht="12" customHeight="1" x14ac:dyDescent="0.25">
      <c r="A33" s="398"/>
      <c r="B33" s="266" t="s">
        <v>531</v>
      </c>
      <c r="C33" s="273" t="s">
        <v>625</v>
      </c>
      <c r="D33" s="274"/>
      <c r="E33" s="274"/>
      <c r="F33" s="574"/>
      <c r="G33" s="306"/>
    </row>
    <row r="34" spans="1:7" ht="12" customHeight="1" x14ac:dyDescent="0.25">
      <c r="A34" s="398"/>
      <c r="B34" s="266" t="s">
        <v>35</v>
      </c>
      <c r="C34" s="273" t="s">
        <v>626</v>
      </c>
      <c r="D34" s="270"/>
      <c r="E34" s="270"/>
      <c r="F34" s="573"/>
      <c r="G34" s="272"/>
    </row>
    <row r="35" spans="1:7" ht="12" customHeight="1" x14ac:dyDescent="0.2">
      <c r="A35" s="398"/>
      <c r="B35" s="266" t="s">
        <v>532</v>
      </c>
      <c r="C35" s="277" t="s">
        <v>563</v>
      </c>
      <c r="D35" s="270"/>
      <c r="E35" s="270"/>
      <c r="F35" s="573"/>
      <c r="G35" s="275"/>
    </row>
    <row r="36" spans="1:7" ht="12" customHeight="1" x14ac:dyDescent="0.2">
      <c r="A36" s="398"/>
      <c r="B36" s="266" t="s">
        <v>533</v>
      </c>
      <c r="C36" s="277" t="s">
        <v>564</v>
      </c>
      <c r="D36" s="270"/>
      <c r="E36" s="270"/>
      <c r="F36" s="574"/>
      <c r="G36" s="276"/>
    </row>
    <row r="37" spans="1:7" s="1" customFormat="1" ht="12" customHeight="1" x14ac:dyDescent="0.25">
      <c r="A37" s="398"/>
      <c r="B37" s="266" t="s">
        <v>58</v>
      </c>
      <c r="C37" s="257" t="s">
        <v>33</v>
      </c>
      <c r="D37" s="271">
        <f>SUM(D38:D40)</f>
        <v>0</v>
      </c>
      <c r="E37" s="271">
        <f>SUM(E38:E40)</f>
        <v>0</v>
      </c>
      <c r="F37" s="574"/>
      <c r="G37" s="276"/>
    </row>
    <row r="38" spans="1:7" ht="12" customHeight="1" x14ac:dyDescent="0.25">
      <c r="A38" s="398"/>
      <c r="B38" s="266" t="s">
        <v>534</v>
      </c>
      <c r="C38" s="273" t="s">
        <v>535</v>
      </c>
      <c r="D38" s="270"/>
      <c r="E38" s="270"/>
      <c r="F38" s="574"/>
      <c r="G38" s="276"/>
    </row>
    <row r="39" spans="1:7" ht="12" customHeight="1" x14ac:dyDescent="0.25">
      <c r="A39" s="398"/>
      <c r="B39" s="266" t="s">
        <v>536</v>
      </c>
      <c r="C39" s="273" t="s">
        <v>537</v>
      </c>
      <c r="D39" s="270"/>
      <c r="E39" s="270"/>
      <c r="F39" s="573">
        <f t="shared" ref="F39:G39" si="7">SUM(F40:F42)</f>
        <v>0</v>
      </c>
      <c r="G39" s="272">
        <f t="shared" si="7"/>
        <v>0</v>
      </c>
    </row>
    <row r="40" spans="1:7" ht="12" customHeight="1" thickBot="1" x14ac:dyDescent="0.3">
      <c r="A40" s="399"/>
      <c r="B40" s="278" t="s">
        <v>538</v>
      </c>
      <c r="C40" s="279" t="s">
        <v>539</v>
      </c>
      <c r="D40" s="280"/>
      <c r="E40" s="280"/>
      <c r="F40" s="575"/>
      <c r="G40" s="281"/>
    </row>
    <row r="41" spans="1:7" ht="12" customHeight="1" thickBot="1" x14ac:dyDescent="0.3">
      <c r="A41" s="389" t="s">
        <v>296</v>
      </c>
      <c r="B41" s="142" t="s">
        <v>296</v>
      </c>
      <c r="C41" s="161" t="s">
        <v>513</v>
      </c>
      <c r="D41" s="231">
        <f>SUM(D42+D48)</f>
        <v>0</v>
      </c>
      <c r="E41" s="231">
        <f>SUM(E42+E48)</f>
        <v>0</v>
      </c>
      <c r="F41" s="234"/>
      <c r="G41" s="207"/>
    </row>
    <row r="42" spans="1:7" ht="12" customHeight="1" thickBot="1" x14ac:dyDescent="0.3">
      <c r="A42" s="389"/>
      <c r="B42" s="205" t="s">
        <v>24</v>
      </c>
      <c r="C42" s="206" t="s">
        <v>540</v>
      </c>
      <c r="D42" s="234">
        <f>SUM(D43:D47)</f>
        <v>0</v>
      </c>
      <c r="E42" s="234">
        <f>SUM(E43:E47)</f>
        <v>0</v>
      </c>
      <c r="F42" s="234"/>
      <c r="G42" s="207"/>
    </row>
    <row r="43" spans="1:7" ht="12" customHeight="1" x14ac:dyDescent="0.25">
      <c r="A43" s="397"/>
      <c r="B43" s="190" t="s">
        <v>541</v>
      </c>
      <c r="C43" s="204" t="s">
        <v>514</v>
      </c>
      <c r="D43" s="233"/>
      <c r="E43" s="233"/>
      <c r="F43" s="444"/>
      <c r="G43" s="445">
        <f t="shared" ref="G43" si="8">SUM(G44+G50)</f>
        <v>0</v>
      </c>
    </row>
    <row r="44" spans="1:7" ht="12" customHeight="1" x14ac:dyDescent="0.25">
      <c r="A44" s="398"/>
      <c r="B44" s="266" t="s">
        <v>542</v>
      </c>
      <c r="C44" s="273" t="s">
        <v>543</v>
      </c>
      <c r="D44" s="270"/>
      <c r="E44" s="270"/>
      <c r="F44" s="270">
        <f t="shared" ref="F44:G44" si="9">SUM(F45:F49)</f>
        <v>0</v>
      </c>
      <c r="G44" s="276">
        <f t="shared" si="9"/>
        <v>0</v>
      </c>
    </row>
    <row r="45" spans="1:7" ht="12" customHeight="1" x14ac:dyDescent="0.25">
      <c r="A45" s="398"/>
      <c r="B45" s="266" t="s">
        <v>544</v>
      </c>
      <c r="C45" s="273" t="s">
        <v>545</v>
      </c>
      <c r="D45" s="270"/>
      <c r="E45" s="270"/>
      <c r="F45" s="270"/>
      <c r="G45" s="276"/>
    </row>
    <row r="46" spans="1:7" ht="12" customHeight="1" x14ac:dyDescent="0.25">
      <c r="A46" s="398"/>
      <c r="B46" s="266" t="s">
        <v>546</v>
      </c>
      <c r="C46" s="273" t="s">
        <v>547</v>
      </c>
      <c r="D46" s="270"/>
      <c r="E46" s="270"/>
      <c r="F46" s="270"/>
      <c r="G46" s="276"/>
    </row>
    <row r="47" spans="1:7" ht="12" customHeight="1" thickBot="1" x14ac:dyDescent="0.3">
      <c r="A47" s="399"/>
      <c r="B47" s="278" t="s">
        <v>548</v>
      </c>
      <c r="C47" s="279" t="s">
        <v>549</v>
      </c>
      <c r="D47" s="280"/>
      <c r="E47" s="280"/>
      <c r="F47" s="280"/>
      <c r="G47" s="281"/>
    </row>
    <row r="48" spans="1:7" ht="12" customHeight="1" thickBot="1" x14ac:dyDescent="0.3">
      <c r="A48" s="389"/>
      <c r="B48" s="205" t="s">
        <v>23</v>
      </c>
      <c r="C48" s="206" t="s">
        <v>22</v>
      </c>
      <c r="D48" s="234">
        <f>SUM(D49:D52)</f>
        <v>0</v>
      </c>
      <c r="E48" s="234">
        <f>SUM(E49:E52)</f>
        <v>0</v>
      </c>
      <c r="F48" s="234"/>
      <c r="G48" s="207"/>
    </row>
    <row r="49" spans="1:7" ht="12" customHeight="1" x14ac:dyDescent="0.25">
      <c r="A49" s="397"/>
      <c r="B49" s="190" t="s">
        <v>550</v>
      </c>
      <c r="C49" s="204" t="s">
        <v>551</v>
      </c>
      <c r="D49" s="233"/>
      <c r="E49" s="233"/>
      <c r="F49" s="233"/>
      <c r="G49" s="200"/>
    </row>
    <row r="50" spans="1:7" ht="12" customHeight="1" x14ac:dyDescent="0.2">
      <c r="A50" s="398"/>
      <c r="B50" s="266" t="s">
        <v>552</v>
      </c>
      <c r="C50" s="277" t="s">
        <v>565</v>
      </c>
      <c r="D50" s="270"/>
      <c r="E50" s="270"/>
      <c r="F50" s="270"/>
      <c r="G50" s="276"/>
    </row>
    <row r="51" spans="1:7" ht="12" customHeight="1" x14ac:dyDescent="0.2">
      <c r="A51" s="398"/>
      <c r="B51" s="266" t="s">
        <v>553</v>
      </c>
      <c r="C51" s="277" t="s">
        <v>554</v>
      </c>
      <c r="D51" s="270"/>
      <c r="E51" s="270"/>
      <c r="F51" s="270"/>
      <c r="G51" s="276"/>
    </row>
    <row r="52" spans="1:7" ht="12" customHeight="1" thickBot="1" x14ac:dyDescent="0.25">
      <c r="A52" s="399"/>
      <c r="B52" s="278" t="s">
        <v>555</v>
      </c>
      <c r="C52" s="285" t="s">
        <v>556</v>
      </c>
      <c r="D52" s="280"/>
      <c r="E52" s="280"/>
      <c r="F52" s="280"/>
      <c r="G52" s="281"/>
    </row>
    <row r="53" spans="1:7" ht="12" customHeight="1" thickBot="1" x14ac:dyDescent="0.3">
      <c r="A53" s="402" t="s">
        <v>504</v>
      </c>
      <c r="B53" s="191"/>
      <c r="C53" s="209" t="s">
        <v>7</v>
      </c>
      <c r="D53" s="228">
        <f>SUM(D41+D28)</f>
        <v>10316</v>
      </c>
      <c r="E53" s="228">
        <f>SUM(E41+E28)</f>
        <v>12174</v>
      </c>
      <c r="F53" s="228">
        <f>SUM(F41+F28)</f>
        <v>11584</v>
      </c>
      <c r="G53" s="308">
        <f t="shared" ref="G53" si="10">SUM(F53/E53%)</f>
        <v>95.153606045671111</v>
      </c>
    </row>
    <row r="54" spans="1:7" ht="12" customHeight="1" thickTop="1" thickBot="1" x14ac:dyDescent="0.3">
      <c r="A54" s="420"/>
      <c r="B54" s="421"/>
      <c r="C54" s="421"/>
      <c r="D54" s="421"/>
      <c r="E54" s="421"/>
      <c r="F54" s="232"/>
      <c r="G54" s="203"/>
    </row>
    <row r="55" spans="1:7" ht="12" customHeight="1" thickBot="1" x14ac:dyDescent="0.3">
      <c r="A55" s="425" t="s">
        <v>566</v>
      </c>
      <c r="B55" s="426"/>
      <c r="C55" s="427"/>
      <c r="D55" s="429">
        <v>2.75</v>
      </c>
      <c r="E55" s="429">
        <v>2.75</v>
      </c>
      <c r="F55" s="429">
        <v>2.75</v>
      </c>
      <c r="G55" s="309">
        <f t="shared" ref="G55" si="11">SUM(F55/E55%)</f>
        <v>100</v>
      </c>
    </row>
    <row r="56" spans="1:7" ht="13.5" thickTop="1" x14ac:dyDescent="0.25"/>
  </sheetData>
  <sheetProtection formatCells="0"/>
  <mergeCells count="7">
    <mergeCell ref="A25:G26"/>
    <mergeCell ref="A4:B4"/>
    <mergeCell ref="A1:B1"/>
    <mergeCell ref="A2:B2"/>
    <mergeCell ref="A3:G3"/>
    <mergeCell ref="C1:G1"/>
    <mergeCell ref="C2:G2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80" orientation="portrait" horizontalDpi="300" verticalDpi="300" r:id="rId1"/>
  <headerFooter alignWithMargins="0">
    <oddHeader>&amp;R4 melléklet a 9/2017. (IV.28.)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G56"/>
  <sheetViews>
    <sheetView zoomScaleNormal="100" workbookViewId="0">
      <selection activeCell="H58" sqref="H58"/>
    </sheetView>
  </sheetViews>
  <sheetFormatPr defaultColWidth="8" defaultRowHeight="12.75" x14ac:dyDescent="0.25"/>
  <cols>
    <col min="1" max="1" width="8.28515625" style="212" customWidth="1"/>
    <col min="2" max="2" width="8.28515625" style="173" customWidth="1"/>
    <col min="3" max="3" width="61.7109375" style="173" customWidth="1"/>
    <col min="4" max="4" width="12.5703125" style="173" customWidth="1"/>
    <col min="5" max="7" width="9.7109375" style="173" customWidth="1"/>
    <col min="8" max="16384" width="8" style="173"/>
  </cols>
  <sheetData>
    <row r="1" spans="1:7" s="168" customFormat="1" ht="25.5" customHeight="1" thickTop="1" thickBot="1" x14ac:dyDescent="0.3">
      <c r="A1" s="752" t="s">
        <v>519</v>
      </c>
      <c r="B1" s="753"/>
      <c r="C1" s="754" t="s">
        <v>648</v>
      </c>
      <c r="D1" s="755"/>
      <c r="E1" s="755"/>
      <c r="F1" s="755"/>
      <c r="G1" s="756"/>
    </row>
    <row r="2" spans="1:7" s="168" customFormat="1" ht="16.5" thickBot="1" x14ac:dyDescent="0.3">
      <c r="A2" s="250" t="s">
        <v>63</v>
      </c>
      <c r="B2" s="251"/>
      <c r="C2" s="735" t="s">
        <v>62</v>
      </c>
      <c r="D2" s="736"/>
      <c r="E2" s="736"/>
      <c r="F2" s="736"/>
      <c r="G2" s="737"/>
    </row>
    <row r="3" spans="1:7" s="2" customFormat="1" ht="15.95" customHeight="1" thickBot="1" x14ac:dyDescent="0.3">
      <c r="A3" s="169"/>
      <c r="B3" s="170"/>
      <c r="C3" s="170"/>
      <c r="D3" s="213"/>
      <c r="E3" s="213"/>
      <c r="F3" s="213" t="s">
        <v>521</v>
      </c>
      <c r="G3" s="171"/>
    </row>
    <row r="4" spans="1:7" ht="25.5" customHeight="1" thickTop="1" thickBot="1" x14ac:dyDescent="0.3">
      <c r="A4" s="727"/>
      <c r="B4" s="728"/>
      <c r="C4" s="356" t="s">
        <v>60</v>
      </c>
      <c r="D4" s="130" t="s">
        <v>584</v>
      </c>
      <c r="E4" s="130" t="s">
        <v>585</v>
      </c>
      <c r="F4" s="130" t="s">
        <v>586</v>
      </c>
      <c r="G4" s="131" t="s">
        <v>587</v>
      </c>
    </row>
    <row r="5" spans="1:7" s="177" customFormat="1" ht="12.95" customHeight="1" thickBot="1" x14ac:dyDescent="0.3">
      <c r="A5" s="174"/>
      <c r="B5" s="175"/>
      <c r="C5" s="175">
        <v>3</v>
      </c>
      <c r="D5" s="175">
        <v>4</v>
      </c>
      <c r="E5" s="175">
        <v>5</v>
      </c>
      <c r="F5" s="175">
        <v>5</v>
      </c>
      <c r="G5" s="176">
        <v>5</v>
      </c>
    </row>
    <row r="6" spans="1:7" s="177" customFormat="1" ht="15.95" customHeight="1" thickBot="1" x14ac:dyDescent="0.3">
      <c r="A6" s="252"/>
      <c r="B6" s="253"/>
      <c r="C6" s="253" t="s">
        <v>59</v>
      </c>
      <c r="D6" s="254"/>
      <c r="E6" s="254"/>
      <c r="F6" s="254"/>
      <c r="G6" s="255"/>
    </row>
    <row r="7" spans="1:7" s="181" customFormat="1" ht="12" customHeight="1" thickTop="1" thickBot="1" x14ac:dyDescent="0.3">
      <c r="A7" s="178" t="s">
        <v>287</v>
      </c>
      <c r="B7" s="179" t="s">
        <v>2</v>
      </c>
      <c r="C7" s="179" t="s">
        <v>522</v>
      </c>
      <c r="D7" s="214">
        <f>SUM(D8:D16)</f>
        <v>0</v>
      </c>
      <c r="E7" s="214">
        <f>SUM(E8:E16)</f>
        <v>0</v>
      </c>
      <c r="F7" s="214">
        <f>SUM(F8:F16)</f>
        <v>0</v>
      </c>
      <c r="G7" s="180">
        <f>SUM(G8:G16)</f>
        <v>0</v>
      </c>
    </row>
    <row r="8" spans="1:7" s="181" customFormat="1" ht="12" customHeight="1" x14ac:dyDescent="0.25">
      <c r="A8" s="182"/>
      <c r="B8" s="183" t="s">
        <v>1</v>
      </c>
      <c r="C8" s="144" t="s">
        <v>523</v>
      </c>
      <c r="D8" s="215"/>
      <c r="E8" s="215"/>
      <c r="F8" s="215"/>
      <c r="G8" s="184"/>
    </row>
    <row r="9" spans="1:7" s="181" customFormat="1" ht="12" customHeight="1" x14ac:dyDescent="0.25">
      <c r="A9" s="256"/>
      <c r="B9" s="183" t="s">
        <v>0</v>
      </c>
      <c r="C9" s="257" t="s">
        <v>48</v>
      </c>
      <c r="D9" s="258"/>
      <c r="E9" s="258"/>
      <c r="F9" s="258"/>
      <c r="G9" s="259"/>
    </row>
    <row r="10" spans="1:7" s="181" customFormat="1" ht="12" customHeight="1" x14ac:dyDescent="0.25">
      <c r="A10" s="256"/>
      <c r="B10" s="183" t="s">
        <v>36</v>
      </c>
      <c r="C10" s="257" t="s">
        <v>560</v>
      </c>
      <c r="D10" s="260"/>
      <c r="E10" s="260"/>
      <c r="F10" s="260"/>
      <c r="G10" s="261"/>
    </row>
    <row r="11" spans="1:7" s="181" customFormat="1" ht="12" customHeight="1" x14ac:dyDescent="0.25">
      <c r="A11" s="256"/>
      <c r="B11" s="183" t="s">
        <v>35</v>
      </c>
      <c r="C11" s="257" t="s">
        <v>54</v>
      </c>
      <c r="D11" s="258"/>
      <c r="E11" s="258"/>
      <c r="F11" s="258"/>
      <c r="G11" s="259"/>
    </row>
    <row r="12" spans="1:7" s="181" customFormat="1" ht="12" customHeight="1" x14ac:dyDescent="0.25">
      <c r="A12" s="256"/>
      <c r="B12" s="183" t="s">
        <v>58</v>
      </c>
      <c r="C12" s="257" t="s">
        <v>491</v>
      </c>
      <c r="D12" s="258"/>
      <c r="E12" s="258"/>
      <c r="F12" s="258"/>
      <c r="G12" s="259"/>
    </row>
    <row r="13" spans="1:7" s="181" customFormat="1" ht="12" customHeight="1" x14ac:dyDescent="0.25">
      <c r="A13" s="185"/>
      <c r="B13" s="183" t="s">
        <v>32</v>
      </c>
      <c r="C13" s="257" t="s">
        <v>524</v>
      </c>
      <c r="D13" s="258"/>
      <c r="E13" s="258"/>
      <c r="F13" s="258"/>
      <c r="G13" s="259"/>
    </row>
    <row r="14" spans="1:7" s="186" customFormat="1" ht="12" customHeight="1" x14ac:dyDescent="0.25">
      <c r="A14" s="256"/>
      <c r="B14" s="183" t="s">
        <v>31</v>
      </c>
      <c r="C14" s="257" t="s">
        <v>525</v>
      </c>
      <c r="D14" s="258"/>
      <c r="E14" s="258"/>
      <c r="F14" s="258"/>
      <c r="G14" s="259"/>
    </row>
    <row r="15" spans="1:7" s="186" customFormat="1" ht="12" customHeight="1" x14ac:dyDescent="0.25">
      <c r="A15" s="262"/>
      <c r="B15" s="183" t="s">
        <v>30</v>
      </c>
      <c r="C15" s="257" t="s">
        <v>526</v>
      </c>
      <c r="D15" s="258"/>
      <c r="E15" s="258"/>
      <c r="F15" s="258"/>
      <c r="G15" s="259"/>
    </row>
    <row r="16" spans="1:7" s="186" customFormat="1" ht="12" customHeight="1" thickBot="1" x14ac:dyDescent="0.3">
      <c r="A16" s="262"/>
      <c r="B16" s="183" t="s">
        <v>29</v>
      </c>
      <c r="C16" s="263" t="s">
        <v>561</v>
      </c>
      <c r="D16" s="264"/>
      <c r="E16" s="264"/>
      <c r="F16" s="264"/>
      <c r="G16" s="265"/>
    </row>
    <row r="17" spans="1:7" s="181" customFormat="1" ht="12" customHeight="1" thickBot="1" x14ac:dyDescent="0.3">
      <c r="A17" s="174" t="s">
        <v>296</v>
      </c>
      <c r="B17" s="142" t="s">
        <v>25</v>
      </c>
      <c r="C17" s="150" t="s">
        <v>527</v>
      </c>
      <c r="D17" s="216">
        <f>SUM(D18:D20)</f>
        <v>0</v>
      </c>
      <c r="E17" s="216">
        <f>SUM(E18:E20)</f>
        <v>0</v>
      </c>
      <c r="F17" s="216">
        <f>SUM(F18:F20)</f>
        <v>0</v>
      </c>
      <c r="G17" s="187">
        <f>SUM(G18:G20)</f>
        <v>0</v>
      </c>
    </row>
    <row r="18" spans="1:7" s="181" customFormat="1" ht="12" customHeight="1" x14ac:dyDescent="0.25">
      <c r="A18" s="185"/>
      <c r="B18" s="183" t="s">
        <v>24</v>
      </c>
      <c r="C18" s="151" t="s">
        <v>562</v>
      </c>
      <c r="D18" s="217"/>
      <c r="E18" s="217"/>
      <c r="F18" s="217"/>
      <c r="G18" s="188"/>
    </row>
    <row r="19" spans="1:7" s="181" customFormat="1" ht="12" customHeight="1" x14ac:dyDescent="0.25">
      <c r="A19" s="185"/>
      <c r="B19" s="266" t="s">
        <v>23</v>
      </c>
      <c r="C19" s="267" t="s">
        <v>567</v>
      </c>
      <c r="D19" s="258"/>
      <c r="E19" s="258"/>
      <c r="F19" s="258"/>
      <c r="G19" s="259"/>
    </row>
    <row r="20" spans="1:7" s="181" customFormat="1" ht="12" customHeight="1" thickBot="1" x14ac:dyDescent="0.3">
      <c r="A20" s="185"/>
      <c r="B20" s="266" t="s">
        <v>21</v>
      </c>
      <c r="C20" s="267" t="s">
        <v>528</v>
      </c>
      <c r="D20" s="268"/>
      <c r="E20" s="268"/>
      <c r="F20" s="268"/>
      <c r="G20" s="269"/>
    </row>
    <row r="21" spans="1:7" s="186" customFormat="1" ht="12" customHeight="1" thickBot="1" x14ac:dyDescent="0.3">
      <c r="A21" s="384" t="s">
        <v>504</v>
      </c>
      <c r="B21" s="138" t="s">
        <v>12</v>
      </c>
      <c r="C21" s="138" t="s">
        <v>646</v>
      </c>
      <c r="D21" s="189">
        <f>SUM(D23)</f>
        <v>25149</v>
      </c>
      <c r="E21" s="189">
        <f>SUM(E23+E22)</f>
        <v>25312</v>
      </c>
      <c r="F21" s="218">
        <f>SUM(F22+F23)</f>
        <v>25217</v>
      </c>
      <c r="G21" s="308">
        <f t="shared" ref="G21:G24" si="0">SUM(F21/E21%)</f>
        <v>99.624683944374212</v>
      </c>
    </row>
    <row r="22" spans="1:7" s="186" customFormat="1" ht="12" customHeight="1" x14ac:dyDescent="0.25">
      <c r="A22" s="383"/>
      <c r="B22" s="190" t="s">
        <v>529</v>
      </c>
      <c r="C22" s="153" t="s">
        <v>617</v>
      </c>
      <c r="D22" s="434"/>
      <c r="E22" s="434">
        <v>33</v>
      </c>
      <c r="F22" s="258">
        <v>33</v>
      </c>
      <c r="G22" s="305">
        <f t="shared" si="0"/>
        <v>100</v>
      </c>
    </row>
    <row r="23" spans="1:7" s="186" customFormat="1" ht="12" customHeight="1" thickBot="1" x14ac:dyDescent="0.3">
      <c r="A23" s="400"/>
      <c r="B23" s="282" t="s">
        <v>530</v>
      </c>
      <c r="C23" s="360" t="s">
        <v>647</v>
      </c>
      <c r="D23" s="293">
        <v>25149</v>
      </c>
      <c r="E23" s="293">
        <v>25279</v>
      </c>
      <c r="F23" s="292">
        <v>25184</v>
      </c>
      <c r="G23" s="374">
        <f t="shared" si="0"/>
        <v>99.624193995015631</v>
      </c>
    </row>
    <row r="24" spans="1:7" s="186" customFormat="1" ht="12" customHeight="1" thickBot="1" x14ac:dyDescent="0.3">
      <c r="A24" s="391" t="s">
        <v>509</v>
      </c>
      <c r="B24" s="191"/>
      <c r="C24" s="192" t="s">
        <v>503</v>
      </c>
      <c r="D24" s="392">
        <f>SUM(D7+D17+D21)</f>
        <v>25149</v>
      </c>
      <c r="E24" s="392">
        <f>SUM(E7+E17+E21)</f>
        <v>25312</v>
      </c>
      <c r="F24" s="219">
        <f>SUM(F7+F17+F21)</f>
        <v>25217</v>
      </c>
      <c r="G24" s="309">
        <f t="shared" si="0"/>
        <v>99.624683944374212</v>
      </c>
    </row>
    <row r="25" spans="1:7" s="186" customFormat="1" ht="15" customHeight="1" thickTop="1" x14ac:dyDescent="0.25">
      <c r="A25" s="193"/>
      <c r="B25" s="193"/>
      <c r="C25" s="194"/>
      <c r="D25" s="195"/>
      <c r="E25" s="195"/>
      <c r="F25" s="195"/>
      <c r="G25" s="195"/>
    </row>
    <row r="26" spans="1:7" ht="13.5" thickBot="1" x14ac:dyDescent="0.3">
      <c r="A26" s="196"/>
      <c r="B26" s="197"/>
      <c r="C26" s="197"/>
      <c r="D26" s="197"/>
      <c r="E26" s="197"/>
      <c r="F26" s="197"/>
      <c r="G26" s="197"/>
    </row>
    <row r="27" spans="1:7" s="177" customFormat="1" ht="16.5" customHeight="1" thickTop="1" thickBot="1" x14ac:dyDescent="0.3">
      <c r="A27" s="406"/>
      <c r="B27" s="435"/>
      <c r="C27" s="436" t="s">
        <v>57</v>
      </c>
      <c r="D27" s="441"/>
      <c r="E27" s="441"/>
      <c r="F27" s="227"/>
      <c r="G27" s="199"/>
    </row>
    <row r="28" spans="1:7" s="1" customFormat="1" ht="12" customHeight="1" thickBot="1" x14ac:dyDescent="0.3">
      <c r="A28" s="389" t="s">
        <v>2</v>
      </c>
      <c r="B28" s="138" t="s">
        <v>287</v>
      </c>
      <c r="C28" s="366" t="s">
        <v>512</v>
      </c>
      <c r="D28" s="428">
        <f>SUM(D29+D30+D31+D32+D37)</f>
        <v>25149</v>
      </c>
      <c r="E28" s="428">
        <f>SUM(E29+E30+E31+E32+E37)</f>
        <v>24639</v>
      </c>
      <c r="F28" s="231">
        <f>SUM(F29+F30+F31+F32+F37)</f>
        <v>24457</v>
      </c>
      <c r="G28" s="308">
        <f t="shared" ref="G28:G31" si="1">SUM(F28/E28%)</f>
        <v>99.26133365802184</v>
      </c>
    </row>
    <row r="29" spans="1:7" ht="12" customHeight="1" x14ac:dyDescent="0.25">
      <c r="A29" s="397"/>
      <c r="B29" s="190" t="s">
        <v>1</v>
      </c>
      <c r="C29" s="159" t="s">
        <v>622</v>
      </c>
      <c r="D29" s="233">
        <v>17534</v>
      </c>
      <c r="E29" s="233">
        <v>17908</v>
      </c>
      <c r="F29" s="233">
        <v>17906</v>
      </c>
      <c r="G29" s="380">
        <f t="shared" si="1"/>
        <v>99.988831807013625</v>
      </c>
    </row>
    <row r="30" spans="1:7" ht="12" customHeight="1" x14ac:dyDescent="0.25">
      <c r="A30" s="398"/>
      <c r="B30" s="266" t="s">
        <v>0</v>
      </c>
      <c r="C30" s="257" t="s">
        <v>623</v>
      </c>
      <c r="D30" s="270">
        <v>4735</v>
      </c>
      <c r="E30" s="270">
        <v>5156</v>
      </c>
      <c r="F30" s="270">
        <v>4985</v>
      </c>
      <c r="G30" s="306">
        <f t="shared" si="1"/>
        <v>96.683475562451505</v>
      </c>
    </row>
    <row r="31" spans="1:7" ht="12" customHeight="1" x14ac:dyDescent="0.25">
      <c r="A31" s="398"/>
      <c r="B31" s="266" t="s">
        <v>36</v>
      </c>
      <c r="C31" s="257" t="s">
        <v>624</v>
      </c>
      <c r="D31" s="270">
        <v>2880</v>
      </c>
      <c r="E31" s="270">
        <v>1575</v>
      </c>
      <c r="F31" s="270">
        <v>1566</v>
      </c>
      <c r="G31" s="306">
        <f t="shared" si="1"/>
        <v>99.428571428571431</v>
      </c>
    </row>
    <row r="32" spans="1:7" ht="12" customHeight="1" x14ac:dyDescent="0.25">
      <c r="A32" s="398"/>
      <c r="B32" s="266" t="s">
        <v>35</v>
      </c>
      <c r="C32" s="257" t="s">
        <v>56</v>
      </c>
      <c r="D32" s="271">
        <f>SUM(D33:D36)</f>
        <v>0</v>
      </c>
      <c r="E32" s="271">
        <f>SUM(E33:E36)</f>
        <v>0</v>
      </c>
      <c r="F32" s="271"/>
      <c r="G32" s="272"/>
    </row>
    <row r="33" spans="1:7" ht="12" customHeight="1" x14ac:dyDescent="0.25">
      <c r="A33" s="398"/>
      <c r="B33" s="266" t="s">
        <v>531</v>
      </c>
      <c r="C33" s="273" t="s">
        <v>625</v>
      </c>
      <c r="D33" s="274"/>
      <c r="E33" s="274"/>
      <c r="F33" s="274"/>
      <c r="G33" s="275"/>
    </row>
    <row r="34" spans="1:7" ht="12" customHeight="1" x14ac:dyDescent="0.25">
      <c r="A34" s="398"/>
      <c r="B34" s="266" t="s">
        <v>35</v>
      </c>
      <c r="C34" s="273" t="s">
        <v>626</v>
      </c>
      <c r="D34" s="270"/>
      <c r="E34" s="270"/>
      <c r="F34" s="270"/>
      <c r="G34" s="276"/>
    </row>
    <row r="35" spans="1:7" s="1" customFormat="1" ht="12" customHeight="1" x14ac:dyDescent="0.2">
      <c r="A35" s="398"/>
      <c r="B35" s="266" t="s">
        <v>532</v>
      </c>
      <c r="C35" s="277" t="s">
        <v>563</v>
      </c>
      <c r="D35" s="270"/>
      <c r="E35" s="270"/>
      <c r="F35" s="270"/>
      <c r="G35" s="276"/>
    </row>
    <row r="36" spans="1:7" ht="12" customHeight="1" x14ac:dyDescent="0.2">
      <c r="A36" s="398"/>
      <c r="B36" s="266" t="s">
        <v>533</v>
      </c>
      <c r="C36" s="277" t="s">
        <v>564</v>
      </c>
      <c r="D36" s="270"/>
      <c r="E36" s="270"/>
      <c r="F36" s="270"/>
      <c r="G36" s="276"/>
    </row>
    <row r="37" spans="1:7" ht="12" customHeight="1" x14ac:dyDescent="0.25">
      <c r="A37" s="398"/>
      <c r="B37" s="266" t="s">
        <v>58</v>
      </c>
      <c r="C37" s="257" t="s">
        <v>33</v>
      </c>
      <c r="D37" s="271">
        <f>SUM(D38:D40)</f>
        <v>0</v>
      </c>
      <c r="E37" s="271">
        <f>SUM(E38:E40)</f>
        <v>0</v>
      </c>
      <c r="F37" s="271"/>
      <c r="G37" s="272">
        <f>SUM(G38:G40)</f>
        <v>0</v>
      </c>
    </row>
    <row r="38" spans="1:7" ht="12" customHeight="1" x14ac:dyDescent="0.25">
      <c r="A38" s="398"/>
      <c r="B38" s="266" t="s">
        <v>534</v>
      </c>
      <c r="C38" s="273" t="s">
        <v>535</v>
      </c>
      <c r="D38" s="270"/>
      <c r="E38" s="270"/>
      <c r="F38" s="270"/>
      <c r="G38" s="276"/>
    </row>
    <row r="39" spans="1:7" ht="12" customHeight="1" x14ac:dyDescent="0.25">
      <c r="A39" s="398"/>
      <c r="B39" s="266" t="s">
        <v>536</v>
      </c>
      <c r="C39" s="273" t="s">
        <v>537</v>
      </c>
      <c r="D39" s="270"/>
      <c r="E39" s="270"/>
      <c r="F39" s="270"/>
      <c r="G39" s="276"/>
    </row>
    <row r="40" spans="1:7" ht="12" customHeight="1" thickBot="1" x14ac:dyDescent="0.3">
      <c r="A40" s="399"/>
      <c r="B40" s="278" t="s">
        <v>538</v>
      </c>
      <c r="C40" s="279" t="s">
        <v>539</v>
      </c>
      <c r="D40" s="280"/>
      <c r="E40" s="280"/>
      <c r="F40" s="280"/>
      <c r="G40" s="281"/>
    </row>
    <row r="41" spans="1:7" ht="12" customHeight="1" thickBot="1" x14ac:dyDescent="0.3">
      <c r="A41" s="389" t="s">
        <v>296</v>
      </c>
      <c r="B41" s="142" t="s">
        <v>296</v>
      </c>
      <c r="C41" s="161" t="s">
        <v>513</v>
      </c>
      <c r="D41" s="231">
        <f>SUM(D42+D48)</f>
        <v>0</v>
      </c>
      <c r="E41" s="231">
        <f>SUM(E42+E48)</f>
        <v>673</v>
      </c>
      <c r="F41" s="231">
        <f>SUM(F42+F48)</f>
        <v>672</v>
      </c>
      <c r="G41" s="308">
        <f t="shared" ref="G41:G42" si="2">SUM(F41/E41%)</f>
        <v>99.851411589895989</v>
      </c>
    </row>
    <row r="42" spans="1:7" ht="12" customHeight="1" thickBot="1" x14ac:dyDescent="0.3">
      <c r="A42" s="389"/>
      <c r="B42" s="202" t="s">
        <v>24</v>
      </c>
      <c r="C42" s="263" t="s">
        <v>540</v>
      </c>
      <c r="D42" s="232">
        <f>SUM(D43:D47)</f>
        <v>0</v>
      </c>
      <c r="E42" s="232">
        <f>SUM(E43:E47)</f>
        <v>673</v>
      </c>
      <c r="F42" s="232">
        <f>SUM(F43:F47)</f>
        <v>672</v>
      </c>
      <c r="G42" s="308">
        <f t="shared" si="2"/>
        <v>99.851411589895989</v>
      </c>
    </row>
    <row r="43" spans="1:7" ht="12" customHeight="1" x14ac:dyDescent="0.25">
      <c r="A43" s="397"/>
      <c r="B43" s="190" t="s">
        <v>541</v>
      </c>
      <c r="C43" s="204" t="s">
        <v>514</v>
      </c>
      <c r="D43" s="233"/>
      <c r="E43" s="233"/>
      <c r="F43" s="233"/>
      <c r="G43" s="200"/>
    </row>
    <row r="44" spans="1:7" ht="12" customHeight="1" x14ac:dyDescent="0.25">
      <c r="A44" s="398"/>
      <c r="B44" s="266" t="s">
        <v>542</v>
      </c>
      <c r="C44" s="273" t="s">
        <v>543</v>
      </c>
      <c r="D44" s="270"/>
      <c r="E44" s="270"/>
      <c r="F44" s="270"/>
      <c r="G44" s="276"/>
    </row>
    <row r="45" spans="1:7" ht="12" customHeight="1" x14ac:dyDescent="0.25">
      <c r="A45" s="398"/>
      <c r="B45" s="266" t="s">
        <v>544</v>
      </c>
      <c r="C45" s="273" t="s">
        <v>545</v>
      </c>
      <c r="D45" s="270"/>
      <c r="E45" s="270"/>
      <c r="F45" s="270"/>
      <c r="G45" s="276"/>
    </row>
    <row r="46" spans="1:7" ht="12" customHeight="1" x14ac:dyDescent="0.25">
      <c r="A46" s="398"/>
      <c r="B46" s="266" t="s">
        <v>546</v>
      </c>
      <c r="C46" s="273" t="s">
        <v>547</v>
      </c>
      <c r="D46" s="270"/>
      <c r="E46" s="270">
        <v>530</v>
      </c>
      <c r="F46" s="270">
        <v>530</v>
      </c>
      <c r="G46" s="306">
        <f t="shared" ref="G46:G47" si="3">SUM(F46/E46%)</f>
        <v>100</v>
      </c>
    </row>
    <row r="47" spans="1:7" ht="12" customHeight="1" thickBot="1" x14ac:dyDescent="0.3">
      <c r="A47" s="400"/>
      <c r="B47" s="282" t="s">
        <v>548</v>
      </c>
      <c r="C47" s="283" t="s">
        <v>549</v>
      </c>
      <c r="D47" s="284"/>
      <c r="E47" s="284">
        <v>143</v>
      </c>
      <c r="F47" s="284">
        <v>142</v>
      </c>
      <c r="G47" s="306">
        <f t="shared" si="3"/>
        <v>99.300699300699307</v>
      </c>
    </row>
    <row r="48" spans="1:7" ht="12" customHeight="1" thickBot="1" x14ac:dyDescent="0.3">
      <c r="A48" s="389"/>
      <c r="B48" s="205" t="s">
        <v>23</v>
      </c>
      <c r="C48" s="206" t="s">
        <v>22</v>
      </c>
      <c r="D48" s="234">
        <f>SUM(D49:D52)</f>
        <v>0</v>
      </c>
      <c r="E48" s="234">
        <f>SUM(E49:E52)</f>
        <v>0</v>
      </c>
      <c r="F48" s="234">
        <f>SUM(F49:F52)</f>
        <v>0</v>
      </c>
      <c r="G48" s="187"/>
    </row>
    <row r="49" spans="1:7" ht="12" customHeight="1" x14ac:dyDescent="0.25">
      <c r="A49" s="401"/>
      <c r="B49" s="183" t="s">
        <v>550</v>
      </c>
      <c r="C49" s="164" t="s">
        <v>551</v>
      </c>
      <c r="D49" s="229"/>
      <c r="E49" s="229"/>
      <c r="F49" s="229"/>
      <c r="G49" s="208"/>
    </row>
    <row r="50" spans="1:7" ht="12" customHeight="1" x14ac:dyDescent="0.2">
      <c r="A50" s="398"/>
      <c r="B50" s="266" t="s">
        <v>552</v>
      </c>
      <c r="C50" s="277" t="s">
        <v>565</v>
      </c>
      <c r="D50" s="270"/>
      <c r="E50" s="270"/>
      <c r="F50" s="270"/>
      <c r="G50" s="276"/>
    </row>
    <row r="51" spans="1:7" ht="12" customHeight="1" x14ac:dyDescent="0.2">
      <c r="A51" s="398"/>
      <c r="B51" s="266" t="s">
        <v>553</v>
      </c>
      <c r="C51" s="277" t="s">
        <v>554</v>
      </c>
      <c r="D51" s="270"/>
      <c r="E51" s="270"/>
      <c r="F51" s="270"/>
      <c r="G51" s="276"/>
    </row>
    <row r="52" spans="1:7" ht="12" customHeight="1" thickBot="1" x14ac:dyDescent="0.25">
      <c r="A52" s="399"/>
      <c r="B52" s="278" t="s">
        <v>555</v>
      </c>
      <c r="C52" s="285" t="s">
        <v>556</v>
      </c>
      <c r="D52" s="280"/>
      <c r="E52" s="280"/>
      <c r="F52" s="280"/>
      <c r="G52" s="281"/>
    </row>
    <row r="53" spans="1:7" ht="12" customHeight="1" thickBot="1" x14ac:dyDescent="0.3">
      <c r="A53" s="402" t="s">
        <v>504</v>
      </c>
      <c r="B53" s="191"/>
      <c r="C53" s="209" t="s">
        <v>7</v>
      </c>
      <c r="D53" s="228">
        <f>SUM(D41+D28)</f>
        <v>25149</v>
      </c>
      <c r="E53" s="228">
        <f>SUM(E41+E28)</f>
        <v>25312</v>
      </c>
      <c r="F53" s="228">
        <f>SUM(F41+F28)</f>
        <v>25129</v>
      </c>
      <c r="G53" s="309">
        <f t="shared" ref="G53:G55" si="4">SUM(F53/E53%)</f>
        <v>99.277022756005053</v>
      </c>
    </row>
    <row r="54" spans="1:7" ht="16.5" thickTop="1" thickBot="1" x14ac:dyDescent="0.3">
      <c r="A54" s="420"/>
      <c r="B54" s="421"/>
      <c r="C54" s="421"/>
      <c r="D54" s="421"/>
      <c r="E54" s="421"/>
      <c r="F54" s="210"/>
      <c r="G54" s="211"/>
    </row>
    <row r="55" spans="1:7" ht="15" customHeight="1" thickBot="1" x14ac:dyDescent="0.3">
      <c r="A55" s="425" t="s">
        <v>566</v>
      </c>
      <c r="B55" s="426"/>
      <c r="C55" s="427"/>
      <c r="D55" s="429">
        <v>6</v>
      </c>
      <c r="E55" s="429">
        <v>6</v>
      </c>
      <c r="F55" s="235">
        <v>6</v>
      </c>
      <c r="G55" s="309">
        <f t="shared" si="4"/>
        <v>100</v>
      </c>
    </row>
    <row r="56" spans="1:7" ht="13.5" thickTop="1" x14ac:dyDescent="0.25"/>
  </sheetData>
  <sheetProtection formatCells="0"/>
  <mergeCells count="4">
    <mergeCell ref="A4:B4"/>
    <mergeCell ref="A1:B1"/>
    <mergeCell ref="C2:G2"/>
    <mergeCell ref="C1:G1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5" orientation="portrait" horizontalDpi="300" verticalDpi="300" r:id="rId1"/>
  <headerFooter alignWithMargins="0">
    <oddHeader>&amp;R5 melléklet a 9/2017. (IV.28.)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Q33"/>
  <sheetViews>
    <sheetView workbookViewId="0">
      <selection activeCell="R29" sqref="R29"/>
    </sheetView>
  </sheetViews>
  <sheetFormatPr defaultRowHeight="15" x14ac:dyDescent="0.2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x14ac:dyDescent="0.25">
      <c r="A3" s="3"/>
      <c r="B3" s="50" t="s">
        <v>87</v>
      </c>
      <c r="C3" s="50"/>
      <c r="D3" s="50"/>
      <c r="E3" s="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.5" thickBot="1" x14ac:dyDescent="0.3">
      <c r="A4" s="3"/>
      <c r="B4" s="50"/>
      <c r="C4" s="50"/>
      <c r="D4" s="50"/>
      <c r="E4" s="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7.25" thickTop="1" thickBot="1" x14ac:dyDescent="0.3">
      <c r="A5" s="3"/>
      <c r="B5" s="774" t="s">
        <v>65</v>
      </c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6"/>
      <c r="O5" s="3"/>
      <c r="P5" s="3"/>
      <c r="Q5" s="3"/>
    </row>
    <row r="6" spans="1:17" ht="15.75" thickBot="1" x14ac:dyDescent="0.3">
      <c r="A6" s="3"/>
      <c r="B6" s="236"/>
      <c r="C6" s="777" t="s">
        <v>67</v>
      </c>
      <c r="D6" s="778"/>
      <c r="E6" s="778"/>
      <c r="F6" s="778"/>
      <c r="G6" s="778"/>
      <c r="H6" s="778"/>
      <c r="I6" s="778"/>
      <c r="J6" s="778"/>
      <c r="K6" s="778"/>
      <c r="L6" s="778"/>
      <c r="M6" s="779"/>
      <c r="N6" s="245" t="s">
        <v>66</v>
      </c>
      <c r="O6" s="3"/>
      <c r="P6" s="3"/>
      <c r="Q6" s="3"/>
    </row>
    <row r="7" spans="1:17" ht="15.75" thickBot="1" x14ac:dyDescent="0.3">
      <c r="A7" s="3"/>
      <c r="B7" s="246">
        <v>1</v>
      </c>
      <c r="C7" s="780">
        <v>2</v>
      </c>
      <c r="D7" s="780"/>
      <c r="E7" s="780"/>
      <c r="F7" s="780"/>
      <c r="G7" s="780"/>
      <c r="H7" s="780"/>
      <c r="I7" s="780"/>
      <c r="J7" s="780"/>
      <c r="K7" s="780"/>
      <c r="L7" s="780">
        <v>3</v>
      </c>
      <c r="M7" s="782"/>
      <c r="N7" s="785"/>
      <c r="O7" s="3"/>
      <c r="P7" s="3"/>
      <c r="Q7" s="3"/>
    </row>
    <row r="8" spans="1:17" x14ac:dyDescent="0.25">
      <c r="A8" s="3"/>
      <c r="B8" s="237">
        <v>1</v>
      </c>
      <c r="C8" s="781" t="s">
        <v>68</v>
      </c>
      <c r="D8" s="781"/>
      <c r="E8" s="781"/>
      <c r="F8" s="781"/>
      <c r="G8" s="781"/>
      <c r="H8" s="781"/>
      <c r="I8" s="781"/>
      <c r="J8" s="781"/>
      <c r="K8" s="781"/>
      <c r="L8" s="769">
        <v>679664</v>
      </c>
      <c r="M8" s="769"/>
      <c r="N8" s="770"/>
      <c r="O8" s="3"/>
      <c r="P8" s="3"/>
      <c r="Q8" s="3"/>
    </row>
    <row r="9" spans="1:17" ht="15.75" thickBot="1" x14ac:dyDescent="0.3">
      <c r="A9" s="3"/>
      <c r="B9" s="238">
        <v>2</v>
      </c>
      <c r="C9" s="773" t="s">
        <v>69</v>
      </c>
      <c r="D9" s="773"/>
      <c r="E9" s="773"/>
      <c r="F9" s="773"/>
      <c r="G9" s="773"/>
      <c r="H9" s="773"/>
      <c r="I9" s="773"/>
      <c r="J9" s="773"/>
      <c r="K9" s="773"/>
      <c r="L9" s="765">
        <v>645779</v>
      </c>
      <c r="M9" s="765"/>
      <c r="N9" s="766"/>
      <c r="O9" s="3"/>
      <c r="P9" s="3"/>
      <c r="Q9" s="3"/>
    </row>
    <row r="10" spans="1:17" ht="15.75" thickBot="1" x14ac:dyDescent="0.3">
      <c r="A10" s="3"/>
      <c r="B10" s="239">
        <v>3</v>
      </c>
      <c r="C10" s="782" t="s">
        <v>70</v>
      </c>
      <c r="D10" s="782"/>
      <c r="E10" s="782"/>
      <c r="F10" s="782"/>
      <c r="G10" s="782"/>
      <c r="H10" s="782"/>
      <c r="I10" s="782"/>
      <c r="J10" s="782"/>
      <c r="K10" s="782"/>
      <c r="L10" s="767">
        <f>SUM(L8-L9)</f>
        <v>33885</v>
      </c>
      <c r="M10" s="767"/>
      <c r="N10" s="768"/>
      <c r="O10" s="3"/>
      <c r="P10" s="3"/>
      <c r="Q10" s="3"/>
    </row>
    <row r="11" spans="1:17" x14ac:dyDescent="0.25">
      <c r="A11" s="3"/>
      <c r="B11" s="237">
        <v>4</v>
      </c>
      <c r="C11" s="781" t="s">
        <v>71</v>
      </c>
      <c r="D11" s="781"/>
      <c r="E11" s="781"/>
      <c r="F11" s="781"/>
      <c r="G11" s="781"/>
      <c r="H11" s="781"/>
      <c r="I11" s="781"/>
      <c r="J11" s="781"/>
      <c r="K11" s="781"/>
      <c r="L11" s="769">
        <v>121991</v>
      </c>
      <c r="M11" s="769"/>
      <c r="N11" s="770"/>
      <c r="O11" s="3"/>
      <c r="P11" s="3"/>
      <c r="Q11" s="3"/>
    </row>
    <row r="12" spans="1:17" ht="15.75" thickBot="1" x14ac:dyDescent="0.3">
      <c r="A12" s="3"/>
      <c r="B12" s="238">
        <v>5</v>
      </c>
      <c r="C12" s="773" t="s">
        <v>72</v>
      </c>
      <c r="D12" s="773"/>
      <c r="E12" s="773"/>
      <c r="F12" s="773"/>
      <c r="G12" s="773"/>
      <c r="H12" s="773"/>
      <c r="I12" s="773"/>
      <c r="J12" s="773"/>
      <c r="K12" s="773"/>
      <c r="L12" s="765">
        <v>100831</v>
      </c>
      <c r="M12" s="765"/>
      <c r="N12" s="766"/>
      <c r="O12" s="3"/>
      <c r="P12" s="3"/>
      <c r="Q12" s="3"/>
    </row>
    <row r="13" spans="1:17" ht="15.75" thickBot="1" x14ac:dyDescent="0.3">
      <c r="A13" s="3"/>
      <c r="B13" s="240">
        <v>6</v>
      </c>
      <c r="C13" s="783" t="s">
        <v>73</v>
      </c>
      <c r="D13" s="783"/>
      <c r="E13" s="783"/>
      <c r="F13" s="783"/>
      <c r="G13" s="783"/>
      <c r="H13" s="783"/>
      <c r="I13" s="783"/>
      <c r="J13" s="783"/>
      <c r="K13" s="783"/>
      <c r="L13" s="771">
        <f>SUM(L11-L12)</f>
        <v>21160</v>
      </c>
      <c r="M13" s="771"/>
      <c r="N13" s="772"/>
      <c r="O13" s="3"/>
      <c r="P13" s="3"/>
      <c r="Q13" s="3"/>
    </row>
    <row r="14" spans="1:17" ht="16.5" thickTop="1" thickBot="1" x14ac:dyDescent="0.3">
      <c r="A14" s="3"/>
      <c r="B14" s="241">
        <v>7</v>
      </c>
      <c r="C14" s="784" t="s">
        <v>74</v>
      </c>
      <c r="D14" s="784"/>
      <c r="E14" s="784"/>
      <c r="F14" s="784"/>
      <c r="G14" s="784"/>
      <c r="H14" s="784"/>
      <c r="I14" s="784"/>
      <c r="J14" s="784"/>
      <c r="K14" s="784"/>
      <c r="L14" s="759">
        <f>SUM(L10+L13)</f>
        <v>55045</v>
      </c>
      <c r="M14" s="759"/>
      <c r="N14" s="760"/>
      <c r="O14" s="3"/>
      <c r="P14" s="3"/>
      <c r="Q14" s="3"/>
    </row>
    <row r="15" spans="1:17" ht="15.75" thickTop="1" x14ac:dyDescent="0.25">
      <c r="A15" s="3"/>
      <c r="B15" s="237">
        <v>8</v>
      </c>
      <c r="C15" s="781" t="s">
        <v>75</v>
      </c>
      <c r="D15" s="781"/>
      <c r="E15" s="781"/>
      <c r="F15" s="781"/>
      <c r="G15" s="781"/>
      <c r="H15" s="781"/>
      <c r="I15" s="781"/>
      <c r="J15" s="781"/>
      <c r="K15" s="781"/>
      <c r="L15" s="769">
        <v>0</v>
      </c>
      <c r="M15" s="769"/>
      <c r="N15" s="770"/>
      <c r="O15" s="3"/>
      <c r="P15" s="3"/>
      <c r="Q15" s="3"/>
    </row>
    <row r="16" spans="1:17" ht="15.75" thickBot="1" x14ac:dyDescent="0.3">
      <c r="A16" s="3"/>
      <c r="B16" s="238">
        <v>9</v>
      </c>
      <c r="C16" s="773" t="s">
        <v>76</v>
      </c>
      <c r="D16" s="773"/>
      <c r="E16" s="773"/>
      <c r="F16" s="773"/>
      <c r="G16" s="773"/>
      <c r="H16" s="773"/>
      <c r="I16" s="773"/>
      <c r="J16" s="773"/>
      <c r="K16" s="773"/>
      <c r="L16" s="765">
        <v>0</v>
      </c>
      <c r="M16" s="765"/>
      <c r="N16" s="766"/>
      <c r="O16" s="3"/>
      <c r="P16" s="3"/>
      <c r="Q16" s="3"/>
    </row>
    <row r="17" spans="1:17" ht="15.75" thickBot="1" x14ac:dyDescent="0.3">
      <c r="A17" s="3"/>
      <c r="B17" s="239">
        <v>10</v>
      </c>
      <c r="C17" s="782" t="s">
        <v>77</v>
      </c>
      <c r="D17" s="782"/>
      <c r="E17" s="782"/>
      <c r="F17" s="782"/>
      <c r="G17" s="782"/>
      <c r="H17" s="782"/>
      <c r="I17" s="782"/>
      <c r="J17" s="782"/>
      <c r="K17" s="782"/>
      <c r="L17" s="767">
        <f>SUM(L15:L16)</f>
        <v>0</v>
      </c>
      <c r="M17" s="767"/>
      <c r="N17" s="768"/>
      <c r="O17" s="3"/>
      <c r="P17" s="3"/>
      <c r="Q17" s="3"/>
    </row>
    <row r="18" spans="1:17" x14ac:dyDescent="0.25">
      <c r="A18" s="3"/>
      <c r="B18" s="237">
        <v>11</v>
      </c>
      <c r="C18" s="781" t="s">
        <v>78</v>
      </c>
      <c r="D18" s="781"/>
      <c r="E18" s="781"/>
      <c r="F18" s="781"/>
      <c r="G18" s="781"/>
      <c r="H18" s="781"/>
      <c r="I18" s="781"/>
      <c r="J18" s="781"/>
      <c r="K18" s="781"/>
      <c r="L18" s="769">
        <v>0</v>
      </c>
      <c r="M18" s="769"/>
      <c r="N18" s="770"/>
      <c r="O18" s="3"/>
      <c r="P18" s="3"/>
      <c r="Q18" s="3"/>
    </row>
    <row r="19" spans="1:17" ht="15.75" thickBot="1" x14ac:dyDescent="0.3">
      <c r="A19" s="3"/>
      <c r="B19" s="238">
        <v>12</v>
      </c>
      <c r="C19" s="773" t="s">
        <v>79</v>
      </c>
      <c r="D19" s="773"/>
      <c r="E19" s="773"/>
      <c r="F19" s="773"/>
      <c r="G19" s="773"/>
      <c r="H19" s="773"/>
      <c r="I19" s="773"/>
      <c r="J19" s="773"/>
      <c r="K19" s="773"/>
      <c r="L19" s="765">
        <v>0</v>
      </c>
      <c r="M19" s="765"/>
      <c r="N19" s="766"/>
      <c r="O19" s="3"/>
      <c r="P19" s="3"/>
      <c r="Q19" s="3"/>
    </row>
    <row r="20" spans="1:17" ht="15.75" thickBot="1" x14ac:dyDescent="0.3">
      <c r="A20" s="3"/>
      <c r="B20" s="240">
        <v>13</v>
      </c>
      <c r="C20" s="783" t="s">
        <v>80</v>
      </c>
      <c r="D20" s="783"/>
      <c r="E20" s="783"/>
      <c r="F20" s="783"/>
      <c r="G20" s="783"/>
      <c r="H20" s="783"/>
      <c r="I20" s="783"/>
      <c r="J20" s="783"/>
      <c r="K20" s="783"/>
      <c r="L20" s="771">
        <f>SUM(L18:L19)</f>
        <v>0</v>
      </c>
      <c r="M20" s="771"/>
      <c r="N20" s="772"/>
      <c r="O20" s="3"/>
      <c r="P20" s="3"/>
      <c r="Q20" s="3"/>
    </row>
    <row r="21" spans="1:17" ht="16.5" thickTop="1" thickBot="1" x14ac:dyDescent="0.3">
      <c r="A21" s="3"/>
      <c r="B21" s="241">
        <v>14</v>
      </c>
      <c r="C21" s="784" t="s">
        <v>81</v>
      </c>
      <c r="D21" s="784"/>
      <c r="E21" s="784"/>
      <c r="F21" s="784"/>
      <c r="G21" s="784"/>
      <c r="H21" s="784"/>
      <c r="I21" s="784"/>
      <c r="J21" s="784"/>
      <c r="K21" s="784"/>
      <c r="L21" s="759">
        <f>SUM(L17+L20)</f>
        <v>0</v>
      </c>
      <c r="M21" s="759"/>
      <c r="N21" s="760"/>
      <c r="O21" s="3"/>
      <c r="P21" s="3"/>
      <c r="Q21" s="3"/>
    </row>
    <row r="22" spans="1:17" ht="16.5" thickTop="1" thickBot="1" x14ac:dyDescent="0.3">
      <c r="A22" s="3"/>
      <c r="B22" s="241">
        <v>15</v>
      </c>
      <c r="C22" s="784" t="s">
        <v>82</v>
      </c>
      <c r="D22" s="784"/>
      <c r="E22" s="784"/>
      <c r="F22" s="784"/>
      <c r="G22" s="784"/>
      <c r="H22" s="784"/>
      <c r="I22" s="784"/>
      <c r="J22" s="784"/>
      <c r="K22" s="784"/>
      <c r="L22" s="759">
        <f>SUM(L14+L21)</f>
        <v>55045</v>
      </c>
      <c r="M22" s="759"/>
      <c r="N22" s="760"/>
      <c r="O22" s="3"/>
      <c r="P22" s="3"/>
      <c r="Q22" s="3"/>
    </row>
    <row r="23" spans="1:17" ht="15.75" thickTop="1" x14ac:dyDescent="0.25">
      <c r="A23" s="3"/>
      <c r="B23" s="242">
        <v>16</v>
      </c>
      <c r="C23" s="786" t="s">
        <v>83</v>
      </c>
      <c r="D23" s="786"/>
      <c r="E23" s="786"/>
      <c r="F23" s="786"/>
      <c r="G23" s="786"/>
      <c r="H23" s="786"/>
      <c r="I23" s="786"/>
      <c r="J23" s="786"/>
      <c r="K23" s="786"/>
      <c r="L23" s="761">
        <v>55045</v>
      </c>
      <c r="M23" s="761"/>
      <c r="N23" s="762"/>
      <c r="O23" s="3"/>
      <c r="P23" s="3"/>
      <c r="Q23" s="3"/>
    </row>
    <row r="24" spans="1:17" x14ac:dyDescent="0.25">
      <c r="A24" s="3"/>
      <c r="B24" s="243">
        <v>17</v>
      </c>
      <c r="C24" s="787" t="s">
        <v>84</v>
      </c>
      <c r="D24" s="787"/>
      <c r="E24" s="787"/>
      <c r="F24" s="787"/>
      <c r="G24" s="787"/>
      <c r="H24" s="787"/>
      <c r="I24" s="787"/>
      <c r="J24" s="787"/>
      <c r="K24" s="787"/>
      <c r="L24" s="763">
        <v>0</v>
      </c>
      <c r="M24" s="763"/>
      <c r="N24" s="764"/>
      <c r="O24" s="3"/>
      <c r="P24" s="3"/>
      <c r="Q24" s="3"/>
    </row>
    <row r="25" spans="1:17" x14ac:dyDescent="0.25">
      <c r="A25" s="3"/>
      <c r="B25" s="243">
        <v>18</v>
      </c>
      <c r="C25" s="787" t="s">
        <v>85</v>
      </c>
      <c r="D25" s="787"/>
      <c r="E25" s="787"/>
      <c r="F25" s="787"/>
      <c r="G25" s="787"/>
      <c r="H25" s="787"/>
      <c r="I25" s="787"/>
      <c r="J25" s="787"/>
      <c r="K25" s="787"/>
      <c r="L25" s="763">
        <v>0</v>
      </c>
      <c r="M25" s="763"/>
      <c r="N25" s="764"/>
      <c r="O25" s="3"/>
      <c r="P25" s="3"/>
      <c r="Q25" s="3"/>
    </row>
    <row r="26" spans="1:17" ht="15.75" thickBot="1" x14ac:dyDescent="0.3">
      <c r="A26" s="3"/>
      <c r="B26" s="244">
        <v>19</v>
      </c>
      <c r="C26" s="788" t="s">
        <v>86</v>
      </c>
      <c r="D26" s="788"/>
      <c r="E26" s="788"/>
      <c r="F26" s="788"/>
      <c r="G26" s="788"/>
      <c r="H26" s="788"/>
      <c r="I26" s="788"/>
      <c r="J26" s="788"/>
      <c r="K26" s="788"/>
      <c r="L26" s="757">
        <v>0</v>
      </c>
      <c r="M26" s="757"/>
      <c r="N26" s="758"/>
      <c r="O26" s="3"/>
      <c r="P26" s="3"/>
      <c r="Q26" s="3"/>
    </row>
    <row r="27" spans="1:17" ht="15.75" thickTop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42"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6:N26"/>
    <mergeCell ref="L21:N21"/>
    <mergeCell ref="L22:N22"/>
    <mergeCell ref="L23:N23"/>
    <mergeCell ref="L24:N24"/>
    <mergeCell ref="L25:N2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6. melléklet a 9/2017. (IV.28.)  önkormányzati rendelethez, 
adatok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P27"/>
  <sheetViews>
    <sheetView workbookViewId="0">
      <selection activeCell="R38" sqref="R38"/>
    </sheetView>
  </sheetViews>
  <sheetFormatPr defaultRowHeight="15" x14ac:dyDescent="0.25"/>
  <cols>
    <col min="8" max="11" width="9.140625" customWidth="1"/>
    <col min="12" max="13" width="9.140625" hidden="1" customWidth="1"/>
    <col min="14" max="14" width="21.8554687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x14ac:dyDescent="0.25">
      <c r="A2" s="3"/>
      <c r="B2" s="50" t="s">
        <v>88</v>
      </c>
      <c r="C2" s="50"/>
      <c r="D2" s="50"/>
      <c r="E2" s="50"/>
      <c r="F2" s="50"/>
      <c r="G2" s="50"/>
      <c r="H2" s="3"/>
      <c r="I2" s="3"/>
      <c r="J2" s="3"/>
      <c r="K2" s="3"/>
      <c r="L2" s="3"/>
      <c r="M2" s="3"/>
      <c r="N2" s="3"/>
      <c r="O2" s="3"/>
      <c r="P2" s="3"/>
    </row>
    <row r="3" spans="1:1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25" thickTop="1" thickBot="1" x14ac:dyDescent="0.3">
      <c r="A4" s="3"/>
      <c r="B4" s="774" t="s">
        <v>65</v>
      </c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6"/>
      <c r="O4" s="3"/>
      <c r="P4" s="3"/>
    </row>
    <row r="5" spans="1:16" ht="15.75" thickBot="1" x14ac:dyDescent="0.3">
      <c r="A5" s="3"/>
      <c r="B5" s="236"/>
      <c r="C5" s="777" t="s">
        <v>67</v>
      </c>
      <c r="D5" s="778"/>
      <c r="E5" s="778"/>
      <c r="F5" s="778"/>
      <c r="G5" s="778"/>
      <c r="H5" s="778"/>
      <c r="I5" s="778"/>
      <c r="J5" s="778"/>
      <c r="K5" s="778"/>
      <c r="L5" s="778"/>
      <c r="M5" s="779"/>
      <c r="N5" s="245" t="s">
        <v>66</v>
      </c>
      <c r="O5" s="3"/>
      <c r="P5" s="3"/>
    </row>
    <row r="6" spans="1:16" ht="15.75" thickBot="1" x14ac:dyDescent="0.3">
      <c r="A6" s="3"/>
      <c r="B6" s="246">
        <v>1</v>
      </c>
      <c r="C6" s="780">
        <v>2</v>
      </c>
      <c r="D6" s="780"/>
      <c r="E6" s="780"/>
      <c r="F6" s="780"/>
      <c r="G6" s="780"/>
      <c r="H6" s="780"/>
      <c r="I6" s="780"/>
      <c r="J6" s="780"/>
      <c r="K6" s="780"/>
      <c r="L6" s="780">
        <v>3</v>
      </c>
      <c r="M6" s="782"/>
      <c r="N6" s="785"/>
      <c r="O6" s="3"/>
      <c r="P6" s="3"/>
    </row>
    <row r="7" spans="1:16" x14ac:dyDescent="0.25">
      <c r="A7" s="3"/>
      <c r="B7" s="237">
        <v>1</v>
      </c>
      <c r="C7" s="781" t="s">
        <v>68</v>
      </c>
      <c r="D7" s="781"/>
      <c r="E7" s="781"/>
      <c r="F7" s="781"/>
      <c r="G7" s="781"/>
      <c r="H7" s="781"/>
      <c r="I7" s="781"/>
      <c r="J7" s="781"/>
      <c r="K7" s="781"/>
      <c r="L7" s="769">
        <v>797</v>
      </c>
      <c r="M7" s="781"/>
      <c r="N7" s="789"/>
      <c r="O7" s="3"/>
      <c r="P7" s="3"/>
    </row>
    <row r="8" spans="1:16" ht="15.75" thickBot="1" x14ac:dyDescent="0.3">
      <c r="A8" s="3"/>
      <c r="B8" s="238">
        <v>2</v>
      </c>
      <c r="C8" s="773" t="s">
        <v>69</v>
      </c>
      <c r="D8" s="773"/>
      <c r="E8" s="773"/>
      <c r="F8" s="773"/>
      <c r="G8" s="773"/>
      <c r="H8" s="773"/>
      <c r="I8" s="773"/>
      <c r="J8" s="773"/>
      <c r="K8" s="773"/>
      <c r="L8" s="765">
        <v>58859</v>
      </c>
      <c r="M8" s="773"/>
      <c r="N8" s="790"/>
      <c r="O8" s="3"/>
      <c r="P8" s="3"/>
    </row>
    <row r="9" spans="1:16" ht="15.75" thickBot="1" x14ac:dyDescent="0.3">
      <c r="A9" s="3"/>
      <c r="B9" s="239">
        <v>3</v>
      </c>
      <c r="C9" s="782" t="s">
        <v>70</v>
      </c>
      <c r="D9" s="782"/>
      <c r="E9" s="782"/>
      <c r="F9" s="782"/>
      <c r="G9" s="782"/>
      <c r="H9" s="782"/>
      <c r="I9" s="782"/>
      <c r="J9" s="782"/>
      <c r="K9" s="782"/>
      <c r="L9" s="767">
        <f>SUM(L7-L8)</f>
        <v>-58062</v>
      </c>
      <c r="M9" s="782"/>
      <c r="N9" s="785"/>
      <c r="O9" s="3"/>
      <c r="P9" s="3"/>
    </row>
    <row r="10" spans="1:16" x14ac:dyDescent="0.25">
      <c r="A10" s="3"/>
      <c r="B10" s="237">
        <v>4</v>
      </c>
      <c r="C10" s="781" t="s">
        <v>71</v>
      </c>
      <c r="D10" s="781"/>
      <c r="E10" s="781"/>
      <c r="F10" s="781"/>
      <c r="G10" s="781"/>
      <c r="H10" s="781"/>
      <c r="I10" s="781"/>
      <c r="J10" s="781"/>
      <c r="K10" s="781"/>
      <c r="L10" s="769">
        <v>58595</v>
      </c>
      <c r="M10" s="781"/>
      <c r="N10" s="789"/>
      <c r="O10" s="3"/>
      <c r="P10" s="3"/>
    </row>
    <row r="11" spans="1:16" ht="15.75" thickBot="1" x14ac:dyDescent="0.3">
      <c r="A11" s="3"/>
      <c r="B11" s="238">
        <v>5</v>
      </c>
      <c r="C11" s="773" t="s">
        <v>72</v>
      </c>
      <c r="D11" s="773"/>
      <c r="E11" s="773"/>
      <c r="F11" s="773"/>
      <c r="G11" s="773"/>
      <c r="H11" s="773"/>
      <c r="I11" s="773"/>
      <c r="J11" s="773"/>
      <c r="K11" s="773"/>
      <c r="L11" s="773">
        <v>0</v>
      </c>
      <c r="M11" s="773"/>
      <c r="N11" s="790"/>
      <c r="O11" s="3"/>
      <c r="P11" s="3"/>
    </row>
    <row r="12" spans="1:16" ht="15.75" thickBot="1" x14ac:dyDescent="0.3">
      <c r="A12" s="3"/>
      <c r="B12" s="240">
        <v>6</v>
      </c>
      <c r="C12" s="783" t="s">
        <v>73</v>
      </c>
      <c r="D12" s="783"/>
      <c r="E12" s="783"/>
      <c r="F12" s="783"/>
      <c r="G12" s="783"/>
      <c r="H12" s="783"/>
      <c r="I12" s="783"/>
      <c r="J12" s="783"/>
      <c r="K12" s="783"/>
      <c r="L12" s="771">
        <f>SUM(L10-L11)</f>
        <v>58595</v>
      </c>
      <c r="M12" s="783"/>
      <c r="N12" s="791"/>
      <c r="O12" s="3"/>
      <c r="P12" s="3"/>
    </row>
    <row r="13" spans="1:16" ht="16.5" thickTop="1" thickBot="1" x14ac:dyDescent="0.3">
      <c r="A13" s="3"/>
      <c r="B13" s="241">
        <v>7</v>
      </c>
      <c r="C13" s="784" t="s">
        <v>74</v>
      </c>
      <c r="D13" s="784"/>
      <c r="E13" s="784"/>
      <c r="F13" s="784"/>
      <c r="G13" s="784"/>
      <c r="H13" s="784"/>
      <c r="I13" s="784"/>
      <c r="J13" s="784"/>
      <c r="K13" s="784"/>
      <c r="L13" s="759">
        <f>SUM(L9+L12)</f>
        <v>533</v>
      </c>
      <c r="M13" s="784"/>
      <c r="N13" s="792"/>
      <c r="O13" s="3"/>
      <c r="P13" s="3"/>
    </row>
    <row r="14" spans="1:16" ht="15.75" thickTop="1" x14ac:dyDescent="0.25">
      <c r="A14" s="3"/>
      <c r="B14" s="237">
        <v>8</v>
      </c>
      <c r="C14" s="781" t="s">
        <v>75</v>
      </c>
      <c r="D14" s="781"/>
      <c r="E14" s="781"/>
      <c r="F14" s="781"/>
      <c r="G14" s="781"/>
      <c r="H14" s="781"/>
      <c r="I14" s="781"/>
      <c r="J14" s="781"/>
      <c r="K14" s="781"/>
      <c r="L14" s="781">
        <v>0</v>
      </c>
      <c r="M14" s="781"/>
      <c r="N14" s="789"/>
      <c r="O14" s="3"/>
      <c r="P14" s="3"/>
    </row>
    <row r="15" spans="1:16" ht="15.75" thickBot="1" x14ac:dyDescent="0.3">
      <c r="A15" s="3"/>
      <c r="B15" s="238">
        <v>9</v>
      </c>
      <c r="C15" s="773" t="s">
        <v>76</v>
      </c>
      <c r="D15" s="773"/>
      <c r="E15" s="773"/>
      <c r="F15" s="773"/>
      <c r="G15" s="773"/>
      <c r="H15" s="773"/>
      <c r="I15" s="773"/>
      <c r="J15" s="773"/>
      <c r="K15" s="773"/>
      <c r="L15" s="773">
        <v>0</v>
      </c>
      <c r="M15" s="773"/>
      <c r="N15" s="790"/>
      <c r="O15" s="3"/>
      <c r="P15" s="3"/>
    </row>
    <row r="16" spans="1:16" ht="15.75" thickBot="1" x14ac:dyDescent="0.3">
      <c r="A16" s="3"/>
      <c r="B16" s="239">
        <v>10</v>
      </c>
      <c r="C16" s="782" t="s">
        <v>77</v>
      </c>
      <c r="D16" s="782"/>
      <c r="E16" s="782"/>
      <c r="F16" s="782"/>
      <c r="G16" s="782"/>
      <c r="H16" s="782"/>
      <c r="I16" s="782"/>
      <c r="J16" s="782"/>
      <c r="K16" s="782"/>
      <c r="L16" s="782">
        <f>SUM(L14:L15)</f>
        <v>0</v>
      </c>
      <c r="M16" s="782"/>
      <c r="N16" s="785"/>
      <c r="O16" s="3"/>
      <c r="P16" s="3"/>
    </row>
    <row r="17" spans="1:16" x14ac:dyDescent="0.25">
      <c r="A17" s="3"/>
      <c r="B17" s="237">
        <v>11</v>
      </c>
      <c r="C17" s="781" t="s">
        <v>78</v>
      </c>
      <c r="D17" s="781"/>
      <c r="E17" s="781"/>
      <c r="F17" s="781"/>
      <c r="G17" s="781"/>
      <c r="H17" s="781"/>
      <c r="I17" s="781"/>
      <c r="J17" s="781"/>
      <c r="K17" s="781"/>
      <c r="L17" s="781">
        <v>0</v>
      </c>
      <c r="M17" s="781"/>
      <c r="N17" s="789"/>
      <c r="O17" s="3"/>
      <c r="P17" s="3"/>
    </row>
    <row r="18" spans="1:16" ht="15.75" thickBot="1" x14ac:dyDescent="0.3">
      <c r="A18" s="3"/>
      <c r="B18" s="238">
        <v>12</v>
      </c>
      <c r="C18" s="773" t="s">
        <v>79</v>
      </c>
      <c r="D18" s="773"/>
      <c r="E18" s="773"/>
      <c r="F18" s="773"/>
      <c r="G18" s="773"/>
      <c r="H18" s="773"/>
      <c r="I18" s="773"/>
      <c r="J18" s="773"/>
      <c r="K18" s="773"/>
      <c r="L18" s="773">
        <v>0</v>
      </c>
      <c r="M18" s="773"/>
      <c r="N18" s="790"/>
      <c r="O18" s="3"/>
      <c r="P18" s="3"/>
    </row>
    <row r="19" spans="1:16" ht="15.75" thickBot="1" x14ac:dyDescent="0.3">
      <c r="A19" s="3"/>
      <c r="B19" s="240">
        <v>13</v>
      </c>
      <c r="C19" s="783" t="s">
        <v>80</v>
      </c>
      <c r="D19" s="783"/>
      <c r="E19" s="783"/>
      <c r="F19" s="783"/>
      <c r="G19" s="783"/>
      <c r="H19" s="783"/>
      <c r="I19" s="783"/>
      <c r="J19" s="783"/>
      <c r="K19" s="783"/>
      <c r="L19" s="783">
        <f>SUM(L17:L18)</f>
        <v>0</v>
      </c>
      <c r="M19" s="783"/>
      <c r="N19" s="791"/>
      <c r="O19" s="3"/>
      <c r="P19" s="3"/>
    </row>
    <row r="20" spans="1:16" ht="16.5" thickTop="1" thickBot="1" x14ac:dyDescent="0.3">
      <c r="A20" s="3"/>
      <c r="B20" s="241">
        <v>14</v>
      </c>
      <c r="C20" s="784" t="s">
        <v>81</v>
      </c>
      <c r="D20" s="784"/>
      <c r="E20" s="784"/>
      <c r="F20" s="784"/>
      <c r="G20" s="784"/>
      <c r="H20" s="784"/>
      <c r="I20" s="784"/>
      <c r="J20" s="784"/>
      <c r="K20" s="784"/>
      <c r="L20" s="784">
        <f>SUM(L16+L19)</f>
        <v>0</v>
      </c>
      <c r="M20" s="784"/>
      <c r="N20" s="792"/>
      <c r="O20" s="3"/>
      <c r="P20" s="3"/>
    </row>
    <row r="21" spans="1:16" ht="16.5" thickTop="1" thickBot="1" x14ac:dyDescent="0.3">
      <c r="A21" s="3"/>
      <c r="B21" s="241">
        <v>15</v>
      </c>
      <c r="C21" s="784" t="s">
        <v>82</v>
      </c>
      <c r="D21" s="784"/>
      <c r="E21" s="784"/>
      <c r="F21" s="784"/>
      <c r="G21" s="784"/>
      <c r="H21" s="784"/>
      <c r="I21" s="784"/>
      <c r="J21" s="784"/>
      <c r="K21" s="784"/>
      <c r="L21" s="759">
        <f>SUM(L13+L20)</f>
        <v>533</v>
      </c>
      <c r="M21" s="784"/>
      <c r="N21" s="792"/>
      <c r="O21" s="3"/>
      <c r="P21" s="3"/>
    </row>
    <row r="22" spans="1:16" ht="15.75" thickTop="1" x14ac:dyDescent="0.25">
      <c r="A22" s="3"/>
      <c r="B22" s="242">
        <v>16</v>
      </c>
      <c r="C22" s="786" t="s">
        <v>83</v>
      </c>
      <c r="D22" s="786"/>
      <c r="E22" s="786"/>
      <c r="F22" s="786"/>
      <c r="G22" s="786"/>
      <c r="H22" s="786"/>
      <c r="I22" s="786"/>
      <c r="J22" s="786"/>
      <c r="K22" s="786"/>
      <c r="L22" s="786">
        <v>533</v>
      </c>
      <c r="M22" s="786"/>
      <c r="N22" s="795"/>
      <c r="O22" s="3"/>
      <c r="P22" s="3"/>
    </row>
    <row r="23" spans="1:16" x14ac:dyDescent="0.25">
      <c r="A23" s="3"/>
      <c r="B23" s="243">
        <v>17</v>
      </c>
      <c r="C23" s="787" t="s">
        <v>84</v>
      </c>
      <c r="D23" s="787"/>
      <c r="E23" s="787"/>
      <c r="F23" s="787"/>
      <c r="G23" s="787"/>
      <c r="H23" s="787"/>
      <c r="I23" s="787"/>
      <c r="J23" s="787"/>
      <c r="K23" s="787"/>
      <c r="L23" s="787">
        <v>0</v>
      </c>
      <c r="M23" s="787"/>
      <c r="N23" s="793"/>
      <c r="O23" s="3"/>
      <c r="P23" s="3"/>
    </row>
    <row r="24" spans="1:16" x14ac:dyDescent="0.25">
      <c r="A24" s="3"/>
      <c r="B24" s="243">
        <v>18</v>
      </c>
      <c r="C24" s="787" t="s">
        <v>85</v>
      </c>
      <c r="D24" s="787"/>
      <c r="E24" s="787"/>
      <c r="F24" s="787"/>
      <c r="G24" s="787"/>
      <c r="H24" s="787"/>
      <c r="I24" s="787"/>
      <c r="J24" s="787"/>
      <c r="K24" s="787"/>
      <c r="L24" s="787">
        <v>0</v>
      </c>
      <c r="M24" s="787"/>
      <c r="N24" s="793"/>
      <c r="O24" s="3"/>
      <c r="P24" s="3"/>
    </row>
    <row r="25" spans="1:16" ht="15.75" thickBot="1" x14ac:dyDescent="0.3">
      <c r="A25" s="3"/>
      <c r="B25" s="244">
        <v>19</v>
      </c>
      <c r="C25" s="788" t="s">
        <v>86</v>
      </c>
      <c r="D25" s="788"/>
      <c r="E25" s="788"/>
      <c r="F25" s="788"/>
      <c r="G25" s="788"/>
      <c r="H25" s="788"/>
      <c r="I25" s="788"/>
      <c r="J25" s="788"/>
      <c r="K25" s="788"/>
      <c r="L25" s="788">
        <v>0</v>
      </c>
      <c r="M25" s="788"/>
      <c r="N25" s="794"/>
      <c r="O25" s="3"/>
      <c r="P25" s="3"/>
    </row>
    <row r="26" spans="1:16" ht="15.75" thickTop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 7. melléklet a 9/2017. (IV.28.)  önkormányzati rendelethez, 
adatok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27"/>
  <sheetViews>
    <sheetView workbookViewId="0">
      <selection activeCell="R38" sqref="R38"/>
    </sheetView>
  </sheetViews>
  <sheetFormatPr defaultRowHeight="15" x14ac:dyDescent="0.25"/>
  <cols>
    <col min="12" max="12" width="0.140625" customWidth="1"/>
    <col min="13" max="13" width="9.140625" hidden="1" customWidth="1"/>
    <col min="14" max="14" width="20.8554687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x14ac:dyDescent="0.25">
      <c r="A2" s="50"/>
      <c r="B2" s="50" t="s">
        <v>89</v>
      </c>
      <c r="C2" s="50"/>
      <c r="D2" s="50"/>
      <c r="E2" s="50"/>
      <c r="F2" s="50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7.25" thickTop="1" thickBot="1" x14ac:dyDescent="0.3">
      <c r="A4" s="3"/>
      <c r="B4" s="774" t="s">
        <v>65</v>
      </c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6"/>
      <c r="O4" s="3"/>
      <c r="P4" s="3"/>
      <c r="Q4" s="3"/>
    </row>
    <row r="5" spans="1:17" ht="15.75" thickBot="1" x14ac:dyDescent="0.3">
      <c r="A5" s="3"/>
      <c r="B5" s="236"/>
      <c r="C5" s="777" t="s">
        <v>67</v>
      </c>
      <c r="D5" s="778"/>
      <c r="E5" s="778"/>
      <c r="F5" s="778"/>
      <c r="G5" s="778"/>
      <c r="H5" s="778"/>
      <c r="I5" s="778"/>
      <c r="J5" s="778"/>
      <c r="K5" s="778"/>
      <c r="L5" s="778"/>
      <c r="M5" s="779"/>
      <c r="N5" s="245" t="s">
        <v>66</v>
      </c>
      <c r="O5" s="3"/>
      <c r="P5" s="3"/>
      <c r="Q5" s="3"/>
    </row>
    <row r="6" spans="1:17" ht="15.75" thickBot="1" x14ac:dyDescent="0.3">
      <c r="A6" s="3"/>
      <c r="B6" s="246">
        <v>1</v>
      </c>
      <c r="C6" s="780">
        <v>2</v>
      </c>
      <c r="D6" s="780"/>
      <c r="E6" s="780"/>
      <c r="F6" s="780"/>
      <c r="G6" s="780"/>
      <c r="H6" s="780"/>
      <c r="I6" s="780"/>
      <c r="J6" s="780"/>
      <c r="K6" s="780"/>
      <c r="L6" s="780">
        <v>3</v>
      </c>
      <c r="M6" s="782"/>
      <c r="N6" s="785"/>
      <c r="O6" s="3"/>
      <c r="P6" s="3"/>
      <c r="Q6" s="3"/>
    </row>
    <row r="7" spans="1:17" x14ac:dyDescent="0.25">
      <c r="A7" s="3"/>
      <c r="B7" s="237">
        <v>1</v>
      </c>
      <c r="C7" s="781" t="s">
        <v>68</v>
      </c>
      <c r="D7" s="781"/>
      <c r="E7" s="781"/>
      <c r="F7" s="781"/>
      <c r="G7" s="781"/>
      <c r="H7" s="781"/>
      <c r="I7" s="781"/>
      <c r="J7" s="781"/>
      <c r="K7" s="781"/>
      <c r="L7" s="769"/>
      <c r="M7" s="781"/>
      <c r="N7" s="789"/>
      <c r="O7" s="3"/>
      <c r="P7" s="3"/>
      <c r="Q7" s="3"/>
    </row>
    <row r="8" spans="1:17" ht="15.75" thickBot="1" x14ac:dyDescent="0.3">
      <c r="A8" s="3"/>
      <c r="B8" s="238">
        <v>2</v>
      </c>
      <c r="C8" s="773" t="s">
        <v>69</v>
      </c>
      <c r="D8" s="773"/>
      <c r="E8" s="773"/>
      <c r="F8" s="773"/>
      <c r="G8" s="773"/>
      <c r="H8" s="773"/>
      <c r="I8" s="773"/>
      <c r="J8" s="773"/>
      <c r="K8" s="773"/>
      <c r="L8" s="765">
        <v>25129</v>
      </c>
      <c r="M8" s="773"/>
      <c r="N8" s="790"/>
      <c r="O8" s="3"/>
      <c r="P8" s="3"/>
      <c r="Q8" s="3"/>
    </row>
    <row r="9" spans="1:17" ht="15.75" thickBot="1" x14ac:dyDescent="0.3">
      <c r="A9" s="3"/>
      <c r="B9" s="239">
        <v>3</v>
      </c>
      <c r="C9" s="782" t="s">
        <v>70</v>
      </c>
      <c r="D9" s="782"/>
      <c r="E9" s="782"/>
      <c r="F9" s="782"/>
      <c r="G9" s="782"/>
      <c r="H9" s="782"/>
      <c r="I9" s="782"/>
      <c r="J9" s="782"/>
      <c r="K9" s="782"/>
      <c r="L9" s="767">
        <f>SUM(L7-L8)</f>
        <v>-25129</v>
      </c>
      <c r="M9" s="782"/>
      <c r="N9" s="785"/>
      <c r="O9" s="3"/>
      <c r="P9" s="3"/>
      <c r="Q9" s="3"/>
    </row>
    <row r="10" spans="1:17" x14ac:dyDescent="0.25">
      <c r="A10" s="3"/>
      <c r="B10" s="237">
        <v>4</v>
      </c>
      <c r="C10" s="781" t="s">
        <v>71</v>
      </c>
      <c r="D10" s="781"/>
      <c r="E10" s="781"/>
      <c r="F10" s="781"/>
      <c r="G10" s="781"/>
      <c r="H10" s="781"/>
      <c r="I10" s="781"/>
      <c r="J10" s="781"/>
      <c r="K10" s="781"/>
      <c r="L10" s="769">
        <v>25217</v>
      </c>
      <c r="M10" s="781"/>
      <c r="N10" s="789"/>
      <c r="O10" s="3"/>
      <c r="P10" s="3"/>
      <c r="Q10" s="3"/>
    </row>
    <row r="11" spans="1:17" ht="15.75" thickBot="1" x14ac:dyDescent="0.3">
      <c r="A11" s="3"/>
      <c r="B11" s="238">
        <v>5</v>
      </c>
      <c r="C11" s="773" t="s">
        <v>72</v>
      </c>
      <c r="D11" s="773"/>
      <c r="E11" s="773"/>
      <c r="F11" s="773"/>
      <c r="G11" s="773"/>
      <c r="H11" s="773"/>
      <c r="I11" s="773"/>
      <c r="J11" s="773"/>
      <c r="K11" s="773"/>
      <c r="L11" s="773">
        <v>0</v>
      </c>
      <c r="M11" s="773"/>
      <c r="N11" s="790"/>
      <c r="O11" s="3"/>
      <c r="P11" s="3"/>
      <c r="Q11" s="3"/>
    </row>
    <row r="12" spans="1:17" ht="15.75" thickBot="1" x14ac:dyDescent="0.3">
      <c r="A12" s="3"/>
      <c r="B12" s="240">
        <v>6</v>
      </c>
      <c r="C12" s="783" t="s">
        <v>73</v>
      </c>
      <c r="D12" s="783"/>
      <c r="E12" s="783"/>
      <c r="F12" s="783"/>
      <c r="G12" s="783"/>
      <c r="H12" s="783"/>
      <c r="I12" s="783"/>
      <c r="J12" s="783"/>
      <c r="K12" s="783"/>
      <c r="L12" s="771">
        <f>SUM(L10-L11)</f>
        <v>25217</v>
      </c>
      <c r="M12" s="783"/>
      <c r="N12" s="791"/>
      <c r="O12" s="3"/>
      <c r="P12" s="3"/>
      <c r="Q12" s="3"/>
    </row>
    <row r="13" spans="1:17" ht="16.5" thickTop="1" thickBot="1" x14ac:dyDescent="0.3">
      <c r="A13" s="3"/>
      <c r="B13" s="241">
        <v>7</v>
      </c>
      <c r="C13" s="784" t="s">
        <v>74</v>
      </c>
      <c r="D13" s="784"/>
      <c r="E13" s="784"/>
      <c r="F13" s="784"/>
      <c r="G13" s="784"/>
      <c r="H13" s="784"/>
      <c r="I13" s="784"/>
      <c r="J13" s="784"/>
      <c r="K13" s="784"/>
      <c r="L13" s="759">
        <f>SUM(L9+L12)</f>
        <v>88</v>
      </c>
      <c r="M13" s="784"/>
      <c r="N13" s="792"/>
      <c r="O13" s="3"/>
      <c r="P13" s="3"/>
      <c r="Q13" s="3"/>
    </row>
    <row r="14" spans="1:17" ht="15.75" thickTop="1" x14ac:dyDescent="0.25">
      <c r="A14" s="3"/>
      <c r="B14" s="237">
        <v>8</v>
      </c>
      <c r="C14" s="781" t="s">
        <v>75</v>
      </c>
      <c r="D14" s="781"/>
      <c r="E14" s="781"/>
      <c r="F14" s="781"/>
      <c r="G14" s="781"/>
      <c r="H14" s="781"/>
      <c r="I14" s="781"/>
      <c r="J14" s="781"/>
      <c r="K14" s="781"/>
      <c r="L14" s="781">
        <v>0</v>
      </c>
      <c r="M14" s="781"/>
      <c r="N14" s="789"/>
      <c r="O14" s="3"/>
      <c r="P14" s="3"/>
      <c r="Q14" s="3"/>
    </row>
    <row r="15" spans="1:17" ht="15.75" thickBot="1" x14ac:dyDescent="0.3">
      <c r="A15" s="3"/>
      <c r="B15" s="238">
        <v>9</v>
      </c>
      <c r="C15" s="773" t="s">
        <v>76</v>
      </c>
      <c r="D15" s="773"/>
      <c r="E15" s="773"/>
      <c r="F15" s="773"/>
      <c r="G15" s="773"/>
      <c r="H15" s="773"/>
      <c r="I15" s="773"/>
      <c r="J15" s="773"/>
      <c r="K15" s="773"/>
      <c r="L15" s="773">
        <v>0</v>
      </c>
      <c r="M15" s="773"/>
      <c r="N15" s="790"/>
      <c r="O15" s="3"/>
      <c r="P15" s="3"/>
      <c r="Q15" s="3"/>
    </row>
    <row r="16" spans="1:17" ht="15.75" thickBot="1" x14ac:dyDescent="0.3">
      <c r="A16" s="3"/>
      <c r="B16" s="239">
        <v>10</v>
      </c>
      <c r="C16" s="782" t="s">
        <v>77</v>
      </c>
      <c r="D16" s="782"/>
      <c r="E16" s="782"/>
      <c r="F16" s="782"/>
      <c r="G16" s="782"/>
      <c r="H16" s="782"/>
      <c r="I16" s="782"/>
      <c r="J16" s="782"/>
      <c r="K16" s="782"/>
      <c r="L16" s="782">
        <f>SUM(L14:L15)</f>
        <v>0</v>
      </c>
      <c r="M16" s="782"/>
      <c r="N16" s="785"/>
      <c r="O16" s="3"/>
      <c r="P16" s="3"/>
      <c r="Q16" s="3"/>
    </row>
    <row r="17" spans="1:17" x14ac:dyDescent="0.25">
      <c r="A17" s="3"/>
      <c r="B17" s="237">
        <v>11</v>
      </c>
      <c r="C17" s="781" t="s">
        <v>78</v>
      </c>
      <c r="D17" s="781"/>
      <c r="E17" s="781"/>
      <c r="F17" s="781"/>
      <c r="G17" s="781"/>
      <c r="H17" s="781"/>
      <c r="I17" s="781"/>
      <c r="J17" s="781"/>
      <c r="K17" s="781"/>
      <c r="L17" s="781">
        <v>0</v>
      </c>
      <c r="M17" s="781"/>
      <c r="N17" s="789"/>
      <c r="O17" s="3"/>
      <c r="P17" s="3"/>
      <c r="Q17" s="3"/>
    </row>
    <row r="18" spans="1:17" ht="15.75" thickBot="1" x14ac:dyDescent="0.3">
      <c r="A18" s="3"/>
      <c r="B18" s="238">
        <v>12</v>
      </c>
      <c r="C18" s="773" t="s">
        <v>79</v>
      </c>
      <c r="D18" s="773"/>
      <c r="E18" s="773"/>
      <c r="F18" s="773"/>
      <c r="G18" s="773"/>
      <c r="H18" s="773"/>
      <c r="I18" s="773"/>
      <c r="J18" s="773"/>
      <c r="K18" s="773"/>
      <c r="L18" s="773">
        <v>0</v>
      </c>
      <c r="M18" s="773"/>
      <c r="N18" s="790"/>
      <c r="O18" s="3"/>
      <c r="P18" s="3"/>
      <c r="Q18" s="3"/>
    </row>
    <row r="19" spans="1:17" ht="15.75" thickBot="1" x14ac:dyDescent="0.3">
      <c r="A19" s="3"/>
      <c r="B19" s="240">
        <v>13</v>
      </c>
      <c r="C19" s="783" t="s">
        <v>80</v>
      </c>
      <c r="D19" s="783"/>
      <c r="E19" s="783"/>
      <c r="F19" s="783"/>
      <c r="G19" s="783"/>
      <c r="H19" s="783"/>
      <c r="I19" s="783"/>
      <c r="J19" s="783"/>
      <c r="K19" s="783"/>
      <c r="L19" s="783">
        <f>SUM(L17:L18)</f>
        <v>0</v>
      </c>
      <c r="M19" s="783"/>
      <c r="N19" s="791"/>
      <c r="O19" s="3"/>
      <c r="P19" s="3"/>
      <c r="Q19" s="3"/>
    </row>
    <row r="20" spans="1:17" ht="16.5" thickTop="1" thickBot="1" x14ac:dyDescent="0.3">
      <c r="A20" s="3"/>
      <c r="B20" s="241">
        <v>14</v>
      </c>
      <c r="C20" s="784" t="s">
        <v>81</v>
      </c>
      <c r="D20" s="784"/>
      <c r="E20" s="784"/>
      <c r="F20" s="784"/>
      <c r="G20" s="784"/>
      <c r="H20" s="784"/>
      <c r="I20" s="784"/>
      <c r="J20" s="784"/>
      <c r="K20" s="784"/>
      <c r="L20" s="784">
        <f>SUM(L16+L19)</f>
        <v>0</v>
      </c>
      <c r="M20" s="784"/>
      <c r="N20" s="792"/>
      <c r="O20" s="3"/>
      <c r="P20" s="3"/>
      <c r="Q20" s="3"/>
    </row>
    <row r="21" spans="1:17" ht="16.5" thickTop="1" thickBot="1" x14ac:dyDescent="0.3">
      <c r="A21" s="3"/>
      <c r="B21" s="241">
        <v>15</v>
      </c>
      <c r="C21" s="784" t="s">
        <v>82</v>
      </c>
      <c r="D21" s="784"/>
      <c r="E21" s="784"/>
      <c r="F21" s="784"/>
      <c r="G21" s="784"/>
      <c r="H21" s="784"/>
      <c r="I21" s="784"/>
      <c r="J21" s="784"/>
      <c r="K21" s="784"/>
      <c r="L21" s="759">
        <f>SUM(L13+L20)</f>
        <v>88</v>
      </c>
      <c r="M21" s="784"/>
      <c r="N21" s="792"/>
      <c r="O21" s="3"/>
      <c r="P21" s="3"/>
      <c r="Q21" s="3"/>
    </row>
    <row r="22" spans="1:17" ht="15.75" thickTop="1" x14ac:dyDescent="0.25">
      <c r="A22" s="3"/>
      <c r="B22" s="242">
        <v>16</v>
      </c>
      <c r="C22" s="786" t="s">
        <v>83</v>
      </c>
      <c r="D22" s="786"/>
      <c r="E22" s="786"/>
      <c r="F22" s="786"/>
      <c r="G22" s="786"/>
      <c r="H22" s="786"/>
      <c r="I22" s="786"/>
      <c r="J22" s="786"/>
      <c r="K22" s="786"/>
      <c r="L22" s="786">
        <v>33</v>
      </c>
      <c r="M22" s="786"/>
      <c r="N22" s="795"/>
      <c r="O22" s="3"/>
      <c r="P22" s="3"/>
      <c r="Q22" s="3"/>
    </row>
    <row r="23" spans="1:17" x14ac:dyDescent="0.25">
      <c r="A23" s="3"/>
      <c r="B23" s="243">
        <v>17</v>
      </c>
      <c r="C23" s="787" t="s">
        <v>84</v>
      </c>
      <c r="D23" s="787"/>
      <c r="E23" s="787"/>
      <c r="F23" s="787"/>
      <c r="G23" s="787"/>
      <c r="H23" s="787"/>
      <c r="I23" s="787"/>
      <c r="J23" s="787"/>
      <c r="K23" s="787"/>
      <c r="L23" s="787">
        <v>0</v>
      </c>
      <c r="M23" s="787"/>
      <c r="N23" s="793"/>
      <c r="O23" s="3"/>
      <c r="P23" s="3"/>
      <c r="Q23" s="3"/>
    </row>
    <row r="24" spans="1:17" x14ac:dyDescent="0.25">
      <c r="A24" s="3"/>
      <c r="B24" s="243">
        <v>18</v>
      </c>
      <c r="C24" s="787" t="s">
        <v>85</v>
      </c>
      <c r="D24" s="787"/>
      <c r="E24" s="787"/>
      <c r="F24" s="787"/>
      <c r="G24" s="787"/>
      <c r="H24" s="787"/>
      <c r="I24" s="787"/>
      <c r="J24" s="787"/>
      <c r="K24" s="787"/>
      <c r="L24" s="787"/>
      <c r="M24" s="787"/>
      <c r="N24" s="793"/>
      <c r="O24" s="3"/>
      <c r="P24" s="3"/>
      <c r="Q24" s="3"/>
    </row>
    <row r="25" spans="1:17" ht="15.75" thickBot="1" x14ac:dyDescent="0.3">
      <c r="A25" s="3"/>
      <c r="B25" s="244">
        <v>19</v>
      </c>
      <c r="C25" s="788" t="s">
        <v>86</v>
      </c>
      <c r="D25" s="788"/>
      <c r="E25" s="788"/>
      <c r="F25" s="788"/>
      <c r="G25" s="788"/>
      <c r="H25" s="788"/>
      <c r="I25" s="788"/>
      <c r="J25" s="788"/>
      <c r="K25" s="788"/>
      <c r="L25" s="788"/>
      <c r="M25" s="788"/>
      <c r="N25" s="794"/>
      <c r="O25" s="3"/>
      <c r="P25" s="3"/>
      <c r="Q25" s="3"/>
    </row>
    <row r="26" spans="1:17" ht="15.75" thickTop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&amp;R8. melléklet a 9/2017. (IV.28.)  önkormányzati rendelethez, 
adatok 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Q28"/>
  <sheetViews>
    <sheetView workbookViewId="0">
      <selection activeCell="S25" sqref="S25"/>
    </sheetView>
  </sheetViews>
  <sheetFormatPr defaultRowHeight="15" x14ac:dyDescent="0.25"/>
  <cols>
    <col min="1" max="1" width="2.5703125" customWidth="1"/>
    <col min="2" max="2" width="5" customWidth="1"/>
    <col min="13" max="13" width="0.140625" customWidth="1"/>
    <col min="14" max="14" width="9.140625" hidden="1" customWidth="1"/>
    <col min="15" max="15" width="24.7109375" customWidth="1"/>
  </cols>
  <sheetData>
    <row r="1" spans="2:17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 ht="15.75" x14ac:dyDescent="0.25">
      <c r="B2" s="50"/>
      <c r="C2" s="50" t="s">
        <v>90</v>
      </c>
      <c r="D2" s="50"/>
      <c r="E2" s="50"/>
      <c r="F2" s="50"/>
      <c r="G2" s="50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7.25" thickTop="1" thickBot="1" x14ac:dyDescent="0.3">
      <c r="B4" s="3"/>
      <c r="C4" s="774" t="s">
        <v>65</v>
      </c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6"/>
      <c r="P4" s="3"/>
      <c r="Q4" s="3"/>
    </row>
    <row r="5" spans="2:17" ht="15.75" thickBot="1" x14ac:dyDescent="0.3">
      <c r="B5" s="3"/>
      <c r="C5" s="236"/>
      <c r="D5" s="777" t="s">
        <v>67</v>
      </c>
      <c r="E5" s="778"/>
      <c r="F5" s="778"/>
      <c r="G5" s="778"/>
      <c r="H5" s="778"/>
      <c r="I5" s="778"/>
      <c r="J5" s="778"/>
      <c r="K5" s="778"/>
      <c r="L5" s="778"/>
      <c r="M5" s="778"/>
      <c r="N5" s="779"/>
      <c r="O5" s="245" t="s">
        <v>66</v>
      </c>
      <c r="P5" s="3"/>
      <c r="Q5" s="3"/>
    </row>
    <row r="6" spans="2:17" ht="15.75" thickBot="1" x14ac:dyDescent="0.3">
      <c r="B6" s="3"/>
      <c r="C6" s="246">
        <v>1</v>
      </c>
      <c r="D6" s="780">
        <v>2</v>
      </c>
      <c r="E6" s="780"/>
      <c r="F6" s="780"/>
      <c r="G6" s="780"/>
      <c r="H6" s="780"/>
      <c r="I6" s="780"/>
      <c r="J6" s="780"/>
      <c r="K6" s="780"/>
      <c r="L6" s="780"/>
      <c r="M6" s="780">
        <v>3</v>
      </c>
      <c r="N6" s="782"/>
      <c r="O6" s="785"/>
      <c r="P6" s="3"/>
      <c r="Q6" s="3"/>
    </row>
    <row r="7" spans="2:17" x14ac:dyDescent="0.25">
      <c r="B7" s="3"/>
      <c r="C7" s="237">
        <v>1</v>
      </c>
      <c r="D7" s="781" t="s">
        <v>68</v>
      </c>
      <c r="E7" s="781"/>
      <c r="F7" s="781"/>
      <c r="G7" s="781"/>
      <c r="H7" s="781"/>
      <c r="I7" s="781"/>
      <c r="J7" s="781"/>
      <c r="K7" s="781"/>
      <c r="L7" s="781"/>
      <c r="M7" s="769">
        <v>1239</v>
      </c>
      <c r="N7" s="781"/>
      <c r="O7" s="789"/>
      <c r="P7" s="3"/>
      <c r="Q7" s="3"/>
    </row>
    <row r="8" spans="2:17" ht="15.75" thickBot="1" x14ac:dyDescent="0.3">
      <c r="B8" s="3"/>
      <c r="C8" s="238">
        <v>2</v>
      </c>
      <c r="D8" s="773" t="s">
        <v>69</v>
      </c>
      <c r="E8" s="773"/>
      <c r="F8" s="773"/>
      <c r="G8" s="773"/>
      <c r="H8" s="773"/>
      <c r="I8" s="773"/>
      <c r="J8" s="773"/>
      <c r="K8" s="773"/>
      <c r="L8" s="773"/>
      <c r="M8" s="765">
        <v>11584</v>
      </c>
      <c r="N8" s="773"/>
      <c r="O8" s="790"/>
      <c r="P8" s="3"/>
      <c r="Q8" s="3"/>
    </row>
    <row r="9" spans="2:17" ht="15.75" thickBot="1" x14ac:dyDescent="0.3">
      <c r="B9" s="3"/>
      <c r="C9" s="239">
        <v>3</v>
      </c>
      <c r="D9" s="782" t="s">
        <v>70</v>
      </c>
      <c r="E9" s="782"/>
      <c r="F9" s="782"/>
      <c r="G9" s="782"/>
      <c r="H9" s="782"/>
      <c r="I9" s="782"/>
      <c r="J9" s="782"/>
      <c r="K9" s="782"/>
      <c r="L9" s="782"/>
      <c r="M9" s="767">
        <f>SUM(M7-M8)</f>
        <v>-10345</v>
      </c>
      <c r="N9" s="782"/>
      <c r="O9" s="785"/>
      <c r="P9" s="3"/>
      <c r="Q9" s="3"/>
    </row>
    <row r="10" spans="2:17" x14ac:dyDescent="0.25">
      <c r="B10" s="3"/>
      <c r="C10" s="237">
        <v>4</v>
      </c>
      <c r="D10" s="781" t="s">
        <v>71</v>
      </c>
      <c r="E10" s="781"/>
      <c r="F10" s="781"/>
      <c r="G10" s="781"/>
      <c r="H10" s="781"/>
      <c r="I10" s="781"/>
      <c r="J10" s="781"/>
      <c r="K10" s="781"/>
      <c r="L10" s="781"/>
      <c r="M10" s="769">
        <v>10438</v>
      </c>
      <c r="N10" s="781"/>
      <c r="O10" s="789"/>
      <c r="P10" s="3"/>
      <c r="Q10" s="3"/>
    </row>
    <row r="11" spans="2:17" ht="15.75" thickBot="1" x14ac:dyDescent="0.3">
      <c r="B11" s="3"/>
      <c r="C11" s="238">
        <v>5</v>
      </c>
      <c r="D11" s="773" t="s">
        <v>72</v>
      </c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90"/>
      <c r="P11" s="3"/>
      <c r="Q11" s="3"/>
    </row>
    <row r="12" spans="2:17" ht="15.75" thickBot="1" x14ac:dyDescent="0.3">
      <c r="B12" s="3"/>
      <c r="C12" s="240">
        <v>6</v>
      </c>
      <c r="D12" s="783" t="s">
        <v>73</v>
      </c>
      <c r="E12" s="783"/>
      <c r="F12" s="783"/>
      <c r="G12" s="783"/>
      <c r="H12" s="783"/>
      <c r="I12" s="783"/>
      <c r="J12" s="783"/>
      <c r="K12" s="783"/>
      <c r="L12" s="783"/>
      <c r="M12" s="771">
        <f>SUM(M10-M11)</f>
        <v>10438</v>
      </c>
      <c r="N12" s="783"/>
      <c r="O12" s="791"/>
      <c r="P12" s="3"/>
      <c r="Q12" s="3"/>
    </row>
    <row r="13" spans="2:17" ht="16.5" thickTop="1" thickBot="1" x14ac:dyDescent="0.3">
      <c r="B13" s="3"/>
      <c r="C13" s="241">
        <v>7</v>
      </c>
      <c r="D13" s="784" t="s">
        <v>74</v>
      </c>
      <c r="E13" s="784"/>
      <c r="F13" s="784"/>
      <c r="G13" s="784"/>
      <c r="H13" s="784"/>
      <c r="I13" s="784"/>
      <c r="J13" s="784"/>
      <c r="K13" s="784"/>
      <c r="L13" s="784"/>
      <c r="M13" s="759">
        <f>SUM(M9+M12)</f>
        <v>93</v>
      </c>
      <c r="N13" s="784"/>
      <c r="O13" s="792"/>
      <c r="P13" s="3"/>
      <c r="Q13" s="3"/>
    </row>
    <row r="14" spans="2:17" ht="15.75" thickTop="1" x14ac:dyDescent="0.25">
      <c r="B14" s="3"/>
      <c r="C14" s="237">
        <v>8</v>
      </c>
      <c r="D14" s="781" t="s">
        <v>75</v>
      </c>
      <c r="E14" s="781"/>
      <c r="F14" s="781"/>
      <c r="G14" s="781"/>
      <c r="H14" s="781"/>
      <c r="I14" s="781"/>
      <c r="J14" s="781"/>
      <c r="K14" s="781"/>
      <c r="L14" s="781"/>
      <c r="M14" s="781">
        <v>0</v>
      </c>
      <c r="N14" s="781"/>
      <c r="O14" s="789"/>
      <c r="P14" s="3"/>
      <c r="Q14" s="3"/>
    </row>
    <row r="15" spans="2:17" ht="15.75" thickBot="1" x14ac:dyDescent="0.3">
      <c r="B15" s="3"/>
      <c r="C15" s="238">
        <v>9</v>
      </c>
      <c r="D15" s="773" t="s">
        <v>76</v>
      </c>
      <c r="E15" s="773"/>
      <c r="F15" s="773"/>
      <c r="G15" s="773"/>
      <c r="H15" s="773"/>
      <c r="I15" s="773"/>
      <c r="J15" s="773"/>
      <c r="K15" s="773"/>
      <c r="L15" s="773"/>
      <c r="M15" s="773">
        <v>0</v>
      </c>
      <c r="N15" s="773"/>
      <c r="O15" s="790"/>
      <c r="P15" s="3"/>
      <c r="Q15" s="3"/>
    </row>
    <row r="16" spans="2:17" ht="15.75" thickBot="1" x14ac:dyDescent="0.3">
      <c r="B16" s="3"/>
      <c r="C16" s="239">
        <v>10</v>
      </c>
      <c r="D16" s="782" t="s">
        <v>77</v>
      </c>
      <c r="E16" s="782"/>
      <c r="F16" s="782"/>
      <c r="G16" s="782"/>
      <c r="H16" s="782"/>
      <c r="I16" s="782"/>
      <c r="J16" s="782"/>
      <c r="K16" s="782"/>
      <c r="L16" s="782"/>
      <c r="M16" s="782">
        <f>SUM(M14:M15)</f>
        <v>0</v>
      </c>
      <c r="N16" s="782"/>
      <c r="O16" s="785"/>
      <c r="P16" s="3"/>
      <c r="Q16" s="3"/>
    </row>
    <row r="17" spans="2:17" x14ac:dyDescent="0.25">
      <c r="B17" s="3"/>
      <c r="C17" s="237">
        <v>11</v>
      </c>
      <c r="D17" s="781" t="s">
        <v>78</v>
      </c>
      <c r="E17" s="781"/>
      <c r="F17" s="781"/>
      <c r="G17" s="781"/>
      <c r="H17" s="781"/>
      <c r="I17" s="781"/>
      <c r="J17" s="781"/>
      <c r="K17" s="781"/>
      <c r="L17" s="781"/>
      <c r="M17" s="781">
        <v>0</v>
      </c>
      <c r="N17" s="781"/>
      <c r="O17" s="789"/>
      <c r="P17" s="3"/>
      <c r="Q17" s="3"/>
    </row>
    <row r="18" spans="2:17" ht="15.75" thickBot="1" x14ac:dyDescent="0.3">
      <c r="B18" s="3"/>
      <c r="C18" s="238">
        <v>12</v>
      </c>
      <c r="D18" s="773" t="s">
        <v>79</v>
      </c>
      <c r="E18" s="773"/>
      <c r="F18" s="773"/>
      <c r="G18" s="773"/>
      <c r="H18" s="773"/>
      <c r="I18" s="773"/>
      <c r="J18" s="773"/>
      <c r="K18" s="773"/>
      <c r="L18" s="773"/>
      <c r="M18" s="773">
        <v>0</v>
      </c>
      <c r="N18" s="773"/>
      <c r="O18" s="790"/>
      <c r="P18" s="3"/>
      <c r="Q18" s="3"/>
    </row>
    <row r="19" spans="2:17" ht="15.75" thickBot="1" x14ac:dyDescent="0.3">
      <c r="B19" s="3"/>
      <c r="C19" s="240">
        <v>13</v>
      </c>
      <c r="D19" s="783" t="s">
        <v>80</v>
      </c>
      <c r="E19" s="783"/>
      <c r="F19" s="783"/>
      <c r="G19" s="783"/>
      <c r="H19" s="783"/>
      <c r="I19" s="783"/>
      <c r="J19" s="783"/>
      <c r="K19" s="783"/>
      <c r="L19" s="783"/>
      <c r="M19" s="783">
        <f>SUM(M17:M18)</f>
        <v>0</v>
      </c>
      <c r="N19" s="783"/>
      <c r="O19" s="791"/>
      <c r="P19" s="3"/>
      <c r="Q19" s="3"/>
    </row>
    <row r="20" spans="2:17" ht="16.5" thickTop="1" thickBot="1" x14ac:dyDescent="0.3">
      <c r="B20" s="3"/>
      <c r="C20" s="241">
        <v>14</v>
      </c>
      <c r="D20" s="784" t="s">
        <v>81</v>
      </c>
      <c r="E20" s="784"/>
      <c r="F20" s="784"/>
      <c r="G20" s="784"/>
      <c r="H20" s="784"/>
      <c r="I20" s="784"/>
      <c r="J20" s="784"/>
      <c r="K20" s="784"/>
      <c r="L20" s="784"/>
      <c r="M20" s="784">
        <f>SUM(M16+M19)</f>
        <v>0</v>
      </c>
      <c r="N20" s="784"/>
      <c r="O20" s="792"/>
      <c r="P20" s="3"/>
      <c r="Q20" s="3"/>
    </row>
    <row r="21" spans="2:17" ht="16.5" thickTop="1" thickBot="1" x14ac:dyDescent="0.3">
      <c r="B21" s="3"/>
      <c r="C21" s="241">
        <v>15</v>
      </c>
      <c r="D21" s="784" t="s">
        <v>82</v>
      </c>
      <c r="E21" s="784"/>
      <c r="F21" s="784"/>
      <c r="G21" s="784"/>
      <c r="H21" s="784"/>
      <c r="I21" s="784"/>
      <c r="J21" s="784"/>
      <c r="K21" s="784"/>
      <c r="L21" s="784"/>
      <c r="M21" s="759">
        <f>SUM(M13+M20)</f>
        <v>93</v>
      </c>
      <c r="N21" s="784"/>
      <c r="O21" s="792"/>
      <c r="P21" s="3"/>
      <c r="Q21" s="3"/>
    </row>
    <row r="22" spans="2:17" ht="15.75" thickTop="1" x14ac:dyDescent="0.25">
      <c r="B22" s="3"/>
      <c r="C22" s="242">
        <v>16</v>
      </c>
      <c r="D22" s="786" t="s">
        <v>83</v>
      </c>
      <c r="E22" s="786"/>
      <c r="F22" s="786"/>
      <c r="G22" s="786"/>
      <c r="H22" s="786"/>
      <c r="I22" s="786"/>
      <c r="J22" s="786"/>
      <c r="K22" s="786"/>
      <c r="L22" s="786"/>
      <c r="M22" s="786">
        <v>93</v>
      </c>
      <c r="N22" s="786"/>
      <c r="O22" s="795"/>
      <c r="P22" s="3"/>
      <c r="Q22" s="3"/>
    </row>
    <row r="23" spans="2:17" x14ac:dyDescent="0.25">
      <c r="B23" s="3"/>
      <c r="C23" s="243">
        <v>17</v>
      </c>
      <c r="D23" s="787" t="s">
        <v>84</v>
      </c>
      <c r="E23" s="787"/>
      <c r="F23" s="787"/>
      <c r="G23" s="787"/>
      <c r="H23" s="787"/>
      <c r="I23" s="787"/>
      <c r="J23" s="787"/>
      <c r="K23" s="787"/>
      <c r="L23" s="787"/>
      <c r="M23" s="787"/>
      <c r="N23" s="787"/>
      <c r="O23" s="793"/>
      <c r="P23" s="3"/>
      <c r="Q23" s="3"/>
    </row>
    <row r="24" spans="2:17" x14ac:dyDescent="0.25">
      <c r="B24" s="3"/>
      <c r="C24" s="243">
        <v>18</v>
      </c>
      <c r="D24" s="787" t="s">
        <v>85</v>
      </c>
      <c r="E24" s="787"/>
      <c r="F24" s="787"/>
      <c r="G24" s="787"/>
      <c r="H24" s="787"/>
      <c r="I24" s="787"/>
      <c r="J24" s="787"/>
      <c r="K24" s="787"/>
      <c r="L24" s="787"/>
      <c r="M24" s="787"/>
      <c r="N24" s="787"/>
      <c r="O24" s="793"/>
      <c r="P24" s="3"/>
      <c r="Q24" s="3"/>
    </row>
    <row r="25" spans="2:17" ht="15.75" thickBot="1" x14ac:dyDescent="0.3">
      <c r="B25" s="3"/>
      <c r="C25" s="244">
        <v>19</v>
      </c>
      <c r="D25" s="788" t="s">
        <v>86</v>
      </c>
      <c r="E25" s="788"/>
      <c r="F25" s="788"/>
      <c r="G25" s="788"/>
      <c r="H25" s="788"/>
      <c r="I25" s="788"/>
      <c r="J25" s="788"/>
      <c r="K25" s="788"/>
      <c r="L25" s="788"/>
      <c r="M25" s="788"/>
      <c r="N25" s="788"/>
      <c r="O25" s="794"/>
      <c r="P25" s="3"/>
      <c r="Q25" s="3"/>
    </row>
    <row r="26" spans="2:17" ht="15.75" thickTop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42">
    <mergeCell ref="D23:L23"/>
    <mergeCell ref="M23:O23"/>
    <mergeCell ref="D24:L24"/>
    <mergeCell ref="M24:O24"/>
    <mergeCell ref="D25:L25"/>
    <mergeCell ref="M25:O25"/>
    <mergeCell ref="D20:L20"/>
    <mergeCell ref="M20:O20"/>
    <mergeCell ref="D21:L21"/>
    <mergeCell ref="M21:O21"/>
    <mergeCell ref="D22:L22"/>
    <mergeCell ref="M22:O22"/>
    <mergeCell ref="D17:L17"/>
    <mergeCell ref="M17:O17"/>
    <mergeCell ref="D18:L18"/>
    <mergeCell ref="M18:O18"/>
    <mergeCell ref="D19:L19"/>
    <mergeCell ref="M19:O19"/>
    <mergeCell ref="D14:L14"/>
    <mergeCell ref="M14:O14"/>
    <mergeCell ref="D15:L15"/>
    <mergeCell ref="M15:O15"/>
    <mergeCell ref="D16:L16"/>
    <mergeCell ref="M16:O16"/>
    <mergeCell ref="D11:L11"/>
    <mergeCell ref="M11:O11"/>
    <mergeCell ref="D12:L12"/>
    <mergeCell ref="M12:O12"/>
    <mergeCell ref="D13:L13"/>
    <mergeCell ref="M13:O13"/>
    <mergeCell ref="D8:L8"/>
    <mergeCell ref="M8:O8"/>
    <mergeCell ref="D9:L9"/>
    <mergeCell ref="M9:O9"/>
    <mergeCell ref="D10:L10"/>
    <mergeCell ref="M10:O10"/>
    <mergeCell ref="C4:O4"/>
    <mergeCell ref="D5:N5"/>
    <mergeCell ref="D6:L6"/>
    <mergeCell ref="M6:O6"/>
    <mergeCell ref="D7:L7"/>
    <mergeCell ref="M7:O7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 9. melléklet a 9/2017. (IV.28.)  önkormányzati rendelethez, 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10</vt:i4>
      </vt:variant>
    </vt:vector>
  </HeadingPairs>
  <TitlesOfParts>
    <vt:vector size="33" baseType="lpstr">
      <vt:lpstr>1.m .Önkormányzat összesített</vt:lpstr>
      <vt:lpstr>2.m Önkormányzati feladatok</vt:lpstr>
      <vt:lpstr>3. Polg Hiv</vt:lpstr>
      <vt:lpstr>4.m.Műv. és Könyv.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'2.m Önkormányzati feladatok'!Nyomtatási_cím</vt:lpstr>
      <vt:lpstr>'3. Polg Hiv'!Nyomtatási_cím</vt:lpstr>
      <vt:lpstr>'4.m.Műv. és Könyv.'!Nyomtatási_cím</vt:lpstr>
      <vt:lpstr>'5.m.Önkorm Óvoda'!Nyomtatási_cím</vt:lpstr>
      <vt:lpstr>'1.m .Önkormányzat összesített'!Nyomtatási_terület</vt:lpstr>
      <vt:lpstr>'2.m Önkormányzati feladatok'!Nyomtatási_terület</vt:lpstr>
      <vt:lpstr>'3. Polg Hiv'!Nyomtatási_terület</vt:lpstr>
      <vt:lpstr>'4.m.Műv. és Könyv.'!Nyomtatási_terület</vt:lpstr>
      <vt:lpstr>'5.m.Önkorm Óvoda'!Nyomtatási_terület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Titkárság</cp:lastModifiedBy>
  <cp:lastPrinted>2017-05-09T12:21:44Z</cp:lastPrinted>
  <dcterms:created xsi:type="dcterms:W3CDTF">2015-04-17T09:44:37Z</dcterms:created>
  <dcterms:modified xsi:type="dcterms:W3CDTF">2017-05-09T12:21:48Z</dcterms:modified>
</cp:coreProperties>
</file>