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2.2.sz.mell." sheetId="1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J1" i="1"/>
  <c r="I2"/>
  <c r="C4"/>
  <c r="G4" s="1"/>
  <c r="E4"/>
  <c r="H4"/>
  <c r="I4"/>
  <c r="C6"/>
  <c r="E6"/>
  <c r="G6"/>
  <c r="C7"/>
  <c r="G7"/>
  <c r="C8"/>
  <c r="E8"/>
  <c r="G8"/>
  <c r="C9"/>
  <c r="E9"/>
  <c r="G9"/>
  <c r="C10"/>
  <c r="E10"/>
  <c r="G10"/>
  <c r="I10" s="1"/>
  <c r="C11"/>
  <c r="G11"/>
  <c r="I11" s="1"/>
  <c r="C12"/>
  <c r="E12" s="1"/>
  <c r="G12"/>
  <c r="C13"/>
  <c r="E13"/>
  <c r="G13"/>
  <c r="C14"/>
  <c r="E14"/>
  <c r="G14"/>
  <c r="I14" s="1"/>
  <c r="C15"/>
  <c r="E15" s="1"/>
  <c r="G15"/>
  <c r="I15" s="1"/>
  <c r="C16"/>
  <c r="G16"/>
  <c r="I16" s="1"/>
  <c r="D17"/>
  <c r="G17"/>
  <c r="H17"/>
  <c r="D18"/>
  <c r="G18"/>
  <c r="I18" s="1"/>
  <c r="C19"/>
  <c r="E19" s="1"/>
  <c r="G19"/>
  <c r="C20"/>
  <c r="G20"/>
  <c r="I20" s="1"/>
  <c r="C21"/>
  <c r="G21"/>
  <c r="C22"/>
  <c r="E22"/>
  <c r="G22"/>
  <c r="C23"/>
  <c r="E23" s="1"/>
  <c r="G23"/>
  <c r="I23" s="1"/>
  <c r="C24"/>
  <c r="D24"/>
  <c r="G24"/>
  <c r="I24" s="1"/>
  <c r="C25"/>
  <c r="E25"/>
  <c r="G25"/>
  <c r="I25" s="1"/>
  <c r="C26"/>
  <c r="E26" s="1"/>
  <c r="G26"/>
  <c r="C27"/>
  <c r="G27"/>
  <c r="C28"/>
  <c r="E28"/>
  <c r="G28"/>
  <c r="I28" s="1"/>
  <c r="C29"/>
  <c r="E29"/>
  <c r="G29"/>
  <c r="I29" s="1"/>
  <c r="G30"/>
  <c r="H30"/>
  <c r="H31" s="1"/>
  <c r="C32"/>
  <c r="C17"/>
  <c r="C18"/>
  <c r="G32"/>
  <c r="G31"/>
  <c r="E16" l="1"/>
  <c r="E11"/>
  <c r="C30"/>
  <c r="E27"/>
  <c r="H32"/>
  <c r="D32"/>
  <c r="E24"/>
  <c r="I26"/>
  <c r="E7"/>
  <c r="E21"/>
  <c r="E20"/>
  <c r="D30"/>
  <c r="E17"/>
  <c r="I21"/>
  <c r="I19"/>
  <c r="D31"/>
  <c r="I27"/>
  <c r="I13"/>
  <c r="I12"/>
  <c r="I9"/>
  <c r="I8"/>
  <c r="I7"/>
  <c r="I6"/>
  <c r="I22"/>
  <c r="C31" l="1"/>
  <c r="G33"/>
  <c r="C33"/>
  <c r="E18"/>
  <c r="I17"/>
  <c r="D33"/>
  <c r="H33"/>
  <c r="I30"/>
  <c r="E30" l="1"/>
  <c r="I31"/>
  <c r="I32"/>
  <c r="E32"/>
  <c r="E31" l="1"/>
  <c r="I33"/>
  <c r="E33"/>
</calcChain>
</file>

<file path=xl/sharedStrings.xml><?xml version="1.0" encoding="utf-8"?>
<sst xmlns="http://schemas.openxmlformats.org/spreadsheetml/2006/main" count="86" uniqueCount="85">
  <si>
    <t>Bruttó  többlet:</t>
  </si>
  <si>
    <t>Bruttó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</si>
  <si>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</si>
  <si>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</si>
  <si>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</si>
  <si>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</si>
  <si>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</si>
  <si>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</si>
  <si>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</si>
  <si>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</si>
  <si>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</si>
  <si>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</si>
  <si>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</si>
  <si>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</si>
  <si>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</si>
  <si>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</si>
  <si>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</si>
  <si>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</si>
  <si>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</si>
  <si>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</si>
  <si>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</si>
  <si>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</si>
  <si>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</si>
  <si>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</si>
  <si>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</si>
  <si>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</si>
  <si>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</si>
  <si>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</si>
  <si>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</si>
  <si>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</si>
  <si>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</si>
  <si>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</si>
  <si>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</si>
  <si>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</si>
  <si>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</si>
  <si>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</si>
  <si>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</si>
  <si>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</si>
  <si>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</si>
  <si>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</si>
  <si>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</si>
  <si>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</si>
  <si>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</si>
  <si>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</si>
  <si>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</si>
  <si>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</si>
  <si>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</si>
  <si>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</si>
  <si>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</si>
  <si>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</si>
  <si>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</si>
  <si>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</si>
  <si>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</si>
  <si>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</si>
  <si>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</si>
  <si>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</si>
  <si>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</si>
  <si>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</si>
  <si>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</si>
  <si>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</si>
  <si>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</si>
  <si>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</si>
  <si>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</si>
  <si>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</si>
  <si>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</si>
  <si>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</si>
  <si>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</si>
  <si>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</si>
  <si>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</si>
  <si>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</si>
  <si>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</si>
  <si>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</si>
  <si>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</si>
  <si>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</si>
  <si>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</si>
  <si>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</si>
  <si>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</si>
  <si>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</si>
  <si>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</si>
  <si>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</si>
  <si>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2019. …….-ig</t>
  </si>
  <si>
    <t>Kiadások</t>
  </si>
  <si>
    <t>Bevételek</t>
  </si>
  <si>
    <t>Sor-
szám</t>
  </si>
  <si>
    <t>II. Felhalmozási célú bevételek és kiadások mérlegének módosítása
(Önkormányzati szinten)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</si>
</sst>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8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left" vertical="center" wrapText="1" indent="1"/>
    </xf>
    <xf numFmtId="164" fontId="3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7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 wrapText="1" indent="1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3" fillId="0" borderId="24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Continuous" vertical="center" wrapText="1"/>
    </xf>
    <xf numFmtId="164" fontId="11" fillId="0" borderId="26" xfId="0" applyNumberFormat="1" applyFont="1" applyFill="1" applyBorder="1" applyAlignment="1" applyProtection="1">
      <alignment horizontal="centerContinuous" vertical="center" wrapText="1"/>
    </xf>
    <xf numFmtId="164" fontId="11" fillId="0" borderId="1" xfId="0" applyNumberFormat="1" applyFont="1" applyFill="1" applyBorder="1" applyAlignment="1" applyProtection="1">
      <alignment horizontal="centerContinuous" vertical="center" wrapText="1"/>
    </xf>
    <xf numFmtId="164" fontId="11" fillId="0" borderId="3" xfId="0" applyNumberFormat="1" applyFont="1" applyFill="1" applyBorder="1" applyAlignment="1" applyProtection="1">
      <alignment horizontal="centerContinuous" vertical="center" wrapText="1"/>
    </xf>
    <xf numFmtId="164" fontId="11" fillId="0" borderId="23" xfId="0" applyNumberFormat="1" applyFont="1" applyFill="1" applyBorder="1" applyAlignment="1" applyProtection="1">
      <alignment horizontal="centerContinuous" vertical="center" wrapText="1"/>
    </xf>
    <xf numFmtId="164" fontId="11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3" fillId="0" borderId="0" xfId="0" applyNumberFormat="1" applyFont="1" applyFill="1" applyAlignment="1" applyProtection="1">
      <alignment horizontal="centerContinuous" vertical="center" wrapText="1"/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1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1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>
            <v>44990771</v>
          </cell>
          <cell r="E6">
            <v>444541418</v>
          </cell>
        </row>
        <row r="7">
          <cell r="C7">
            <v>44990771</v>
          </cell>
          <cell r="E7">
            <v>443041418</v>
          </cell>
        </row>
        <row r="8">
          <cell r="E8">
            <v>4800000</v>
          </cell>
        </row>
        <row r="17">
          <cell r="C17">
            <v>44990771</v>
          </cell>
          <cell r="E17">
            <v>449341418</v>
          </cell>
        </row>
        <row r="18">
          <cell r="C18">
            <v>404350647</v>
          </cell>
        </row>
        <row r="19">
          <cell r="C19">
            <v>404350647</v>
          </cell>
        </row>
        <row r="24">
          <cell r="C24">
            <v>0</v>
          </cell>
        </row>
        <row r="30">
          <cell r="C30">
            <v>404350647</v>
          </cell>
          <cell r="E30">
            <v>0</v>
          </cell>
        </row>
        <row r="31">
          <cell r="C31">
            <v>449341418</v>
          </cell>
          <cell r="E31">
            <v>449341418</v>
          </cell>
        </row>
        <row r="32">
          <cell r="C32">
            <v>404350647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1.1.sz.mell."/>
    </sheetNames>
    <sheetDataSet>
      <sheetData sheetId="0">
        <row r="7">
          <cell r="K7" t="str">
            <v>Forintban!</v>
          </cell>
        </row>
        <row r="8">
          <cell r="C8" t="str">
            <v>2019. évi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2.1.sz.mell."/>
    </sheetNames>
    <sheetDataSet>
      <sheetData sheetId="0">
        <row r="2">
          <cell r="I2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A4" zoomScale="120" zoomScaleNormal="120" zoomScaleSheetLayoutView="115" workbookViewId="0">
      <selection activeCell="B13" sqref="B13"/>
    </sheetView>
  </sheetViews>
  <sheetFormatPr defaultRowHeight="12.75"/>
  <cols>
    <col min="1" max="1" width="6.83203125" style="1" customWidth="1"/>
    <col min="2" max="2" width="49.83203125" style="2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1.5">
      <c r="B1" s="79" t="s">
        <v>84</v>
      </c>
      <c r="C1" s="78"/>
      <c r="D1" s="78"/>
      <c r="E1" s="78"/>
      <c r="F1" s="78"/>
      <c r="G1" s="78"/>
      <c r="H1" s="78"/>
      <c r="I1" s="78"/>
      <c r="J1" s="3" t="str">
        <f>CONCATENATE("2.2. melléklet ",[1]RM_ALAPADATOK!A7," ",[1]RM_ALAPADATOK!B7," ",[1]RM_ALAPADATOK!C7," ",[1]RM_ALAPADATOK!D7," ",[1]RM_ALAPADATOK!E7," ",[1]RM_ALAPADATOK!F7," ",[1]RM_ALAPADATOK!G7," ",[1]RM_ALAPADATOK!H7)</f>
        <v>2.2. melléklet a … / 2019 ( ……. ) önkormányzati rendelethez</v>
      </c>
    </row>
    <row r="2" spans="1:10" ht="14.25" thickBot="1">
      <c r="G2" s="77"/>
      <c r="H2" s="77"/>
      <c r="I2" s="77" t="str">
        <f>[3]RM_2.1.sz.mell.!I2</f>
        <v>Forintban!</v>
      </c>
      <c r="J2" s="3"/>
    </row>
    <row r="3" spans="1:10" ht="13.5" customHeight="1" thickBot="1">
      <c r="A3" s="76" t="s">
        <v>83</v>
      </c>
      <c r="B3" s="73" t="s">
        <v>82</v>
      </c>
      <c r="C3" s="75"/>
      <c r="D3" s="74"/>
      <c r="E3" s="74"/>
      <c r="F3" s="73" t="s">
        <v>81</v>
      </c>
      <c r="G3" s="72"/>
      <c r="H3" s="71"/>
      <c r="I3" s="70"/>
      <c r="J3" s="3"/>
    </row>
    <row r="4" spans="1:10" s="57" customFormat="1" ht="36.75" thickBot="1">
      <c r="A4" s="69"/>
      <c r="B4" s="68" t="s">
        <v>79</v>
      </c>
      <c r="C4" s="65" t="str">
        <f>+CONCATENATE([2]RM_1.1.sz.mell.!C8," eredeti előirányzat")</f>
        <v>2019. évi eredeti előirányzat</v>
      </c>
      <c r="D4" s="67" t="s">
        <v>80</v>
      </c>
      <c r="E4" s="67" t="str">
        <f>+CONCATENATE(LEFT([2]RM_1.1.sz.mell.!C8,4),". …….. Módisítás után" )</f>
        <v>2019. …….. Módisítás után</v>
      </c>
      <c r="F4" s="66" t="s">
        <v>79</v>
      </c>
      <c r="G4" s="65" t="str">
        <f>+C4</f>
        <v>2019. évi eredeti előirányzat</v>
      </c>
      <c r="H4" s="64" t="str">
        <f>+D4</f>
        <v>Halmozott módosítás 2019. …….-ig</v>
      </c>
      <c r="I4" s="63" t="str">
        <f>+E4</f>
        <v>2019. …….. Módisítás után</v>
      </c>
      <c r="J4" s="3"/>
    </row>
    <row r="5" spans="1:10" s="57" customFormat="1" ht="13.5" thickBot="1">
      <c r="A5" s="62" t="s">
        <v>78</v>
      </c>
      <c r="B5" s="60" t="s">
        <v>77</v>
      </c>
      <c r="C5" s="61" t="s">
        <v>76</v>
      </c>
      <c r="D5" s="61" t="s">
        <v>75</v>
      </c>
      <c r="E5" s="61" t="s">
        <v>74</v>
      </c>
      <c r="F5" s="60" t="s">
        <v>73</v>
      </c>
      <c r="G5" s="59" t="s">
        <v>72</v>
      </c>
      <c r="H5" s="59" t="s">
        <v>71</v>
      </c>
      <c r="I5" s="58" t="s">
        <v>70</v>
      </c>
      <c r="J5" s="3"/>
    </row>
    <row r="6" spans="1:10" ht="12.95" customHeight="1">
      <c r="A6" s="20" t="s">
        <v>69</v>
      </c>
      <c r="B6" s="55" t="s">
        <v>68</v>
      </c>
      <c r="C6" s="38">
        <f>[1]KV_2.2.sz.mell.!C6</f>
        <v>44990771</v>
      </c>
      <c r="D6" s="56">
        <v>13021966</v>
      </c>
      <c r="E6" s="38">
        <f>C6+D6</f>
        <v>58012737</v>
      </c>
      <c r="F6" s="55" t="s">
        <v>67</v>
      </c>
      <c r="G6" s="54">
        <f>[1]KV_2.2.sz.mell.!E6</f>
        <v>444541418</v>
      </c>
      <c r="H6" s="53">
        <v>7211078</v>
      </c>
      <c r="I6" s="52">
        <f>G6+H6</f>
        <v>451752496</v>
      </c>
      <c r="J6" s="3"/>
    </row>
    <row r="7" spans="1:10">
      <c r="A7" s="17" t="s">
        <v>66</v>
      </c>
      <c r="B7" s="51" t="s">
        <v>65</v>
      </c>
      <c r="C7" s="45">
        <f>[1]KV_2.2.sz.mell.!C7</f>
        <v>44990771</v>
      </c>
      <c r="D7" s="44"/>
      <c r="E7" s="38">
        <f>C7+D7</f>
        <v>44990771</v>
      </c>
      <c r="F7" s="51" t="s">
        <v>64</v>
      </c>
      <c r="G7" s="45">
        <f>[1]KV_2.2.sz.mell.!E7</f>
        <v>443041418</v>
      </c>
      <c r="H7" s="44"/>
      <c r="I7" s="43">
        <f>G7+H7</f>
        <v>443041418</v>
      </c>
      <c r="J7" s="3"/>
    </row>
    <row r="8" spans="1:10" ht="12.95" customHeight="1">
      <c r="A8" s="17" t="s">
        <v>63</v>
      </c>
      <c r="B8" s="51" t="s">
        <v>62</v>
      </c>
      <c r="C8" s="45">
        <f>[1]KV_2.2.sz.mell.!C8</f>
        <v>0</v>
      </c>
      <c r="D8" s="44"/>
      <c r="E8" s="38">
        <f>C8+D8</f>
        <v>0</v>
      </c>
      <c r="F8" s="51" t="s">
        <v>61</v>
      </c>
      <c r="G8" s="45">
        <f>[1]KV_2.2.sz.mell.!E8</f>
        <v>4800000</v>
      </c>
      <c r="H8" s="44">
        <v>6197600</v>
      </c>
      <c r="I8" s="43">
        <f>G8+H8</f>
        <v>10997600</v>
      </c>
      <c r="J8" s="3"/>
    </row>
    <row r="9" spans="1:10" ht="12.95" customHeight="1">
      <c r="A9" s="17" t="s">
        <v>60</v>
      </c>
      <c r="B9" s="51" t="s">
        <v>59</v>
      </c>
      <c r="C9" s="45">
        <f>[1]KV_2.2.sz.mell.!C9</f>
        <v>0</v>
      </c>
      <c r="D9" s="44"/>
      <c r="E9" s="38">
        <f>C9+D9</f>
        <v>0</v>
      </c>
      <c r="F9" s="51" t="s">
        <v>58</v>
      </c>
      <c r="G9" s="45">
        <f>[1]KV_2.2.sz.mell.!E9</f>
        <v>0</v>
      </c>
      <c r="H9" s="44"/>
      <c r="I9" s="43">
        <f>G9+H9</f>
        <v>0</v>
      </c>
      <c r="J9" s="3"/>
    </row>
    <row r="10" spans="1:10" ht="12.75" customHeight="1">
      <c r="A10" s="17" t="s">
        <v>57</v>
      </c>
      <c r="B10" s="51" t="s">
        <v>56</v>
      </c>
      <c r="C10" s="45">
        <f>[1]KV_2.2.sz.mell.!C10</f>
        <v>0</v>
      </c>
      <c r="D10" s="44"/>
      <c r="E10" s="38">
        <f>C10+D10</f>
        <v>0</v>
      </c>
      <c r="F10" s="51" t="s">
        <v>55</v>
      </c>
      <c r="G10" s="45">
        <f>[1]KV_2.2.sz.mell.!E10</f>
        <v>0</v>
      </c>
      <c r="H10" s="44"/>
      <c r="I10" s="43">
        <f>G10+H10</f>
        <v>0</v>
      </c>
      <c r="J10" s="3"/>
    </row>
    <row r="11" spans="1:10" ht="12.95" customHeight="1">
      <c r="A11" s="17" t="s">
        <v>54</v>
      </c>
      <c r="B11" s="51" t="s">
        <v>53</v>
      </c>
      <c r="C11" s="48">
        <f>[1]KV_2.2.sz.mell.!C11</f>
        <v>0</v>
      </c>
      <c r="D11" s="47"/>
      <c r="E11" s="38">
        <f>C11+D11</f>
        <v>0</v>
      </c>
      <c r="F11" s="46"/>
      <c r="G11" s="45">
        <f>[1]KV_2.2.sz.mell.!E11</f>
        <v>0</v>
      </c>
      <c r="H11" s="44"/>
      <c r="I11" s="43">
        <f>G11+H11</f>
        <v>0</v>
      </c>
      <c r="J11" s="3"/>
    </row>
    <row r="12" spans="1:10" ht="12.95" customHeight="1">
      <c r="A12" s="17" t="s">
        <v>52</v>
      </c>
      <c r="B12" s="51"/>
      <c r="C12" s="45">
        <f>[1]KV_2.2.sz.mell.!C12</f>
        <v>0</v>
      </c>
      <c r="D12" s="44"/>
      <c r="E12" s="38">
        <f>C12+D12</f>
        <v>0</v>
      </c>
      <c r="F12" s="46"/>
      <c r="G12" s="45">
        <f>[1]KV_2.2.sz.mell.!E12</f>
        <v>0</v>
      </c>
      <c r="H12" s="44"/>
      <c r="I12" s="43">
        <f>G12+H12</f>
        <v>0</v>
      </c>
      <c r="J12" s="3"/>
    </row>
    <row r="13" spans="1:10" ht="12.95" customHeight="1">
      <c r="A13" s="17" t="s">
        <v>51</v>
      </c>
      <c r="B13" s="18"/>
      <c r="C13" s="45">
        <f>[1]KV_2.2.sz.mell.!C13</f>
        <v>0</v>
      </c>
      <c r="D13" s="44"/>
      <c r="E13" s="38">
        <f>C13+D13</f>
        <v>0</v>
      </c>
      <c r="F13" s="50"/>
      <c r="G13" s="45">
        <f>[1]KV_2.2.sz.mell.!E13</f>
        <v>0</v>
      </c>
      <c r="H13" s="44"/>
      <c r="I13" s="43">
        <f>G13+H13</f>
        <v>0</v>
      </c>
      <c r="J13" s="3"/>
    </row>
    <row r="14" spans="1:10" ht="12.95" customHeight="1">
      <c r="A14" s="17" t="s">
        <v>50</v>
      </c>
      <c r="B14" s="49"/>
      <c r="C14" s="48">
        <f>[1]KV_2.2.sz.mell.!C14</f>
        <v>0</v>
      </c>
      <c r="D14" s="47"/>
      <c r="E14" s="38">
        <f>C14+D14</f>
        <v>0</v>
      </c>
      <c r="F14" s="46"/>
      <c r="G14" s="45">
        <f>[1]KV_2.2.sz.mell.!E14</f>
        <v>0</v>
      </c>
      <c r="H14" s="44"/>
      <c r="I14" s="43">
        <f>G14+H14</f>
        <v>0</v>
      </c>
      <c r="J14" s="3"/>
    </row>
    <row r="15" spans="1:10">
      <c r="A15" s="17" t="s">
        <v>49</v>
      </c>
      <c r="B15" s="18"/>
      <c r="C15" s="48">
        <f>[1]KV_2.2.sz.mell.!C15</f>
        <v>0</v>
      </c>
      <c r="D15" s="47"/>
      <c r="E15" s="38">
        <f>C15+D15</f>
        <v>0</v>
      </c>
      <c r="F15" s="46"/>
      <c r="G15" s="45">
        <f>[1]KV_2.2.sz.mell.!E15</f>
        <v>0</v>
      </c>
      <c r="H15" s="44"/>
      <c r="I15" s="43">
        <f>G15+H15</f>
        <v>0</v>
      </c>
      <c r="J15" s="3"/>
    </row>
    <row r="16" spans="1:10" ht="12.95" customHeight="1" thickBot="1">
      <c r="A16" s="42" t="s">
        <v>48</v>
      </c>
      <c r="B16" s="41"/>
      <c r="C16" s="40">
        <f>[1]KV_2.2.sz.mell.!C16</f>
        <v>0</v>
      </c>
      <c r="D16" s="39"/>
      <c r="E16" s="38">
        <f>C16+D16</f>
        <v>0</v>
      </c>
      <c r="F16" s="37" t="s">
        <v>47</v>
      </c>
      <c r="G16" s="36">
        <f>[1]KV_2.2.sz.mell.!E16</f>
        <v>0</v>
      </c>
      <c r="H16" s="35"/>
      <c r="I16" s="34">
        <f>G16+H16</f>
        <v>0</v>
      </c>
      <c r="J16" s="3"/>
    </row>
    <row r="17" spans="1:10" ht="15.95" customHeight="1" thickBot="1">
      <c r="A17" s="7" t="s">
        <v>46</v>
      </c>
      <c r="B17" s="11" t="s">
        <v>45</v>
      </c>
      <c r="C17" s="10">
        <f>[1]KV_2.2.sz.mell.!C17</f>
        <v>44990771</v>
      </c>
      <c r="D17" s="10">
        <f>+D6+D8+D9+D11+D12+D13+D14+D15+D16</f>
        <v>13021966</v>
      </c>
      <c r="E17" s="10">
        <f>+E6+E8+E9+E11+E12+E13+E14+E15+E16</f>
        <v>58012737</v>
      </c>
      <c r="F17" s="11" t="s">
        <v>44</v>
      </c>
      <c r="G17" s="10">
        <f>[1]KV_2.2.sz.mell.!E17</f>
        <v>449341418</v>
      </c>
      <c r="H17" s="10">
        <f>+H6+H8+H10+H11+H12+H13+H14+H15+H16</f>
        <v>13408678</v>
      </c>
      <c r="I17" s="9">
        <f>+I6+I8+I10+I11+I12+I13+I14+I15+I16</f>
        <v>462750096</v>
      </c>
      <c r="J17" s="3"/>
    </row>
    <row r="18" spans="1:10" ht="12.95" customHeight="1">
      <c r="A18" s="20" t="s">
        <v>43</v>
      </c>
      <c r="B18" s="33" t="s">
        <v>42</v>
      </c>
      <c r="C18" s="32">
        <f>[1]KV_2.2.sz.mell.!C18</f>
        <v>404350647</v>
      </c>
      <c r="D18" s="32">
        <f>+D19+D20+D21+D22+D23</f>
        <v>551812</v>
      </c>
      <c r="E18" s="32">
        <f>+E19+E20+E21+E22+E23</f>
        <v>404902459</v>
      </c>
      <c r="F18" s="27" t="s">
        <v>41</v>
      </c>
      <c r="G18" s="31">
        <f>[1]KV_2.2.sz.mell.!E18</f>
        <v>0</v>
      </c>
      <c r="H18" s="30"/>
      <c r="I18" s="29">
        <f>G18+H18</f>
        <v>0</v>
      </c>
      <c r="J18" s="3"/>
    </row>
    <row r="19" spans="1:10" ht="12.95" customHeight="1">
      <c r="A19" s="17" t="s">
        <v>40</v>
      </c>
      <c r="B19" s="21" t="s">
        <v>39</v>
      </c>
      <c r="C19" s="14">
        <f>[1]KV_2.2.sz.mell.!C19</f>
        <v>404350647</v>
      </c>
      <c r="D19" s="13">
        <v>551812</v>
      </c>
      <c r="E19" s="14">
        <f>C19+D19</f>
        <v>404902459</v>
      </c>
      <c r="F19" s="27" t="s">
        <v>38</v>
      </c>
      <c r="G19" s="14">
        <f>[1]KV_2.2.sz.mell.!E19</f>
        <v>0</v>
      </c>
      <c r="H19" s="13"/>
      <c r="I19" s="12">
        <f>G19+H19</f>
        <v>0</v>
      </c>
      <c r="J19" s="3"/>
    </row>
    <row r="20" spans="1:10" ht="12.95" customHeight="1">
      <c r="A20" s="20" t="s">
        <v>37</v>
      </c>
      <c r="B20" s="21" t="s">
        <v>36</v>
      </c>
      <c r="C20" s="14">
        <f>[1]KV_2.2.sz.mell.!C20</f>
        <v>0</v>
      </c>
      <c r="D20" s="13"/>
      <c r="E20" s="14">
        <f>C20+D20</f>
        <v>0</v>
      </c>
      <c r="F20" s="27" t="s">
        <v>35</v>
      </c>
      <c r="G20" s="14">
        <f>[1]KV_2.2.sz.mell.!E20</f>
        <v>0</v>
      </c>
      <c r="H20" s="13"/>
      <c r="I20" s="12">
        <f>G20+H20</f>
        <v>0</v>
      </c>
      <c r="J20" s="3"/>
    </row>
    <row r="21" spans="1:10" ht="12.95" customHeight="1">
      <c r="A21" s="17" t="s">
        <v>34</v>
      </c>
      <c r="B21" s="21" t="s">
        <v>33</v>
      </c>
      <c r="C21" s="14">
        <f>[1]KV_2.2.sz.mell.!C21</f>
        <v>0</v>
      </c>
      <c r="D21" s="13"/>
      <c r="E21" s="14">
        <f>C21+D21</f>
        <v>0</v>
      </c>
      <c r="F21" s="27" t="s">
        <v>32</v>
      </c>
      <c r="G21" s="14">
        <f>[1]KV_2.2.sz.mell.!E21</f>
        <v>0</v>
      </c>
      <c r="H21" s="13"/>
      <c r="I21" s="12">
        <f>G21+H21</f>
        <v>0</v>
      </c>
      <c r="J21" s="3"/>
    </row>
    <row r="22" spans="1:10" ht="12.95" customHeight="1">
      <c r="A22" s="20" t="s">
        <v>31</v>
      </c>
      <c r="B22" s="21" t="s">
        <v>30</v>
      </c>
      <c r="C22" s="14">
        <f>[1]KV_2.2.sz.mell.!C22</f>
        <v>0</v>
      </c>
      <c r="D22" s="13"/>
      <c r="E22" s="14">
        <f>C22+D22</f>
        <v>0</v>
      </c>
      <c r="F22" s="28" t="s">
        <v>29</v>
      </c>
      <c r="G22" s="14">
        <f>[1]KV_2.2.sz.mell.!E22</f>
        <v>0</v>
      </c>
      <c r="H22" s="13"/>
      <c r="I22" s="12">
        <f>G22+H22</f>
        <v>0</v>
      </c>
      <c r="J22" s="3"/>
    </row>
    <row r="23" spans="1:10" ht="12.95" customHeight="1">
      <c r="A23" s="17" t="s">
        <v>28</v>
      </c>
      <c r="B23" s="23" t="s">
        <v>27</v>
      </c>
      <c r="C23" s="14">
        <f>[1]KV_2.2.sz.mell.!C23</f>
        <v>0</v>
      </c>
      <c r="D23" s="13"/>
      <c r="E23" s="14">
        <f>C23+D23</f>
        <v>0</v>
      </c>
      <c r="F23" s="27" t="s">
        <v>26</v>
      </c>
      <c r="G23" s="14">
        <f>[1]KV_2.2.sz.mell.!E23</f>
        <v>0</v>
      </c>
      <c r="H23" s="13"/>
      <c r="I23" s="12">
        <f>G23+H23</f>
        <v>0</v>
      </c>
      <c r="J23" s="3"/>
    </row>
    <row r="24" spans="1:10" ht="12.95" customHeight="1">
      <c r="A24" s="20" t="s">
        <v>25</v>
      </c>
      <c r="B24" s="26" t="s">
        <v>24</v>
      </c>
      <c r="C24" s="25">
        <f>[1]KV_2.2.sz.mell.!C24</f>
        <v>0</v>
      </c>
      <c r="D24" s="25">
        <f>+D25+D26+D27+D28+D29</f>
        <v>0</v>
      </c>
      <c r="E24" s="25">
        <f>+E25+E26+E27+E28+E29</f>
        <v>0</v>
      </c>
      <c r="F24" s="24" t="s">
        <v>23</v>
      </c>
      <c r="G24" s="14">
        <f>[1]KV_2.2.sz.mell.!E24</f>
        <v>0</v>
      </c>
      <c r="H24" s="13"/>
      <c r="I24" s="12">
        <f>G24+H24</f>
        <v>0</v>
      </c>
      <c r="J24" s="3"/>
    </row>
    <row r="25" spans="1:10" ht="12.95" customHeight="1">
      <c r="A25" s="17" t="s">
        <v>22</v>
      </c>
      <c r="B25" s="23" t="s">
        <v>21</v>
      </c>
      <c r="C25" s="14">
        <f>[1]KV_2.2.sz.mell.!C25</f>
        <v>0</v>
      </c>
      <c r="D25" s="13"/>
      <c r="E25" s="14">
        <f>C25+D25</f>
        <v>0</v>
      </c>
      <c r="F25" s="24" t="s">
        <v>20</v>
      </c>
      <c r="G25" s="14">
        <f>[1]KV_2.2.sz.mell.!E25</f>
        <v>0</v>
      </c>
      <c r="H25" s="13"/>
      <c r="I25" s="12">
        <f>G25+H25</f>
        <v>0</v>
      </c>
      <c r="J25" s="3"/>
    </row>
    <row r="26" spans="1:10" ht="12.95" customHeight="1">
      <c r="A26" s="20" t="s">
        <v>19</v>
      </c>
      <c r="B26" s="23" t="s">
        <v>18</v>
      </c>
      <c r="C26" s="14">
        <f>[1]KV_2.2.sz.mell.!C26</f>
        <v>0</v>
      </c>
      <c r="D26" s="13"/>
      <c r="E26" s="14">
        <f>C26+D26</f>
        <v>0</v>
      </c>
      <c r="F26" s="22"/>
      <c r="G26" s="14">
        <f>[1]KV_2.2.sz.mell.!E26</f>
        <v>0</v>
      </c>
      <c r="H26" s="13"/>
      <c r="I26" s="12">
        <f>G26+H26</f>
        <v>0</v>
      </c>
      <c r="J26" s="3"/>
    </row>
    <row r="27" spans="1:10" ht="12.95" customHeight="1">
      <c r="A27" s="17" t="s">
        <v>17</v>
      </c>
      <c r="B27" s="21" t="s">
        <v>16</v>
      </c>
      <c r="C27" s="14">
        <f>[1]KV_2.2.sz.mell.!C27</f>
        <v>0</v>
      </c>
      <c r="D27" s="13"/>
      <c r="E27" s="14">
        <f>C27+D27</f>
        <v>0</v>
      </c>
      <c r="F27" s="15"/>
      <c r="G27" s="14">
        <f>[1]KV_2.2.sz.mell.!E27</f>
        <v>0</v>
      </c>
      <c r="H27" s="13"/>
      <c r="I27" s="12">
        <f>G27+H27</f>
        <v>0</v>
      </c>
      <c r="J27" s="3"/>
    </row>
    <row r="28" spans="1:10" ht="12.95" customHeight="1">
      <c r="A28" s="20" t="s">
        <v>15</v>
      </c>
      <c r="B28" s="19" t="s">
        <v>14</v>
      </c>
      <c r="C28" s="14">
        <f>[1]KV_2.2.sz.mell.!C28</f>
        <v>0</v>
      </c>
      <c r="D28" s="13"/>
      <c r="E28" s="14">
        <f>C28+D28</f>
        <v>0</v>
      </c>
      <c r="F28" s="18"/>
      <c r="G28" s="14">
        <f>[1]KV_2.2.sz.mell.!E28</f>
        <v>0</v>
      </c>
      <c r="H28" s="13"/>
      <c r="I28" s="12">
        <f>G28+H28</f>
        <v>0</v>
      </c>
      <c r="J28" s="3"/>
    </row>
    <row r="29" spans="1:10" ht="12.95" customHeight="1" thickBot="1">
      <c r="A29" s="17" t="s">
        <v>13</v>
      </c>
      <c r="B29" s="16" t="s">
        <v>12</v>
      </c>
      <c r="C29" s="14">
        <f>[1]KV_2.2.sz.mell.!C29</f>
        <v>0</v>
      </c>
      <c r="D29" s="13"/>
      <c r="E29" s="14">
        <f>C29+D29</f>
        <v>0</v>
      </c>
      <c r="F29" s="15"/>
      <c r="G29" s="14">
        <f>[1]KV_2.2.sz.mell.!E29</f>
        <v>0</v>
      </c>
      <c r="H29" s="13"/>
      <c r="I29" s="12">
        <f>G29+H29</f>
        <v>0</v>
      </c>
      <c r="J29" s="3"/>
    </row>
    <row r="30" spans="1:10" ht="21.75" customHeight="1" thickBot="1">
      <c r="A30" s="7" t="s">
        <v>11</v>
      </c>
      <c r="B30" s="11" t="s">
        <v>10</v>
      </c>
      <c r="C30" s="10">
        <f>[1]KV_2.2.sz.mell.!C30</f>
        <v>404350647</v>
      </c>
      <c r="D30" s="10">
        <f>+D18+D24</f>
        <v>551812</v>
      </c>
      <c r="E30" s="10">
        <f>+E18+E24</f>
        <v>404902459</v>
      </c>
      <c r="F30" s="11" t="s">
        <v>9</v>
      </c>
      <c r="G30" s="10">
        <f>[1]KV_2.2.sz.mell.!E30</f>
        <v>0</v>
      </c>
      <c r="H30" s="10">
        <f>SUM(H18:H29)</f>
        <v>0</v>
      </c>
      <c r="I30" s="9">
        <f>SUM(I18:I29)</f>
        <v>0</v>
      </c>
      <c r="J30" s="3"/>
    </row>
    <row r="31" spans="1:10" ht="13.5" thickBot="1">
      <c r="A31" s="7" t="s">
        <v>8</v>
      </c>
      <c r="B31" s="6" t="s">
        <v>7</v>
      </c>
      <c r="C31" s="5">
        <f>[1]KV_2.2.sz.mell.!C31</f>
        <v>449341418</v>
      </c>
      <c r="D31" s="5">
        <f>+D17+D30</f>
        <v>13573778</v>
      </c>
      <c r="E31" s="8">
        <f>+E17+E30</f>
        <v>462915196</v>
      </c>
      <c r="F31" s="6" t="s">
        <v>6</v>
      </c>
      <c r="G31" s="5">
        <f>[1]KV_2.2.sz.mell.!E31</f>
        <v>449341418</v>
      </c>
      <c r="H31" s="5">
        <f>+H17+H30</f>
        <v>13408678</v>
      </c>
      <c r="I31" s="8">
        <f>+I17+I30</f>
        <v>462750096</v>
      </c>
      <c r="J31" s="3"/>
    </row>
    <row r="32" spans="1:10" ht="13.5" thickBot="1">
      <c r="A32" s="7" t="s">
        <v>5</v>
      </c>
      <c r="B32" s="6" t="s">
        <v>4</v>
      </c>
      <c r="C32" s="5">
        <f>[1]KV_2.2.sz.mell.!C32</f>
        <v>404350647</v>
      </c>
      <c r="D32" s="5">
        <f>IF(D17-H17&lt;0,H17-D17,"-")</f>
        <v>386712</v>
      </c>
      <c r="E32" s="8">
        <f>IF(E17-I17&lt;0,I17-E17,"-")</f>
        <v>404737359</v>
      </c>
      <c r="F32" s="6" t="s">
        <v>3</v>
      </c>
      <c r="G32" s="5" t="str">
        <f>[1]KV_2.2.sz.mell.!E32</f>
        <v>-</v>
      </c>
      <c r="H32" s="5" t="str">
        <f>IF(D17-H17&gt;0,D17-H17,"-")</f>
        <v>-</v>
      </c>
      <c r="I32" s="8" t="str">
        <f>IF(E17-I17&gt;0,E17-I17,"-")</f>
        <v>-</v>
      </c>
      <c r="J32" s="3"/>
    </row>
    <row r="33" spans="1:10" ht="13.5" thickBot="1">
      <c r="A33" s="7" t="s">
        <v>2</v>
      </c>
      <c r="B33" s="6" t="s">
        <v>1</v>
      </c>
      <c r="C33" s="5" t="str">
        <f>[1]KV_2.2.sz.mell.!C33</f>
        <v>-</v>
      </c>
      <c r="D33" s="5" t="str">
        <f>IF(D31-H31&lt;0,H31-D31,"-")</f>
        <v>-</v>
      </c>
      <c r="E33" s="5" t="str">
        <f>IF(E31-I31&lt;0,I31-E31,"-")</f>
        <v>-</v>
      </c>
      <c r="F33" s="6" t="s">
        <v>0</v>
      </c>
      <c r="G33" s="5" t="str">
        <f>[1]KV_2.2.sz.mell.!E33</f>
        <v>-</v>
      </c>
      <c r="H33" s="5">
        <f>IF(D31-H31&gt;0,D31-H31,"-")</f>
        <v>165100</v>
      </c>
      <c r="I33" s="4">
        <f>IF(E31-I31&gt;0,E31-I31,"-")</f>
        <v>165100</v>
      </c>
      <c r="J33" s="3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RM_2.2.sz.mell.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2019-08-29T09:14:20Z</dcterms:created>
  <dcterms:modified xsi:type="dcterms:W3CDTF">2019-08-29T09:14:44Z</dcterms:modified>
</cp:coreProperties>
</file>