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entes\D_meghajto\Dokumentumok\2017. évi rendeletek\Enese\"/>
    </mc:Choice>
  </mc:AlternateContent>
  <bookViews>
    <workbookView xWindow="0" yWindow="0" windowWidth="19200" windowHeight="6924" tabRatio="727"/>
  </bookViews>
  <sheets>
    <sheet name="1.sz.mell." sheetId="1" r:id="rId1"/>
    <sheet name="2.1.sz.mell  " sheetId="73" r:id="rId2"/>
    <sheet name="2.2.sz.mell  " sheetId="61" r:id="rId3"/>
    <sheet name="3. sz. mell" sheetId="3" r:id="rId4"/>
    <sheet name="4. sz. mell" sheetId="83" r:id="rId5"/>
    <sheet name="5. sz. mell." sheetId="84" r:id="rId6"/>
    <sheet name="Munka1" sheetId="85" r:id="rId7"/>
  </sheets>
  <definedNames>
    <definedName name="_xlnm.Print_Titles" localSheetId="3">'3. sz. mell'!$1:$6</definedName>
    <definedName name="_xlnm.Print_Titles" localSheetId="4">'4. sz. mell'!$1:$6</definedName>
    <definedName name="_xlnm.Print_Titles" localSheetId="5">'5. sz. mell.'!$1:$6</definedName>
    <definedName name="_xlnm.Print_Area" localSheetId="0">'1.sz.mell.'!$A$1:$E$142</definedName>
  </definedNames>
  <calcPr calcId="171027"/>
</workbook>
</file>

<file path=xl/calcChain.xml><?xml version="1.0" encoding="utf-8"?>
<calcChain xmlns="http://schemas.openxmlformats.org/spreadsheetml/2006/main">
  <c r="E67" i="3" l="1"/>
  <c r="D67" i="3"/>
  <c r="C103" i="1" l="1"/>
  <c r="C102" i="1" s="1"/>
  <c r="D103" i="1"/>
  <c r="C53" i="1"/>
  <c r="D53" i="1"/>
  <c r="E78" i="1"/>
  <c r="D78" i="1"/>
  <c r="C43" i="1" l="1"/>
  <c r="D43" i="1"/>
  <c r="C52" i="1"/>
  <c r="D59" i="1"/>
  <c r="D62" i="3" l="1"/>
  <c r="E41" i="84"/>
  <c r="E35" i="84"/>
  <c r="E27" i="84"/>
  <c r="E22" i="84"/>
  <c r="E17" i="84"/>
  <c r="E8" i="84"/>
  <c r="E41" i="83"/>
  <c r="E35" i="83"/>
  <c r="E27" i="83"/>
  <c r="E22" i="83"/>
  <c r="E17" i="83"/>
  <c r="E8" i="83"/>
  <c r="E93" i="3"/>
  <c r="E87" i="3"/>
  <c r="E76" i="3"/>
  <c r="E62" i="3"/>
  <c r="E55" i="3"/>
  <c r="E49" i="3"/>
  <c r="E46" i="3"/>
  <c r="E40" i="3"/>
  <c r="E34" i="3"/>
  <c r="E24" i="3"/>
  <c r="E14" i="3"/>
  <c r="E9" i="3"/>
  <c r="C131" i="1"/>
  <c r="C89" i="1"/>
  <c r="C86" i="1" s="1"/>
  <c r="C78" i="1"/>
  <c r="C73" i="1" s="1"/>
  <c r="C21" i="1"/>
  <c r="C46" i="1"/>
  <c r="C37" i="1"/>
  <c r="C31" i="1"/>
  <c r="C11" i="1"/>
  <c r="C6" i="1"/>
  <c r="E142" i="1"/>
  <c r="E141" i="1"/>
  <c r="E139" i="1"/>
  <c r="E138" i="1"/>
  <c r="E131" i="1"/>
  <c r="E130" i="1"/>
  <c r="E111" i="1"/>
  <c r="E103" i="1"/>
  <c r="E97" i="1"/>
  <c r="E86" i="1"/>
  <c r="E73" i="1"/>
  <c r="E59" i="1"/>
  <c r="E53" i="1"/>
  <c r="E46" i="1"/>
  <c r="E43" i="1"/>
  <c r="E31" i="1"/>
  <c r="E21" i="1"/>
  <c r="E11" i="1"/>
  <c r="E6" i="1"/>
  <c r="C18" i="61"/>
  <c r="E18" i="61"/>
  <c r="E31" i="61"/>
  <c r="D142" i="1" s="1"/>
  <c r="C19" i="61"/>
  <c r="E27" i="73"/>
  <c r="D141" i="1" s="1"/>
  <c r="E18" i="73"/>
  <c r="C18" i="73"/>
  <c r="C19" i="73"/>
  <c r="C25" i="61"/>
  <c r="C24" i="73"/>
  <c r="D111" i="1"/>
  <c r="D102" i="1" s="1"/>
  <c r="D52" i="1"/>
  <c r="D137" i="1" s="1"/>
  <c r="D35" i="84"/>
  <c r="D41" i="84"/>
  <c r="D8" i="84"/>
  <c r="D26" i="84" s="1"/>
  <c r="D17" i="84"/>
  <c r="D22" i="84"/>
  <c r="D27" i="84"/>
  <c r="D35" i="83"/>
  <c r="D41" i="83"/>
  <c r="D8" i="83"/>
  <c r="D17" i="83"/>
  <c r="D22" i="83"/>
  <c r="D27" i="83"/>
  <c r="D76" i="3"/>
  <c r="D87" i="3"/>
  <c r="D93" i="3"/>
  <c r="D9" i="3"/>
  <c r="D14" i="3"/>
  <c r="D24" i="3"/>
  <c r="D34" i="3"/>
  <c r="D40" i="3"/>
  <c r="D46" i="3"/>
  <c r="D49" i="3"/>
  <c r="D55" i="3"/>
  <c r="D6" i="1"/>
  <c r="D11" i="1"/>
  <c r="D73" i="1"/>
  <c r="D86" i="1"/>
  <c r="D97" i="1"/>
  <c r="D21" i="1"/>
  <c r="D31" i="1"/>
  <c r="D46" i="1"/>
  <c r="C35" i="61" l="1"/>
  <c r="D31" i="84"/>
  <c r="E102" i="1"/>
  <c r="E140" i="1" s="1"/>
  <c r="D26" i="83"/>
  <c r="D31" i="83" s="1"/>
  <c r="E32" i="61"/>
  <c r="E34" i="61" s="1"/>
  <c r="E5" i="1"/>
  <c r="E92" i="3"/>
  <c r="E96" i="3" s="1"/>
  <c r="D33" i="3"/>
  <c r="D54" i="3" s="1"/>
  <c r="D58" i="3" s="1"/>
  <c r="D8" i="3"/>
  <c r="E48" i="84"/>
  <c r="E26" i="84"/>
  <c r="E31" i="84" s="1"/>
  <c r="E48" i="83"/>
  <c r="E26" i="83"/>
  <c r="E31" i="83" s="1"/>
  <c r="D30" i="1"/>
  <c r="D51" i="1" s="1"/>
  <c r="C30" i="1"/>
  <c r="C51" i="1" s="1"/>
  <c r="C65" i="1" s="1"/>
  <c r="C67" i="1" s="1"/>
  <c r="C5" i="1"/>
  <c r="C31" i="73"/>
  <c r="E31" i="73"/>
  <c r="D92" i="3"/>
  <c r="D96" i="3" s="1"/>
  <c r="E101" i="1"/>
  <c r="E120" i="1" s="1"/>
  <c r="E122" i="1" s="1"/>
  <c r="E33" i="3"/>
  <c r="E54" i="3" s="1"/>
  <c r="E58" i="3" s="1"/>
  <c r="D48" i="83"/>
  <c r="D140" i="1"/>
  <c r="D136" i="1" s="1"/>
  <c r="E28" i="73"/>
  <c r="E32" i="73" s="1"/>
  <c r="E35" i="61"/>
  <c r="D48" i="84"/>
  <c r="C27" i="73"/>
  <c r="C28" i="73" s="1"/>
  <c r="C31" i="61"/>
  <c r="D139" i="1" s="1"/>
  <c r="E8" i="3"/>
  <c r="D101" i="1"/>
  <c r="C101" i="1"/>
  <c r="C120" i="1" s="1"/>
  <c r="C122" i="1" s="1"/>
  <c r="E52" i="1"/>
  <c r="E137" i="1" s="1"/>
  <c r="E136" i="1" s="1"/>
  <c r="E30" i="1"/>
  <c r="E51" i="1" s="1"/>
  <c r="E36" i="61"/>
  <c r="D5" i="1"/>
  <c r="C36" i="61"/>
  <c r="D131" i="1" s="1"/>
  <c r="D138" i="1" l="1"/>
  <c r="E30" i="73"/>
  <c r="C32" i="73"/>
  <c r="D130" i="1" s="1"/>
  <c r="D132" i="1" s="1"/>
  <c r="C32" i="61"/>
  <c r="C34" i="61" s="1"/>
  <c r="E126" i="1"/>
  <c r="D120" i="1"/>
  <c r="D122" i="1" s="1"/>
  <c r="D126" i="1"/>
  <c r="D65" i="1"/>
  <c r="D67" i="1" s="1"/>
  <c r="E65" i="1"/>
  <c r="E67" i="1" s="1"/>
  <c r="C30" i="73"/>
</calcChain>
</file>

<file path=xl/sharedStrings.xml><?xml version="1.0" encoding="utf-8"?>
<sst xmlns="http://schemas.openxmlformats.org/spreadsheetml/2006/main" count="828" uniqueCount="414">
  <si>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</si>
  <si>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</si>
  <si>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</si>
  <si>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</si>
  <si>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</si>
  <si>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</si>
  <si>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</si>
  <si>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</si>
  <si>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</si>
  <si>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</si>
  <si>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</si>
  <si>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</si>
  <si>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</si>
  <si>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</si>
  <si>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</si>
  <si>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</si>
  <si>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</si>
  <si>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</si>
  <si>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</si>
  <si>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</si>
  <si>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</si>
  <si>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</si>
  <si>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</si>
  <si>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</si>
  <si>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</si>
  <si>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</si>
  <si>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</si>
  <si>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</si>
  <si>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</si>
  <si>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</si>
  <si>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</si>
  <si>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</si>
  <si>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</si>
  <si>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</si>
  <si>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Vállalkozási maradvány igénybevétele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</si>
  <si>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</si>
  <si>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</si>
  <si>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</si>
  <si>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</si>
  <si>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</si>
  <si>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</si>
  <si>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</si>
  <si>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</si>
  <si>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</si>
  <si>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</si>
  <si>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</si>
  <si>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</si>
  <si>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</si>
  <si>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</si>
  <si>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</si>
  <si>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</si>
  <si>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</si>
  <si>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</si>
  <si>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</si>
  <si>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</si>
  <si>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</si>
  <si>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</si>
  <si>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</si>
  <si>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</si>
  <si>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</si>
  <si>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</si>
  <si>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</si>
  <si>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</si>
  <si>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</si>
  <si>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</si>
  <si>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</si>
  <si>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</si>
  <si>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</si>
  <si>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</si>
  <si>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</si>
  <si>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</si>
  <si>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</si>
  <si>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</si>
  <si>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</si>
  <si>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</si>
  <si>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</si>
  <si>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</si>
  <si>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</si>
  <si>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</si>
  <si>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</si>
  <si>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</si>
  <si>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</si>
  <si>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</si>
  <si>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</si>
  <si>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</si>
  <si>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</si>
  <si>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</si>
  <si>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</si>
  <si>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</si>
  <si>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</si>
  <si>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</si>
  <si>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</si>
  <si>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</si>
  <si>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</si>
  <si>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</si>
  <si>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>Megnevezés</t>
  </si>
  <si>
    <t>Személyi juttatások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</si>
  <si>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</si>
  <si>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</si>
  <si>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</si>
  <si>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</si>
  <si>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</si>
  <si>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</si>
  <si>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</si>
  <si>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</si>
  <si>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</si>
  <si>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</si>
  <si>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</si>
  <si>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</si>
  <si>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</si>
  <si>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</si>
  <si>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</si>
  <si>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</si>
  <si>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</si>
  <si>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</si>
  <si>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</si>
  <si>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</si>
  <si>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</si>
  <si>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</si>
  <si>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</si>
  <si>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</si>
  <si>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</si>
  <si>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</si>
  <si>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</si>
  <si>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</si>
  <si>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</si>
  <si>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</si>
  <si>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</si>
  <si>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</si>
  <si>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</si>
  <si>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</si>
  <si>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</si>
  <si>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</si>
  <si>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</si>
  <si>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</si>
  <si>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</si>
  <si>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</si>
  <si>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</si>
  <si>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</si>
  <si>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</si>
  <si>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</si>
  <si>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Működési célú pénzeszköz átvétel államháztartáson kívülről</t>
  </si>
  <si>
    <t>1.5.</t>
  </si>
  <si>
    <t>11.1.</t>
  </si>
  <si>
    <t>11.2.</t>
  </si>
  <si>
    <t>Költségvetési bevételek összesen:</t>
  </si>
  <si>
    <t>Költségvetési kiadások összesen:</t>
  </si>
  <si>
    <t>1. sz. táblázat</t>
  </si>
  <si>
    <t>2. sz. táblázat</t>
  </si>
  <si>
    <t>3. sz. táblázat</t>
  </si>
  <si>
    <t>4.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</si>
  <si>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</si>
  <si>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</si>
  <si>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</si>
  <si>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</si>
  <si>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</si>
  <si>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</si>
  <si>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</si>
  <si>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</si>
  <si>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</si>
  <si>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</si>
  <si>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</si>
  <si>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</si>
  <si>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</si>
  <si>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</si>
  <si>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</si>
  <si>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</si>
  <si>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</si>
  <si>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</si>
  <si>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</si>
  <si>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</si>
  <si>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</si>
  <si>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</si>
  <si>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</si>
  <si>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</si>
  <si>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</si>
  <si>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</si>
  <si>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</si>
  <si>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</si>
  <si>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</si>
  <si>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</si>
  <si>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</si>
  <si>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</si>
  <si>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</si>
  <si>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</si>
  <si>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</si>
  <si>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</si>
  <si>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</si>
  <si>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</si>
  <si>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</si>
  <si>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</si>
  <si>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</si>
  <si>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</si>
  <si>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</si>
  <si>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</si>
  <si>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</si>
  <si>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</si>
  <si>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</si>
  <si>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</si>
  <si>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</si>
  <si>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</si>
  <si>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</si>
  <si>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</si>
  <si>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</si>
  <si>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</si>
  <si>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</si>
  <si>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</si>
  <si>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</si>
  <si>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</si>
  <si>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</si>
  <si>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</si>
  <si>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</si>
  <si>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</si>
  <si>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</si>
  <si>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</si>
  <si>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</si>
  <si>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</si>
  <si>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</si>
  <si>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</si>
  <si>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</si>
  <si>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</si>
  <si>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</si>
  <si>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</si>
  <si>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</si>
  <si>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</si>
  <si>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</si>
  <si>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</si>
  <si>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</si>
  <si>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</si>
  <si>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</si>
  <si>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Kamatbevétel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</si>
  <si>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</si>
  <si>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</si>
  <si>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</si>
  <si>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</si>
  <si>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</si>
  <si>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</si>
  <si>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</si>
  <si>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</si>
  <si>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VI. Önkormányzati támogatás</t>
  </si>
  <si>
    <t>----------------------------</t>
  </si>
  <si>
    <t>Költségvetési szerv I.</t>
  </si>
  <si>
    <t>Önkormányzat</t>
  </si>
  <si>
    <t>megnevezése</t>
  </si>
  <si>
    <t>7.1</t>
  </si>
  <si>
    <t>V. Költségvetési szervek finanszírozása</t>
  </si>
  <si>
    <t>KIADÁSOK ÖSSZESEN: (6+7)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</si>
  <si>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</si>
  <si>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</si>
  <si>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</si>
  <si>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</si>
  <si>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</si>
  <si>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</si>
  <si>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</si>
  <si>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</si>
  <si>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</si>
  <si>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</si>
  <si>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</si>
  <si>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</si>
  <si>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</si>
  <si>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</si>
  <si>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</si>
  <si>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</si>
  <si>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</si>
  <si>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</si>
  <si>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</si>
  <si>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</si>
  <si>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</si>
  <si>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</si>
  <si>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</si>
  <si>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</si>
  <si>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</si>
  <si>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</si>
  <si>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</si>
  <si>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</si>
  <si>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</si>
  <si>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</si>
  <si>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</si>
  <si>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</si>
  <si>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</si>
  <si>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</si>
  <si>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</si>
  <si>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</si>
  <si>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</si>
  <si>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</si>
  <si>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</si>
  <si>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</si>
  <si>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</si>
  <si>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</si>
  <si>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</si>
  <si>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</si>
  <si>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</si>
  <si>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</si>
  <si>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</si>
  <si>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</si>
  <si>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</si>
  <si>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</si>
  <si>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</si>
  <si>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</si>
  <si>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</si>
  <si>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</si>
  <si>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</si>
  <si>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</si>
  <si>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</si>
  <si>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</si>
  <si>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</si>
  <si>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</si>
  <si>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</si>
  <si>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</si>
  <si>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</si>
  <si>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</si>
  <si>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</si>
  <si>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</si>
  <si>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</si>
  <si>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</si>
  <si>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</si>
  <si>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</si>
  <si>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</si>
  <si>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</si>
  <si>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</si>
  <si>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</si>
  <si>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</si>
  <si>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</si>
  <si>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</si>
  <si>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</si>
  <si>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</si>
  <si>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</si>
  <si>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</si>
  <si>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</si>
  <si>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</si>
  <si>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</si>
  <si>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</si>
  <si>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</si>
  <si>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</si>
  <si>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</si>
  <si>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</si>
  <si>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</si>
  <si>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</si>
  <si>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</si>
  <si>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</si>
  <si>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</si>
  <si>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</si>
  <si>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</si>
  <si>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</si>
  <si>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</si>
  <si>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</si>
  <si>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</si>
  <si>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</si>
  <si>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</si>
  <si>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</si>
  <si>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</si>
  <si>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</si>
  <si>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</si>
  <si>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</si>
  <si>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</si>
  <si>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</si>
  <si>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</si>
  <si>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</si>
  <si>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</si>
  <si>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</si>
  <si>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</si>
  <si>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</si>
  <si>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</si>
  <si>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</si>
  <si>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</si>
  <si>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</si>
  <si>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</si>
  <si>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</si>
  <si>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</si>
  <si>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</si>
  <si>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</si>
  <si>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</si>
  <si>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</si>
  <si>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</si>
  <si>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</si>
  <si>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</si>
  <si>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</si>
  <si>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</si>
  <si>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</si>
  <si>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</si>
  <si>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</si>
  <si>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</si>
  <si>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</si>
  <si>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</si>
  <si>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</si>
  <si>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</si>
  <si>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IV. Átvett pénzeszközök államháztartáson belülről (6.1.+…6.2.)</t>
  </si>
  <si>
    <t xml:space="preserve">     -  Működési célú pénzeszköz átadás államháztartáson belülre</t>
  </si>
  <si>
    <t xml:space="preserve">     - Működési támogatás átadás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</si>
  <si>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</si>
  <si>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</si>
  <si>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</si>
  <si>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</si>
  <si>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</si>
  <si>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</si>
  <si>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Tündérkastély Óvoda</t>
  </si>
  <si>
    <t>Közös önkormányzati hivatal</t>
  </si>
  <si>
    <t xml:space="preserve"> - az 1.5-ből: - Elvonások és befizetések</t>
  </si>
  <si>
    <t>Eredeti előirányzat</t>
  </si>
  <si>
    <t>Módosított előirányzat</t>
  </si>
  <si>
    <t>2015. évi teljesítés</t>
  </si>
  <si>
    <t xml:space="preserve">   Államháztartáson belüli megelőlegezés visszafizetése</t>
  </si>
  <si>
    <t xml:space="preserve">   Államháztartáson belüli megelőlegezés</t>
  </si>
  <si>
    <t xml:space="preserve">   Államháztartáson belüli megelőlegezés </t>
  </si>
  <si>
    <t>Államháztartáson belüli megelőlegezés visszafizetése</t>
  </si>
  <si>
    <r>
      <t>KÖLTSÉGVETÉSI BEVÉTELEK ÖSSZESEN (2+……+9</t>
    </r>
    <r>
      <rPr>
        <i/>
        <sz val="10"/>
        <rFont val="Times New Roman CE"/>
        <family val="1"/>
        <charset val="238"/>
      </rPr>
      <t>)</t>
    </r>
  </si>
  <si>
    <t>2016. évi eredeti előirányzat</t>
  </si>
  <si>
    <t>2016. évi módosított előirányzat</t>
  </si>
  <si>
    <t>Ezer Ft-ban</t>
  </si>
  <si>
    <t xml:space="preserve">2.1. melléklet az 5/2017. (V.24.) önkormányzati rendelethez     </t>
  </si>
  <si>
    <t xml:space="preserve">2.2. melléklet az 5/2017. (V.24.) önkormányzati rendelethez     </t>
  </si>
  <si>
    <t>3. melléklet az 5/2017. (V.24.) önkormányzati rendelethez</t>
  </si>
  <si>
    <t>4. melléklet az 5/2017. (V.24.) önkormányzati rendelethez</t>
  </si>
  <si>
    <t>5. melléklet az 5/2017. (V.24.)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</si>
</sst>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i/>
      <sz val="8"/>
      <name val="Times New Roman"/>
      <family val="1"/>
      <charset val="238"/>
    </font>
    <font>
      <i/>
      <sz val="8"/>
      <name val="Times New Roman CE"/>
      <charset val="238"/>
    </font>
    <font>
      <b/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8"/>
      <name val="Times New Roman CE"/>
      <charset val="238"/>
    </font>
    <font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93">
    <xf numFmtId="0" fontId="0" fillId="0" borderId="0" xfId="0"/>
    <xf numFmtId="0" fontId="13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vertical="center" wrapText="1"/>
    </xf>
    <xf numFmtId="0" fontId="19" fillId="0" borderId="1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vertical="center" wrapText="1" indent="1"/>
    </xf>
    <xf numFmtId="0" fontId="19" fillId="0" borderId="3" xfId="4" applyFont="1" applyFill="1" applyBorder="1" applyAlignment="1" applyProtection="1">
      <alignment horizontal="left" vertical="center" wrapText="1" indent="1"/>
    </xf>
    <xf numFmtId="0" fontId="19" fillId="0" borderId="4" xfId="4" applyFont="1" applyFill="1" applyBorder="1" applyAlignment="1" applyProtection="1">
      <alignment horizontal="left" vertical="center" wrapText="1" indent="1"/>
    </xf>
    <xf numFmtId="0" fontId="19" fillId="0" borderId="5" xfId="4" applyFont="1" applyFill="1" applyBorder="1" applyAlignment="1" applyProtection="1">
      <alignment horizontal="left" vertical="center" wrapText="1" indent="1"/>
    </xf>
    <xf numFmtId="0" fontId="19" fillId="0" borderId="6" xfId="4" applyFont="1" applyFill="1" applyBorder="1" applyAlignment="1" applyProtection="1">
      <alignment horizontal="left" vertical="center" wrapText="1" indent="1"/>
    </xf>
    <xf numFmtId="0" fontId="19" fillId="0" borderId="7" xfId="4" applyFont="1" applyFill="1" applyBorder="1" applyAlignment="1" applyProtection="1">
      <alignment horizontal="left" vertical="center" wrapText="1" indent="1"/>
    </xf>
    <xf numFmtId="49" fontId="19" fillId="0" borderId="8" xfId="4" applyNumberFormat="1" applyFont="1" applyFill="1" applyBorder="1" applyAlignment="1" applyProtection="1">
      <alignment horizontal="left" vertical="center" wrapText="1" indent="1"/>
    </xf>
    <xf numFmtId="49" fontId="19" fillId="0" borderId="9" xfId="4" applyNumberFormat="1" applyFont="1" applyFill="1" applyBorder="1" applyAlignment="1" applyProtection="1">
      <alignment horizontal="left" vertical="center" wrapText="1" indent="1"/>
    </xf>
    <xf numFmtId="49" fontId="19" fillId="0" borderId="10" xfId="4" applyNumberFormat="1" applyFont="1" applyFill="1" applyBorder="1" applyAlignment="1" applyProtection="1">
      <alignment horizontal="left" vertical="center" wrapText="1" indent="1"/>
    </xf>
    <xf numFmtId="49" fontId="19" fillId="0" borderId="11" xfId="4" applyNumberFormat="1" applyFont="1" applyFill="1" applyBorder="1" applyAlignment="1" applyProtection="1">
      <alignment horizontal="left" vertical="center" wrapText="1" indent="1"/>
    </xf>
    <xf numFmtId="49" fontId="19" fillId="0" borderId="12" xfId="4" applyNumberFormat="1" applyFont="1" applyFill="1" applyBorder="1" applyAlignment="1" applyProtection="1">
      <alignment horizontal="left" vertical="center" wrapText="1" indent="1"/>
    </xf>
    <xf numFmtId="49" fontId="19" fillId="0" borderId="13" xfId="4" applyNumberFormat="1" applyFont="1" applyFill="1" applyBorder="1" applyAlignment="1" applyProtection="1">
      <alignment horizontal="left" vertical="center" wrapText="1" indent="1"/>
    </xf>
    <xf numFmtId="49" fontId="19" fillId="0" borderId="14" xfId="4" applyNumberFormat="1" applyFont="1" applyFill="1" applyBorder="1" applyAlignment="1" applyProtection="1">
      <alignment horizontal="left" vertical="center" wrapText="1" indent="1"/>
    </xf>
    <xf numFmtId="0" fontId="19" fillId="0" borderId="0" xfId="4" applyFont="1" applyFill="1" applyBorder="1" applyAlignment="1" applyProtection="1">
      <alignment horizontal="left" vertical="center" wrapText="1" indent="1"/>
    </xf>
    <xf numFmtId="0" fontId="18" fillId="0" borderId="15" xfId="4" applyFont="1" applyFill="1" applyBorder="1" applyAlignment="1" applyProtection="1">
      <alignment horizontal="left" vertical="center" wrapText="1" indent="1"/>
    </xf>
    <xf numFmtId="0" fontId="18" fillId="0" borderId="16" xfId="4" applyFont="1" applyFill="1" applyBorder="1" applyAlignment="1" applyProtection="1">
      <alignment horizontal="left" vertical="center" wrapText="1" indent="1"/>
    </xf>
    <xf numFmtId="0" fontId="18" fillId="0" borderId="17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7" fillId="0" borderId="1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vertical="center" wrapText="1"/>
    </xf>
    <xf numFmtId="0" fontId="18" fillId="0" borderId="18" xfId="4" applyFont="1" applyFill="1" applyBorder="1" applyAlignment="1" applyProtection="1">
      <alignment vertical="center" wrapText="1"/>
    </xf>
    <xf numFmtId="0" fontId="18" fillId="0" borderId="15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horizontal="center" vertical="center" wrapText="1"/>
    </xf>
    <xf numFmtId="0" fontId="18" fillId="0" borderId="23" xfId="4" applyFont="1" applyFill="1" applyBorder="1" applyAlignment="1" applyProtection="1">
      <alignment horizontal="center" vertical="center" wrapText="1"/>
    </xf>
    <xf numFmtId="0" fontId="10" fillId="0" borderId="0" xfId="4" applyFill="1"/>
    <xf numFmtId="0" fontId="7" fillId="0" borderId="23" xfId="4" applyFont="1" applyFill="1" applyBorder="1" applyAlignment="1" applyProtection="1">
      <alignment horizontal="center" vertical="center" wrapText="1"/>
    </xf>
    <xf numFmtId="0" fontId="19" fillId="0" borderId="0" xfId="4" applyFont="1" applyFill="1"/>
    <xf numFmtId="0" fontId="22" fillId="0" borderId="0" xfId="4" applyFont="1" applyFill="1"/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21" fillId="0" borderId="0" xfId="4" applyFont="1" applyFill="1"/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0" fontId="5" fillId="0" borderId="36" xfId="0" applyFont="1" applyFill="1" applyBorder="1" applyAlignment="1" applyProtection="1">
      <alignment horizontal="right"/>
    </xf>
    <xf numFmtId="0" fontId="27" fillId="0" borderId="5" xfId="4" applyFont="1" applyFill="1" applyBorder="1" applyAlignment="1" applyProtection="1">
      <alignment horizontal="left" vertical="center" wrapText="1" indent="1"/>
    </xf>
    <xf numFmtId="0" fontId="27" fillId="0" borderId="3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indent="6"/>
    </xf>
    <xf numFmtId="0" fontId="19" fillId="0" borderId="2" xfId="4" applyFont="1" applyFill="1" applyBorder="1" applyAlignment="1" applyProtection="1">
      <alignment horizontal="left" vertical="center" wrapText="1" indent="6"/>
    </xf>
    <xf numFmtId="0" fontId="19" fillId="0" borderId="7" xfId="4" applyFont="1" applyFill="1" applyBorder="1" applyAlignment="1" applyProtection="1">
      <alignment horizontal="left" vertical="center" wrapText="1" indent="6"/>
    </xf>
    <xf numFmtId="0" fontId="19" fillId="0" borderId="31" xfId="4" applyFont="1" applyFill="1" applyBorder="1" applyAlignment="1" applyProtection="1">
      <alignment horizontal="left" vertical="center" wrapText="1" indent="6"/>
    </xf>
    <xf numFmtId="49" fontId="19" fillId="0" borderId="2" xfId="4" applyNumberFormat="1" applyFont="1" applyFill="1" applyBorder="1" applyAlignment="1" applyProtection="1">
      <alignment horizontal="left" vertical="center" wrapText="1" indent="1"/>
    </xf>
    <xf numFmtId="49" fontId="19" fillId="0" borderId="4" xfId="4" applyNumberFormat="1" applyFont="1" applyFill="1" applyBorder="1" applyAlignment="1" applyProtection="1">
      <alignment horizontal="left" vertical="center" wrapText="1" indent="1"/>
    </xf>
    <xf numFmtId="49" fontId="19" fillId="0" borderId="5" xfId="4" applyNumberFormat="1" applyFont="1" applyFill="1" applyBorder="1" applyAlignment="1" applyProtection="1">
      <alignment horizontal="left" vertical="center" wrapText="1" indent="1"/>
    </xf>
    <xf numFmtId="49" fontId="19" fillId="0" borderId="31" xfId="4" applyNumberFormat="1" applyFont="1" applyFill="1" applyBorder="1" applyAlignment="1" applyProtection="1">
      <alignment horizontal="left" vertical="center" wrapText="1" indent="1"/>
    </xf>
    <xf numFmtId="49" fontId="26" fillId="0" borderId="16" xfId="4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7" fillId="0" borderId="38" xfId="0" applyFont="1" applyFill="1" applyBorder="1" applyAlignment="1" applyProtection="1">
      <alignment vertical="center"/>
    </xf>
    <xf numFmtId="0" fontId="7" fillId="0" borderId="3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164" fontId="7" fillId="0" borderId="42" xfId="0" applyNumberFormat="1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18" fillId="0" borderId="9" xfId="0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0" fontId="34" fillId="0" borderId="43" xfId="0" applyFont="1" applyBorder="1" applyAlignment="1" applyProtection="1">
      <alignment horizontal="center" wrapText="1"/>
    </xf>
    <xf numFmtId="0" fontId="35" fillId="0" borderId="43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8" fillId="0" borderId="44" xfId="0" applyFont="1" applyFill="1" applyBorder="1" applyAlignment="1" applyProtection="1">
      <alignment horizontal="center" vertical="center" wrapText="1"/>
    </xf>
    <xf numFmtId="0" fontId="18" fillId="0" borderId="45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45" xfId="0" applyFont="1" applyFill="1" applyBorder="1" applyAlignment="1" applyProtection="1">
      <alignment vertical="center" wrapText="1"/>
    </xf>
    <xf numFmtId="0" fontId="4" fillId="0" borderId="43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right" vertical="top"/>
      <protection locked="0"/>
    </xf>
    <xf numFmtId="164" fontId="17" fillId="0" borderId="0" xfId="0" applyNumberFormat="1" applyFont="1" applyFill="1" applyAlignment="1" applyProtection="1">
      <alignment vertical="center" wrapText="1"/>
      <protection locked="0"/>
    </xf>
    <xf numFmtId="49" fontId="7" fillId="0" borderId="22" xfId="0" applyNumberFormat="1" applyFont="1" applyFill="1" applyBorder="1" applyAlignment="1" applyProtection="1">
      <alignment horizontal="right" vertical="center"/>
      <protection locked="0"/>
    </xf>
    <xf numFmtId="0" fontId="7" fillId="0" borderId="31" xfId="0" quotePrefix="1" applyFont="1" applyFill="1" applyBorder="1" applyAlignment="1" applyProtection="1">
      <alignment horizontal="center" vertical="center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</xf>
    <xf numFmtId="164" fontId="19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7" xfId="4" applyNumberFormat="1" applyFont="1" applyFill="1" applyBorder="1" applyAlignment="1" applyProtection="1">
      <alignment horizontal="right" vertical="center" wrapText="1" indent="1"/>
    </xf>
    <xf numFmtId="164" fontId="31" fillId="0" borderId="49" xfId="4" applyNumberFormat="1" applyFont="1" applyFill="1" applyBorder="1" applyAlignment="1" applyProtection="1">
      <alignment horizontal="right" vertical="center" wrapText="1" indent="1"/>
    </xf>
    <xf numFmtId="164" fontId="27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4" xfId="4" applyFont="1" applyFill="1" applyBorder="1" applyAlignment="1" applyProtection="1">
      <alignment horizontal="left" vertical="center" wrapText="1" indent="1"/>
    </xf>
    <xf numFmtId="49" fontId="19" fillId="0" borderId="51" xfId="4" applyNumberFormat="1" applyFont="1" applyFill="1" applyBorder="1" applyAlignment="1" applyProtection="1">
      <alignment horizontal="left" vertical="center" wrapText="1" indent="1"/>
    </xf>
    <xf numFmtId="49" fontId="19" fillId="0" borderId="52" xfId="4" applyNumberFormat="1" applyFont="1" applyFill="1" applyBorder="1" applyAlignment="1" applyProtection="1">
      <alignment horizontal="left" vertical="center" wrapText="1" indent="1"/>
    </xf>
    <xf numFmtId="49" fontId="19" fillId="0" borderId="40" xfId="4" applyNumberFormat="1" applyFont="1" applyFill="1" applyBorder="1" applyAlignment="1" applyProtection="1">
      <alignment horizontal="left" vertical="center" wrapText="1" indent="1"/>
    </xf>
    <xf numFmtId="0" fontId="18" fillId="0" borderId="8" xfId="4" applyFont="1" applyFill="1" applyBorder="1" applyAlignment="1" applyProtection="1">
      <alignment horizontal="left" vertical="center" wrapText="1" indent="1"/>
    </xf>
    <xf numFmtId="0" fontId="29" fillId="0" borderId="1" xfId="4" applyFont="1" applyFill="1" applyBorder="1" applyAlignment="1" applyProtection="1">
      <alignment horizontal="left" vertical="center" wrapText="1" indent="1"/>
    </xf>
    <xf numFmtId="0" fontId="10" fillId="0" borderId="0" xfId="4" applyFill="1" applyAlignment="1">
      <alignment horizontal="left" vertical="center" indent="1"/>
    </xf>
    <xf numFmtId="0" fontId="25" fillId="0" borderId="16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37" fillId="0" borderId="2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indent="1"/>
    </xf>
    <xf numFmtId="0" fontId="24" fillId="0" borderId="31" xfId="0" applyFont="1" applyBorder="1" applyAlignment="1" applyProtection="1">
      <alignment horizontal="left" vertical="center" indent="1"/>
    </xf>
    <xf numFmtId="0" fontId="25" fillId="0" borderId="15" xfId="0" applyFont="1" applyBorder="1" applyAlignment="1" applyProtection="1">
      <alignment horizontal="left" vertical="center" wrapText="1" indent="1"/>
    </xf>
    <xf numFmtId="49" fontId="24" fillId="0" borderId="9" xfId="0" applyNumberFormat="1" applyFont="1" applyBorder="1" applyAlignment="1" applyProtection="1">
      <alignment horizontal="left" vertical="center" wrapText="1" indent="2"/>
    </xf>
    <xf numFmtId="49" fontId="25" fillId="0" borderId="9" xfId="0" applyNumberFormat="1" applyFont="1" applyBorder="1" applyAlignment="1" applyProtection="1">
      <alignment horizontal="left" vertical="center" wrapText="1" indent="1"/>
    </xf>
    <xf numFmtId="49" fontId="24" fillId="0" borderId="14" xfId="0" applyNumberFormat="1" applyFont="1" applyBorder="1" applyAlignment="1" applyProtection="1">
      <alignment horizontal="left" vertical="center" wrapText="1" indent="2"/>
    </xf>
    <xf numFmtId="0" fontId="24" fillId="0" borderId="31" xfId="0" applyFont="1" applyBorder="1" applyAlignment="1" applyProtection="1">
      <alignment horizontal="left" vertical="center" wrapText="1" indent="1"/>
    </xf>
    <xf numFmtId="0" fontId="23" fillId="0" borderId="15" xfId="0" applyFont="1" applyBorder="1" applyAlignment="1" applyProtection="1">
      <alignment horizontal="left" vertical="center" wrapText="1" indent="1"/>
    </xf>
    <xf numFmtId="0" fontId="36" fillId="0" borderId="10" xfId="0" applyFont="1" applyBorder="1" applyAlignment="1" applyProtection="1">
      <alignment horizontal="left" vertical="center" wrapText="1" indent="1"/>
    </xf>
    <xf numFmtId="49" fontId="24" fillId="0" borderId="11" xfId="0" applyNumberFormat="1" applyFont="1" applyBorder="1" applyAlignment="1" applyProtection="1">
      <alignment horizontal="left" vertical="center" wrapText="1" indent="2"/>
    </xf>
    <xf numFmtId="0" fontId="24" fillId="0" borderId="4" xfId="0" applyFont="1" applyBorder="1" applyAlignment="1" applyProtection="1">
      <alignment horizontal="left" vertical="center" wrapText="1" indent="1"/>
    </xf>
    <xf numFmtId="49" fontId="24" fillId="0" borderId="12" xfId="0" applyNumberFormat="1" applyFont="1" applyBorder="1" applyAlignment="1" applyProtection="1">
      <alignment horizontal="left" vertical="center" wrapText="1" indent="2"/>
    </xf>
    <xf numFmtId="0" fontId="24" fillId="0" borderId="7" xfId="0" applyFont="1" applyBorder="1" applyAlignment="1" applyProtection="1">
      <alignment horizontal="left" vertical="center" wrapText="1" indent="1"/>
    </xf>
    <xf numFmtId="0" fontId="25" fillId="0" borderId="10" xfId="0" applyFont="1" applyBorder="1" applyAlignment="1" applyProtection="1">
      <alignment horizontal="left" vertical="center" wrapText="1" indent="1"/>
    </xf>
    <xf numFmtId="0" fontId="38" fillId="0" borderId="16" xfId="0" applyFont="1" applyBorder="1" applyAlignment="1" applyProtection="1">
      <alignment horizontal="left" vertical="center" wrapText="1" indent="1"/>
    </xf>
    <xf numFmtId="49" fontId="24" fillId="0" borderId="15" xfId="0" applyNumberFormat="1" applyFont="1" applyBorder="1" applyAlignment="1" applyProtection="1">
      <alignment horizontal="left" vertical="center" wrapText="1" indent="1"/>
    </xf>
    <xf numFmtId="49" fontId="37" fillId="0" borderId="15" xfId="0" applyNumberFormat="1" applyFont="1" applyBorder="1" applyAlignment="1" applyProtection="1">
      <alignment horizontal="left" vertical="center" wrapText="1" indent="1"/>
    </xf>
    <xf numFmtId="164" fontId="18" fillId="0" borderId="33" xfId="4" applyNumberFormat="1" applyFont="1" applyFill="1" applyBorder="1" applyAlignment="1" applyProtection="1">
      <alignment horizontal="right" vertical="center" wrapText="1" indent="1"/>
    </xf>
    <xf numFmtId="164" fontId="18" fillId="0" borderId="23" xfId="4" applyNumberFormat="1" applyFont="1" applyFill="1" applyBorder="1" applyAlignment="1" applyProtection="1">
      <alignment horizontal="right" vertical="center" wrapText="1" indent="1"/>
    </xf>
    <xf numFmtId="164" fontId="1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6" fillId="0" borderId="23" xfId="4" applyNumberFormat="1" applyFont="1" applyFill="1" applyBorder="1" applyAlignment="1" applyProtection="1">
      <alignment horizontal="right" vertical="center" wrapText="1" indent="1"/>
    </xf>
    <xf numFmtId="164" fontId="31" fillId="0" borderId="30" xfId="4" applyNumberFormat="1" applyFont="1" applyFill="1" applyBorder="1" applyAlignment="1" applyProtection="1">
      <alignment horizontal="right" vertical="center" wrapText="1" indent="1"/>
    </xf>
    <xf numFmtId="164" fontId="31" fillId="0" borderId="19" xfId="4" applyNumberFormat="1" applyFont="1" applyFill="1" applyBorder="1" applyAlignment="1" applyProtection="1">
      <alignment horizontal="right" vertical="center" wrapText="1" indent="1"/>
    </xf>
    <xf numFmtId="164" fontId="27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9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0" applyNumberFormat="1" applyFont="1" applyBorder="1" applyAlignment="1" applyProtection="1">
      <alignment horizontal="right" vertical="center" wrapText="1" indent="1"/>
    </xf>
    <xf numFmtId="0" fontId="23" fillId="0" borderId="23" xfId="0" quotePrefix="1" applyFont="1" applyBorder="1" applyAlignment="1" applyProtection="1">
      <alignment horizontal="right" vertical="center" wrapText="1" indent="1"/>
      <protection locked="0"/>
    </xf>
    <xf numFmtId="164" fontId="18" fillId="0" borderId="34" xfId="4" applyNumberFormat="1" applyFont="1" applyFill="1" applyBorder="1" applyAlignment="1" applyProtection="1">
      <alignment horizontal="right" vertical="center" wrapText="1" indent="1"/>
    </xf>
    <xf numFmtId="0" fontId="24" fillId="0" borderId="23" xfId="0" applyFont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right" vertical="center"/>
    </xf>
    <xf numFmtId="164" fontId="2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4" applyNumberFormat="1" applyFont="1" applyFill="1" applyBorder="1" applyAlignment="1" applyProtection="1">
      <alignment horizontal="right" vertical="center" wrapText="1" indent="1"/>
    </xf>
    <xf numFmtId="0" fontId="24" fillId="0" borderId="30" xfId="0" applyFont="1" applyBorder="1" applyAlignment="1" applyProtection="1">
      <alignment horizontal="right" vertical="center" wrapText="1" indent="1"/>
      <protection locked="0"/>
    </xf>
    <xf numFmtId="0" fontId="24" fillId="0" borderId="19" xfId="0" applyFont="1" applyBorder="1" applyAlignment="1" applyProtection="1">
      <alignment horizontal="right" vertical="center" wrapText="1" indent="1"/>
      <protection locked="0"/>
    </xf>
    <xf numFmtId="0" fontId="24" fillId="0" borderId="21" xfId="0" applyFont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10" fillId="0" borderId="0" xfId="4" applyFill="1" applyAlignment="1"/>
    <xf numFmtId="164" fontId="1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</xf>
    <xf numFmtId="164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7" fillId="0" borderId="23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center" vertical="center" wrapText="1"/>
    </xf>
    <xf numFmtId="164" fontId="26" fillId="0" borderId="15" xfId="0" applyNumberFormat="1" applyFont="1" applyFill="1" applyBorder="1" applyAlignment="1" applyProtection="1">
      <alignment horizontal="center" vertical="center" wrapText="1"/>
    </xf>
    <xf numFmtId="164" fontId="26" fillId="0" borderId="16" xfId="0" applyNumberFormat="1" applyFont="1" applyFill="1" applyBorder="1" applyAlignment="1" applyProtection="1">
      <alignment horizontal="center" vertical="center" wrapText="1"/>
    </xf>
    <xf numFmtId="164" fontId="26" fillId="0" borderId="23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9" fillId="0" borderId="9" xfId="0" applyNumberFormat="1" applyFont="1" applyFill="1" applyBorder="1" applyAlignment="1" applyProtection="1">
      <alignment horizontal="left" vertical="center" wrapText="1" indent="1"/>
    </xf>
    <xf numFmtId="164" fontId="19" fillId="0" borderId="35" xfId="0" applyNumberFormat="1" applyFont="1" applyFill="1" applyBorder="1" applyAlignment="1" applyProtection="1">
      <alignment horizontal="left" vertical="center" wrapText="1" indent="1"/>
    </xf>
    <xf numFmtId="164" fontId="27" fillId="0" borderId="0" xfId="0" applyNumberFormat="1" applyFont="1" applyFill="1" applyBorder="1" applyAlignment="1" applyProtection="1">
      <alignment horizontal="left" vertical="center" wrapText="1" indent="1"/>
    </xf>
    <xf numFmtId="164" fontId="30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37" xfId="0" applyNumberFormat="1" applyFont="1" applyFill="1" applyBorder="1" applyAlignment="1" applyProtection="1">
      <alignment horizontal="right" vertical="center" wrapText="1" indent="1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9" xfId="0" quotePrefix="1" applyNumberFormat="1" applyFont="1" applyFill="1" applyBorder="1" applyAlignment="1" applyProtection="1">
      <alignment horizontal="left" vertical="center" wrapText="1" indent="6"/>
    </xf>
    <xf numFmtId="164" fontId="27" fillId="0" borderId="9" xfId="0" quotePrefix="1" applyNumberFormat="1" applyFont="1" applyFill="1" applyBorder="1" applyAlignment="1" applyProtection="1">
      <alignment horizontal="left" vertical="center" wrapText="1" indent="6"/>
    </xf>
    <xf numFmtId="164" fontId="19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31" fillId="0" borderId="8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11" xfId="0" applyNumberFormat="1" applyFon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2"/>
    </xf>
    <xf numFmtId="164" fontId="19" fillId="0" borderId="12" xfId="0" applyNumberFormat="1" applyFont="1" applyFill="1" applyBorder="1" applyAlignment="1" applyProtection="1">
      <alignment horizontal="left" vertical="center" wrapText="1" indent="2"/>
    </xf>
    <xf numFmtId="164" fontId="31" fillId="0" borderId="4" xfId="0" applyNumberFormat="1" applyFont="1" applyFill="1" applyBorder="1" applyAlignment="1" applyProtection="1">
      <alignment horizontal="right" vertical="center" wrapText="1" indent="1"/>
    </xf>
    <xf numFmtId="0" fontId="26" fillId="0" borderId="13" xfId="0" applyFont="1" applyFill="1" applyBorder="1" applyAlignment="1" applyProtection="1">
      <alignment horizontal="center"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0" applyNumberFormat="1" applyFont="1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164" fontId="18" fillId="0" borderId="37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33" fillId="0" borderId="43" xfId="0" applyFont="1" applyBorder="1" applyAlignment="1" applyProtection="1">
      <alignment horizontal="center" wrapText="1"/>
    </xf>
    <xf numFmtId="0" fontId="26" fillId="0" borderId="43" xfId="4" applyFont="1" applyFill="1" applyBorder="1" applyAlignment="1" applyProtection="1">
      <alignment horizontal="left" vertical="center" wrapText="1" indent="1"/>
    </xf>
    <xf numFmtId="0" fontId="25" fillId="0" borderId="17" xfId="0" applyFont="1" applyBorder="1" applyAlignment="1" applyProtection="1">
      <alignment horizontal="center" vertical="center" wrapText="1"/>
    </xf>
    <xf numFmtId="0" fontId="27" fillId="0" borderId="31" xfId="4" applyFont="1" applyFill="1" applyBorder="1" applyAlignment="1" applyProtection="1">
      <alignment horizontal="left" vertical="center" wrapText="1" indent="1"/>
    </xf>
    <xf numFmtId="0" fontId="26" fillId="0" borderId="18" xfId="4" applyFont="1" applyFill="1" applyBorder="1" applyAlignment="1" applyProtection="1">
      <alignment horizontal="left" vertical="center" wrapText="1" indent="1"/>
    </xf>
    <xf numFmtId="0" fontId="26" fillId="0" borderId="10" xfId="0" applyFont="1" applyFill="1" applyBorder="1" applyAlignment="1" applyProtection="1">
      <alignment horizontal="center" vertic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6" xfId="0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0" fontId="37" fillId="0" borderId="4" xfId="0" applyFont="1" applyBorder="1" applyAlignment="1" applyProtection="1">
      <alignment horizontal="left" vertical="center" wrapText="1" indent="1"/>
    </xf>
    <xf numFmtId="0" fontId="25" fillId="0" borderId="31" xfId="0" applyFont="1" applyBorder="1" applyAlignment="1" applyProtection="1">
      <alignment horizontal="left" vertical="center" wrapText="1" indent="1"/>
    </xf>
    <xf numFmtId="0" fontId="25" fillId="0" borderId="3" xfId="0" applyFont="1" applyBorder="1" applyAlignment="1" applyProtection="1">
      <alignment horizontal="left" vertical="center" wrapText="1" indent="1"/>
    </xf>
    <xf numFmtId="49" fontId="25" fillId="0" borderId="11" xfId="0" applyNumberFormat="1" applyFont="1" applyBorder="1" applyAlignment="1" applyProtection="1">
      <alignment horizontal="left" vertical="center" wrapText="1" indent="1"/>
    </xf>
    <xf numFmtId="0" fontId="23" fillId="0" borderId="16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24" fillId="0" borderId="2" xfId="0" quotePrefix="1" applyFont="1" applyBorder="1" applyAlignment="1" applyProtection="1">
      <alignment horizontal="left" vertical="center" wrapText="1" indent="6"/>
    </xf>
    <xf numFmtId="0" fontId="24" fillId="0" borderId="31" xfId="0" quotePrefix="1" applyFont="1" applyBorder="1" applyAlignment="1" applyProtection="1">
      <alignment horizontal="left" vertical="center" wrapText="1" indent="6"/>
    </xf>
    <xf numFmtId="0" fontId="37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 applyProtection="1"/>
    <xf numFmtId="0" fontId="10" fillId="0" borderId="0" xfId="4" applyFont="1" applyFill="1" applyAlignment="1" applyProtection="1">
      <alignment horizontal="righ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right" vertical="center" indent="1"/>
    </xf>
    <xf numFmtId="0" fontId="40" fillId="0" borderId="16" xfId="0" applyFont="1" applyBorder="1" applyAlignment="1" applyProtection="1">
      <alignment horizontal="left" vertical="center" wrapText="1" indent="1"/>
    </xf>
    <xf numFmtId="0" fontId="41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/>
    <xf numFmtId="0" fontId="10" fillId="0" borderId="0" xfId="4" applyFont="1" applyFill="1" applyAlignment="1">
      <alignment horizontal="right" vertical="center" indent="1"/>
    </xf>
    <xf numFmtId="164" fontId="2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0" applyNumberFormat="1" applyFont="1" applyBorder="1" applyAlignment="1" applyProtection="1">
      <alignment horizontal="right" vertical="center" wrapText="1" indent="1"/>
    </xf>
    <xf numFmtId="164" fontId="31" fillId="0" borderId="23" xfId="4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lef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4" applyNumberFormat="1" applyFont="1" applyFill="1" applyBorder="1" applyAlignment="1" applyProtection="1">
      <alignment horizontal="right" vertical="center" wrapText="1" indent="1"/>
    </xf>
    <xf numFmtId="164" fontId="19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1" applyNumberFormat="1" applyFont="1" applyFill="1" applyBorder="1" applyAlignment="1" applyProtection="1">
      <alignment horizontal="left" vertical="center"/>
    </xf>
    <xf numFmtId="165" fontId="7" fillId="0" borderId="34" xfId="1" applyNumberFormat="1" applyFont="1" applyFill="1" applyBorder="1" applyAlignment="1" applyProtection="1">
      <alignment horizontal="center" vertical="center" wrapText="1"/>
    </xf>
    <xf numFmtId="165" fontId="18" fillId="0" borderId="34" xfId="1" applyNumberFormat="1" applyFont="1" applyFill="1" applyBorder="1" applyAlignment="1" applyProtection="1">
      <alignment horizontal="center" vertical="center" wrapText="1"/>
    </xf>
    <xf numFmtId="165" fontId="18" fillId="0" borderId="56" xfId="1" applyNumberFormat="1" applyFont="1" applyFill="1" applyBorder="1" applyAlignment="1" applyProtection="1">
      <alignment horizontal="right" vertical="center" wrapText="1" indent="1"/>
    </xf>
    <xf numFmtId="165" fontId="18" fillId="0" borderId="37" xfId="1" applyNumberFormat="1" applyFont="1" applyFill="1" applyBorder="1" applyAlignment="1" applyProtection="1">
      <alignment horizontal="right" vertical="center" wrapText="1" indent="1"/>
    </xf>
    <xf numFmtId="165" fontId="24" fillId="0" borderId="4" xfId="1" applyNumberFormat="1" applyFont="1" applyBorder="1" applyAlignment="1" applyProtection="1">
      <alignment horizontal="left" vertical="center" wrapText="1" indent="1"/>
    </xf>
    <xf numFmtId="165" fontId="24" fillId="0" borderId="1" xfId="1" applyNumberFormat="1" applyFont="1" applyBorder="1" applyAlignment="1" applyProtection="1">
      <alignment horizontal="left" vertical="center" wrapText="1" indent="1"/>
    </xf>
    <xf numFmtId="165" fontId="19" fillId="0" borderId="5" xfId="1" applyNumberFormat="1" applyFont="1" applyFill="1" applyBorder="1" applyAlignment="1" applyProtection="1">
      <alignment horizontal="left" vertical="center" wrapText="1" indent="1"/>
    </xf>
    <xf numFmtId="165" fontId="19" fillId="0" borderId="2" xfId="1" applyNumberFormat="1" applyFont="1" applyFill="1" applyBorder="1" applyAlignment="1" applyProtection="1">
      <alignment horizontal="left" vertical="center" wrapText="1" indent="1"/>
    </xf>
    <xf numFmtId="165" fontId="19" fillId="0" borderId="1" xfId="1" applyNumberFormat="1" applyFont="1" applyFill="1" applyBorder="1" applyAlignment="1" applyProtection="1">
      <alignment horizontal="left" vertical="center" wrapText="1" indent="1"/>
    </xf>
    <xf numFmtId="165" fontId="19" fillId="0" borderId="3" xfId="1" applyNumberFormat="1" applyFont="1" applyFill="1" applyBorder="1" applyAlignment="1" applyProtection="1">
      <alignment horizontal="left" vertical="center" wrapText="1" indent="1"/>
    </xf>
    <xf numFmtId="165" fontId="18" fillId="0" borderId="3" xfId="1" applyNumberFormat="1" applyFont="1" applyFill="1" applyBorder="1" applyAlignment="1" applyProtection="1">
      <alignment horizontal="left" vertical="center" wrapText="1" indent="1"/>
    </xf>
    <xf numFmtId="165" fontId="19" fillId="0" borderId="4" xfId="1" applyNumberFormat="1" applyFont="1" applyFill="1" applyBorder="1" applyAlignment="1" applyProtection="1">
      <alignment horizontal="left" vertical="center" wrapText="1" indent="1"/>
    </xf>
    <xf numFmtId="165" fontId="19" fillId="0" borderId="7" xfId="1" applyNumberFormat="1" applyFont="1" applyFill="1" applyBorder="1" applyAlignment="1" applyProtection="1">
      <alignment horizontal="left" vertical="center" wrapText="1" indent="1"/>
    </xf>
    <xf numFmtId="165" fontId="24" fillId="0" borderId="2" xfId="1" applyNumberFormat="1" applyFont="1" applyBorder="1" applyAlignment="1" applyProtection="1">
      <alignment horizontal="left" vertical="center" wrapText="1" indent="1"/>
    </xf>
    <xf numFmtId="165" fontId="24" fillId="0" borderId="2" xfId="1" applyNumberFormat="1" applyFont="1" applyBorder="1" applyAlignment="1" applyProtection="1">
      <alignment horizontal="left" vertical="center" indent="1"/>
    </xf>
    <xf numFmtId="165" fontId="25" fillId="0" borderId="3" xfId="1" applyNumberFormat="1" applyFont="1" applyBorder="1" applyAlignment="1" applyProtection="1">
      <alignment horizontal="left" vertical="center" wrapText="1" indent="1"/>
    </xf>
    <xf numFmtId="165" fontId="24" fillId="0" borderId="53" xfId="1" applyNumberFormat="1" applyFont="1" applyBorder="1" applyAlignment="1" applyProtection="1">
      <alignment horizontal="left" vertical="center" wrapText="1" indent="1"/>
    </xf>
    <xf numFmtId="165" fontId="24" fillId="0" borderId="50" xfId="1" applyNumberFormat="1" applyFont="1" applyBorder="1" applyAlignment="1" applyProtection="1">
      <alignment horizontal="left" vertical="center" wrapText="1" indent="1"/>
    </xf>
    <xf numFmtId="165" fontId="23" fillId="0" borderId="34" xfId="1" applyNumberFormat="1" applyFont="1" applyBorder="1" applyAlignment="1" applyProtection="1">
      <alignment horizontal="left" vertical="center" wrapText="1" indent="1"/>
    </xf>
    <xf numFmtId="165" fontId="23" fillId="0" borderId="64" xfId="1" applyNumberFormat="1" applyFont="1" applyBorder="1" applyAlignment="1" applyProtection="1">
      <alignment horizontal="left" vertical="center" wrapText="1" indent="1"/>
    </xf>
    <xf numFmtId="165" fontId="6" fillId="0" borderId="0" xfId="1" applyNumberFormat="1" applyFont="1" applyFill="1" applyBorder="1" applyAlignment="1" applyProtection="1">
      <alignment vertical="center" wrapText="1"/>
    </xf>
    <xf numFmtId="165" fontId="32" fillId="0" borderId="36" xfId="1" applyNumberFormat="1" applyFont="1" applyFill="1" applyBorder="1" applyAlignment="1" applyProtection="1">
      <alignment horizontal="left"/>
    </xf>
    <xf numFmtId="165" fontId="19" fillId="0" borderId="63" xfId="1" applyNumberFormat="1" applyFont="1" applyFill="1" applyBorder="1" applyAlignment="1" applyProtection="1">
      <alignment horizontal="left" vertical="center" wrapText="1" indent="1"/>
    </xf>
    <xf numFmtId="165" fontId="19" fillId="0" borderId="53" xfId="1" applyNumberFormat="1" applyFont="1" applyFill="1" applyBorder="1" applyAlignment="1" applyProtection="1">
      <alignment horizontal="left" vertical="center" wrapText="1" indent="1"/>
    </xf>
    <xf numFmtId="165" fontId="19" fillId="0" borderId="66" xfId="1" applyNumberFormat="1" applyFont="1" applyFill="1" applyBorder="1" applyAlignment="1" applyProtection="1">
      <alignment horizontal="left" vertical="center" wrapText="1" indent="1"/>
    </xf>
    <xf numFmtId="165" fontId="19" fillId="0" borderId="41" xfId="1" applyNumberFormat="1" applyFont="1" applyFill="1" applyBorder="1" applyAlignment="1" applyProtection="1">
      <alignment horizontal="left" vertical="center" wrapText="1" indent="1"/>
    </xf>
    <xf numFmtId="165" fontId="19" fillId="0" borderId="66" xfId="1" applyNumberFormat="1" applyFont="1" applyFill="1" applyBorder="1" applyAlignment="1" applyProtection="1">
      <alignment horizontal="left" indent="6"/>
    </xf>
    <xf numFmtId="165" fontId="19" fillId="0" borderId="66" xfId="1" applyNumberFormat="1" applyFont="1" applyFill="1" applyBorder="1" applyAlignment="1" applyProtection="1">
      <alignment horizontal="left" vertical="center" wrapText="1" indent="6"/>
    </xf>
    <xf numFmtId="165" fontId="19" fillId="0" borderId="50" xfId="1" applyNumberFormat="1" applyFont="1" applyFill="1" applyBorder="1" applyAlignment="1" applyProtection="1">
      <alignment horizontal="left" vertical="center" wrapText="1" indent="6"/>
    </xf>
    <xf numFmtId="165" fontId="18" fillId="0" borderId="34" xfId="1" applyNumberFormat="1" applyFont="1" applyFill="1" applyBorder="1" applyAlignment="1" applyProtection="1">
      <alignment vertical="center" wrapText="1"/>
    </xf>
    <xf numFmtId="165" fontId="19" fillId="0" borderId="65" xfId="1" applyNumberFormat="1" applyFont="1" applyFill="1" applyBorder="1" applyAlignment="1" applyProtection="1">
      <alignment horizontal="left" vertical="center" wrapText="1" indent="1"/>
    </xf>
    <xf numFmtId="165" fontId="26" fillId="0" borderId="34" xfId="1" applyNumberFormat="1" applyFont="1" applyFill="1" applyBorder="1" applyAlignment="1" applyProtection="1">
      <alignment horizontal="left" vertical="center" wrapText="1" indent="1"/>
    </xf>
    <xf numFmtId="165" fontId="25" fillId="0" borderId="45" xfId="1" applyNumberFormat="1" applyFont="1" applyBorder="1" applyAlignment="1" applyProtection="1">
      <alignment horizontal="left" vertical="center" wrapText="1" indent="1"/>
    </xf>
    <xf numFmtId="165" fontId="37" fillId="0" borderId="34" xfId="1" applyNumberFormat="1" applyFont="1" applyBorder="1" applyAlignment="1" applyProtection="1">
      <alignment horizontal="left" vertical="center" wrapText="1" indent="1"/>
    </xf>
    <xf numFmtId="165" fontId="24" fillId="0" borderId="65" xfId="1" applyNumberFormat="1" applyFont="1" applyBorder="1" applyAlignment="1" applyProtection="1">
      <alignment horizontal="left" vertical="center" wrapText="1" indent="1"/>
    </xf>
    <xf numFmtId="165" fontId="24" fillId="0" borderId="66" xfId="1" applyNumberFormat="1" applyFont="1" applyBorder="1" applyAlignment="1" applyProtection="1">
      <alignment horizontal="left" vertical="center" wrapText="1" indent="1"/>
    </xf>
    <xf numFmtId="165" fontId="10" fillId="0" borderId="0" xfId="1" applyNumberFormat="1" applyFont="1" applyFill="1" applyProtection="1"/>
    <xf numFmtId="165" fontId="39" fillId="0" borderId="0" xfId="1" applyNumberFormat="1" applyFont="1" applyBorder="1" applyAlignment="1" applyProtection="1">
      <alignment horizontal="left" wrapText="1" indent="1"/>
    </xf>
    <xf numFmtId="165" fontId="38" fillId="0" borderId="34" xfId="1" applyNumberFormat="1" applyFont="1" applyBorder="1" applyAlignment="1" applyProtection="1">
      <alignment horizontal="left" vertical="center" wrapText="1" indent="1"/>
    </xf>
    <xf numFmtId="165" fontId="15" fillId="0" borderId="0" xfId="1" applyNumberFormat="1" applyFont="1" applyAlignment="1" applyProtection="1">
      <alignment horizontal="left" vertical="center" indent="1"/>
    </xf>
    <xf numFmtId="165" fontId="40" fillId="0" borderId="34" xfId="1" applyNumberFormat="1" applyFont="1" applyBorder="1" applyAlignment="1" applyProtection="1">
      <alignment horizontal="left" vertical="center" wrapText="1" indent="1"/>
    </xf>
    <xf numFmtId="165" fontId="41" fillId="0" borderId="34" xfId="1" applyNumberFormat="1" applyFont="1" applyBorder="1" applyAlignment="1" applyProtection="1">
      <alignment horizontal="left" vertical="center" wrapText="1" indent="1"/>
    </xf>
    <xf numFmtId="165" fontId="10" fillId="0" borderId="0" xfId="1" applyNumberFormat="1" applyFont="1" applyFill="1"/>
    <xf numFmtId="165" fontId="24" fillId="0" borderId="31" xfId="1" applyNumberFormat="1" applyFont="1" applyBorder="1" applyAlignment="1" applyProtection="1">
      <alignment horizontal="left" vertical="center" wrapText="1" indent="1"/>
    </xf>
    <xf numFmtId="165" fontId="24" fillId="0" borderId="2" xfId="1" quotePrefix="1" applyNumberFormat="1" applyFont="1" applyBorder="1" applyAlignment="1" applyProtection="1">
      <alignment horizontal="left" vertical="center" wrapText="1" indent="6"/>
    </xf>
    <xf numFmtId="165" fontId="24" fillId="0" borderId="31" xfId="1" quotePrefix="1" applyNumberFormat="1" applyFont="1" applyBorder="1" applyAlignment="1" applyProtection="1">
      <alignment horizontal="left" vertical="center" wrapText="1" indent="6"/>
    </xf>
    <xf numFmtId="164" fontId="42" fillId="0" borderId="0" xfId="0" applyNumberFormat="1" applyFont="1" applyFill="1" applyAlignment="1" applyProtection="1">
      <alignment horizontal="left" vertical="center" wrapText="1"/>
    </xf>
    <xf numFmtId="164" fontId="42" fillId="0" borderId="0" xfId="0" applyNumberFormat="1" applyFont="1" applyFill="1" applyAlignment="1" applyProtection="1">
      <alignment vertical="center" wrapText="1"/>
    </xf>
    <xf numFmtId="164" fontId="43" fillId="0" borderId="0" xfId="0" applyNumberFormat="1" applyFont="1" applyFill="1" applyAlignment="1" applyProtection="1">
      <alignment vertical="center" wrapText="1"/>
    </xf>
    <xf numFmtId="0" fontId="44" fillId="0" borderId="0" xfId="0" applyFont="1" applyAlignment="1" applyProtection="1">
      <alignment horizontal="right" vertical="top"/>
      <protection locked="0"/>
    </xf>
    <xf numFmtId="164" fontId="42" fillId="0" borderId="0" xfId="0" applyNumberFormat="1" applyFont="1" applyFill="1" applyAlignment="1">
      <alignment vertical="center" wrapText="1"/>
    </xf>
    <xf numFmtId="0" fontId="45" fillId="0" borderId="5" xfId="0" applyFont="1" applyFill="1" applyBorder="1" applyAlignment="1" applyProtection="1">
      <alignment horizontal="center" vertical="center"/>
    </xf>
    <xf numFmtId="0" fontId="45" fillId="0" borderId="22" xfId="0" quotePrefix="1" applyFont="1" applyFill="1" applyBorder="1" applyAlignment="1" applyProtection="1">
      <alignment horizontal="right" vertical="center" indent="1"/>
    </xf>
    <xf numFmtId="0" fontId="46" fillId="0" borderId="0" xfId="0" applyFont="1" applyFill="1" applyAlignment="1">
      <alignment vertical="center"/>
    </xf>
    <xf numFmtId="0" fontId="45" fillId="0" borderId="38" xfId="0" applyFont="1" applyFill="1" applyBorder="1" applyAlignment="1" applyProtection="1">
      <alignment vertical="center"/>
    </xf>
    <xf numFmtId="0" fontId="45" fillId="0" borderId="39" xfId="0" applyFont="1" applyFill="1" applyBorder="1" applyAlignment="1" applyProtection="1">
      <alignment vertical="center"/>
    </xf>
    <xf numFmtId="0" fontId="45" fillId="0" borderId="31" xfId="0" applyFont="1" applyFill="1" applyBorder="1" applyAlignment="1" applyProtection="1">
      <alignment horizontal="center" vertical="center"/>
    </xf>
    <xf numFmtId="0" fontId="45" fillId="0" borderId="46" xfId="0" applyFont="1" applyFill="1" applyBorder="1" applyAlignment="1" applyProtection="1">
      <alignment horizontal="right" vertical="center" indent="1"/>
    </xf>
    <xf numFmtId="0" fontId="45" fillId="0" borderId="0" xfId="0" applyFont="1" applyFill="1" applyAlignment="1" applyProtection="1">
      <alignment vertical="center"/>
    </xf>
    <xf numFmtId="0" fontId="47" fillId="0" borderId="0" xfId="0" applyFont="1" applyFill="1" applyAlignment="1" applyProtection="1">
      <alignment horizontal="right"/>
    </xf>
    <xf numFmtId="0" fontId="48" fillId="0" borderId="0" xfId="0" applyFont="1" applyFill="1" applyAlignment="1">
      <alignment vertical="center"/>
    </xf>
    <xf numFmtId="0" fontId="45" fillId="0" borderId="18" xfId="0" applyFont="1" applyFill="1" applyBorder="1" applyAlignment="1" applyProtection="1">
      <alignment horizontal="center" vertical="center" wrapText="1"/>
    </xf>
    <xf numFmtId="0" fontId="45" fillId="0" borderId="33" xfId="0" applyFont="1" applyFill="1" applyBorder="1" applyAlignment="1" applyProtection="1">
      <alignment horizontal="right" vertical="center" wrapText="1" indent="1"/>
    </xf>
    <xf numFmtId="0" fontId="49" fillId="0" borderId="0" xfId="0" applyFont="1" applyFill="1" applyAlignment="1">
      <alignment vertical="center" wrapText="1"/>
    </xf>
    <xf numFmtId="0" fontId="50" fillId="0" borderId="15" xfId="0" applyFont="1" applyFill="1" applyBorder="1" applyAlignment="1" applyProtection="1">
      <alignment horizontal="center" vertical="center" wrapText="1"/>
    </xf>
    <xf numFmtId="0" fontId="50" fillId="0" borderId="16" xfId="0" applyFont="1" applyFill="1" applyBorder="1" applyAlignment="1" applyProtection="1">
      <alignment horizontal="center" vertical="center" wrapText="1"/>
    </xf>
    <xf numFmtId="0" fontId="50" fillId="0" borderId="2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45" fillId="0" borderId="40" xfId="0" applyFont="1" applyFill="1" applyBorder="1" applyAlignment="1" applyProtection="1">
      <alignment horizontal="center" vertical="center" wrapText="1"/>
    </xf>
    <xf numFmtId="0" fontId="45" fillId="0" borderId="41" xfId="0" applyFont="1" applyFill="1" applyBorder="1" applyAlignment="1" applyProtection="1">
      <alignment horizontal="center" vertical="center" wrapText="1"/>
    </xf>
    <xf numFmtId="164" fontId="45" fillId="0" borderId="42" xfId="0" applyNumberFormat="1" applyFont="1" applyFill="1" applyBorder="1" applyAlignment="1" applyProtection="1">
      <alignment horizontal="right" vertical="center" wrapText="1" indent="1"/>
    </xf>
    <xf numFmtId="0" fontId="51" fillId="0" borderId="16" xfId="0" applyFont="1" applyFill="1" applyBorder="1" applyAlignment="1" applyProtection="1">
      <alignment horizontal="center" vertical="center" wrapText="1"/>
    </xf>
    <xf numFmtId="0" fontId="52" fillId="0" borderId="23" xfId="0" applyFont="1" applyBorder="1" applyAlignment="1" applyProtection="1">
      <alignment horizontal="left" vertical="center" wrapText="1" indent="1"/>
    </xf>
    <xf numFmtId="164" fontId="53" fillId="0" borderId="23" xfId="0" applyNumberFormat="1" applyFont="1" applyFill="1" applyBorder="1" applyAlignment="1" applyProtection="1">
      <alignment horizontal="right" vertical="center" wrapText="1" indent="1"/>
    </xf>
    <xf numFmtId="0" fontId="52" fillId="0" borderId="24" xfId="0" applyFont="1" applyBorder="1" applyAlignment="1" applyProtection="1">
      <alignment horizontal="left" vertical="center" wrapText="1" indent="1"/>
    </xf>
    <xf numFmtId="0" fontId="54" fillId="0" borderId="0" xfId="0" applyFont="1" applyFill="1" applyAlignment="1">
      <alignment vertical="center" wrapText="1"/>
    </xf>
    <xf numFmtId="0" fontId="50" fillId="0" borderId="9" xfId="0" applyFont="1" applyFill="1" applyBorder="1" applyAlignment="1" applyProtection="1">
      <alignment horizontal="center" vertical="center" wrapText="1"/>
    </xf>
    <xf numFmtId="49" fontId="55" fillId="0" borderId="2" xfId="0" applyNumberFormat="1" applyFont="1" applyFill="1" applyBorder="1" applyAlignment="1" applyProtection="1">
      <alignment horizontal="center" vertical="center" wrapText="1"/>
    </xf>
    <xf numFmtId="0" fontId="56" fillId="0" borderId="30" xfId="0" applyFont="1" applyBorder="1" applyAlignment="1" applyProtection="1">
      <alignment horizontal="left" vertical="center" wrapText="1" indent="1"/>
    </xf>
    <xf numFmtId="164" fontId="5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7" fillId="0" borderId="0" xfId="0" applyFont="1" applyFill="1" applyAlignment="1">
      <alignment vertical="center" wrapText="1"/>
    </xf>
    <xf numFmtId="0" fontId="56" fillId="0" borderId="19" xfId="0" applyFont="1" applyBorder="1" applyAlignment="1" applyProtection="1">
      <alignment horizontal="left" vertical="center" wrapText="1" indent="1"/>
    </xf>
    <xf numFmtId="0" fontId="56" fillId="0" borderId="32" xfId="0" applyFont="1" applyBorder="1" applyAlignment="1" applyProtection="1">
      <alignment horizontal="left" vertical="center" wrapText="1" indent="1"/>
    </xf>
    <xf numFmtId="0" fontId="50" fillId="0" borderId="13" xfId="0" applyFont="1" applyFill="1" applyBorder="1" applyAlignment="1" applyProtection="1">
      <alignment horizontal="center" vertical="center" wrapText="1"/>
    </xf>
    <xf numFmtId="164" fontId="5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8" xfId="0" applyFont="1" applyFill="1" applyBorder="1" applyAlignment="1" applyProtection="1">
      <alignment horizontal="center" vertical="center" wrapText="1"/>
    </xf>
    <xf numFmtId="164" fontId="5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12" xfId="0" applyFont="1" applyFill="1" applyBorder="1" applyAlignment="1" applyProtection="1">
      <alignment horizontal="center" vertical="center" wrapText="1"/>
    </xf>
    <xf numFmtId="49" fontId="55" fillId="0" borderId="7" xfId="0" applyNumberFormat="1" applyFont="1" applyFill="1" applyBorder="1" applyAlignment="1" applyProtection="1">
      <alignment horizontal="center" vertical="center" wrapText="1"/>
    </xf>
    <xf numFmtId="164" fontId="5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55" fillId="0" borderId="16" xfId="0" applyNumberFormat="1" applyFont="1" applyFill="1" applyBorder="1" applyAlignment="1" applyProtection="1">
      <alignment horizontal="center" vertical="center" wrapText="1"/>
    </xf>
    <xf numFmtId="164" fontId="5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5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21" xfId="0" applyFont="1" applyBorder="1" applyAlignment="1" applyProtection="1">
      <alignment horizontal="left" vertical="center" wrapText="1" indent="1"/>
    </xf>
    <xf numFmtId="164" fontId="5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15" xfId="0" applyFont="1" applyFill="1" applyBorder="1" applyAlignment="1" applyProtection="1">
      <alignment horizontal="center" vertical="center" wrapText="1"/>
    </xf>
    <xf numFmtId="0" fontId="53" fillId="0" borderId="16" xfId="4" applyFont="1" applyFill="1" applyBorder="1" applyAlignment="1" applyProtection="1">
      <alignment horizontal="left" vertical="center" wrapText="1" indent="1"/>
    </xf>
    <xf numFmtId="49" fontId="55" fillId="0" borderId="5" xfId="4" applyNumberFormat="1" applyFont="1" applyFill="1" applyBorder="1" applyAlignment="1" applyProtection="1">
      <alignment horizontal="left" vertical="center" wrapText="1" indent="1"/>
    </xf>
    <xf numFmtId="0" fontId="59" fillId="0" borderId="30" xfId="0" applyFont="1" applyBorder="1" applyAlignment="1" applyProtection="1">
      <alignment horizontal="left" vertical="center" wrapText="1" indent="1"/>
    </xf>
    <xf numFmtId="164" fontId="60" fillId="0" borderId="22" xfId="0" applyNumberFormat="1" applyFont="1" applyFill="1" applyBorder="1" applyAlignment="1" applyProtection="1">
      <alignment horizontal="right" vertical="center" wrapText="1" indent="1"/>
    </xf>
    <xf numFmtId="49" fontId="55" fillId="0" borderId="2" xfId="4" applyNumberFormat="1" applyFont="1" applyFill="1" applyBorder="1" applyAlignment="1" applyProtection="1">
      <alignment horizontal="left" vertical="center" wrapText="1" indent="1"/>
    </xf>
    <xf numFmtId="0" fontId="59" fillId="0" borderId="19" xfId="0" applyFont="1" applyBorder="1" applyAlignment="1" applyProtection="1">
      <alignment horizontal="left" vertical="center" wrapText="1" indent="1"/>
    </xf>
    <xf numFmtId="164" fontId="60" fillId="0" borderId="19" xfId="0" applyNumberFormat="1" applyFont="1" applyFill="1" applyBorder="1" applyAlignment="1" applyProtection="1">
      <alignment horizontal="right" vertical="center" wrapText="1" indent="1"/>
    </xf>
    <xf numFmtId="0" fontId="50" fillId="0" borderId="14" xfId="0" applyFont="1" applyFill="1" applyBorder="1" applyAlignment="1" applyProtection="1">
      <alignment horizontal="center" vertical="center" wrapText="1"/>
    </xf>
    <xf numFmtId="49" fontId="55" fillId="0" borderId="31" xfId="4" applyNumberFormat="1" applyFont="1" applyFill="1" applyBorder="1" applyAlignment="1" applyProtection="1">
      <alignment horizontal="left" vertical="center" wrapText="1" indent="1"/>
    </xf>
    <xf numFmtId="164" fontId="5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11" xfId="0" applyFont="1" applyFill="1" applyBorder="1" applyAlignment="1" applyProtection="1">
      <alignment horizontal="center" vertical="center" wrapText="1"/>
    </xf>
    <xf numFmtId="164" fontId="5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55" fillId="0" borderId="16" xfId="0" applyFont="1" applyFill="1" applyBorder="1" applyAlignment="1" applyProtection="1">
      <alignment horizontal="center" vertical="center" wrapText="1"/>
    </xf>
    <xf numFmtId="164" fontId="53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17" xfId="0" applyFont="1" applyFill="1" applyBorder="1" applyAlignment="1" applyProtection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</xf>
    <xf numFmtId="164" fontId="51" fillId="0" borderId="56" xfId="0" applyNumberFormat="1" applyFont="1" applyFill="1" applyBorder="1" applyAlignment="1" applyProtection="1">
      <alignment horizontal="right" vertical="center" wrapText="1" indent="1"/>
    </xf>
    <xf numFmtId="49" fontId="53" fillId="0" borderId="16" xfId="4" applyNumberFormat="1" applyFont="1" applyFill="1" applyBorder="1" applyAlignment="1" applyProtection="1">
      <alignment horizontal="left" vertical="center" wrapText="1" indent="1"/>
    </xf>
    <xf numFmtId="164" fontId="53" fillId="0" borderId="37" xfId="0" applyNumberFormat="1" applyFont="1" applyFill="1" applyBorder="1" applyAlignment="1" applyProtection="1">
      <alignment horizontal="right" vertical="center" wrapText="1" indent="1"/>
    </xf>
    <xf numFmtId="0" fontId="56" fillId="0" borderId="22" xfId="0" applyFont="1" applyBorder="1" applyAlignment="1" applyProtection="1">
      <alignment horizontal="left" vertical="center" wrapText="1" indent="1"/>
    </xf>
    <xf numFmtId="164" fontId="5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24" xfId="0" applyFont="1" applyBorder="1" applyAlignment="1" applyProtection="1">
      <alignment horizontal="left" vertical="center" wrapText="1" indent="1"/>
    </xf>
    <xf numFmtId="164" fontId="5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15" xfId="0" applyFont="1" applyBorder="1" applyAlignment="1" applyProtection="1">
      <alignment horizontal="center" vertical="center" wrapText="1"/>
    </xf>
    <xf numFmtId="0" fontId="61" fillId="0" borderId="16" xfId="0" applyFont="1" applyBorder="1" applyAlignment="1" applyProtection="1">
      <alignment horizontal="center" wrapText="1"/>
    </xf>
    <xf numFmtId="0" fontId="62" fillId="0" borderId="23" xfId="0" applyFont="1" applyBorder="1" applyAlignment="1" applyProtection="1">
      <alignment horizontal="left" vertical="center" wrapText="1" indent="1"/>
    </xf>
    <xf numFmtId="0" fontId="55" fillId="0" borderId="0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left" vertical="center" wrapText="1" indent="1"/>
    </xf>
    <xf numFmtId="164" fontId="50" fillId="0" borderId="0" xfId="0" applyNumberFormat="1" applyFont="1" applyFill="1" applyBorder="1" applyAlignment="1" applyProtection="1">
      <alignment horizontal="right" vertical="center" wrapText="1" indent="1"/>
    </xf>
    <xf numFmtId="0" fontId="55" fillId="0" borderId="0" xfId="0" applyFont="1" applyFill="1" applyAlignment="1" applyProtection="1">
      <alignment horizontal="left" vertical="center" wrapText="1"/>
    </xf>
    <xf numFmtId="0" fontId="55" fillId="0" borderId="0" xfId="0" applyFont="1" applyFill="1" applyAlignment="1" applyProtection="1">
      <alignment vertical="center" wrapText="1"/>
    </xf>
    <xf numFmtId="0" fontId="55" fillId="0" borderId="0" xfId="0" applyFont="1" applyFill="1" applyAlignment="1" applyProtection="1">
      <alignment horizontal="right" vertical="center" wrapText="1" indent="1"/>
    </xf>
    <xf numFmtId="0" fontId="50" fillId="0" borderId="44" xfId="0" applyFont="1" applyFill="1" applyBorder="1" applyAlignment="1" applyProtection="1">
      <alignment horizontal="center" vertical="center" wrapText="1"/>
    </xf>
    <xf numFmtId="0" fontId="50" fillId="0" borderId="45" xfId="0" applyFont="1" applyFill="1" applyBorder="1" applyAlignment="1" applyProtection="1">
      <alignment horizontal="center" vertical="center" wrapText="1"/>
    </xf>
    <xf numFmtId="0" fontId="45" fillId="0" borderId="45" xfId="0" applyFont="1" applyFill="1" applyBorder="1" applyAlignment="1" applyProtection="1">
      <alignment horizontal="center" vertical="center" wrapText="1"/>
    </xf>
    <xf numFmtId="164" fontId="50" fillId="0" borderId="37" xfId="0" applyNumberFormat="1" applyFont="1" applyFill="1" applyBorder="1" applyAlignment="1" applyProtection="1">
      <alignment horizontal="right" vertical="center" wrapText="1" indent="1"/>
    </xf>
    <xf numFmtId="0" fontId="50" fillId="0" borderId="16" xfId="4" applyFont="1" applyFill="1" applyBorder="1" applyAlignment="1" applyProtection="1">
      <alignment horizontal="left" vertical="center" wrapText="1" indent="1"/>
    </xf>
    <xf numFmtId="0" fontId="63" fillId="0" borderId="0" xfId="0" applyFont="1" applyFill="1" applyAlignment="1">
      <alignment vertical="center" wrapText="1"/>
    </xf>
    <xf numFmtId="0" fontId="53" fillId="0" borderId="11" xfId="0" applyFont="1" applyFill="1" applyBorder="1" applyAlignment="1" applyProtection="1">
      <alignment horizontal="center" vertical="center" wrapText="1"/>
    </xf>
    <xf numFmtId="49" fontId="55" fillId="0" borderId="4" xfId="4" applyNumberFormat="1" applyFont="1" applyFill="1" applyBorder="1" applyAlignment="1" applyProtection="1">
      <alignment horizontal="left" vertical="center" wrapText="1" indent="1"/>
    </xf>
    <xf numFmtId="0" fontId="55" fillId="0" borderId="22" xfId="4" applyFont="1" applyFill="1" applyBorder="1" applyAlignment="1" applyProtection="1">
      <alignment horizontal="left" vertical="center" wrapText="1" indent="1"/>
    </xf>
    <xf numFmtId="164" fontId="5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9" xfId="0" applyFont="1" applyFill="1" applyBorder="1" applyAlignment="1" applyProtection="1">
      <alignment horizontal="center" vertical="center" wrapText="1"/>
    </xf>
    <xf numFmtId="0" fontId="55" fillId="0" borderId="19" xfId="4" applyFont="1" applyFill="1" applyBorder="1" applyAlignment="1" applyProtection="1">
      <alignment horizontal="left" vertical="center" wrapText="1" indent="1"/>
    </xf>
    <xf numFmtId="164" fontId="5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55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55" fillId="0" borderId="19" xfId="4" applyFont="1" applyFill="1" applyBorder="1" applyAlignment="1" applyProtection="1">
      <alignment horizontal="left" indent="7"/>
    </xf>
    <xf numFmtId="0" fontId="56" fillId="0" borderId="19" xfId="0" applyFont="1" applyBorder="1" applyAlignment="1" applyProtection="1">
      <alignment horizontal="left" vertical="center" wrapText="1" indent="6"/>
    </xf>
    <xf numFmtId="0" fontId="55" fillId="0" borderId="30" xfId="4" applyFont="1" applyFill="1" applyBorder="1" applyAlignment="1" applyProtection="1">
      <alignment horizontal="left" vertical="center" wrapText="1" indent="6"/>
    </xf>
    <xf numFmtId="0" fontId="55" fillId="0" borderId="19" xfId="4" applyFont="1" applyFill="1" applyBorder="1" applyAlignment="1" applyProtection="1">
      <alignment horizontal="left" vertical="center" wrapText="1" indent="6"/>
    </xf>
    <xf numFmtId="0" fontId="53" fillId="0" borderId="12" xfId="0" applyFont="1" applyFill="1" applyBorder="1" applyAlignment="1" applyProtection="1">
      <alignment horizontal="center" vertical="center" wrapText="1"/>
    </xf>
    <xf numFmtId="49" fontId="55" fillId="0" borderId="7" xfId="4" applyNumberFormat="1" applyFont="1" applyFill="1" applyBorder="1" applyAlignment="1" applyProtection="1">
      <alignment horizontal="left" vertical="center" wrapText="1" indent="1"/>
    </xf>
    <xf numFmtId="0" fontId="55" fillId="0" borderId="32" xfId="4" applyFont="1" applyFill="1" applyBorder="1" applyAlignment="1" applyProtection="1">
      <alignment horizontal="left" vertical="center" wrapText="1" indent="6"/>
    </xf>
    <xf numFmtId="164" fontId="5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23" xfId="4" applyFont="1" applyFill="1" applyBorder="1" applyAlignment="1" applyProtection="1">
      <alignment horizontal="left" vertical="center" wrapText="1" indent="1"/>
    </xf>
    <xf numFmtId="164" fontId="5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" fontId="49" fillId="0" borderId="0" xfId="0" applyNumberFormat="1" applyFont="1" applyFill="1" applyAlignment="1">
      <alignment vertical="center" wrapText="1"/>
    </xf>
    <xf numFmtId="0" fontId="56" fillId="0" borderId="32" xfId="0" applyFont="1" applyBorder="1" applyAlignment="1" applyProtection="1">
      <alignment horizontal="left" vertical="center" wrapText="1" indent="6"/>
    </xf>
    <xf numFmtId="0" fontId="53" fillId="0" borderId="17" xfId="0" applyFont="1" applyFill="1" applyBorder="1" applyAlignment="1" applyProtection="1">
      <alignment horizontal="center" vertical="center" wrapText="1"/>
    </xf>
    <xf numFmtId="0" fontId="50" fillId="0" borderId="18" xfId="4" applyFont="1" applyFill="1" applyBorder="1" applyAlignment="1" applyProtection="1">
      <alignment horizontal="left" vertical="center" wrapText="1" indent="1"/>
    </xf>
    <xf numFmtId="0" fontId="52" fillId="0" borderId="48" xfId="0" applyFont="1" applyBorder="1" applyAlignment="1" applyProtection="1">
      <alignment horizontal="left" vertical="center" wrapText="1" indent="1"/>
    </xf>
    <xf numFmtId="164" fontId="53" fillId="0" borderId="33" xfId="0" applyNumberFormat="1" applyFont="1" applyFill="1" applyBorder="1" applyAlignment="1" applyProtection="1">
      <alignment horizontal="right" vertical="center" wrapText="1" indent="1"/>
    </xf>
    <xf numFmtId="0" fontId="53" fillId="0" borderId="13" xfId="0" applyFont="1" applyFill="1" applyBorder="1" applyAlignment="1" applyProtection="1">
      <alignment horizontal="center" vertical="center" wrapText="1"/>
    </xf>
    <xf numFmtId="0" fontId="56" fillId="0" borderId="54" xfId="0" applyFont="1" applyBorder="1" applyAlignment="1" applyProtection="1">
      <alignment horizontal="left" vertical="center" wrapText="1" indent="1"/>
    </xf>
    <xf numFmtId="164" fontId="5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14" xfId="0" applyFont="1" applyFill="1" applyBorder="1" applyAlignment="1" applyProtection="1">
      <alignment horizontal="center" vertical="center" wrapText="1"/>
    </xf>
    <xf numFmtId="0" fontId="56" fillId="0" borderId="55" xfId="0" applyFont="1" applyBorder="1" applyAlignment="1" applyProtection="1">
      <alignment horizontal="left" vertical="center" wrapText="1" indent="1"/>
    </xf>
    <xf numFmtId="0" fontId="53" fillId="0" borderId="0" xfId="0" applyFont="1" applyFill="1" applyAlignment="1" applyProtection="1">
      <alignment horizontal="center" vertical="center" wrapText="1"/>
    </xf>
    <xf numFmtId="0" fontId="63" fillId="0" borderId="16" xfId="0" applyFont="1" applyFill="1" applyBorder="1" applyAlignment="1" applyProtection="1">
      <alignment vertical="center" wrapText="1"/>
    </xf>
    <xf numFmtId="164" fontId="5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9" fontId="55" fillId="0" borderId="16" xfId="4" applyNumberFormat="1" applyFont="1" applyFill="1" applyBorder="1" applyAlignment="1" applyProtection="1">
      <alignment horizontal="left" vertical="center" wrapText="1" indent="1"/>
    </xf>
    <xf numFmtId="0" fontId="52" fillId="0" borderId="20" xfId="0" applyFont="1" applyBorder="1" applyAlignment="1" applyProtection="1">
      <alignment horizontal="left" vertical="center" wrapText="1" indent="1"/>
    </xf>
    <xf numFmtId="164" fontId="64" fillId="0" borderId="23" xfId="0" applyNumberFormat="1" applyFont="1" applyFill="1" applyBorder="1" applyAlignment="1" applyProtection="1">
      <alignment horizontal="right" vertical="center" wrapText="1" indent="1"/>
    </xf>
    <xf numFmtId="164" fontId="50" fillId="0" borderId="23" xfId="0" applyNumberFormat="1" applyFont="1" applyFill="1" applyBorder="1" applyAlignment="1" applyProtection="1">
      <alignment horizontal="right" vertical="center" wrapText="1" indent="1"/>
    </xf>
    <xf numFmtId="0" fontId="49" fillId="0" borderId="0" xfId="0" applyFont="1" applyFill="1" applyAlignment="1" applyProtection="1">
      <alignment horizontal="left" vertical="center" wrapText="1"/>
    </xf>
    <xf numFmtId="0" fontId="49" fillId="0" borderId="0" xfId="0" applyFont="1" applyFill="1" applyAlignment="1" applyProtection="1">
      <alignment vertical="center" wrapText="1"/>
    </xf>
    <xf numFmtId="0" fontId="49" fillId="0" borderId="0" xfId="0" applyFont="1" applyFill="1" applyAlignment="1" applyProtection="1">
      <alignment horizontal="right" vertical="center" wrapText="1" indent="1"/>
    </xf>
    <xf numFmtId="0" fontId="48" fillId="0" borderId="15" xfId="0" applyFont="1" applyFill="1" applyBorder="1" applyAlignment="1" applyProtection="1">
      <alignment horizontal="left" vertical="center"/>
    </xf>
    <xf numFmtId="0" fontId="65" fillId="0" borderId="45" xfId="0" applyFont="1" applyFill="1" applyBorder="1" applyAlignment="1" applyProtection="1">
      <alignment vertical="center" wrapText="1"/>
    </xf>
    <xf numFmtId="0" fontId="48" fillId="0" borderId="43" xfId="0" applyFont="1" applyFill="1" applyBorder="1" applyAlignment="1" applyProtection="1">
      <alignment vertical="center" wrapText="1"/>
    </xf>
    <xf numFmtId="3" fontId="4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center" vertical="center"/>
    </xf>
    <xf numFmtId="164" fontId="6" fillId="0" borderId="0" xfId="4" applyNumberFormat="1" applyFont="1" applyFill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left" wrapText="1" indent="1"/>
    </xf>
    <xf numFmtId="164" fontId="32" fillId="0" borderId="36" xfId="4" applyNumberFormat="1" applyFont="1" applyFill="1" applyBorder="1" applyAlignment="1" applyProtection="1">
      <alignment horizontal="left" vertical="center"/>
    </xf>
    <xf numFmtId="164" fontId="32" fillId="0" borderId="36" xfId="4" applyNumberFormat="1" applyFont="1" applyFill="1" applyBorder="1" applyAlignment="1" applyProtection="1">
      <alignment horizontal="left"/>
    </xf>
    <xf numFmtId="0" fontId="21" fillId="0" borderId="0" xfId="4" applyFont="1" applyFill="1" applyAlignment="1" applyProtection="1">
      <alignment horizontal="center"/>
    </xf>
    <xf numFmtId="164" fontId="28" fillId="0" borderId="57" xfId="0" applyNumberFormat="1" applyFont="1" applyFill="1" applyBorder="1" applyAlignment="1" applyProtection="1">
      <alignment horizontal="center" vertical="center" wrapText="1"/>
    </xf>
    <xf numFmtId="164" fontId="28" fillId="0" borderId="58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horizontal="center" textRotation="180" wrapText="1"/>
    </xf>
    <xf numFmtId="164" fontId="28" fillId="0" borderId="59" xfId="0" applyNumberFormat="1" applyFont="1" applyFill="1" applyBorder="1" applyAlignment="1" applyProtection="1">
      <alignment horizontal="center" vertical="center" wrapText="1"/>
    </xf>
    <xf numFmtId="164" fontId="28" fillId="0" borderId="60" xfId="0" applyNumberFormat="1" applyFont="1" applyFill="1" applyBorder="1" applyAlignment="1" applyProtection="1">
      <alignment horizontal="center" vertical="center" wrapText="1"/>
    </xf>
    <xf numFmtId="0" fontId="45" fillId="0" borderId="61" xfId="0" applyFont="1" applyFill="1" applyBorder="1" applyAlignment="1" applyProtection="1">
      <alignment horizontal="center" vertical="center" wrapText="1"/>
    </xf>
    <xf numFmtId="0" fontId="45" fillId="0" borderId="62" xfId="0" applyFont="1" applyFill="1" applyBorder="1" applyAlignment="1" applyProtection="1">
      <alignment horizontal="center" vertical="center" wrapText="1"/>
    </xf>
    <xf numFmtId="0" fontId="45" fillId="0" borderId="44" xfId="0" applyFont="1" applyFill="1" applyBorder="1" applyAlignment="1" applyProtection="1">
      <alignment horizontal="center" vertical="center" wrapText="1"/>
    </xf>
    <xf numFmtId="0" fontId="45" fillId="0" borderId="43" xfId="0" applyFont="1" applyFill="1" applyBorder="1" applyAlignment="1" applyProtection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I142"/>
  <sheetViews>
    <sheetView tabSelected="1" view="pageLayout" zoomScaleNormal="120" zoomScaleSheetLayoutView="100" workbookViewId="0">
      <selection activeCell="H3" sqref="H3"/>
    </sheetView>
  </sheetViews>
  <sheetFormatPr defaultColWidth="9.33203125" defaultRowHeight="15.6" x14ac:dyDescent="0.3"/>
  <cols>
    <col min="1" max="1" width="9.44140625" style="283" customWidth="1"/>
    <col min="2" max="2" width="56.44140625" style="283" customWidth="1"/>
    <col min="3" max="3" width="21" style="338" bestFit="1" customWidth="1"/>
    <col min="4" max="4" width="16.6640625" style="284" customWidth="1"/>
    <col min="5" max="5" width="16.44140625" style="284" customWidth="1"/>
    <col min="6" max="16384" width="9.33203125" style="33"/>
  </cols>
  <sheetData>
    <row r="1" spans="1:5" ht="15.9" customHeight="1" x14ac:dyDescent="0.3">
      <c r="A1" s="475" t="s">
        <v>46</v>
      </c>
      <c r="B1" s="475"/>
      <c r="C1" s="475"/>
      <c r="D1" s="475"/>
      <c r="E1" s="33"/>
    </row>
    <row r="2" spans="1:5" ht="15.9" customHeight="1" thickBot="1" x14ac:dyDescent="0.35">
      <c r="A2" s="477" t="s">
        <v>147</v>
      </c>
      <c r="B2" s="477"/>
      <c r="C2" s="295"/>
      <c r="D2" s="180"/>
      <c r="E2" s="180" t="s">
        <v>302</v>
      </c>
    </row>
    <row r="3" spans="1:5" ht="38.1" customHeight="1" thickBot="1" x14ac:dyDescent="0.35">
      <c r="A3" s="26" t="s">
        <v>97</v>
      </c>
      <c r="B3" s="27" t="s">
        <v>48</v>
      </c>
      <c r="C3" s="296" t="s">
        <v>400</v>
      </c>
      <c r="D3" s="34" t="s">
        <v>406</v>
      </c>
      <c r="E3" s="34" t="s">
        <v>407</v>
      </c>
    </row>
    <row r="4" spans="1:5" s="35" customFormat="1" ht="12" customHeight="1" thickBot="1" x14ac:dyDescent="0.25">
      <c r="A4" s="30">
        <v>1</v>
      </c>
      <c r="B4" s="31">
        <v>2</v>
      </c>
      <c r="C4" s="297">
        <v>3</v>
      </c>
      <c r="D4" s="32">
        <v>4</v>
      </c>
      <c r="E4" s="32">
        <v>5</v>
      </c>
    </row>
    <row r="5" spans="1:5" s="1" customFormat="1" ht="12" customHeight="1" thickBot="1" x14ac:dyDescent="0.3">
      <c r="A5" s="24" t="s">
        <v>49</v>
      </c>
      <c r="B5" s="23" t="s">
        <v>160</v>
      </c>
      <c r="C5" s="298">
        <f>+C6+C11+C20</f>
        <v>95406</v>
      </c>
      <c r="D5" s="291">
        <f>+D6+D11+D20</f>
        <v>95027</v>
      </c>
      <c r="E5" s="158">
        <f>+E6+E11+E20</f>
        <v>100059</v>
      </c>
    </row>
    <row r="6" spans="1:5" s="1" customFormat="1" ht="12" customHeight="1" thickBot="1" x14ac:dyDescent="0.3">
      <c r="A6" s="22" t="s">
        <v>50</v>
      </c>
      <c r="B6" s="138" t="s">
        <v>372</v>
      </c>
      <c r="C6" s="299">
        <f>+C7+C8+C9+C10</f>
        <v>73166</v>
      </c>
      <c r="D6" s="120">
        <f>+D7+D8+D9+D10</f>
        <v>73210</v>
      </c>
      <c r="E6" s="120">
        <f>+E7+E8+E9+E10</f>
        <v>75846</v>
      </c>
    </row>
    <row r="7" spans="1:5" s="1" customFormat="1" ht="12" customHeight="1" x14ac:dyDescent="0.25">
      <c r="A7" s="15" t="s">
        <v>125</v>
      </c>
      <c r="B7" s="265" t="s">
        <v>89</v>
      </c>
      <c r="C7" s="300">
        <v>72778</v>
      </c>
      <c r="D7" s="121">
        <v>73050</v>
      </c>
      <c r="E7" s="121">
        <v>73826</v>
      </c>
    </row>
    <row r="8" spans="1:5" s="1" customFormat="1" ht="12" customHeight="1" x14ac:dyDescent="0.25">
      <c r="A8" s="15" t="s">
        <v>126</v>
      </c>
      <c r="B8" s="151" t="s">
        <v>98</v>
      </c>
      <c r="C8" s="300"/>
      <c r="D8" s="121"/>
      <c r="E8" s="121"/>
    </row>
    <row r="9" spans="1:5" s="1" customFormat="1" ht="12" customHeight="1" x14ac:dyDescent="0.25">
      <c r="A9" s="15" t="s">
        <v>127</v>
      </c>
      <c r="B9" s="151" t="s">
        <v>161</v>
      </c>
      <c r="C9" s="300">
        <v>388</v>
      </c>
      <c r="D9" s="121">
        <v>160</v>
      </c>
      <c r="E9" s="121">
        <v>2020</v>
      </c>
    </row>
    <row r="10" spans="1:5" s="1" customFormat="1" ht="12" customHeight="1" thickBot="1" x14ac:dyDescent="0.3">
      <c r="A10" s="15" t="s">
        <v>128</v>
      </c>
      <c r="B10" s="266" t="s">
        <v>162</v>
      </c>
      <c r="C10" s="301">
        <v>0</v>
      </c>
      <c r="D10" s="121"/>
      <c r="E10" s="121"/>
    </row>
    <row r="11" spans="1:5" s="1" customFormat="1" ht="12" customHeight="1" thickBot="1" x14ac:dyDescent="0.3">
      <c r="A11" s="22" t="s">
        <v>51</v>
      </c>
      <c r="B11" s="23" t="s">
        <v>163</v>
      </c>
      <c r="C11" s="299">
        <f>+C12+C13+C14+C15+C16+C17+C18+C19</f>
        <v>16665</v>
      </c>
      <c r="D11" s="120">
        <f>+D12+D13+D14+D15+D16+D17+D18+D19</f>
        <v>16217</v>
      </c>
      <c r="E11" s="159">
        <f>+E12+E13+E14+E15+E16+E17+E18+E19</f>
        <v>16130</v>
      </c>
    </row>
    <row r="12" spans="1:5" s="1" customFormat="1" ht="12" customHeight="1" x14ac:dyDescent="0.25">
      <c r="A12" s="19" t="s">
        <v>99</v>
      </c>
      <c r="B12" s="11" t="s">
        <v>168</v>
      </c>
      <c r="C12" s="302"/>
      <c r="D12" s="292"/>
      <c r="E12" s="160"/>
    </row>
    <row r="13" spans="1:5" s="1" customFormat="1" ht="12" customHeight="1" x14ac:dyDescent="0.25">
      <c r="A13" s="15" t="s">
        <v>100</v>
      </c>
      <c r="B13" s="8" t="s">
        <v>169</v>
      </c>
      <c r="C13" s="303">
        <v>4708</v>
      </c>
      <c r="D13" s="121">
        <v>0</v>
      </c>
      <c r="E13" s="161">
        <v>4350</v>
      </c>
    </row>
    <row r="14" spans="1:5" s="1" customFormat="1" ht="12" customHeight="1" x14ac:dyDescent="0.25">
      <c r="A14" s="15" t="s">
        <v>101</v>
      </c>
      <c r="B14" s="8" t="s">
        <v>170</v>
      </c>
      <c r="C14" s="303"/>
      <c r="D14" s="121">
        <v>2124</v>
      </c>
      <c r="E14" s="161">
        <v>324</v>
      </c>
    </row>
    <row r="15" spans="1:5" s="1" customFormat="1" ht="12" customHeight="1" x14ac:dyDescent="0.25">
      <c r="A15" s="15" t="s">
        <v>102</v>
      </c>
      <c r="B15" s="8" t="s">
        <v>171</v>
      </c>
      <c r="C15" s="303">
        <v>6894</v>
      </c>
      <c r="D15" s="121">
        <v>5467</v>
      </c>
      <c r="E15" s="161">
        <v>6290</v>
      </c>
    </row>
    <row r="16" spans="1:5" s="1" customFormat="1" ht="12" customHeight="1" x14ac:dyDescent="0.25">
      <c r="A16" s="14" t="s">
        <v>164</v>
      </c>
      <c r="B16" s="7" t="s">
        <v>172</v>
      </c>
      <c r="C16" s="304"/>
      <c r="D16" s="122"/>
      <c r="E16" s="162"/>
    </row>
    <row r="17" spans="1:5" s="1" customFormat="1" ht="12" customHeight="1" x14ac:dyDescent="0.25">
      <c r="A17" s="15" t="s">
        <v>165</v>
      </c>
      <c r="B17" s="8" t="s">
        <v>247</v>
      </c>
      <c r="C17" s="303">
        <v>4603</v>
      </c>
      <c r="D17" s="121">
        <v>5526</v>
      </c>
      <c r="E17" s="161">
        <v>4567</v>
      </c>
    </row>
    <row r="18" spans="1:5" s="1" customFormat="1" ht="12" customHeight="1" x14ac:dyDescent="0.25">
      <c r="A18" s="15" t="s">
        <v>166</v>
      </c>
      <c r="B18" s="8" t="s">
        <v>174</v>
      </c>
      <c r="C18" s="303">
        <v>6</v>
      </c>
      <c r="D18" s="121">
        <v>50</v>
      </c>
      <c r="E18" s="161">
        <v>5</v>
      </c>
    </row>
    <row r="19" spans="1:5" s="1" customFormat="1" ht="12" customHeight="1" thickBot="1" x14ac:dyDescent="0.3">
      <c r="A19" s="16" t="s">
        <v>167</v>
      </c>
      <c r="B19" s="9" t="s">
        <v>175</v>
      </c>
      <c r="C19" s="305">
        <v>454</v>
      </c>
      <c r="D19" s="293">
        <v>3050</v>
      </c>
      <c r="E19" s="163">
        <v>594</v>
      </c>
    </row>
    <row r="20" spans="1:5" s="1" customFormat="1" ht="12" customHeight="1" thickBot="1" x14ac:dyDescent="0.3">
      <c r="A20" s="22" t="s">
        <v>176</v>
      </c>
      <c r="B20" s="23" t="s">
        <v>248</v>
      </c>
      <c r="C20" s="306">
        <v>5575</v>
      </c>
      <c r="D20" s="294">
        <v>5600</v>
      </c>
      <c r="E20" s="164">
        <v>8083</v>
      </c>
    </row>
    <row r="21" spans="1:5" s="1" customFormat="1" ht="12" customHeight="1" thickBot="1" x14ac:dyDescent="0.3">
      <c r="A21" s="22" t="s">
        <v>53</v>
      </c>
      <c r="B21" s="23" t="s">
        <v>178</v>
      </c>
      <c r="C21" s="120">
        <f>+C22+C23+C24+C25+C26+C27+C28+C29</f>
        <v>118173</v>
      </c>
      <c r="D21" s="120">
        <f>+D22+D23+D24+D25+D26+D27+D28+D29</f>
        <v>108503</v>
      </c>
      <c r="E21" s="159">
        <f>+E22+E23+E24+E25+E26+E27+E28+E29</f>
        <v>114474</v>
      </c>
    </row>
    <row r="22" spans="1:5" s="1" customFormat="1" ht="12" customHeight="1" x14ac:dyDescent="0.25">
      <c r="A22" s="17" t="s">
        <v>103</v>
      </c>
      <c r="B22" s="10" t="s">
        <v>184</v>
      </c>
      <c r="C22" s="307">
        <v>115174</v>
      </c>
      <c r="D22" s="123">
        <v>108503</v>
      </c>
      <c r="E22" s="165">
        <v>112742</v>
      </c>
    </row>
    <row r="23" spans="1:5" s="1" customFormat="1" ht="12" customHeight="1" x14ac:dyDescent="0.25">
      <c r="A23" s="15" t="s">
        <v>104</v>
      </c>
      <c r="B23" s="8" t="s">
        <v>185</v>
      </c>
      <c r="C23" s="303"/>
      <c r="D23" s="121"/>
      <c r="E23" s="161"/>
    </row>
    <row r="24" spans="1:5" s="1" customFormat="1" ht="12" customHeight="1" x14ac:dyDescent="0.25">
      <c r="A24" s="15" t="s">
        <v>105</v>
      </c>
      <c r="B24" s="8" t="s">
        <v>186</v>
      </c>
      <c r="C24" s="303">
        <v>0</v>
      </c>
      <c r="D24" s="121"/>
      <c r="E24" s="161">
        <v>1732</v>
      </c>
    </row>
    <row r="25" spans="1:5" s="1" customFormat="1" ht="12" customHeight="1" x14ac:dyDescent="0.25">
      <c r="A25" s="18" t="s">
        <v>179</v>
      </c>
      <c r="B25" s="8" t="s">
        <v>108</v>
      </c>
      <c r="C25" s="308">
        <v>2999</v>
      </c>
      <c r="D25" s="124"/>
      <c r="E25" s="166"/>
    </row>
    <row r="26" spans="1:5" s="1" customFormat="1" ht="12" customHeight="1" x14ac:dyDescent="0.25">
      <c r="A26" s="18" t="s">
        <v>180</v>
      </c>
      <c r="B26" s="8" t="s">
        <v>187</v>
      </c>
      <c r="C26" s="308"/>
      <c r="D26" s="124"/>
      <c r="E26" s="166"/>
    </row>
    <row r="27" spans="1:5" s="1" customFormat="1" ht="12" customHeight="1" x14ac:dyDescent="0.25">
      <c r="A27" s="15" t="s">
        <v>181</v>
      </c>
      <c r="B27" s="8" t="s">
        <v>188</v>
      </c>
      <c r="C27" s="303"/>
      <c r="D27" s="121"/>
      <c r="E27" s="161"/>
    </row>
    <row r="28" spans="1:5" s="1" customFormat="1" ht="12" customHeight="1" x14ac:dyDescent="0.25">
      <c r="A28" s="15" t="s">
        <v>182</v>
      </c>
      <c r="B28" s="8" t="s">
        <v>249</v>
      </c>
      <c r="C28" s="303"/>
      <c r="D28" s="125"/>
      <c r="E28" s="167"/>
    </row>
    <row r="29" spans="1:5" s="1" customFormat="1" ht="12" customHeight="1" thickBot="1" x14ac:dyDescent="0.3">
      <c r="A29" s="15" t="s">
        <v>183</v>
      </c>
      <c r="B29" s="13" t="s">
        <v>190</v>
      </c>
      <c r="C29" s="308">
        <v>0</v>
      </c>
      <c r="D29" s="125"/>
      <c r="E29" s="167"/>
    </row>
    <row r="30" spans="1:5" s="1" customFormat="1" ht="12" customHeight="1" thickBot="1" x14ac:dyDescent="0.3">
      <c r="A30" s="131" t="s">
        <v>54</v>
      </c>
      <c r="B30" s="23" t="s">
        <v>373</v>
      </c>
      <c r="C30" s="120">
        <f>+C31+C37</f>
        <v>9894</v>
      </c>
      <c r="D30" s="120">
        <f>+D31+D37</f>
        <v>10920</v>
      </c>
      <c r="E30" s="120">
        <f>+E31+E37</f>
        <v>18602</v>
      </c>
    </row>
    <row r="31" spans="1:5" s="1" customFormat="1" ht="12" customHeight="1" x14ac:dyDescent="0.25">
      <c r="A31" s="132" t="s">
        <v>106</v>
      </c>
      <c r="B31" s="267" t="s">
        <v>374</v>
      </c>
      <c r="C31" s="129">
        <f>+C32+C33+C34+C35+C36</f>
        <v>9894</v>
      </c>
      <c r="D31" s="129">
        <f>+D32+D33+D34+D35+D36</f>
        <v>8729</v>
      </c>
      <c r="E31" s="129">
        <f>+E32+E33+E34+E35+E36</f>
        <v>15452</v>
      </c>
    </row>
    <row r="32" spans="1:5" s="1" customFormat="1" ht="12" customHeight="1" x14ac:dyDescent="0.25">
      <c r="A32" s="133" t="s">
        <v>109</v>
      </c>
      <c r="B32" s="139" t="s">
        <v>250</v>
      </c>
      <c r="C32" s="309">
        <v>5052</v>
      </c>
      <c r="D32" s="125">
        <v>4956</v>
      </c>
      <c r="E32" s="125">
        <v>5350</v>
      </c>
    </row>
    <row r="33" spans="1:5" s="1" customFormat="1" ht="12" customHeight="1" x14ac:dyDescent="0.25">
      <c r="A33" s="133" t="s">
        <v>110</v>
      </c>
      <c r="B33" s="139" t="s">
        <v>251</v>
      </c>
      <c r="C33" s="309">
        <v>0</v>
      </c>
      <c r="D33" s="125"/>
      <c r="E33" s="125"/>
    </row>
    <row r="34" spans="1:5" s="1" customFormat="1" ht="12" customHeight="1" x14ac:dyDescent="0.25">
      <c r="A34" s="133" t="s">
        <v>111</v>
      </c>
      <c r="B34" s="139" t="s">
        <v>252</v>
      </c>
      <c r="C34" s="309"/>
      <c r="D34" s="125"/>
      <c r="E34" s="125"/>
    </row>
    <row r="35" spans="1:5" s="1" customFormat="1" ht="12" customHeight="1" x14ac:dyDescent="0.25">
      <c r="A35" s="133" t="s">
        <v>112</v>
      </c>
      <c r="B35" s="139" t="s">
        <v>253</v>
      </c>
      <c r="C35" s="309"/>
      <c r="D35" s="125"/>
      <c r="E35" s="125"/>
    </row>
    <row r="36" spans="1:5" s="1" customFormat="1" ht="12" customHeight="1" x14ac:dyDescent="0.25">
      <c r="A36" s="133" t="s">
        <v>191</v>
      </c>
      <c r="B36" s="139" t="s">
        <v>375</v>
      </c>
      <c r="C36" s="309">
        <v>4842</v>
      </c>
      <c r="D36" s="125">
        <v>3773</v>
      </c>
      <c r="E36" s="125">
        <v>10102</v>
      </c>
    </row>
    <row r="37" spans="1:5" s="1" customFormat="1" ht="12" customHeight="1" x14ac:dyDescent="0.25">
      <c r="A37" s="133" t="s">
        <v>107</v>
      </c>
      <c r="B37" s="140" t="s">
        <v>376</v>
      </c>
      <c r="C37" s="128">
        <f>+C38+C39+C40+C41+C42</f>
        <v>0</v>
      </c>
      <c r="D37" s="128">
        <v>2191</v>
      </c>
      <c r="E37" s="128">
        <v>3150</v>
      </c>
    </row>
    <row r="38" spans="1:5" s="1" customFormat="1" ht="12" customHeight="1" x14ac:dyDescent="0.25">
      <c r="A38" s="133" t="s">
        <v>115</v>
      </c>
      <c r="B38" s="139" t="s">
        <v>250</v>
      </c>
      <c r="C38" s="309"/>
      <c r="D38" s="125"/>
      <c r="E38" s="125"/>
    </row>
    <row r="39" spans="1:5" s="1" customFormat="1" ht="12" customHeight="1" x14ac:dyDescent="0.25">
      <c r="A39" s="133" t="s">
        <v>116</v>
      </c>
      <c r="B39" s="139" t="s">
        <v>251</v>
      </c>
      <c r="C39" s="309"/>
      <c r="D39" s="125"/>
      <c r="E39" s="125"/>
    </row>
    <row r="40" spans="1:5" s="1" customFormat="1" ht="12" customHeight="1" x14ac:dyDescent="0.25">
      <c r="A40" s="133" t="s">
        <v>117</v>
      </c>
      <c r="B40" s="139" t="s">
        <v>252</v>
      </c>
      <c r="C40" s="309"/>
      <c r="D40" s="125"/>
      <c r="E40" s="125"/>
    </row>
    <row r="41" spans="1:5" s="1" customFormat="1" ht="12" customHeight="1" x14ac:dyDescent="0.25">
      <c r="A41" s="133" t="s">
        <v>118</v>
      </c>
      <c r="B41" s="141" t="s">
        <v>253</v>
      </c>
      <c r="C41" s="310"/>
      <c r="D41" s="125"/>
      <c r="E41" s="125"/>
    </row>
    <row r="42" spans="1:5" s="1" customFormat="1" ht="12" customHeight="1" thickBot="1" x14ac:dyDescent="0.3">
      <c r="A42" s="134" t="s">
        <v>192</v>
      </c>
      <c r="B42" s="142" t="s">
        <v>377</v>
      </c>
      <c r="C42" s="173">
        <v>0</v>
      </c>
      <c r="D42" s="126">
        <v>2191</v>
      </c>
      <c r="E42" s="126">
        <v>3150</v>
      </c>
    </row>
    <row r="43" spans="1:5" s="1" customFormat="1" ht="12" customHeight="1" thickBot="1" x14ac:dyDescent="0.3">
      <c r="A43" s="22" t="s">
        <v>193</v>
      </c>
      <c r="B43" s="268" t="s">
        <v>254</v>
      </c>
      <c r="C43" s="120">
        <f t="shared" ref="C43:D43" si="0">+C44+C45</f>
        <v>528</v>
      </c>
      <c r="D43" s="120">
        <f t="shared" si="0"/>
        <v>0</v>
      </c>
      <c r="E43" s="120">
        <f>+E44+E45</f>
        <v>47</v>
      </c>
    </row>
    <row r="44" spans="1:5" s="1" customFormat="1" ht="12" customHeight="1" x14ac:dyDescent="0.25">
      <c r="A44" s="17" t="s">
        <v>113</v>
      </c>
      <c r="B44" s="151" t="s">
        <v>255</v>
      </c>
      <c r="C44" s="300">
        <v>528</v>
      </c>
      <c r="D44" s="123"/>
      <c r="E44" s="123">
        <v>47</v>
      </c>
    </row>
    <row r="45" spans="1:5" s="1" customFormat="1" ht="12" customHeight="1" thickBot="1" x14ac:dyDescent="0.3">
      <c r="A45" s="14" t="s">
        <v>114</v>
      </c>
      <c r="B45" s="147" t="s">
        <v>259</v>
      </c>
      <c r="C45" s="339">
        <v>0</v>
      </c>
      <c r="D45" s="122"/>
      <c r="E45" s="122"/>
    </row>
    <row r="46" spans="1:5" s="1" customFormat="1" ht="12" customHeight="1" thickBot="1" x14ac:dyDescent="0.3">
      <c r="A46" s="22" t="s">
        <v>56</v>
      </c>
      <c r="B46" s="268" t="s">
        <v>258</v>
      </c>
      <c r="C46" s="120">
        <f>+C47+C48+C49</f>
        <v>5380</v>
      </c>
      <c r="D46" s="120">
        <f>+D47+D48+D49</f>
        <v>10000</v>
      </c>
      <c r="E46" s="120">
        <f>+E47+E48+E49</f>
        <v>6010</v>
      </c>
    </row>
    <row r="47" spans="1:5" s="1" customFormat="1" ht="12" customHeight="1" x14ac:dyDescent="0.25">
      <c r="A47" s="17" t="s">
        <v>196</v>
      </c>
      <c r="B47" s="151" t="s">
        <v>194</v>
      </c>
      <c r="C47" s="300">
        <v>5380</v>
      </c>
      <c r="D47" s="130">
        <v>10000</v>
      </c>
      <c r="E47" s="130">
        <v>6010</v>
      </c>
    </row>
    <row r="48" spans="1:5" s="1" customFormat="1" ht="12" customHeight="1" x14ac:dyDescent="0.25">
      <c r="A48" s="15" t="s">
        <v>197</v>
      </c>
      <c r="B48" s="139" t="s">
        <v>195</v>
      </c>
      <c r="C48" s="309">
        <v>0</v>
      </c>
      <c r="D48" s="125"/>
      <c r="E48" s="167"/>
    </row>
    <row r="49" spans="1:5" s="1" customFormat="1" ht="12" customHeight="1" thickBot="1" x14ac:dyDescent="0.3">
      <c r="A49" s="14" t="s">
        <v>311</v>
      </c>
      <c r="B49" s="147" t="s">
        <v>256</v>
      </c>
      <c r="C49" s="339">
        <v>0</v>
      </c>
      <c r="D49" s="127"/>
      <c r="E49" s="127"/>
    </row>
    <row r="50" spans="1:5" s="1" customFormat="1" ht="17.25" customHeight="1" thickBot="1" x14ac:dyDescent="0.3">
      <c r="A50" s="22" t="s">
        <v>198</v>
      </c>
      <c r="B50" s="269" t="s">
        <v>257</v>
      </c>
      <c r="C50" s="311"/>
      <c r="D50" s="285"/>
      <c r="E50" s="168"/>
    </row>
    <row r="51" spans="1:5" s="1" customFormat="1" ht="12" customHeight="1" thickBot="1" x14ac:dyDescent="0.3">
      <c r="A51" s="22" t="s">
        <v>58</v>
      </c>
      <c r="B51" s="25" t="s">
        <v>199</v>
      </c>
      <c r="C51" s="169">
        <f>+C6+C11+C20+C21+C30+C43+C46+C50</f>
        <v>229381</v>
      </c>
      <c r="D51" s="169">
        <f>+D6+D11+D20+D21+D30+D43+D46+D50</f>
        <v>224450</v>
      </c>
      <c r="E51" s="169">
        <f>+E6+E11+E20+E21+E30+E43+E46+E50</f>
        <v>239192</v>
      </c>
    </row>
    <row r="52" spans="1:5" s="1" customFormat="1" ht="12" customHeight="1" thickBot="1" x14ac:dyDescent="0.3">
      <c r="A52" s="143" t="s">
        <v>59</v>
      </c>
      <c r="B52" s="138" t="s">
        <v>260</v>
      </c>
      <c r="C52" s="170">
        <f>+C53+C59</f>
        <v>66524</v>
      </c>
      <c r="D52" s="170">
        <f>+D53+D59</f>
        <v>66588</v>
      </c>
      <c r="E52" s="170">
        <f>+E53+E59</f>
        <v>70043</v>
      </c>
    </row>
    <row r="53" spans="1:5" s="1" customFormat="1" ht="12" customHeight="1" x14ac:dyDescent="0.25">
      <c r="A53" s="270" t="s">
        <v>143</v>
      </c>
      <c r="B53" s="267" t="s">
        <v>340</v>
      </c>
      <c r="C53" s="171">
        <f t="shared" ref="C53:D53" si="1">+C54+C55+C56+C57+C58</f>
        <v>66524</v>
      </c>
      <c r="D53" s="171">
        <f t="shared" si="1"/>
        <v>66588</v>
      </c>
      <c r="E53" s="171">
        <f>+E54+E55+E56+E57+E58</f>
        <v>70043</v>
      </c>
    </row>
    <row r="54" spans="1:5" s="1" customFormat="1" ht="12" customHeight="1" x14ac:dyDescent="0.25">
      <c r="A54" s="144" t="s">
        <v>271</v>
      </c>
      <c r="B54" s="139" t="s">
        <v>261</v>
      </c>
      <c r="C54" s="312">
        <v>62859</v>
      </c>
      <c r="D54" s="167">
        <v>66588</v>
      </c>
      <c r="E54" s="167">
        <v>70043</v>
      </c>
    </row>
    <row r="55" spans="1:5" s="1" customFormat="1" ht="12" customHeight="1" x14ac:dyDescent="0.25">
      <c r="A55" s="144" t="s">
        <v>272</v>
      </c>
      <c r="B55" s="139" t="s">
        <v>262</v>
      </c>
      <c r="C55" s="312"/>
      <c r="D55" s="167"/>
      <c r="E55" s="167"/>
    </row>
    <row r="56" spans="1:5" s="1" customFormat="1" ht="12" customHeight="1" x14ac:dyDescent="0.25">
      <c r="A56" s="144" t="s">
        <v>273</v>
      </c>
      <c r="B56" s="139" t="s">
        <v>263</v>
      </c>
      <c r="C56" s="312"/>
      <c r="D56" s="167"/>
      <c r="E56" s="167"/>
    </row>
    <row r="57" spans="1:5" s="1" customFormat="1" ht="12" customHeight="1" x14ac:dyDescent="0.25">
      <c r="A57" s="144" t="s">
        <v>274</v>
      </c>
      <c r="B57" s="139" t="s">
        <v>402</v>
      </c>
      <c r="C57" s="312">
        <v>3665</v>
      </c>
      <c r="D57" s="167"/>
      <c r="E57" s="167"/>
    </row>
    <row r="58" spans="1:5" s="1" customFormat="1" ht="12" customHeight="1" x14ac:dyDescent="0.25">
      <c r="A58" s="144" t="s">
        <v>275</v>
      </c>
      <c r="B58" s="139" t="s">
        <v>264</v>
      </c>
      <c r="C58" s="312"/>
      <c r="D58" s="167"/>
      <c r="E58" s="167"/>
    </row>
    <row r="59" spans="1:5" s="1" customFormat="1" ht="12" customHeight="1" x14ac:dyDescent="0.25">
      <c r="A59" s="145" t="s">
        <v>144</v>
      </c>
      <c r="B59" s="140" t="s">
        <v>339</v>
      </c>
      <c r="C59" s="172">
        <v>0</v>
      </c>
      <c r="D59" s="172">
        <f t="shared" ref="D59" si="2">+D60+D61+D62+D63+D64</f>
        <v>0</v>
      </c>
      <c r="E59" s="172">
        <f>+E60+E61+E62+E63+E64</f>
        <v>0</v>
      </c>
    </row>
    <row r="60" spans="1:5" s="1" customFormat="1" ht="12" customHeight="1" x14ac:dyDescent="0.25">
      <c r="A60" s="144" t="s">
        <v>276</v>
      </c>
      <c r="B60" s="139" t="s">
        <v>265</v>
      </c>
      <c r="C60" s="312"/>
      <c r="D60" s="167"/>
      <c r="E60" s="167"/>
    </row>
    <row r="61" spans="1:5" s="1" customFormat="1" ht="12" customHeight="1" x14ac:dyDescent="0.25">
      <c r="A61" s="144" t="s">
        <v>277</v>
      </c>
      <c r="B61" s="139" t="s">
        <v>266</v>
      </c>
      <c r="C61" s="312"/>
      <c r="D61" s="167"/>
      <c r="E61" s="167"/>
    </row>
    <row r="62" spans="1:5" s="1" customFormat="1" ht="12" customHeight="1" x14ac:dyDescent="0.25">
      <c r="A62" s="144" t="s">
        <v>278</v>
      </c>
      <c r="B62" s="139" t="s">
        <v>267</v>
      </c>
      <c r="C62" s="312"/>
      <c r="D62" s="167"/>
      <c r="E62" s="167"/>
    </row>
    <row r="63" spans="1:5" s="1" customFormat="1" ht="12" customHeight="1" x14ac:dyDescent="0.25">
      <c r="A63" s="144" t="s">
        <v>279</v>
      </c>
      <c r="B63" s="139" t="s">
        <v>268</v>
      </c>
      <c r="C63" s="312"/>
      <c r="D63" s="167"/>
      <c r="E63" s="167"/>
    </row>
    <row r="64" spans="1:5" s="1" customFormat="1" ht="12" customHeight="1" thickBot="1" x14ac:dyDescent="0.3">
      <c r="A64" s="146" t="s">
        <v>280</v>
      </c>
      <c r="B64" s="147" t="s">
        <v>269</v>
      </c>
      <c r="C64" s="313">
        <v>0</v>
      </c>
      <c r="D64" s="173"/>
      <c r="E64" s="173"/>
    </row>
    <row r="65" spans="1:5" s="1" customFormat="1" ht="12" customHeight="1" thickBot="1" x14ac:dyDescent="0.3">
      <c r="A65" s="148" t="s">
        <v>60</v>
      </c>
      <c r="B65" s="271" t="s">
        <v>337</v>
      </c>
      <c r="C65" s="170">
        <f>+C51+C52</f>
        <v>295905</v>
      </c>
      <c r="D65" s="170">
        <f>+D51+D52</f>
        <v>291038</v>
      </c>
      <c r="E65" s="170">
        <f>+E51+E52</f>
        <v>309235</v>
      </c>
    </row>
    <row r="66" spans="1:5" s="1" customFormat="1" ht="13.5" customHeight="1" thickBot="1" x14ac:dyDescent="0.3">
      <c r="A66" s="149" t="s">
        <v>61</v>
      </c>
      <c r="B66" s="272" t="s">
        <v>270</v>
      </c>
      <c r="C66" s="315">
        <v>0</v>
      </c>
      <c r="D66" s="181"/>
      <c r="E66" s="181"/>
    </row>
    <row r="67" spans="1:5" s="1" customFormat="1" ht="12" customHeight="1" thickBot="1" x14ac:dyDescent="0.3">
      <c r="A67" s="148" t="s">
        <v>62</v>
      </c>
      <c r="B67" s="271" t="s">
        <v>338</v>
      </c>
      <c r="C67" s="182">
        <f>+C65+C66</f>
        <v>295905</v>
      </c>
      <c r="D67" s="182">
        <f>+D65+D66</f>
        <v>291038</v>
      </c>
      <c r="E67" s="182">
        <f>+E65+E66</f>
        <v>309235</v>
      </c>
    </row>
    <row r="68" spans="1:5" s="1" customFormat="1" ht="83.25" customHeight="1" x14ac:dyDescent="0.25">
      <c r="A68" s="5"/>
      <c r="B68" s="6"/>
      <c r="C68" s="316"/>
      <c r="D68" s="174"/>
      <c r="E68" s="174"/>
    </row>
    <row r="69" spans="1:5" ht="16.5" customHeight="1" x14ac:dyDescent="0.3">
      <c r="A69" s="475" t="s">
        <v>78</v>
      </c>
      <c r="B69" s="475"/>
      <c r="C69" s="475"/>
      <c r="D69" s="475"/>
      <c r="E69" s="33"/>
    </row>
    <row r="70" spans="1:5" s="187" customFormat="1" ht="16.5" customHeight="1" thickBot="1" x14ac:dyDescent="0.35">
      <c r="A70" s="478" t="s">
        <v>148</v>
      </c>
      <c r="B70" s="478"/>
      <c r="C70" s="317"/>
      <c r="D70" s="56"/>
      <c r="E70" s="56"/>
    </row>
    <row r="71" spans="1:5" ht="38.1" customHeight="1" thickBot="1" x14ac:dyDescent="0.35">
      <c r="A71" s="26" t="s">
        <v>47</v>
      </c>
      <c r="B71" s="27" t="s">
        <v>79</v>
      </c>
      <c r="C71" s="296" t="s">
        <v>400</v>
      </c>
      <c r="D71" s="34" t="s">
        <v>406</v>
      </c>
      <c r="E71" s="34" t="s">
        <v>407</v>
      </c>
    </row>
    <row r="72" spans="1:5" s="35" customFormat="1" ht="12" customHeight="1" thickBot="1" x14ac:dyDescent="0.25">
      <c r="A72" s="30">
        <v>1</v>
      </c>
      <c r="B72" s="31">
        <v>2</v>
      </c>
      <c r="C72" s="297">
        <v>3</v>
      </c>
      <c r="D72" s="32">
        <v>4</v>
      </c>
      <c r="E72" s="32">
        <v>5</v>
      </c>
    </row>
    <row r="73" spans="1:5" ht="12" customHeight="1" thickBot="1" x14ac:dyDescent="0.35">
      <c r="A73" s="24" t="s">
        <v>49</v>
      </c>
      <c r="B73" s="29" t="s">
        <v>200</v>
      </c>
      <c r="C73" s="158">
        <f>+C74+C75+C76+C77+C78</f>
        <v>203214</v>
      </c>
      <c r="D73" s="158">
        <f>+D74+D75+D76+D77+D78</f>
        <v>223865</v>
      </c>
      <c r="E73" s="158">
        <f>+E74+E75+E76+E77+E78</f>
        <v>242724</v>
      </c>
    </row>
    <row r="74" spans="1:5" ht="12" customHeight="1" x14ac:dyDescent="0.3">
      <c r="A74" s="19" t="s">
        <v>119</v>
      </c>
      <c r="B74" s="11" t="s">
        <v>80</v>
      </c>
      <c r="C74" s="318">
        <v>92058</v>
      </c>
      <c r="D74" s="160">
        <v>90927</v>
      </c>
      <c r="E74" s="160">
        <v>93579</v>
      </c>
    </row>
    <row r="75" spans="1:5" ht="12" customHeight="1" x14ac:dyDescent="0.3">
      <c r="A75" s="15" t="s">
        <v>120</v>
      </c>
      <c r="B75" s="8" t="s">
        <v>201</v>
      </c>
      <c r="C75" s="319">
        <v>23521</v>
      </c>
      <c r="D75" s="161">
        <v>23773</v>
      </c>
      <c r="E75" s="161">
        <v>24132</v>
      </c>
    </row>
    <row r="76" spans="1:5" ht="12" customHeight="1" x14ac:dyDescent="0.3">
      <c r="A76" s="15" t="s">
        <v>121</v>
      </c>
      <c r="B76" s="8" t="s">
        <v>140</v>
      </c>
      <c r="C76" s="320">
        <v>73130</v>
      </c>
      <c r="D76" s="166">
        <v>101377</v>
      </c>
      <c r="E76" s="166">
        <v>116269</v>
      </c>
    </row>
    <row r="77" spans="1:5" ht="12" customHeight="1" x14ac:dyDescent="0.3">
      <c r="A77" s="15" t="s">
        <v>122</v>
      </c>
      <c r="B77" s="12" t="s">
        <v>202</v>
      </c>
      <c r="C77" s="321"/>
      <c r="D77" s="166"/>
      <c r="E77" s="166"/>
    </row>
    <row r="78" spans="1:5" ht="12" customHeight="1" x14ac:dyDescent="0.3">
      <c r="A78" s="15" t="s">
        <v>130</v>
      </c>
      <c r="B78" s="21" t="s">
        <v>203</v>
      </c>
      <c r="C78" s="166">
        <f>SUM(C79:C85)</f>
        <v>14505</v>
      </c>
      <c r="D78" s="166">
        <f>SUM(D79:D85)</f>
        <v>7788</v>
      </c>
      <c r="E78" s="166">
        <f t="shared" ref="E78" si="3">SUM(E79:E85)</f>
        <v>8744</v>
      </c>
    </row>
    <row r="79" spans="1:5" ht="12" customHeight="1" x14ac:dyDescent="0.3">
      <c r="A79" s="15" t="s">
        <v>123</v>
      </c>
      <c r="B79" s="8" t="s">
        <v>397</v>
      </c>
      <c r="C79" s="320">
        <v>2481</v>
      </c>
      <c r="D79" s="166"/>
      <c r="E79" s="166">
        <v>472</v>
      </c>
    </row>
    <row r="80" spans="1:5" ht="12" customHeight="1" x14ac:dyDescent="0.3">
      <c r="A80" s="15" t="s">
        <v>124</v>
      </c>
      <c r="B80" s="59" t="s">
        <v>225</v>
      </c>
      <c r="C80" s="322">
        <v>2893</v>
      </c>
      <c r="D80" s="166">
        <v>1500</v>
      </c>
      <c r="E80" s="166">
        <v>1740</v>
      </c>
    </row>
    <row r="81" spans="1:5" ht="12" customHeight="1" x14ac:dyDescent="0.3">
      <c r="A81" s="15" t="s">
        <v>131</v>
      </c>
      <c r="B81" s="59" t="s">
        <v>281</v>
      </c>
      <c r="C81" s="322">
        <v>5635</v>
      </c>
      <c r="D81" s="166">
        <v>3068</v>
      </c>
      <c r="E81" s="166">
        <v>4395</v>
      </c>
    </row>
    <row r="82" spans="1:5" ht="12" customHeight="1" x14ac:dyDescent="0.3">
      <c r="A82" s="15" t="s">
        <v>132</v>
      </c>
      <c r="B82" s="60" t="s">
        <v>226</v>
      </c>
      <c r="C82" s="323">
        <v>3496</v>
      </c>
      <c r="D82" s="166">
        <v>3220</v>
      </c>
      <c r="E82" s="166">
        <v>2125</v>
      </c>
    </row>
    <row r="83" spans="1:5" ht="12" customHeight="1" x14ac:dyDescent="0.3">
      <c r="A83" s="14" t="s">
        <v>133</v>
      </c>
      <c r="B83" s="61" t="s">
        <v>227</v>
      </c>
      <c r="C83" s="323"/>
      <c r="D83" s="166"/>
      <c r="E83" s="166"/>
    </row>
    <row r="84" spans="1:5" ht="12" customHeight="1" x14ac:dyDescent="0.3">
      <c r="A84" s="15" t="s">
        <v>134</v>
      </c>
      <c r="B84" s="61" t="s">
        <v>228</v>
      </c>
      <c r="C84" s="323"/>
      <c r="D84" s="166"/>
      <c r="E84" s="166">
        <v>12</v>
      </c>
    </row>
    <row r="85" spans="1:5" ht="12" customHeight="1" thickBot="1" x14ac:dyDescent="0.35">
      <c r="A85" s="20" t="s">
        <v>136</v>
      </c>
      <c r="B85" s="62" t="s">
        <v>229</v>
      </c>
      <c r="C85" s="324"/>
      <c r="D85" s="175"/>
      <c r="E85" s="175"/>
    </row>
    <row r="86" spans="1:5" ht="12" customHeight="1" thickBot="1" x14ac:dyDescent="0.35">
      <c r="A86" s="22" t="s">
        <v>50</v>
      </c>
      <c r="B86" s="28" t="s">
        <v>312</v>
      </c>
      <c r="C86" s="159">
        <f>+C87+C88+C89</f>
        <v>23250</v>
      </c>
      <c r="D86" s="159">
        <f>+D87+D88+D89</f>
        <v>62008</v>
      </c>
      <c r="E86" s="159">
        <f>+E87+E88+E89</f>
        <v>62846</v>
      </c>
    </row>
    <row r="87" spans="1:5" ht="12" customHeight="1" x14ac:dyDescent="0.3">
      <c r="A87" s="17" t="s">
        <v>125</v>
      </c>
      <c r="B87" s="8" t="s">
        <v>282</v>
      </c>
      <c r="C87" s="326">
        <v>15186</v>
      </c>
      <c r="D87" s="165">
        <v>40005</v>
      </c>
      <c r="E87" s="165">
        <v>40843</v>
      </c>
    </row>
    <row r="88" spans="1:5" ht="12" customHeight="1" x14ac:dyDescent="0.3">
      <c r="A88" s="17" t="s">
        <v>126</v>
      </c>
      <c r="B88" s="13" t="s">
        <v>205</v>
      </c>
      <c r="C88" s="308">
        <v>8064</v>
      </c>
      <c r="D88" s="121">
        <v>22003</v>
      </c>
      <c r="E88" s="161">
        <v>22003</v>
      </c>
    </row>
    <row r="89" spans="1:5" ht="12" customHeight="1" x14ac:dyDescent="0.3">
      <c r="A89" s="17" t="s">
        <v>127</v>
      </c>
      <c r="B89" s="139" t="s">
        <v>313</v>
      </c>
      <c r="C89" s="309">
        <f>SUM(C90:C92)</f>
        <v>0</v>
      </c>
      <c r="D89" s="121"/>
      <c r="E89" s="121"/>
    </row>
    <row r="90" spans="1:5" ht="12" customHeight="1" x14ac:dyDescent="0.3">
      <c r="A90" s="17" t="s">
        <v>128</v>
      </c>
      <c r="B90" s="139" t="s">
        <v>378</v>
      </c>
      <c r="C90" s="309"/>
      <c r="D90" s="121"/>
      <c r="E90" s="121"/>
    </row>
    <row r="91" spans="1:5" ht="12" customHeight="1" x14ac:dyDescent="0.3">
      <c r="A91" s="17" t="s">
        <v>129</v>
      </c>
      <c r="B91" s="139" t="s">
        <v>314</v>
      </c>
      <c r="C91" s="309">
        <v>0</v>
      </c>
      <c r="D91" s="121"/>
      <c r="E91" s="121"/>
    </row>
    <row r="92" spans="1:5" x14ac:dyDescent="0.3">
      <c r="A92" s="17" t="s">
        <v>135</v>
      </c>
      <c r="B92" s="139" t="s">
        <v>315</v>
      </c>
      <c r="C92" s="309"/>
      <c r="D92" s="121"/>
      <c r="E92" s="121"/>
    </row>
    <row r="93" spans="1:5" ht="12" customHeight="1" x14ac:dyDescent="0.3">
      <c r="A93" s="17" t="s">
        <v>137</v>
      </c>
      <c r="B93" s="273" t="s">
        <v>286</v>
      </c>
      <c r="C93" s="340"/>
      <c r="D93" s="121"/>
      <c r="E93" s="121"/>
    </row>
    <row r="94" spans="1:5" ht="12" customHeight="1" x14ac:dyDescent="0.3">
      <c r="A94" s="17" t="s">
        <v>206</v>
      </c>
      <c r="B94" s="273" t="s">
        <v>287</v>
      </c>
      <c r="C94" s="340"/>
      <c r="D94" s="121"/>
      <c r="E94" s="121"/>
    </row>
    <row r="95" spans="1:5" ht="12" customHeight="1" x14ac:dyDescent="0.3">
      <c r="A95" s="17" t="s">
        <v>207</v>
      </c>
      <c r="B95" s="273" t="s">
        <v>285</v>
      </c>
      <c r="C95" s="340"/>
      <c r="D95" s="121"/>
      <c r="E95" s="121"/>
    </row>
    <row r="96" spans="1:5" ht="24" customHeight="1" thickBot="1" x14ac:dyDescent="0.35">
      <c r="A96" s="14" t="s">
        <v>208</v>
      </c>
      <c r="B96" s="274" t="s">
        <v>284</v>
      </c>
      <c r="C96" s="341"/>
      <c r="D96" s="124"/>
      <c r="E96" s="124"/>
    </row>
    <row r="97" spans="1:5" ht="12" customHeight="1" thickBot="1" x14ac:dyDescent="0.35">
      <c r="A97" s="22" t="s">
        <v>51</v>
      </c>
      <c r="B97" s="53" t="s">
        <v>316</v>
      </c>
      <c r="C97" s="327"/>
      <c r="D97" s="159">
        <f>+D98+D99</f>
        <v>1500</v>
      </c>
      <c r="E97" s="159">
        <f>+E98+E99</f>
        <v>0</v>
      </c>
    </row>
    <row r="98" spans="1:5" ht="12" customHeight="1" x14ac:dyDescent="0.3">
      <c r="A98" s="17" t="s">
        <v>99</v>
      </c>
      <c r="B98" s="10" t="s">
        <v>93</v>
      </c>
      <c r="C98" s="326"/>
      <c r="D98" s="165">
        <v>1500</v>
      </c>
      <c r="E98" s="165"/>
    </row>
    <row r="99" spans="1:5" ht="12" customHeight="1" thickBot="1" x14ac:dyDescent="0.35">
      <c r="A99" s="18" t="s">
        <v>100</v>
      </c>
      <c r="B99" s="13" t="s">
        <v>94</v>
      </c>
      <c r="C99" s="320"/>
      <c r="D99" s="166"/>
      <c r="E99" s="166"/>
    </row>
    <row r="100" spans="1:5" s="137" customFormat="1" ht="12" customHeight="1" thickBot="1" x14ac:dyDescent="0.3">
      <c r="A100" s="143" t="s">
        <v>52</v>
      </c>
      <c r="B100" s="138" t="s">
        <v>288</v>
      </c>
      <c r="C100" s="328"/>
      <c r="D100" s="285"/>
      <c r="E100" s="285"/>
    </row>
    <row r="101" spans="1:5" ht="12" customHeight="1" thickBot="1" x14ac:dyDescent="0.35">
      <c r="A101" s="135" t="s">
        <v>53</v>
      </c>
      <c r="B101" s="136" t="s">
        <v>152</v>
      </c>
      <c r="C101" s="158">
        <f>+C73+C86+C97+C100</f>
        <v>226464</v>
      </c>
      <c r="D101" s="158">
        <f>+D73+D86+D97+D100</f>
        <v>287373</v>
      </c>
      <c r="E101" s="158">
        <f>+E73+E86+E97+E100</f>
        <v>305570</v>
      </c>
    </row>
    <row r="102" spans="1:5" ht="12" customHeight="1" thickBot="1" x14ac:dyDescent="0.35">
      <c r="A102" s="143" t="s">
        <v>54</v>
      </c>
      <c r="B102" s="138" t="s">
        <v>379</v>
      </c>
      <c r="C102" s="159">
        <f t="shared" ref="C102:D102" si="4">+C103+C111</f>
        <v>3638</v>
      </c>
      <c r="D102" s="159">
        <f t="shared" si="4"/>
        <v>3665</v>
      </c>
      <c r="E102" s="159">
        <f>+E103+E111</f>
        <v>3665</v>
      </c>
    </row>
    <row r="103" spans="1:5" ht="12" customHeight="1" thickBot="1" x14ac:dyDescent="0.35">
      <c r="A103" s="157" t="s">
        <v>106</v>
      </c>
      <c r="B103" s="275" t="s">
        <v>380</v>
      </c>
      <c r="C103" s="287">
        <f t="shared" ref="C103:D103" si="5">+C104+C105+C106+C107+C108+C109+C110</f>
        <v>3638</v>
      </c>
      <c r="D103" s="287">
        <f t="shared" si="5"/>
        <v>3665</v>
      </c>
      <c r="E103" s="287">
        <f>+E104+E105+E106+E107+E108+E109+E110</f>
        <v>3665</v>
      </c>
    </row>
    <row r="104" spans="1:5" ht="12" customHeight="1" x14ac:dyDescent="0.3">
      <c r="A104" s="150" t="s">
        <v>109</v>
      </c>
      <c r="B104" s="151" t="s">
        <v>289</v>
      </c>
      <c r="C104" s="330"/>
      <c r="D104" s="183"/>
      <c r="E104" s="183"/>
    </row>
    <row r="105" spans="1:5" ht="12" customHeight="1" x14ac:dyDescent="0.3">
      <c r="A105" s="144" t="s">
        <v>110</v>
      </c>
      <c r="B105" s="139" t="s">
        <v>290</v>
      </c>
      <c r="C105" s="312"/>
      <c r="D105" s="184"/>
      <c r="E105" s="184"/>
    </row>
    <row r="106" spans="1:5" ht="12" customHeight="1" x14ac:dyDescent="0.3">
      <c r="A106" s="144" t="s">
        <v>111</v>
      </c>
      <c r="B106" s="139" t="s">
        <v>291</v>
      </c>
      <c r="C106" s="312"/>
      <c r="D106" s="184"/>
      <c r="E106" s="184"/>
    </row>
    <row r="107" spans="1:5" ht="12" customHeight="1" x14ac:dyDescent="0.3">
      <c r="A107" s="144" t="s">
        <v>112</v>
      </c>
      <c r="B107" s="139" t="s">
        <v>292</v>
      </c>
      <c r="C107" s="312"/>
      <c r="D107" s="184"/>
      <c r="E107" s="184"/>
    </row>
    <row r="108" spans="1:5" ht="12" customHeight="1" x14ac:dyDescent="0.3">
      <c r="A108" s="144" t="s">
        <v>191</v>
      </c>
      <c r="B108" s="139" t="s">
        <v>293</v>
      </c>
      <c r="C108" s="312"/>
      <c r="D108" s="184"/>
      <c r="E108" s="184"/>
    </row>
    <row r="109" spans="1:5" ht="12" customHeight="1" x14ac:dyDescent="0.3">
      <c r="A109" s="144" t="s">
        <v>209</v>
      </c>
      <c r="B109" s="139" t="s">
        <v>294</v>
      </c>
      <c r="C109" s="312"/>
      <c r="D109" s="184"/>
      <c r="E109" s="184"/>
    </row>
    <row r="110" spans="1:5" ht="12" customHeight="1" thickBot="1" x14ac:dyDescent="0.35">
      <c r="A110" s="152" t="s">
        <v>210</v>
      </c>
      <c r="B110" s="153" t="s">
        <v>401</v>
      </c>
      <c r="C110" s="331">
        <v>3638</v>
      </c>
      <c r="D110" s="185">
        <v>3665</v>
      </c>
      <c r="E110" s="185">
        <v>3665</v>
      </c>
    </row>
    <row r="111" spans="1:5" ht="12" customHeight="1" thickBot="1" x14ac:dyDescent="0.35">
      <c r="A111" s="157" t="s">
        <v>107</v>
      </c>
      <c r="B111" s="275" t="s">
        <v>381</v>
      </c>
      <c r="C111" s="329"/>
      <c r="D111" s="287">
        <f>+D112+D113+D114+D115+D116+D117+D118+D119</f>
        <v>0</v>
      </c>
      <c r="E111" s="287">
        <f>+E112+E113+E114+E115+E116+E117+E118+E119</f>
        <v>0</v>
      </c>
    </row>
    <row r="112" spans="1:5" ht="12" customHeight="1" x14ac:dyDescent="0.3">
      <c r="A112" s="150" t="s">
        <v>115</v>
      </c>
      <c r="B112" s="151" t="s">
        <v>289</v>
      </c>
      <c r="C112" s="330"/>
      <c r="D112" s="183"/>
      <c r="E112" s="183"/>
    </row>
    <row r="113" spans="1:9" ht="12" customHeight="1" x14ac:dyDescent="0.3">
      <c r="A113" s="144" t="s">
        <v>116</v>
      </c>
      <c r="B113" s="139" t="s">
        <v>296</v>
      </c>
      <c r="C113" s="312"/>
      <c r="D113" s="184"/>
      <c r="E113" s="184"/>
    </row>
    <row r="114" spans="1:9" ht="12" customHeight="1" x14ac:dyDescent="0.3">
      <c r="A114" s="144" t="s">
        <v>117</v>
      </c>
      <c r="B114" s="139" t="s">
        <v>291</v>
      </c>
      <c r="C114" s="312"/>
      <c r="D114" s="184"/>
      <c r="E114" s="184"/>
    </row>
    <row r="115" spans="1:9" ht="12" customHeight="1" x14ac:dyDescent="0.3">
      <c r="A115" s="144" t="s">
        <v>118</v>
      </c>
      <c r="B115" s="139" t="s">
        <v>292</v>
      </c>
      <c r="C115" s="312"/>
      <c r="D115" s="184"/>
      <c r="E115" s="184"/>
    </row>
    <row r="116" spans="1:9" ht="12" customHeight="1" x14ac:dyDescent="0.3">
      <c r="A116" s="144" t="s">
        <v>192</v>
      </c>
      <c r="B116" s="139" t="s">
        <v>293</v>
      </c>
      <c r="C116" s="312"/>
      <c r="D116" s="184"/>
      <c r="E116" s="184"/>
    </row>
    <row r="117" spans="1:9" ht="12" customHeight="1" x14ac:dyDescent="0.3">
      <c r="A117" s="144" t="s">
        <v>211</v>
      </c>
      <c r="B117" s="139" t="s">
        <v>297</v>
      </c>
      <c r="C117" s="312"/>
      <c r="D117" s="184"/>
      <c r="E117" s="184"/>
    </row>
    <row r="118" spans="1:9" ht="12" customHeight="1" x14ac:dyDescent="0.3">
      <c r="A118" s="144" t="s">
        <v>212</v>
      </c>
      <c r="B118" s="139" t="s">
        <v>295</v>
      </c>
      <c r="C118" s="312"/>
      <c r="D118" s="184"/>
      <c r="E118" s="184"/>
    </row>
    <row r="119" spans="1:9" ht="12" customHeight="1" thickBot="1" x14ac:dyDescent="0.35">
      <c r="A119" s="152" t="s">
        <v>213</v>
      </c>
      <c r="B119" s="153" t="s">
        <v>382</v>
      </c>
      <c r="C119" s="331"/>
      <c r="D119" s="185"/>
      <c r="E119" s="185"/>
    </row>
    <row r="120" spans="1:9" ht="12" customHeight="1" thickBot="1" x14ac:dyDescent="0.35">
      <c r="A120" s="143" t="s">
        <v>55</v>
      </c>
      <c r="B120" s="271" t="s">
        <v>298</v>
      </c>
      <c r="C120" s="176">
        <f>+C101+C102</f>
        <v>230102</v>
      </c>
      <c r="D120" s="176">
        <f>+D101+D102</f>
        <v>291038</v>
      </c>
      <c r="E120" s="176">
        <f>+E101+E102</f>
        <v>309235</v>
      </c>
    </row>
    <row r="121" spans="1:9" ht="15" customHeight="1" thickBot="1" x14ac:dyDescent="0.35">
      <c r="A121" s="143" t="s">
        <v>56</v>
      </c>
      <c r="B121" s="271" t="s">
        <v>299</v>
      </c>
      <c r="C121" s="314"/>
      <c r="D121" s="177"/>
      <c r="E121" s="177"/>
      <c r="F121" s="36"/>
      <c r="G121" s="54"/>
      <c r="H121" s="54"/>
      <c r="I121" s="54"/>
    </row>
    <row r="122" spans="1:9" s="1" customFormat="1" ht="12.9" customHeight="1" thickBot="1" x14ac:dyDescent="0.3">
      <c r="A122" s="154" t="s">
        <v>57</v>
      </c>
      <c r="B122" s="272" t="s">
        <v>300</v>
      </c>
      <c r="C122" s="170">
        <f>+C120+C121</f>
        <v>230102</v>
      </c>
      <c r="D122" s="170">
        <f>+D120+D121</f>
        <v>291038</v>
      </c>
      <c r="E122" s="170">
        <f>+E120+E121</f>
        <v>309235</v>
      </c>
    </row>
    <row r="123" spans="1:9" ht="7.5" customHeight="1" x14ac:dyDescent="0.3">
      <c r="A123" s="276"/>
      <c r="B123" s="276"/>
      <c r="C123" s="332"/>
      <c r="D123" s="277"/>
      <c r="E123" s="277"/>
    </row>
    <row r="124" spans="1:9" x14ac:dyDescent="0.3">
      <c r="A124" s="479" t="s">
        <v>155</v>
      </c>
      <c r="B124" s="479"/>
      <c r="C124" s="479"/>
      <c r="D124" s="479"/>
      <c r="E124" s="33"/>
    </row>
    <row r="125" spans="1:9" ht="15" customHeight="1" thickBot="1" x14ac:dyDescent="0.35">
      <c r="A125" s="477" t="s">
        <v>149</v>
      </c>
      <c r="B125" s="477"/>
      <c r="C125" s="295"/>
      <c r="D125" s="180" t="s">
        <v>302</v>
      </c>
      <c r="E125" s="180" t="s">
        <v>302</v>
      </c>
    </row>
    <row r="126" spans="1:9" ht="13.5" customHeight="1" thickBot="1" x14ac:dyDescent="0.35">
      <c r="A126" s="22">
        <v>1</v>
      </c>
      <c r="B126" s="28" t="s">
        <v>220</v>
      </c>
      <c r="C126" s="325"/>
      <c r="D126" s="178">
        <f>+D51-D101</f>
        <v>-62923</v>
      </c>
      <c r="E126" s="178">
        <f>+E51-E101</f>
        <v>-66378</v>
      </c>
    </row>
    <row r="127" spans="1:9" ht="7.5" customHeight="1" x14ac:dyDescent="0.3">
      <c r="A127" s="276"/>
      <c r="B127" s="276"/>
      <c r="C127" s="332"/>
      <c r="D127" s="277"/>
      <c r="E127" s="277"/>
    </row>
    <row r="128" spans="1:9" x14ac:dyDescent="0.3">
      <c r="A128" s="473" t="s">
        <v>301</v>
      </c>
      <c r="B128" s="473"/>
      <c r="C128" s="473"/>
      <c r="D128" s="473"/>
      <c r="E128"/>
    </row>
    <row r="129" spans="1:5" ht="12.75" customHeight="1" thickBot="1" x14ac:dyDescent="0.35">
      <c r="A129" s="476" t="s">
        <v>150</v>
      </c>
      <c r="B129" s="476"/>
      <c r="C129" s="333"/>
      <c r="D129" s="186" t="s">
        <v>302</v>
      </c>
      <c r="E129" s="186" t="s">
        <v>302</v>
      </c>
    </row>
    <row r="130" spans="1:5" ht="13.5" customHeight="1" thickBot="1" x14ac:dyDescent="0.35">
      <c r="A130" s="143" t="s">
        <v>49</v>
      </c>
      <c r="B130" s="155" t="s">
        <v>383</v>
      </c>
      <c r="C130" s="334"/>
      <c r="D130" s="176">
        <f>IF('2.1.sz.mell  '!C32&lt;&gt;"-",'2.1.sz.mell  '!C32,0)</f>
        <v>0</v>
      </c>
      <c r="E130" s="176" t="str">
        <f>IF('2.1.sz.mell  '!D32&lt;&gt;"-",'2.1.sz.mell  '!D32,0)</f>
        <v>Tárgyévi  többlet:</v>
      </c>
    </row>
    <row r="131" spans="1:5" ht="13.5" customHeight="1" thickBot="1" x14ac:dyDescent="0.35">
      <c r="A131" s="143" t="s">
        <v>50</v>
      </c>
      <c r="B131" s="155" t="s">
        <v>384</v>
      </c>
      <c r="C131" s="176" t="str">
        <f>IF('2.2.sz.mell  '!B36&lt;&gt;"-",'2.2.sz.mell  '!B36,0)</f>
        <v>Tárgyévi  hiány:</v>
      </c>
      <c r="D131" s="176">
        <f>IF('2.2.sz.mell  '!C36&lt;&gt;"-",'2.2.sz.mell  '!C36,0)</f>
        <v>53686</v>
      </c>
      <c r="E131" s="176" t="str">
        <f>IF('2.2.sz.mell  '!D36&lt;&gt;"-",'2.2.sz.mell  '!D36,0)</f>
        <v>Tárgyévi  többlet:</v>
      </c>
    </row>
    <row r="132" spans="1:5" ht="13.5" customHeight="1" thickBot="1" x14ac:dyDescent="0.35">
      <c r="A132" s="143" t="s">
        <v>51</v>
      </c>
      <c r="B132" s="155" t="s">
        <v>317</v>
      </c>
      <c r="C132" s="334"/>
      <c r="D132" s="176">
        <f>D131+D130</f>
        <v>53686</v>
      </c>
      <c r="E132" s="176"/>
    </row>
    <row r="133" spans="1:5" ht="7.5" customHeight="1" x14ac:dyDescent="0.3">
      <c r="A133" s="278"/>
      <c r="B133" s="279"/>
      <c r="C133" s="335"/>
      <c r="D133" s="280"/>
      <c r="E133" s="280"/>
    </row>
    <row r="134" spans="1:5" x14ac:dyDescent="0.3">
      <c r="A134" s="474" t="s">
        <v>303</v>
      </c>
      <c r="B134" s="474"/>
      <c r="C134" s="474"/>
      <c r="D134" s="474"/>
      <c r="E134" s="33"/>
    </row>
    <row r="135" spans="1:5" ht="12.75" customHeight="1" thickBot="1" x14ac:dyDescent="0.35">
      <c r="A135" s="476" t="s">
        <v>304</v>
      </c>
      <c r="B135" s="476"/>
      <c r="C135" s="333"/>
      <c r="D135" s="186" t="s">
        <v>302</v>
      </c>
      <c r="E135" s="186" t="s">
        <v>302</v>
      </c>
    </row>
    <row r="136" spans="1:5" ht="12.75" customHeight="1" thickBot="1" x14ac:dyDescent="0.35">
      <c r="A136" s="143" t="s">
        <v>49</v>
      </c>
      <c r="B136" s="155" t="s">
        <v>385</v>
      </c>
      <c r="C136" s="334"/>
      <c r="D136" s="176">
        <f>+D137-D140</f>
        <v>62923</v>
      </c>
      <c r="E136" s="176">
        <f>+E137-E140</f>
        <v>66378</v>
      </c>
    </row>
    <row r="137" spans="1:5" ht="12.75" customHeight="1" thickBot="1" x14ac:dyDescent="0.35">
      <c r="A137" s="156" t="s">
        <v>119</v>
      </c>
      <c r="B137" s="281" t="s">
        <v>305</v>
      </c>
      <c r="C137" s="336"/>
      <c r="D137" s="286">
        <f>+D52</f>
        <v>66588</v>
      </c>
      <c r="E137" s="286">
        <f>+E52</f>
        <v>70043</v>
      </c>
    </row>
    <row r="138" spans="1:5" ht="12.75" customHeight="1" thickBot="1" x14ac:dyDescent="0.35">
      <c r="A138" s="157" t="s">
        <v>221</v>
      </c>
      <c r="B138" s="282" t="s">
        <v>306</v>
      </c>
      <c r="C138" s="337"/>
      <c r="D138" s="179">
        <f>+'2.1.sz.mell  '!C27</f>
        <v>70043</v>
      </c>
      <c r="E138" s="179" t="str">
        <f>+'2.1.sz.mell  '!D27</f>
        <v>Működési célú finanszírozási kiadások összesen (14+...+21)</v>
      </c>
    </row>
    <row r="139" spans="1:5" ht="12.75" customHeight="1" thickBot="1" x14ac:dyDescent="0.35">
      <c r="A139" s="157" t="s">
        <v>222</v>
      </c>
      <c r="B139" s="282" t="s">
        <v>307</v>
      </c>
      <c r="C139" s="337"/>
      <c r="D139" s="179">
        <f>+'2.2.sz.mell  '!C31</f>
        <v>0</v>
      </c>
      <c r="E139" s="179" t="str">
        <f>+'2.2.sz.mell  '!D31</f>
        <v>Felhalmozási célú finanszírozási kiadások összesen
(14+...+25)</v>
      </c>
    </row>
    <row r="140" spans="1:5" ht="12.75" customHeight="1" thickBot="1" x14ac:dyDescent="0.35">
      <c r="A140" s="156" t="s">
        <v>120</v>
      </c>
      <c r="B140" s="281" t="s">
        <v>308</v>
      </c>
      <c r="C140" s="336"/>
      <c r="D140" s="286">
        <f>+D102</f>
        <v>3665</v>
      </c>
      <c r="E140" s="286">
        <f>+E102</f>
        <v>3665</v>
      </c>
    </row>
    <row r="141" spans="1:5" ht="12.75" customHeight="1" thickBot="1" x14ac:dyDescent="0.35">
      <c r="A141" s="157" t="s">
        <v>223</v>
      </c>
      <c r="B141" s="282" t="s">
        <v>309</v>
      </c>
      <c r="C141" s="337"/>
      <c r="D141" s="179">
        <f>+'2.1.sz.mell  '!E27</f>
        <v>3665</v>
      </c>
      <c r="E141" s="179">
        <f>+'2.1.sz.mell  '!F27</f>
        <v>0</v>
      </c>
    </row>
    <row r="142" spans="1:5" ht="12.75" customHeight="1" thickBot="1" x14ac:dyDescent="0.35">
      <c r="A142" s="157" t="s">
        <v>224</v>
      </c>
      <c r="B142" s="282" t="s">
        <v>310</v>
      </c>
      <c r="C142" s="337"/>
      <c r="D142" s="179">
        <f>+'2.2.sz.mell  '!E31</f>
        <v>0</v>
      </c>
      <c r="E142" s="179">
        <f>+'2.2.sz.mell  '!F31</f>
        <v>0</v>
      </c>
    </row>
  </sheetData>
  <mergeCells count="10">
    <mergeCell ref="A128:D128"/>
    <mergeCell ref="A134:D134"/>
    <mergeCell ref="A1:D1"/>
    <mergeCell ref="A135:B135"/>
    <mergeCell ref="A129:B129"/>
    <mergeCell ref="A2:B2"/>
    <mergeCell ref="A70:B70"/>
    <mergeCell ref="A124:D124"/>
    <mergeCell ref="A125:B125"/>
    <mergeCell ref="A69:D69"/>
  </mergeCells>
  <phoneticPr fontId="0" type="noConversion"/>
  <printOptions horizontalCentered="1"/>
  <pageMargins left="0.23622047244094491" right="0.15748031496062992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Enese Község Önkormányzata
2016. ÉVI KÖLTSÉGVETÉSÉNEK ÖSSZEVONT MÉRLEGE&amp;10
&amp;R&amp;"Times New Roman CE,Félkövér dőlt"&amp;11 1. melléklet az 5/2017. (V.24.) önkormányzati rendelethez</oddHeader>
  </headerFooter>
  <rowBreaks count="1" manualBreakCount="1">
    <brk id="6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SheetLayoutView="100" workbookViewId="0">
      <selection activeCell="G4" sqref="G4"/>
    </sheetView>
  </sheetViews>
  <sheetFormatPr defaultColWidth="9.33203125" defaultRowHeight="13.2" x14ac:dyDescent="0.25"/>
  <cols>
    <col min="1" max="1" width="6" style="39" customWidth="1"/>
    <col min="2" max="2" width="45.44140625" style="68" customWidth="1"/>
    <col min="3" max="3" width="16.109375" style="39" customWidth="1"/>
    <col min="4" max="4" width="45.109375" style="39" customWidth="1"/>
    <col min="5" max="5" width="16.33203125" style="39" customWidth="1"/>
    <col min="6" max="6" width="4.77734375" style="39" customWidth="1"/>
    <col min="7" max="16384" width="9.33203125" style="39"/>
  </cols>
  <sheetData>
    <row r="1" spans="1:6" ht="39.75" customHeight="1" x14ac:dyDescent="0.25">
      <c r="B1" s="199" t="s">
        <v>156</v>
      </c>
      <c r="C1" s="200"/>
      <c r="D1" s="200"/>
      <c r="E1" s="200"/>
      <c r="F1" s="482" t="s">
        <v>409</v>
      </c>
    </row>
    <row r="2" spans="1:6" ht="14.4" thickBot="1" x14ac:dyDescent="0.3">
      <c r="E2" s="201" t="s">
        <v>408</v>
      </c>
      <c r="F2" s="482"/>
    </row>
    <row r="3" spans="1:6" ht="18" customHeight="1" thickBot="1" x14ac:dyDescent="0.3">
      <c r="A3" s="480" t="s">
        <v>97</v>
      </c>
      <c r="B3" s="202" t="s">
        <v>87</v>
      </c>
      <c r="C3" s="203"/>
      <c r="D3" s="202" t="s">
        <v>91</v>
      </c>
      <c r="E3" s="204"/>
      <c r="F3" s="482"/>
    </row>
    <row r="4" spans="1:6" s="205" customFormat="1" ht="35.25" customHeight="1" thickBot="1" x14ac:dyDescent="0.3">
      <c r="A4" s="481"/>
      <c r="B4" s="69" t="s">
        <v>95</v>
      </c>
      <c r="C4" s="70" t="s">
        <v>407</v>
      </c>
      <c r="D4" s="69" t="s">
        <v>95</v>
      </c>
      <c r="E4" s="38" t="s">
        <v>407</v>
      </c>
      <c r="F4" s="482"/>
    </row>
    <row r="5" spans="1:6" s="210" customFormat="1" ht="12" customHeight="1" thickBot="1" x14ac:dyDescent="0.3">
      <c r="A5" s="206">
        <v>1</v>
      </c>
      <c r="B5" s="207">
        <v>2</v>
      </c>
      <c r="C5" s="208" t="s">
        <v>51</v>
      </c>
      <c r="D5" s="207" t="s">
        <v>53</v>
      </c>
      <c r="E5" s="209" t="s">
        <v>54</v>
      </c>
      <c r="F5" s="482"/>
    </row>
    <row r="6" spans="1:6" ht="12.9" customHeight="1" x14ac:dyDescent="0.25">
      <c r="A6" s="211" t="s">
        <v>49</v>
      </c>
      <c r="B6" s="212" t="s">
        <v>177</v>
      </c>
      <c r="C6" s="188">
        <v>75846</v>
      </c>
      <c r="D6" s="212" t="s">
        <v>96</v>
      </c>
      <c r="E6" s="194">
        <v>93579</v>
      </c>
      <c r="F6" s="482"/>
    </row>
    <row r="7" spans="1:6" ht="19.5" customHeight="1" x14ac:dyDescent="0.25">
      <c r="A7" s="213" t="s">
        <v>50</v>
      </c>
      <c r="B7" s="214" t="s">
        <v>88</v>
      </c>
      <c r="C7" s="189">
        <v>16130</v>
      </c>
      <c r="D7" s="214" t="s">
        <v>201</v>
      </c>
      <c r="E7" s="195">
        <v>24132</v>
      </c>
      <c r="F7" s="482"/>
    </row>
    <row r="8" spans="1:6" ht="12.9" customHeight="1" x14ac:dyDescent="0.25">
      <c r="A8" s="213" t="s">
        <v>51</v>
      </c>
      <c r="B8" s="214" t="s">
        <v>90</v>
      </c>
      <c r="C8" s="189">
        <v>8083</v>
      </c>
      <c r="D8" s="214" t="s">
        <v>330</v>
      </c>
      <c r="E8" s="195">
        <v>116269</v>
      </c>
      <c r="F8" s="482"/>
    </row>
    <row r="9" spans="1:6" ht="12.9" customHeight="1" x14ac:dyDescent="0.25">
      <c r="A9" s="213" t="s">
        <v>52</v>
      </c>
      <c r="B9" s="215" t="s">
        <v>318</v>
      </c>
      <c r="C9" s="189">
        <v>114474</v>
      </c>
      <c r="D9" s="214" t="s">
        <v>202</v>
      </c>
      <c r="E9" s="195"/>
      <c r="F9" s="482"/>
    </row>
    <row r="10" spans="1:6" ht="12.9" customHeight="1" x14ac:dyDescent="0.25">
      <c r="A10" s="213" t="s">
        <v>53</v>
      </c>
      <c r="B10" s="214" t="s">
        <v>319</v>
      </c>
      <c r="C10" s="189">
        <v>15452</v>
      </c>
      <c r="D10" s="214" t="s">
        <v>203</v>
      </c>
      <c r="E10" s="195">
        <v>8744</v>
      </c>
      <c r="F10" s="482"/>
    </row>
    <row r="11" spans="1:6" ht="12.9" customHeight="1" x14ac:dyDescent="0.25">
      <c r="A11" s="213" t="s">
        <v>54</v>
      </c>
      <c r="B11" s="214" t="s">
        <v>351</v>
      </c>
      <c r="C11" s="190"/>
      <c r="D11" s="214" t="s">
        <v>81</v>
      </c>
      <c r="E11" s="195"/>
      <c r="F11" s="482"/>
    </row>
    <row r="12" spans="1:6" ht="12.9" customHeight="1" x14ac:dyDescent="0.25">
      <c r="A12" s="213" t="s">
        <v>55</v>
      </c>
      <c r="B12" s="214" t="s">
        <v>320</v>
      </c>
      <c r="C12" s="189">
        <v>47</v>
      </c>
      <c r="D12" s="214" t="s">
        <v>45</v>
      </c>
      <c r="E12" s="195"/>
      <c r="F12" s="482"/>
    </row>
    <row r="13" spans="1:6" ht="12.9" customHeight="1" x14ac:dyDescent="0.25">
      <c r="A13" s="213" t="s">
        <v>56</v>
      </c>
      <c r="B13" s="214" t="s">
        <v>321</v>
      </c>
      <c r="C13" s="189"/>
      <c r="D13" s="37"/>
      <c r="E13" s="195"/>
      <c r="F13" s="482"/>
    </row>
    <row r="14" spans="1:6" ht="12.9" customHeight="1" x14ac:dyDescent="0.25">
      <c r="A14" s="213" t="s">
        <v>57</v>
      </c>
      <c r="B14" s="216" t="s">
        <v>322</v>
      </c>
      <c r="C14" s="190"/>
      <c r="D14" s="37"/>
      <c r="E14" s="195"/>
      <c r="F14" s="482"/>
    </row>
    <row r="15" spans="1:6" ht="12.9" customHeight="1" x14ac:dyDescent="0.25">
      <c r="A15" s="213" t="s">
        <v>58</v>
      </c>
      <c r="B15" s="37"/>
      <c r="C15" s="189"/>
      <c r="D15" s="37"/>
      <c r="E15" s="195"/>
      <c r="F15" s="482"/>
    </row>
    <row r="16" spans="1:6" ht="12.9" customHeight="1" x14ac:dyDescent="0.25">
      <c r="A16" s="213" t="s">
        <v>59</v>
      </c>
      <c r="B16" s="37"/>
      <c r="C16" s="189"/>
      <c r="D16" s="37"/>
      <c r="E16" s="195"/>
      <c r="F16" s="482"/>
    </row>
    <row r="17" spans="1:6" ht="12.9" customHeight="1" thickBot="1" x14ac:dyDescent="0.3">
      <c r="A17" s="213" t="s">
        <v>60</v>
      </c>
      <c r="B17" s="40"/>
      <c r="C17" s="191"/>
      <c r="D17" s="37"/>
      <c r="E17" s="196"/>
      <c r="F17" s="482"/>
    </row>
    <row r="18" spans="1:6" ht="15.9" customHeight="1" thickBot="1" x14ac:dyDescent="0.3">
      <c r="A18" s="217" t="s">
        <v>61</v>
      </c>
      <c r="B18" s="55" t="s">
        <v>344</v>
      </c>
      <c r="C18" s="192">
        <f>+C6+C7+C8+C9+C10+C12+C13+C14+C15+C16+C17</f>
        <v>230032</v>
      </c>
      <c r="D18" s="55" t="s">
        <v>343</v>
      </c>
      <c r="E18" s="197">
        <f>SUM(E6:E17)</f>
        <v>242724</v>
      </c>
      <c r="F18" s="482"/>
    </row>
    <row r="19" spans="1:6" ht="12.9" customHeight="1" x14ac:dyDescent="0.25">
      <c r="A19" s="218" t="s">
        <v>62</v>
      </c>
      <c r="B19" s="219" t="s">
        <v>323</v>
      </c>
      <c r="C19" s="220">
        <f>+C20+C21+C22+C23</f>
        <v>70043</v>
      </c>
      <c r="D19" s="221" t="s">
        <v>214</v>
      </c>
      <c r="E19" s="198"/>
      <c r="F19" s="482"/>
    </row>
    <row r="20" spans="1:6" ht="12.9" customHeight="1" x14ac:dyDescent="0.25">
      <c r="A20" s="222" t="s">
        <v>63</v>
      </c>
      <c r="B20" s="221" t="s">
        <v>261</v>
      </c>
      <c r="C20" s="43">
        <v>65802</v>
      </c>
      <c r="D20" s="221" t="s">
        <v>215</v>
      </c>
      <c r="E20" s="44"/>
      <c r="F20" s="482"/>
    </row>
    <row r="21" spans="1:6" ht="12.9" customHeight="1" x14ac:dyDescent="0.25">
      <c r="A21" s="222" t="s">
        <v>64</v>
      </c>
      <c r="B21" s="221" t="s">
        <v>262</v>
      </c>
      <c r="C21" s="43"/>
      <c r="D21" s="221" t="s">
        <v>153</v>
      </c>
      <c r="E21" s="44"/>
      <c r="F21" s="482"/>
    </row>
    <row r="22" spans="1:6" ht="12.9" customHeight="1" x14ac:dyDescent="0.25">
      <c r="A22" s="222" t="s">
        <v>65</v>
      </c>
      <c r="B22" s="221" t="s">
        <v>403</v>
      </c>
      <c r="C22" s="43">
        <v>4241</v>
      </c>
      <c r="D22" s="221" t="s">
        <v>154</v>
      </c>
      <c r="E22" s="44"/>
      <c r="F22" s="482"/>
    </row>
    <row r="23" spans="1:6" ht="12.9" customHeight="1" x14ac:dyDescent="0.25">
      <c r="A23" s="222" t="s">
        <v>66</v>
      </c>
      <c r="B23" s="221" t="s">
        <v>324</v>
      </c>
      <c r="C23" s="43"/>
      <c r="D23" s="219" t="s">
        <v>331</v>
      </c>
      <c r="E23" s="44"/>
      <c r="F23" s="482"/>
    </row>
    <row r="24" spans="1:6" ht="12.9" customHeight="1" x14ac:dyDescent="0.25">
      <c r="A24" s="222" t="s">
        <v>67</v>
      </c>
      <c r="B24" s="221" t="s">
        <v>325</v>
      </c>
      <c r="C24" s="223">
        <f>+C25+C26</f>
        <v>0</v>
      </c>
      <c r="D24" s="221" t="s">
        <v>216</v>
      </c>
      <c r="E24" s="44"/>
      <c r="F24" s="482"/>
    </row>
    <row r="25" spans="1:6" ht="12.9" customHeight="1" x14ac:dyDescent="0.25">
      <c r="A25" s="218" t="s">
        <v>68</v>
      </c>
      <c r="B25" s="219" t="s">
        <v>326</v>
      </c>
      <c r="C25" s="193"/>
      <c r="D25" s="212" t="s">
        <v>217</v>
      </c>
      <c r="E25" s="198"/>
      <c r="F25" s="482"/>
    </row>
    <row r="26" spans="1:6" ht="12.9" customHeight="1" thickBot="1" x14ac:dyDescent="0.3">
      <c r="A26" s="222" t="s">
        <v>69</v>
      </c>
      <c r="B26" s="221" t="s">
        <v>269</v>
      </c>
      <c r="C26" s="43"/>
      <c r="D26" s="37" t="s">
        <v>404</v>
      </c>
      <c r="E26" s="44">
        <v>3665</v>
      </c>
      <c r="F26" s="482"/>
    </row>
    <row r="27" spans="1:6" ht="15.9" customHeight="1" thickBot="1" x14ac:dyDescent="0.3">
      <c r="A27" s="217" t="s">
        <v>70</v>
      </c>
      <c r="B27" s="55" t="s">
        <v>341</v>
      </c>
      <c r="C27" s="192">
        <f>+C19+C24</f>
        <v>70043</v>
      </c>
      <c r="D27" s="55" t="s">
        <v>342</v>
      </c>
      <c r="E27" s="197">
        <f>SUM(E19:E26)</f>
        <v>3665</v>
      </c>
      <c r="F27" s="482"/>
    </row>
    <row r="28" spans="1:6" ht="18" customHeight="1" thickBot="1" x14ac:dyDescent="0.3">
      <c r="A28" s="217" t="s">
        <v>71</v>
      </c>
      <c r="B28" s="224" t="s">
        <v>329</v>
      </c>
      <c r="C28" s="192">
        <f>+C18+C27</f>
        <v>300075</v>
      </c>
      <c r="D28" s="224" t="s">
        <v>332</v>
      </c>
      <c r="E28" s="197">
        <f>+E18+E27</f>
        <v>246389</v>
      </c>
      <c r="F28" s="482"/>
    </row>
    <row r="29" spans="1:6" ht="18" customHeight="1" thickBot="1" x14ac:dyDescent="0.3">
      <c r="A29" s="217" t="s">
        <v>72</v>
      </c>
      <c r="B29" s="55" t="s">
        <v>327</v>
      </c>
      <c r="C29" s="228"/>
      <c r="D29" s="55" t="s">
        <v>333</v>
      </c>
      <c r="E29" s="227"/>
      <c r="F29" s="482"/>
    </row>
    <row r="30" spans="1:6" ht="13.8" thickBot="1" x14ac:dyDescent="0.3">
      <c r="A30" s="217" t="s">
        <v>73</v>
      </c>
      <c r="B30" s="225" t="s">
        <v>328</v>
      </c>
      <c r="C30" s="226">
        <f>+C28+C29</f>
        <v>300075</v>
      </c>
      <c r="D30" s="225" t="s">
        <v>334</v>
      </c>
      <c r="E30" s="226">
        <f>+E28+E29</f>
        <v>246389</v>
      </c>
      <c r="F30" s="482"/>
    </row>
    <row r="31" spans="1:6" ht="13.8" thickBot="1" x14ac:dyDescent="0.3">
      <c r="A31" s="217" t="s">
        <v>74</v>
      </c>
      <c r="B31" s="225" t="s">
        <v>158</v>
      </c>
      <c r="C31" s="226">
        <f>IF(C18-E18&lt;0,E18-C18,"-")</f>
        <v>12692</v>
      </c>
      <c r="D31" s="225" t="s">
        <v>159</v>
      </c>
      <c r="E31" s="226" t="str">
        <f>IF(C18-E18&gt;0,C18-E18,"-")</f>
        <v>-</v>
      </c>
      <c r="F31" s="482"/>
    </row>
    <row r="32" spans="1:6" ht="13.8" thickBot="1" x14ac:dyDescent="0.3">
      <c r="A32" s="217" t="s">
        <v>75</v>
      </c>
      <c r="B32" s="225" t="s">
        <v>335</v>
      </c>
      <c r="C32" s="226" t="str">
        <f>IF(C18+C19-E28&lt;0,E28-(C18+C19),"-")</f>
        <v>-</v>
      </c>
      <c r="D32" s="225" t="s">
        <v>336</v>
      </c>
      <c r="E32" s="226">
        <f>IF(C18+C19-E28&gt;0,C18+C19-E28,"-")</f>
        <v>53686</v>
      </c>
      <c r="F32" s="482"/>
    </row>
  </sheetData>
  <mergeCells count="2">
    <mergeCell ref="A3:A4"/>
    <mergeCell ref="F1:F32"/>
  </mergeCells>
  <phoneticPr fontId="0" type="noConversion"/>
  <printOptions horizontalCentered="1"/>
  <pageMargins left="0.15748031496062992" right="0.15748031496062992" top="0.6692913385826772" bottom="0.43307086614173229" header="0.5118110236220472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SheetLayoutView="115" workbookViewId="0">
      <selection activeCell="F1" sqref="F1:F36"/>
    </sheetView>
  </sheetViews>
  <sheetFormatPr defaultColWidth="9.33203125" defaultRowHeight="13.2" x14ac:dyDescent="0.25"/>
  <cols>
    <col min="1" max="1" width="6.77734375" style="39" customWidth="1"/>
    <col min="2" max="2" width="47.109375" style="68" customWidth="1"/>
    <col min="3" max="3" width="16.33203125" style="39" customWidth="1"/>
    <col min="4" max="4" width="47" style="39" customWidth="1"/>
    <col min="5" max="5" width="16.33203125" style="39" customWidth="1"/>
    <col min="6" max="6" width="4.77734375" style="39" customWidth="1"/>
    <col min="7" max="16384" width="9.33203125" style="39"/>
  </cols>
  <sheetData>
    <row r="1" spans="1:6" ht="31.2" x14ac:dyDescent="0.25">
      <c r="B1" s="199" t="s">
        <v>157</v>
      </c>
      <c r="C1" s="200"/>
      <c r="D1" s="200"/>
      <c r="E1" s="200"/>
      <c r="F1" s="482" t="s">
        <v>410</v>
      </c>
    </row>
    <row r="2" spans="1:6" ht="14.4" thickBot="1" x14ac:dyDescent="0.3">
      <c r="E2" s="201" t="s">
        <v>408</v>
      </c>
      <c r="F2" s="482"/>
    </row>
    <row r="3" spans="1:6" ht="13.8" thickBot="1" x14ac:dyDescent="0.3">
      <c r="A3" s="483" t="s">
        <v>97</v>
      </c>
      <c r="B3" s="202" t="s">
        <v>87</v>
      </c>
      <c r="C3" s="203"/>
      <c r="D3" s="202" t="s">
        <v>91</v>
      </c>
      <c r="E3" s="204"/>
      <c r="F3" s="482"/>
    </row>
    <row r="4" spans="1:6" s="205" customFormat="1" ht="23.4" thickBot="1" x14ac:dyDescent="0.3">
      <c r="A4" s="484"/>
      <c r="B4" s="69" t="s">
        <v>95</v>
      </c>
      <c r="C4" s="70" t="s">
        <v>407</v>
      </c>
      <c r="D4" s="69" t="s">
        <v>95</v>
      </c>
      <c r="E4" s="38" t="s">
        <v>407</v>
      </c>
      <c r="F4" s="482"/>
    </row>
    <row r="5" spans="1:6" s="205" customFormat="1" ht="13.8" thickBot="1" x14ac:dyDescent="0.3">
      <c r="A5" s="206">
        <v>1</v>
      </c>
      <c r="B5" s="207">
        <v>2</v>
      </c>
      <c r="C5" s="208">
        <v>3</v>
      </c>
      <c r="D5" s="207">
        <v>5</v>
      </c>
      <c r="E5" s="209">
        <v>6</v>
      </c>
      <c r="F5" s="482"/>
    </row>
    <row r="6" spans="1:6" ht="12.9" customHeight="1" x14ac:dyDescent="0.25">
      <c r="A6" s="211" t="s">
        <v>49</v>
      </c>
      <c r="B6" s="212" t="s">
        <v>371</v>
      </c>
      <c r="C6" s="188">
        <v>6010</v>
      </c>
      <c r="D6" s="212" t="s">
        <v>282</v>
      </c>
      <c r="E6" s="194">
        <v>40843</v>
      </c>
      <c r="F6" s="482"/>
    </row>
    <row r="7" spans="1:6" ht="22.5" customHeight="1" x14ac:dyDescent="0.25">
      <c r="A7" s="213" t="s">
        <v>50</v>
      </c>
      <c r="B7" s="214" t="s">
        <v>345</v>
      </c>
      <c r="C7" s="189"/>
      <c r="D7" s="214" t="s">
        <v>205</v>
      </c>
      <c r="E7" s="195">
        <v>22003</v>
      </c>
      <c r="F7" s="482"/>
    </row>
    <row r="8" spans="1:6" ht="12.9" customHeight="1" x14ac:dyDescent="0.25">
      <c r="A8" s="213" t="s">
        <v>51</v>
      </c>
      <c r="B8" s="214" t="s">
        <v>151</v>
      </c>
      <c r="C8" s="189">
        <v>0</v>
      </c>
      <c r="D8" s="214" t="s">
        <v>313</v>
      </c>
      <c r="E8" s="195"/>
      <c r="F8" s="482"/>
    </row>
    <row r="9" spans="1:6" ht="12.9" customHeight="1" x14ac:dyDescent="0.25">
      <c r="A9" s="213" t="s">
        <v>52</v>
      </c>
      <c r="B9" s="214" t="s">
        <v>188</v>
      </c>
      <c r="C9" s="189"/>
      <c r="D9" s="214" t="s">
        <v>352</v>
      </c>
      <c r="E9" s="195"/>
      <c r="F9" s="482"/>
    </row>
    <row r="10" spans="1:6" ht="12.75" customHeight="1" x14ac:dyDescent="0.25">
      <c r="A10" s="213" t="s">
        <v>53</v>
      </c>
      <c r="B10" s="214" t="s">
        <v>249</v>
      </c>
      <c r="C10" s="189"/>
      <c r="D10" s="214" t="s">
        <v>353</v>
      </c>
      <c r="E10" s="195"/>
      <c r="F10" s="482"/>
    </row>
    <row r="11" spans="1:6" ht="12.9" customHeight="1" x14ac:dyDescent="0.25">
      <c r="A11" s="213" t="s">
        <v>54</v>
      </c>
      <c r="B11" s="214" t="s">
        <v>346</v>
      </c>
      <c r="C11" s="190"/>
      <c r="D11" s="230" t="s">
        <v>354</v>
      </c>
      <c r="E11" s="195"/>
      <c r="F11" s="482"/>
    </row>
    <row r="12" spans="1:6" ht="12.9" customHeight="1" x14ac:dyDescent="0.25">
      <c r="A12" s="213" t="s">
        <v>55</v>
      </c>
      <c r="B12" s="214" t="s">
        <v>347</v>
      </c>
      <c r="C12" s="189"/>
      <c r="D12" s="230" t="s">
        <v>286</v>
      </c>
      <c r="E12" s="195"/>
      <c r="F12" s="482"/>
    </row>
    <row r="13" spans="1:6" ht="12.9" customHeight="1" x14ac:dyDescent="0.25">
      <c r="A13" s="213" t="s">
        <v>56</v>
      </c>
      <c r="B13" s="214" t="s">
        <v>350</v>
      </c>
      <c r="C13" s="189">
        <v>3150</v>
      </c>
      <c r="D13" s="231" t="s">
        <v>287</v>
      </c>
      <c r="E13" s="195"/>
      <c r="F13" s="482"/>
    </row>
    <row r="14" spans="1:6" ht="12.9" customHeight="1" x14ac:dyDescent="0.25">
      <c r="A14" s="213" t="s">
        <v>57</v>
      </c>
      <c r="B14" s="232" t="s">
        <v>369</v>
      </c>
      <c r="C14" s="190"/>
      <c r="D14" s="230" t="s">
        <v>355</v>
      </c>
      <c r="E14" s="195"/>
      <c r="F14" s="482"/>
    </row>
    <row r="15" spans="1:6" ht="22.5" customHeight="1" x14ac:dyDescent="0.25">
      <c r="A15" s="213" t="s">
        <v>58</v>
      </c>
      <c r="B15" s="214" t="s">
        <v>348</v>
      </c>
      <c r="C15" s="190"/>
      <c r="D15" s="230" t="s">
        <v>356</v>
      </c>
      <c r="E15" s="195"/>
      <c r="F15" s="482"/>
    </row>
    <row r="16" spans="1:6" ht="12.9" customHeight="1" x14ac:dyDescent="0.25">
      <c r="A16" s="213" t="s">
        <v>59</v>
      </c>
      <c r="B16" s="214" t="s">
        <v>349</v>
      </c>
      <c r="C16" s="195"/>
      <c r="D16" s="214" t="s">
        <v>81</v>
      </c>
      <c r="E16" s="195"/>
      <c r="F16" s="482"/>
    </row>
    <row r="17" spans="1:6" ht="12.9" customHeight="1" thickBot="1" x14ac:dyDescent="0.3">
      <c r="A17" s="288" t="s">
        <v>60</v>
      </c>
      <c r="B17" s="289"/>
      <c r="C17" s="290"/>
      <c r="D17" s="289" t="s">
        <v>45</v>
      </c>
      <c r="E17" s="244"/>
      <c r="F17" s="482"/>
    </row>
    <row r="18" spans="1:6" ht="15.9" customHeight="1" thickBot="1" x14ac:dyDescent="0.3">
      <c r="A18" s="217" t="s">
        <v>61</v>
      </c>
      <c r="B18" s="55" t="s">
        <v>145</v>
      </c>
      <c r="C18" s="192">
        <f>+C6+C7+C8+C9+C10+C11+C12+C13+C15+C16+C17</f>
        <v>9160</v>
      </c>
      <c r="D18" s="55" t="s">
        <v>146</v>
      </c>
      <c r="E18" s="197">
        <f>+E6+E7+E8+E16+E17</f>
        <v>62846</v>
      </c>
      <c r="F18" s="482"/>
    </row>
    <row r="19" spans="1:6" ht="12.9" customHeight="1" x14ac:dyDescent="0.25">
      <c r="A19" s="233" t="s">
        <v>62</v>
      </c>
      <c r="B19" s="234" t="s">
        <v>368</v>
      </c>
      <c r="C19" s="241">
        <f>+C20+C21+C22+C23+C24</f>
        <v>0</v>
      </c>
      <c r="D19" s="221" t="s">
        <v>214</v>
      </c>
      <c r="E19" s="42"/>
      <c r="F19" s="482"/>
    </row>
    <row r="20" spans="1:6" ht="12.9" customHeight="1" x14ac:dyDescent="0.25">
      <c r="A20" s="213" t="s">
        <v>63</v>
      </c>
      <c r="B20" s="235" t="s">
        <v>357</v>
      </c>
      <c r="C20" s="43"/>
      <c r="D20" s="221" t="s">
        <v>218</v>
      </c>
      <c r="E20" s="44"/>
      <c r="F20" s="482"/>
    </row>
    <row r="21" spans="1:6" ht="12.9" customHeight="1" x14ac:dyDescent="0.25">
      <c r="A21" s="233" t="s">
        <v>64</v>
      </c>
      <c r="B21" s="235" t="s">
        <v>358</v>
      </c>
      <c r="C21" s="43"/>
      <c r="D21" s="221" t="s">
        <v>153</v>
      </c>
      <c r="E21" s="44"/>
      <c r="F21" s="482"/>
    </row>
    <row r="22" spans="1:6" ht="12.9" customHeight="1" x14ac:dyDescent="0.25">
      <c r="A22" s="213" t="s">
        <v>65</v>
      </c>
      <c r="B22" s="235" t="s">
        <v>359</v>
      </c>
      <c r="C22" s="43"/>
      <c r="D22" s="221" t="s">
        <v>154</v>
      </c>
      <c r="E22" s="44"/>
      <c r="F22" s="482"/>
    </row>
    <row r="23" spans="1:6" ht="12.9" customHeight="1" x14ac:dyDescent="0.25">
      <c r="A23" s="233" t="s">
        <v>66</v>
      </c>
      <c r="B23" s="235" t="s">
        <v>360</v>
      </c>
      <c r="C23" s="43"/>
      <c r="D23" s="219" t="s">
        <v>331</v>
      </c>
      <c r="E23" s="44"/>
      <c r="F23" s="482"/>
    </row>
    <row r="24" spans="1:6" ht="12.9" customHeight="1" x14ac:dyDescent="0.25">
      <c r="A24" s="213" t="s">
        <v>67</v>
      </c>
      <c r="B24" s="236" t="s">
        <v>361</v>
      </c>
      <c r="C24" s="43"/>
      <c r="D24" s="221" t="s">
        <v>219</v>
      </c>
      <c r="E24" s="44"/>
      <c r="F24" s="482"/>
    </row>
    <row r="25" spans="1:6" ht="12.9" customHeight="1" x14ac:dyDescent="0.25">
      <c r="A25" s="233" t="s">
        <v>68</v>
      </c>
      <c r="B25" s="237" t="s">
        <v>362</v>
      </c>
      <c r="C25" s="223">
        <f>+C26+C27+C28+C29+C30</f>
        <v>0</v>
      </c>
      <c r="D25" s="238" t="s">
        <v>217</v>
      </c>
      <c r="E25" s="44"/>
      <c r="F25" s="482"/>
    </row>
    <row r="26" spans="1:6" ht="12.9" customHeight="1" x14ac:dyDescent="0.25">
      <c r="A26" s="213" t="s">
        <v>69</v>
      </c>
      <c r="B26" s="236" t="s">
        <v>363</v>
      </c>
      <c r="C26" s="43"/>
      <c r="D26" s="238" t="s">
        <v>370</v>
      </c>
      <c r="E26" s="44"/>
      <c r="F26" s="482"/>
    </row>
    <row r="27" spans="1:6" ht="12.9" customHeight="1" x14ac:dyDescent="0.25">
      <c r="A27" s="233" t="s">
        <v>70</v>
      </c>
      <c r="B27" s="236" t="s">
        <v>364</v>
      </c>
      <c r="C27" s="43"/>
      <c r="D27" s="229"/>
      <c r="E27" s="44"/>
      <c r="F27" s="482"/>
    </row>
    <row r="28" spans="1:6" ht="12.9" customHeight="1" x14ac:dyDescent="0.25">
      <c r="A28" s="213" t="s">
        <v>71</v>
      </c>
      <c r="B28" s="235" t="s">
        <v>365</v>
      </c>
      <c r="C28" s="43"/>
      <c r="D28" s="52"/>
      <c r="E28" s="44"/>
      <c r="F28" s="482"/>
    </row>
    <row r="29" spans="1:6" ht="12.9" customHeight="1" x14ac:dyDescent="0.25">
      <c r="A29" s="233" t="s">
        <v>72</v>
      </c>
      <c r="B29" s="239" t="s">
        <v>366</v>
      </c>
      <c r="C29" s="43"/>
      <c r="D29" s="37"/>
      <c r="E29" s="44"/>
      <c r="F29" s="482"/>
    </row>
    <row r="30" spans="1:6" ht="12.9" customHeight="1" thickBot="1" x14ac:dyDescent="0.3">
      <c r="A30" s="213" t="s">
        <v>73</v>
      </c>
      <c r="B30" s="240" t="s">
        <v>367</v>
      </c>
      <c r="C30" s="43"/>
      <c r="D30" s="52"/>
      <c r="E30" s="44"/>
      <c r="F30" s="482"/>
    </row>
    <row r="31" spans="1:6" ht="21.75" customHeight="1" thickBot="1" x14ac:dyDescent="0.3">
      <c r="A31" s="217" t="s">
        <v>74</v>
      </c>
      <c r="B31" s="55" t="s">
        <v>391</v>
      </c>
      <c r="C31" s="192">
        <f>+C19+C25</f>
        <v>0</v>
      </c>
      <c r="D31" s="55" t="s">
        <v>392</v>
      </c>
      <c r="E31" s="197">
        <f>SUM(E19:E30)</f>
        <v>0</v>
      </c>
      <c r="F31" s="482"/>
    </row>
    <row r="32" spans="1:6" ht="18" customHeight="1" thickBot="1" x14ac:dyDescent="0.3">
      <c r="A32" s="217" t="s">
        <v>75</v>
      </c>
      <c r="B32" s="224" t="s">
        <v>389</v>
      </c>
      <c r="C32" s="192">
        <f>+C18+C31</f>
        <v>9160</v>
      </c>
      <c r="D32" s="224" t="s">
        <v>393</v>
      </c>
      <c r="E32" s="197">
        <f>+E18+E31</f>
        <v>62846</v>
      </c>
      <c r="F32" s="482"/>
    </row>
    <row r="33" spans="1:6" ht="18" customHeight="1" thickBot="1" x14ac:dyDescent="0.3">
      <c r="A33" s="217" t="s">
        <v>76</v>
      </c>
      <c r="B33" s="55" t="s">
        <v>327</v>
      </c>
      <c r="C33" s="228"/>
      <c r="D33" s="55" t="s">
        <v>333</v>
      </c>
      <c r="E33" s="227"/>
      <c r="F33" s="482"/>
    </row>
    <row r="34" spans="1:6" ht="13.8" thickBot="1" x14ac:dyDescent="0.3">
      <c r="A34" s="217" t="s">
        <v>77</v>
      </c>
      <c r="B34" s="225" t="s">
        <v>390</v>
      </c>
      <c r="C34" s="226">
        <f>+C32+C33</f>
        <v>9160</v>
      </c>
      <c r="D34" s="225" t="s">
        <v>394</v>
      </c>
      <c r="E34" s="226">
        <f>+E32+E33</f>
        <v>62846</v>
      </c>
      <c r="F34" s="482"/>
    </row>
    <row r="35" spans="1:6" ht="13.8" thickBot="1" x14ac:dyDescent="0.3">
      <c r="A35" s="217" t="s">
        <v>138</v>
      </c>
      <c r="B35" s="225" t="s">
        <v>158</v>
      </c>
      <c r="C35" s="226">
        <f>IF(C18-E18&lt;0,E18-C18,"-")</f>
        <v>53686</v>
      </c>
      <c r="D35" s="225" t="s">
        <v>159</v>
      </c>
      <c r="E35" s="226" t="str">
        <f>IF(C18-E18&gt;0,C18-E18,"-")</f>
        <v>-</v>
      </c>
      <c r="F35" s="482"/>
    </row>
    <row r="36" spans="1:6" ht="13.8" thickBot="1" x14ac:dyDescent="0.3">
      <c r="A36" s="217" t="s">
        <v>139</v>
      </c>
      <c r="B36" s="225" t="s">
        <v>335</v>
      </c>
      <c r="C36" s="226">
        <f>IF(C18+C19-E32&lt;0,E32-(C18+C19),"-")</f>
        <v>53686</v>
      </c>
      <c r="D36" s="225" t="s">
        <v>336</v>
      </c>
      <c r="E36" s="226" t="str">
        <f>IF(C18+C19-E32&gt;0,C18+C19-E32,"-")</f>
        <v>-</v>
      </c>
      <c r="F36" s="482"/>
    </row>
  </sheetData>
  <mergeCells count="2">
    <mergeCell ref="A3:A4"/>
    <mergeCell ref="F1:F36"/>
  </mergeCells>
  <phoneticPr fontId="0" type="noConversion"/>
  <printOptions horizontalCentered="1"/>
  <pageMargins left="0.15748031496062992" right="0.15748031496062992" top="0.47244094488188981" bottom="0.78740157480314965" header="0.47244094488188981" footer="0.78740157480314965"/>
  <pageSetup paperSize="9" scale="9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K99"/>
  <sheetViews>
    <sheetView zoomScale="115" workbookViewId="0">
      <selection activeCell="E1" sqref="E1"/>
    </sheetView>
  </sheetViews>
  <sheetFormatPr defaultColWidth="9.33203125" defaultRowHeight="13.2" x14ac:dyDescent="0.25"/>
  <cols>
    <col min="1" max="1" width="9.6640625" style="466" customWidth="1"/>
    <col min="2" max="2" width="9.6640625" style="467" customWidth="1"/>
    <col min="3" max="3" width="60.109375" style="467" customWidth="1"/>
    <col min="4" max="4" width="19.6640625" style="468" bestFit="1" customWidth="1"/>
    <col min="5" max="5" width="20" style="468" customWidth="1"/>
    <col min="6" max="16384" width="9.33203125" style="359"/>
  </cols>
  <sheetData>
    <row r="1" spans="1:5" s="346" customFormat="1" ht="16.5" customHeight="1" thickBot="1" x14ac:dyDescent="0.3">
      <c r="A1" s="342"/>
      <c r="B1" s="343"/>
      <c r="C1" s="344"/>
      <c r="D1" s="345"/>
      <c r="E1" s="115" t="s">
        <v>411</v>
      </c>
    </row>
    <row r="2" spans="1:5" s="349" customFormat="1" ht="25.5" customHeight="1" x14ac:dyDescent="0.25">
      <c r="A2" s="485" t="s">
        <v>243</v>
      </c>
      <c r="B2" s="486"/>
      <c r="C2" s="347" t="s">
        <v>242</v>
      </c>
      <c r="D2" s="348" t="s">
        <v>82</v>
      </c>
      <c r="E2" s="348" t="s">
        <v>82</v>
      </c>
    </row>
    <row r="3" spans="1:5" s="349" customFormat="1" ht="16.2" thickBot="1" x14ac:dyDescent="0.3">
      <c r="A3" s="350" t="s">
        <v>231</v>
      </c>
      <c r="B3" s="351"/>
      <c r="C3" s="352" t="s">
        <v>83</v>
      </c>
      <c r="D3" s="353" t="s">
        <v>84</v>
      </c>
      <c r="E3" s="353" t="s">
        <v>84</v>
      </c>
    </row>
    <row r="4" spans="1:5" s="356" customFormat="1" ht="15.9" customHeight="1" thickBot="1" x14ac:dyDescent="0.35">
      <c r="A4" s="354"/>
      <c r="B4" s="354"/>
      <c r="C4" s="354"/>
      <c r="D4" s="355"/>
      <c r="E4" s="355" t="s">
        <v>85</v>
      </c>
    </row>
    <row r="5" spans="1:5" ht="13.8" thickBot="1" x14ac:dyDescent="0.3">
      <c r="A5" s="487" t="s">
        <v>233</v>
      </c>
      <c r="B5" s="488"/>
      <c r="C5" s="357" t="s">
        <v>86</v>
      </c>
      <c r="D5" s="358" t="s">
        <v>398</v>
      </c>
      <c r="E5" s="358" t="s">
        <v>399</v>
      </c>
    </row>
    <row r="6" spans="1:5" s="363" customFormat="1" ht="12.9" customHeight="1" thickBot="1" x14ac:dyDescent="0.3">
      <c r="A6" s="360">
        <v>1</v>
      </c>
      <c r="B6" s="361">
        <v>2</v>
      </c>
      <c r="C6" s="361">
        <v>3</v>
      </c>
      <c r="D6" s="362">
        <v>4</v>
      </c>
      <c r="E6" s="362">
        <v>5</v>
      </c>
    </row>
    <row r="7" spans="1:5" s="363" customFormat="1" ht="15.9" customHeight="1" thickBot="1" x14ac:dyDescent="0.3">
      <c r="A7" s="364"/>
      <c r="B7" s="365"/>
      <c r="C7" s="365" t="s">
        <v>87</v>
      </c>
      <c r="D7" s="366"/>
      <c r="E7" s="366"/>
    </row>
    <row r="8" spans="1:5" s="363" customFormat="1" ht="12" customHeight="1" thickBot="1" x14ac:dyDescent="0.3">
      <c r="A8" s="360" t="s">
        <v>49</v>
      </c>
      <c r="B8" s="367"/>
      <c r="C8" s="368" t="s">
        <v>234</v>
      </c>
      <c r="D8" s="369">
        <f>+D9+D14</f>
        <v>89427</v>
      </c>
      <c r="E8" s="369">
        <f>+E9+E14</f>
        <v>91976</v>
      </c>
    </row>
    <row r="9" spans="1:5" s="371" customFormat="1" ht="12" customHeight="1" thickBot="1" x14ac:dyDescent="0.3">
      <c r="A9" s="360" t="s">
        <v>50</v>
      </c>
      <c r="B9" s="367"/>
      <c r="C9" s="370" t="s">
        <v>0</v>
      </c>
      <c r="D9" s="369">
        <f>SUM(D10:D13)</f>
        <v>73210</v>
      </c>
      <c r="E9" s="369">
        <f>SUM(E10:E13)</f>
        <v>75846</v>
      </c>
    </row>
    <row r="10" spans="1:5" s="376" customFormat="1" ht="12" customHeight="1" x14ac:dyDescent="0.25">
      <c r="A10" s="372"/>
      <c r="B10" s="373" t="s">
        <v>125</v>
      </c>
      <c r="C10" s="374" t="s">
        <v>89</v>
      </c>
      <c r="D10" s="375">
        <v>73050</v>
      </c>
      <c r="E10" s="375">
        <v>73826</v>
      </c>
    </row>
    <row r="11" spans="1:5" s="376" customFormat="1" ht="12" customHeight="1" x14ac:dyDescent="0.25">
      <c r="A11" s="372"/>
      <c r="B11" s="373" t="s">
        <v>126</v>
      </c>
      <c r="C11" s="377" t="s">
        <v>98</v>
      </c>
      <c r="D11" s="375"/>
      <c r="E11" s="375"/>
    </row>
    <row r="12" spans="1:5" s="376" customFormat="1" ht="12" customHeight="1" x14ac:dyDescent="0.25">
      <c r="A12" s="372"/>
      <c r="B12" s="373" t="s">
        <v>127</v>
      </c>
      <c r="C12" s="377" t="s">
        <v>161</v>
      </c>
      <c r="D12" s="375">
        <v>160</v>
      </c>
      <c r="E12" s="375">
        <v>2020</v>
      </c>
    </row>
    <row r="13" spans="1:5" s="376" customFormat="1" ht="12" customHeight="1" thickBot="1" x14ac:dyDescent="0.3">
      <c r="A13" s="372"/>
      <c r="B13" s="373" t="s">
        <v>128</v>
      </c>
      <c r="C13" s="378" t="s">
        <v>162</v>
      </c>
      <c r="D13" s="375"/>
      <c r="E13" s="375"/>
    </row>
    <row r="14" spans="1:5" s="371" customFormat="1" ht="12" customHeight="1" thickBot="1" x14ac:dyDescent="0.3">
      <c r="A14" s="360" t="s">
        <v>51</v>
      </c>
      <c r="B14" s="367"/>
      <c r="C14" s="370" t="s">
        <v>163</v>
      </c>
      <c r="D14" s="369">
        <f>SUM(D15:D22)</f>
        <v>16217</v>
      </c>
      <c r="E14" s="369">
        <f>SUM(E15:E22)</f>
        <v>16130</v>
      </c>
    </row>
    <row r="15" spans="1:5" s="371" customFormat="1" ht="12" customHeight="1" x14ac:dyDescent="0.25">
      <c r="A15" s="379"/>
      <c r="B15" s="373" t="s">
        <v>99</v>
      </c>
      <c r="C15" s="374" t="s">
        <v>168</v>
      </c>
      <c r="D15" s="380"/>
      <c r="E15" s="380"/>
    </row>
    <row r="16" spans="1:5" s="371" customFormat="1" ht="12" customHeight="1" x14ac:dyDescent="0.25">
      <c r="A16" s="372"/>
      <c r="B16" s="373" t="s">
        <v>100</v>
      </c>
      <c r="C16" s="377" t="s">
        <v>169</v>
      </c>
      <c r="D16" s="375"/>
      <c r="E16" s="375">
        <v>4350</v>
      </c>
    </row>
    <row r="17" spans="1:5" s="371" customFormat="1" ht="12" customHeight="1" x14ac:dyDescent="0.25">
      <c r="A17" s="372"/>
      <c r="B17" s="373" t="s">
        <v>101</v>
      </c>
      <c r="C17" s="377" t="s">
        <v>170</v>
      </c>
      <c r="D17" s="375">
        <v>2124</v>
      </c>
      <c r="E17" s="375">
        <v>324</v>
      </c>
    </row>
    <row r="18" spans="1:5" s="371" customFormat="1" ht="12" customHeight="1" x14ac:dyDescent="0.25">
      <c r="A18" s="372"/>
      <c r="B18" s="373" t="s">
        <v>102</v>
      </c>
      <c r="C18" s="377" t="s">
        <v>171</v>
      </c>
      <c r="D18" s="375">
        <v>5467</v>
      </c>
      <c r="E18" s="375">
        <v>6290</v>
      </c>
    </row>
    <row r="19" spans="1:5" s="371" customFormat="1" ht="12" customHeight="1" x14ac:dyDescent="0.25">
      <c r="A19" s="372"/>
      <c r="B19" s="373" t="s">
        <v>164</v>
      </c>
      <c r="C19" s="377" t="s">
        <v>172</v>
      </c>
      <c r="D19" s="375"/>
      <c r="E19" s="375"/>
    </row>
    <row r="20" spans="1:5" s="371" customFormat="1" ht="12" customHeight="1" x14ac:dyDescent="0.25">
      <c r="A20" s="381"/>
      <c r="B20" s="373" t="s">
        <v>165</v>
      </c>
      <c r="C20" s="377" t="s">
        <v>247</v>
      </c>
      <c r="D20" s="382">
        <v>5526</v>
      </c>
      <c r="E20" s="382">
        <v>4567</v>
      </c>
    </row>
    <row r="21" spans="1:5" s="376" customFormat="1" ht="12" customHeight="1" x14ac:dyDescent="0.25">
      <c r="A21" s="372"/>
      <c r="B21" s="373" t="s">
        <v>166</v>
      </c>
      <c r="C21" s="377" t="s">
        <v>174</v>
      </c>
      <c r="D21" s="375">
        <v>50</v>
      </c>
      <c r="E21" s="375">
        <v>5</v>
      </c>
    </row>
    <row r="22" spans="1:5" s="376" customFormat="1" ht="12" customHeight="1" thickBot="1" x14ac:dyDescent="0.3">
      <c r="A22" s="383"/>
      <c r="B22" s="384" t="s">
        <v>167</v>
      </c>
      <c r="C22" s="378" t="s">
        <v>175</v>
      </c>
      <c r="D22" s="385">
        <v>3050</v>
      </c>
      <c r="E22" s="385">
        <v>594</v>
      </c>
    </row>
    <row r="23" spans="1:5" s="376" customFormat="1" ht="12" customHeight="1" thickBot="1" x14ac:dyDescent="0.3">
      <c r="A23" s="360" t="s">
        <v>52</v>
      </c>
      <c r="B23" s="386"/>
      <c r="C23" s="370" t="s">
        <v>248</v>
      </c>
      <c r="D23" s="387">
        <v>5600</v>
      </c>
      <c r="E23" s="387">
        <v>8083</v>
      </c>
    </row>
    <row r="24" spans="1:5" s="371" customFormat="1" ht="12" customHeight="1" thickBot="1" x14ac:dyDescent="0.3">
      <c r="A24" s="360" t="s">
        <v>53</v>
      </c>
      <c r="B24" s="367"/>
      <c r="C24" s="370" t="s">
        <v>1</v>
      </c>
      <c r="D24" s="369">
        <f>SUM(D25:D32)</f>
        <v>108503</v>
      </c>
      <c r="E24" s="369">
        <f>SUM(E25:E32)</f>
        <v>114474</v>
      </c>
    </row>
    <row r="25" spans="1:5" s="376" customFormat="1" ht="12" customHeight="1" x14ac:dyDescent="0.25">
      <c r="A25" s="372"/>
      <c r="B25" s="373" t="s">
        <v>103</v>
      </c>
      <c r="C25" s="374" t="s">
        <v>2</v>
      </c>
      <c r="D25" s="388">
        <v>108503</v>
      </c>
      <c r="E25" s="388">
        <v>112742</v>
      </c>
    </row>
    <row r="26" spans="1:5" s="376" customFormat="1" ht="12" customHeight="1" x14ac:dyDescent="0.25">
      <c r="A26" s="372"/>
      <c r="B26" s="373" t="s">
        <v>104</v>
      </c>
      <c r="C26" s="377" t="s">
        <v>186</v>
      </c>
      <c r="D26" s="388"/>
      <c r="E26" s="388"/>
    </row>
    <row r="27" spans="1:5" s="376" customFormat="1" ht="12" customHeight="1" x14ac:dyDescent="0.25">
      <c r="A27" s="372"/>
      <c r="B27" s="373" t="s">
        <v>105</v>
      </c>
      <c r="C27" s="377" t="s">
        <v>108</v>
      </c>
      <c r="D27" s="388"/>
      <c r="E27" s="388">
        <v>1732</v>
      </c>
    </row>
    <row r="28" spans="1:5" s="376" customFormat="1" ht="12" customHeight="1" x14ac:dyDescent="0.25">
      <c r="A28" s="372"/>
      <c r="B28" s="373" t="s">
        <v>179</v>
      </c>
      <c r="C28" s="377" t="s">
        <v>187</v>
      </c>
      <c r="D28" s="388"/>
      <c r="E28" s="388"/>
    </row>
    <row r="29" spans="1:5" s="376" customFormat="1" ht="12" customHeight="1" x14ac:dyDescent="0.25">
      <c r="A29" s="372"/>
      <c r="B29" s="373" t="s">
        <v>180</v>
      </c>
      <c r="C29" s="377" t="s">
        <v>188</v>
      </c>
      <c r="D29" s="388"/>
      <c r="E29" s="388"/>
    </row>
    <row r="30" spans="1:5" s="376" customFormat="1" ht="12" customHeight="1" x14ac:dyDescent="0.25">
      <c r="A30" s="372"/>
      <c r="B30" s="373" t="s">
        <v>181</v>
      </c>
      <c r="C30" s="377" t="s">
        <v>189</v>
      </c>
      <c r="D30" s="388"/>
      <c r="E30" s="388"/>
    </row>
    <row r="31" spans="1:5" s="376" customFormat="1" ht="12" customHeight="1" x14ac:dyDescent="0.25">
      <c r="A31" s="372"/>
      <c r="B31" s="373" t="s">
        <v>182</v>
      </c>
      <c r="C31" s="377" t="s">
        <v>249</v>
      </c>
      <c r="D31" s="388"/>
      <c r="E31" s="388"/>
    </row>
    <row r="32" spans="1:5" s="376" customFormat="1" ht="12" customHeight="1" thickBot="1" x14ac:dyDescent="0.3">
      <c r="A32" s="383"/>
      <c r="B32" s="384" t="s">
        <v>183</v>
      </c>
      <c r="C32" s="389" t="s">
        <v>235</v>
      </c>
      <c r="D32" s="390"/>
      <c r="E32" s="390"/>
    </row>
    <row r="33" spans="1:5" s="376" customFormat="1" ht="12" customHeight="1" thickBot="1" x14ac:dyDescent="0.3">
      <c r="A33" s="391" t="s">
        <v>54</v>
      </c>
      <c r="B33" s="392"/>
      <c r="C33" s="368" t="s">
        <v>386</v>
      </c>
      <c r="D33" s="369">
        <f>+D34+D40</f>
        <v>16149</v>
      </c>
      <c r="E33" s="369">
        <f>+E34+E40</f>
        <v>17565</v>
      </c>
    </row>
    <row r="34" spans="1:5" s="376" customFormat="1" ht="12" customHeight="1" x14ac:dyDescent="0.25">
      <c r="A34" s="379"/>
      <c r="B34" s="393" t="s">
        <v>106</v>
      </c>
      <c r="C34" s="394" t="s">
        <v>374</v>
      </c>
      <c r="D34" s="395">
        <f>SUM(D35:D39)</f>
        <v>13958</v>
      </c>
      <c r="E34" s="395">
        <f>SUM(E35:E39)</f>
        <v>14415</v>
      </c>
    </row>
    <row r="35" spans="1:5" s="376" customFormat="1" ht="12" customHeight="1" x14ac:dyDescent="0.25">
      <c r="A35" s="372"/>
      <c r="B35" s="396" t="s">
        <v>109</v>
      </c>
      <c r="C35" s="377" t="s">
        <v>250</v>
      </c>
      <c r="D35" s="375">
        <v>5350</v>
      </c>
      <c r="E35" s="375">
        <v>5350</v>
      </c>
    </row>
    <row r="36" spans="1:5" s="376" customFormat="1" ht="12" customHeight="1" x14ac:dyDescent="0.25">
      <c r="A36" s="372"/>
      <c r="B36" s="396" t="s">
        <v>110</v>
      </c>
      <c r="C36" s="377" t="s">
        <v>251</v>
      </c>
      <c r="D36" s="375"/>
      <c r="E36" s="375"/>
    </row>
    <row r="37" spans="1:5" s="376" customFormat="1" ht="12" customHeight="1" x14ac:dyDescent="0.25">
      <c r="A37" s="372"/>
      <c r="B37" s="396" t="s">
        <v>111</v>
      </c>
      <c r="C37" s="377" t="s">
        <v>252</v>
      </c>
      <c r="D37" s="375"/>
      <c r="E37" s="375"/>
    </row>
    <row r="38" spans="1:5" s="376" customFormat="1" ht="12" customHeight="1" x14ac:dyDescent="0.25">
      <c r="A38" s="372"/>
      <c r="B38" s="396" t="s">
        <v>112</v>
      </c>
      <c r="C38" s="377" t="s">
        <v>253</v>
      </c>
      <c r="D38" s="375"/>
      <c r="E38" s="375"/>
    </row>
    <row r="39" spans="1:5" s="376" customFormat="1" ht="12" customHeight="1" x14ac:dyDescent="0.25">
      <c r="A39" s="372"/>
      <c r="B39" s="396" t="s">
        <v>191</v>
      </c>
      <c r="C39" s="377" t="s">
        <v>375</v>
      </c>
      <c r="D39" s="375">
        <v>8608</v>
      </c>
      <c r="E39" s="375">
        <v>9065</v>
      </c>
    </row>
    <row r="40" spans="1:5" s="376" customFormat="1" ht="12" customHeight="1" x14ac:dyDescent="0.25">
      <c r="A40" s="372"/>
      <c r="B40" s="396" t="s">
        <v>107</v>
      </c>
      <c r="C40" s="397" t="s">
        <v>376</v>
      </c>
      <c r="D40" s="398">
        <f>SUM(D41:D45)</f>
        <v>2191</v>
      </c>
      <c r="E40" s="398">
        <f>SUM(E41:E45)</f>
        <v>3150</v>
      </c>
    </row>
    <row r="41" spans="1:5" s="376" customFormat="1" ht="12" customHeight="1" x14ac:dyDescent="0.25">
      <c r="A41" s="372"/>
      <c r="B41" s="396" t="s">
        <v>115</v>
      </c>
      <c r="C41" s="377" t="s">
        <v>250</v>
      </c>
      <c r="D41" s="375"/>
      <c r="E41" s="375"/>
    </row>
    <row r="42" spans="1:5" s="376" customFormat="1" ht="12" customHeight="1" x14ac:dyDescent="0.25">
      <c r="A42" s="372"/>
      <c r="B42" s="396" t="s">
        <v>116</v>
      </c>
      <c r="C42" s="377" t="s">
        <v>251</v>
      </c>
      <c r="D42" s="375"/>
      <c r="E42" s="375"/>
    </row>
    <row r="43" spans="1:5" s="376" customFormat="1" ht="12" customHeight="1" x14ac:dyDescent="0.25">
      <c r="A43" s="372"/>
      <c r="B43" s="396" t="s">
        <v>117</v>
      </c>
      <c r="C43" s="377" t="s">
        <v>252</v>
      </c>
      <c r="D43" s="375"/>
      <c r="E43" s="375"/>
    </row>
    <row r="44" spans="1:5" s="376" customFormat="1" ht="12" customHeight="1" x14ac:dyDescent="0.25">
      <c r="A44" s="372"/>
      <c r="B44" s="396" t="s">
        <v>118</v>
      </c>
      <c r="C44" s="377" t="s">
        <v>253</v>
      </c>
      <c r="D44" s="375"/>
      <c r="E44" s="375"/>
    </row>
    <row r="45" spans="1:5" s="376" customFormat="1" ht="12" customHeight="1" thickBot="1" x14ac:dyDescent="0.3">
      <c r="A45" s="399"/>
      <c r="B45" s="400" t="s">
        <v>192</v>
      </c>
      <c r="C45" s="378" t="s">
        <v>377</v>
      </c>
      <c r="D45" s="401">
        <v>2191</v>
      </c>
      <c r="E45" s="401">
        <v>3150</v>
      </c>
    </row>
    <row r="46" spans="1:5" s="371" customFormat="1" ht="12" customHeight="1" thickBot="1" x14ac:dyDescent="0.3">
      <c r="A46" s="391" t="s">
        <v>55</v>
      </c>
      <c r="B46" s="367"/>
      <c r="C46" s="370" t="s">
        <v>254</v>
      </c>
      <c r="D46" s="369">
        <f>+D47+D48</f>
        <v>0</v>
      </c>
      <c r="E46" s="369">
        <f>+E47+E48</f>
        <v>0</v>
      </c>
    </row>
    <row r="47" spans="1:5" s="376" customFormat="1" ht="12" customHeight="1" x14ac:dyDescent="0.25">
      <c r="A47" s="372"/>
      <c r="B47" s="396" t="s">
        <v>113</v>
      </c>
      <c r="C47" s="374" t="s">
        <v>141</v>
      </c>
      <c r="D47" s="375"/>
      <c r="E47" s="375"/>
    </row>
    <row r="48" spans="1:5" s="376" customFormat="1" ht="12" customHeight="1" thickBot="1" x14ac:dyDescent="0.3">
      <c r="A48" s="372"/>
      <c r="B48" s="396" t="s">
        <v>114</v>
      </c>
      <c r="C48" s="378" t="s">
        <v>4</v>
      </c>
      <c r="D48" s="375"/>
      <c r="E48" s="375"/>
    </row>
    <row r="49" spans="1:5" s="376" customFormat="1" ht="12" customHeight="1" thickBot="1" x14ac:dyDescent="0.3">
      <c r="A49" s="360" t="s">
        <v>56</v>
      </c>
      <c r="B49" s="367"/>
      <c r="C49" s="370" t="s">
        <v>3</v>
      </c>
      <c r="D49" s="369">
        <f>+D50+D51+D52</f>
        <v>10000</v>
      </c>
      <c r="E49" s="369">
        <f>+E50+E51+E52</f>
        <v>6010</v>
      </c>
    </row>
    <row r="50" spans="1:5" s="376" customFormat="1" ht="12" customHeight="1" x14ac:dyDescent="0.25">
      <c r="A50" s="402"/>
      <c r="B50" s="396" t="s">
        <v>196</v>
      </c>
      <c r="C50" s="374" t="s">
        <v>194</v>
      </c>
      <c r="D50" s="403">
        <v>10000</v>
      </c>
      <c r="E50" s="403">
        <v>6010</v>
      </c>
    </row>
    <row r="51" spans="1:5" s="376" customFormat="1" ht="12" customHeight="1" x14ac:dyDescent="0.25">
      <c r="A51" s="402"/>
      <c r="B51" s="396" t="s">
        <v>197</v>
      </c>
      <c r="C51" s="377" t="s">
        <v>195</v>
      </c>
      <c r="D51" s="403"/>
      <c r="E51" s="403"/>
    </row>
    <row r="52" spans="1:5" s="376" customFormat="1" ht="12" customHeight="1" thickBot="1" x14ac:dyDescent="0.3">
      <c r="A52" s="372"/>
      <c r="B52" s="396" t="s">
        <v>311</v>
      </c>
      <c r="C52" s="389" t="s">
        <v>256</v>
      </c>
      <c r="D52" s="375"/>
      <c r="E52" s="375"/>
    </row>
    <row r="53" spans="1:5" s="376" customFormat="1" ht="12" customHeight="1" thickBot="1" x14ac:dyDescent="0.3">
      <c r="A53" s="391" t="s">
        <v>57</v>
      </c>
      <c r="B53" s="404"/>
      <c r="C53" s="368" t="s">
        <v>257</v>
      </c>
      <c r="D53" s="405"/>
      <c r="E53" s="405"/>
    </row>
    <row r="54" spans="1:5" s="371" customFormat="1" ht="12" customHeight="1" thickBot="1" x14ac:dyDescent="0.3">
      <c r="A54" s="406" t="s">
        <v>58</v>
      </c>
      <c r="B54" s="407"/>
      <c r="C54" s="368" t="s">
        <v>405</v>
      </c>
      <c r="D54" s="408">
        <f>+D9+D14+D23+D24+D33+D46+D49+D53</f>
        <v>229679</v>
      </c>
      <c r="E54" s="408">
        <f>+E9+E14+E23+E24+E33+E46+E49+E53</f>
        <v>238108</v>
      </c>
    </row>
    <row r="55" spans="1:5" s="371" customFormat="1" ht="12" customHeight="1" thickBot="1" x14ac:dyDescent="0.3">
      <c r="A55" s="360" t="s">
        <v>59</v>
      </c>
      <c r="B55" s="409"/>
      <c r="C55" s="368" t="s">
        <v>260</v>
      </c>
      <c r="D55" s="410">
        <f>+D56+D57</f>
        <v>61359</v>
      </c>
      <c r="E55" s="410">
        <f>+E56+E57</f>
        <v>65599</v>
      </c>
    </row>
    <row r="56" spans="1:5" s="371" customFormat="1" ht="12" customHeight="1" x14ac:dyDescent="0.25">
      <c r="A56" s="379"/>
      <c r="B56" s="393" t="s">
        <v>143</v>
      </c>
      <c r="C56" s="411" t="s">
        <v>5</v>
      </c>
      <c r="D56" s="412">
        <v>61359</v>
      </c>
      <c r="E56" s="412">
        <v>65599</v>
      </c>
    </row>
    <row r="57" spans="1:5" s="371" customFormat="1" ht="12" customHeight="1" thickBot="1" x14ac:dyDescent="0.3">
      <c r="A57" s="399"/>
      <c r="B57" s="400" t="s">
        <v>144</v>
      </c>
      <c r="C57" s="413" t="s">
        <v>6</v>
      </c>
      <c r="D57" s="414"/>
      <c r="E57" s="414"/>
    </row>
    <row r="58" spans="1:5" s="376" customFormat="1" ht="12" customHeight="1" thickBot="1" x14ac:dyDescent="0.3">
      <c r="A58" s="415" t="s">
        <v>60</v>
      </c>
      <c r="B58" s="416"/>
      <c r="C58" s="417" t="s">
        <v>7</v>
      </c>
      <c r="D58" s="369">
        <f>+D54+D55</f>
        <v>291038</v>
      </c>
      <c r="E58" s="369">
        <f>+E54+E55</f>
        <v>303707</v>
      </c>
    </row>
    <row r="59" spans="1:5" s="376" customFormat="1" ht="15" customHeight="1" x14ac:dyDescent="0.25">
      <c r="A59" s="418"/>
      <c r="B59" s="418"/>
      <c r="C59" s="419"/>
      <c r="D59" s="420"/>
      <c r="E59" s="420"/>
    </row>
    <row r="60" spans="1:5" ht="13.8" thickBot="1" x14ac:dyDescent="0.3">
      <c r="A60" s="421"/>
      <c r="B60" s="422"/>
      <c r="C60" s="422"/>
      <c r="D60" s="423"/>
      <c r="E60" s="423"/>
    </row>
    <row r="61" spans="1:5" s="363" customFormat="1" ht="16.5" customHeight="1" thickBot="1" x14ac:dyDescent="0.3">
      <c r="A61" s="424"/>
      <c r="B61" s="425"/>
      <c r="C61" s="426" t="s">
        <v>91</v>
      </c>
      <c r="D61" s="427"/>
      <c r="E61" s="427"/>
    </row>
    <row r="62" spans="1:5" s="429" customFormat="1" ht="12" customHeight="1" thickBot="1" x14ac:dyDescent="0.3">
      <c r="A62" s="391" t="s">
        <v>49</v>
      </c>
      <c r="B62" s="428"/>
      <c r="C62" s="392" t="s">
        <v>27</v>
      </c>
      <c r="D62" s="369">
        <f>SUM(D63:D67)</f>
        <v>128199</v>
      </c>
      <c r="E62" s="369">
        <f>SUM(E63:E67)</f>
        <v>144253</v>
      </c>
    </row>
    <row r="63" spans="1:5" ht="12" customHeight="1" x14ac:dyDescent="0.25">
      <c r="A63" s="430"/>
      <c r="B63" s="431" t="s">
        <v>119</v>
      </c>
      <c r="C63" s="432" t="s">
        <v>80</v>
      </c>
      <c r="D63" s="433">
        <v>21826</v>
      </c>
      <c r="E63" s="433">
        <v>22190</v>
      </c>
    </row>
    <row r="64" spans="1:5" ht="12" customHeight="1" x14ac:dyDescent="0.25">
      <c r="A64" s="434"/>
      <c r="B64" s="396" t="s">
        <v>120</v>
      </c>
      <c r="C64" s="435" t="s">
        <v>201</v>
      </c>
      <c r="D64" s="436">
        <v>4689</v>
      </c>
      <c r="E64" s="436">
        <v>4819</v>
      </c>
    </row>
    <row r="65" spans="1:5" ht="12" customHeight="1" x14ac:dyDescent="0.25">
      <c r="A65" s="434"/>
      <c r="B65" s="396" t="s">
        <v>121</v>
      </c>
      <c r="C65" s="435" t="s">
        <v>140</v>
      </c>
      <c r="D65" s="437">
        <v>94133</v>
      </c>
      <c r="E65" s="437">
        <v>108512</v>
      </c>
    </row>
    <row r="66" spans="1:5" ht="12" customHeight="1" x14ac:dyDescent="0.25">
      <c r="A66" s="434"/>
      <c r="B66" s="396" t="s">
        <v>122</v>
      </c>
      <c r="C66" s="435" t="s">
        <v>202</v>
      </c>
      <c r="D66" s="437">
        <v>1500</v>
      </c>
      <c r="E66" s="437">
        <v>1740</v>
      </c>
    </row>
    <row r="67" spans="1:5" ht="12" customHeight="1" x14ac:dyDescent="0.25">
      <c r="A67" s="434"/>
      <c r="B67" s="396" t="s">
        <v>130</v>
      </c>
      <c r="C67" s="435" t="s">
        <v>203</v>
      </c>
      <c r="D67" s="437">
        <f>SUM(D68:D75)</f>
        <v>6051</v>
      </c>
      <c r="E67" s="437">
        <f t="shared" ref="E67" si="0">SUM(E68:E75)</f>
        <v>6992</v>
      </c>
    </row>
    <row r="68" spans="1:5" ht="12" customHeight="1" x14ac:dyDescent="0.25">
      <c r="A68" s="434"/>
      <c r="B68" s="396" t="s">
        <v>123</v>
      </c>
      <c r="C68" s="435" t="s">
        <v>397</v>
      </c>
      <c r="D68" s="436"/>
      <c r="E68" s="436">
        <v>472</v>
      </c>
    </row>
    <row r="69" spans="1:5" ht="12" customHeight="1" x14ac:dyDescent="0.2">
      <c r="A69" s="434"/>
      <c r="B69" s="396" t="s">
        <v>124</v>
      </c>
      <c r="C69" s="438" t="s">
        <v>8</v>
      </c>
      <c r="D69" s="437"/>
      <c r="E69" s="437"/>
    </row>
    <row r="70" spans="1:5" ht="12" customHeight="1" x14ac:dyDescent="0.25">
      <c r="A70" s="434"/>
      <c r="B70" s="396" t="s">
        <v>131</v>
      </c>
      <c r="C70" s="439" t="s">
        <v>387</v>
      </c>
      <c r="D70" s="437">
        <v>2831</v>
      </c>
      <c r="E70" s="437">
        <v>4395</v>
      </c>
    </row>
    <row r="71" spans="1:5" ht="12" customHeight="1" x14ac:dyDescent="0.25">
      <c r="A71" s="434"/>
      <c r="B71" s="396" t="s">
        <v>132</v>
      </c>
      <c r="C71" s="439" t="s">
        <v>9</v>
      </c>
      <c r="D71" s="437">
        <v>3220</v>
      </c>
      <c r="E71" s="437">
        <v>2125</v>
      </c>
    </row>
    <row r="72" spans="1:5" ht="12" customHeight="1" x14ac:dyDescent="0.25">
      <c r="A72" s="434"/>
      <c r="B72" s="396" t="s">
        <v>133</v>
      </c>
      <c r="C72" s="439" t="s">
        <v>388</v>
      </c>
      <c r="D72" s="437"/>
      <c r="E72" s="437"/>
    </row>
    <row r="73" spans="1:5" ht="12" customHeight="1" x14ac:dyDescent="0.25">
      <c r="A73" s="434"/>
      <c r="B73" s="396" t="s">
        <v>134</v>
      </c>
      <c r="C73" s="440" t="s">
        <v>10</v>
      </c>
      <c r="D73" s="437"/>
      <c r="E73" s="437"/>
    </row>
    <row r="74" spans="1:5" ht="12" customHeight="1" x14ac:dyDescent="0.25">
      <c r="A74" s="434"/>
      <c r="B74" s="396" t="s">
        <v>136</v>
      </c>
      <c r="C74" s="441" t="s">
        <v>11</v>
      </c>
      <c r="D74" s="437"/>
      <c r="E74" s="437"/>
    </row>
    <row r="75" spans="1:5" ht="12" customHeight="1" thickBot="1" x14ac:dyDescent="0.3">
      <c r="A75" s="442"/>
      <c r="B75" s="443" t="s">
        <v>204</v>
      </c>
      <c r="C75" s="444" t="s">
        <v>12</v>
      </c>
      <c r="D75" s="445"/>
      <c r="E75" s="445"/>
    </row>
    <row r="76" spans="1:5" ht="12" customHeight="1" thickBot="1" x14ac:dyDescent="0.3">
      <c r="A76" s="391" t="s">
        <v>50</v>
      </c>
      <c r="B76" s="428"/>
      <c r="C76" s="446" t="s">
        <v>26</v>
      </c>
      <c r="D76" s="410">
        <f>SUM(D77:D79)</f>
        <v>62008</v>
      </c>
      <c r="E76" s="410">
        <f>SUM(E77:E79)</f>
        <v>62741</v>
      </c>
    </row>
    <row r="77" spans="1:5" s="429" customFormat="1" ht="12" customHeight="1" x14ac:dyDescent="0.25">
      <c r="A77" s="430"/>
      <c r="B77" s="431" t="s">
        <v>125</v>
      </c>
      <c r="C77" s="411" t="s">
        <v>13</v>
      </c>
      <c r="D77" s="447">
        <v>40005</v>
      </c>
      <c r="E77" s="447">
        <v>40738</v>
      </c>
    </row>
    <row r="78" spans="1:5" ht="12" customHeight="1" x14ac:dyDescent="0.25">
      <c r="A78" s="434"/>
      <c r="B78" s="396" t="s">
        <v>126</v>
      </c>
      <c r="C78" s="377" t="s">
        <v>205</v>
      </c>
      <c r="D78" s="388">
        <v>22003</v>
      </c>
      <c r="E78" s="388">
        <v>22003</v>
      </c>
    </row>
    <row r="79" spans="1:5" ht="12" customHeight="1" x14ac:dyDescent="0.25">
      <c r="A79" s="434"/>
      <c r="B79" s="396" t="s">
        <v>127</v>
      </c>
      <c r="C79" s="377" t="s">
        <v>283</v>
      </c>
      <c r="D79" s="388"/>
      <c r="E79" s="388"/>
    </row>
    <row r="80" spans="1:5" ht="12" customHeight="1" x14ac:dyDescent="0.25">
      <c r="A80" s="434"/>
      <c r="B80" s="396" t="s">
        <v>128</v>
      </c>
      <c r="C80" s="377" t="s">
        <v>14</v>
      </c>
      <c r="D80" s="388"/>
      <c r="E80" s="388"/>
    </row>
    <row r="81" spans="1:11" ht="12" customHeight="1" x14ac:dyDescent="0.25">
      <c r="A81" s="434"/>
      <c r="B81" s="396" t="s">
        <v>129</v>
      </c>
      <c r="C81" s="439" t="s">
        <v>19</v>
      </c>
      <c r="D81" s="388"/>
      <c r="E81" s="388"/>
    </row>
    <row r="82" spans="1:11" ht="12" customHeight="1" x14ac:dyDescent="0.25">
      <c r="A82" s="434"/>
      <c r="B82" s="396" t="s">
        <v>135</v>
      </c>
      <c r="C82" s="439" t="s">
        <v>18</v>
      </c>
      <c r="D82" s="388"/>
      <c r="E82" s="388"/>
    </row>
    <row r="83" spans="1:11" ht="12" customHeight="1" x14ac:dyDescent="0.25">
      <c r="A83" s="434"/>
      <c r="B83" s="396" t="s">
        <v>137</v>
      </c>
      <c r="C83" s="439" t="s">
        <v>17</v>
      </c>
      <c r="D83" s="388"/>
      <c r="E83" s="388"/>
    </row>
    <row r="84" spans="1:11" s="429" customFormat="1" ht="12" customHeight="1" x14ac:dyDescent="0.25">
      <c r="A84" s="434"/>
      <c r="B84" s="396" t="s">
        <v>206</v>
      </c>
      <c r="C84" s="439" t="s">
        <v>16</v>
      </c>
      <c r="D84" s="388"/>
      <c r="E84" s="388"/>
    </row>
    <row r="85" spans="1:11" ht="12" customHeight="1" x14ac:dyDescent="0.25">
      <c r="A85" s="434"/>
      <c r="B85" s="396" t="s">
        <v>207</v>
      </c>
      <c r="C85" s="439" t="s">
        <v>15</v>
      </c>
      <c r="D85" s="388"/>
      <c r="E85" s="388"/>
      <c r="K85" s="448"/>
    </row>
    <row r="86" spans="1:11" ht="21" customHeight="1" thickBot="1" x14ac:dyDescent="0.3">
      <c r="A86" s="434"/>
      <c r="B86" s="396" t="s">
        <v>208</v>
      </c>
      <c r="C86" s="449" t="s">
        <v>20</v>
      </c>
      <c r="D86" s="388"/>
      <c r="E86" s="388"/>
    </row>
    <row r="87" spans="1:11" ht="12" customHeight="1" thickBot="1" x14ac:dyDescent="0.3">
      <c r="A87" s="450" t="s">
        <v>51</v>
      </c>
      <c r="B87" s="451"/>
      <c r="C87" s="452" t="s">
        <v>21</v>
      </c>
      <c r="D87" s="453">
        <f>+D88+D89</f>
        <v>1500</v>
      </c>
      <c r="E87" s="453">
        <f>+E88+E89</f>
        <v>0</v>
      </c>
    </row>
    <row r="88" spans="1:11" s="429" customFormat="1" ht="12" customHeight="1" x14ac:dyDescent="0.25">
      <c r="A88" s="454"/>
      <c r="B88" s="393" t="s">
        <v>99</v>
      </c>
      <c r="C88" s="455" t="s">
        <v>93</v>
      </c>
      <c r="D88" s="456">
        <v>1500</v>
      </c>
      <c r="E88" s="456"/>
    </row>
    <row r="89" spans="1:11" s="429" customFormat="1" ht="12" customHeight="1" thickBot="1" x14ac:dyDescent="0.3">
      <c r="A89" s="457"/>
      <c r="B89" s="400" t="s">
        <v>100</v>
      </c>
      <c r="C89" s="458" t="s">
        <v>94</v>
      </c>
      <c r="D89" s="401"/>
      <c r="E89" s="401"/>
    </row>
    <row r="90" spans="1:11" s="429" customFormat="1" ht="12" customHeight="1" thickBot="1" x14ac:dyDescent="0.3">
      <c r="A90" s="459" t="s">
        <v>52</v>
      </c>
      <c r="B90" s="460"/>
      <c r="C90" s="370" t="s">
        <v>288</v>
      </c>
      <c r="D90" s="461"/>
      <c r="E90" s="461"/>
    </row>
    <row r="91" spans="1:11" s="429" customFormat="1" ht="12" customHeight="1" thickBot="1" x14ac:dyDescent="0.3">
      <c r="A91" s="391" t="s">
        <v>53</v>
      </c>
      <c r="B91" s="462"/>
      <c r="C91" s="463" t="s">
        <v>245</v>
      </c>
      <c r="D91" s="387">
        <v>95666</v>
      </c>
      <c r="E91" s="387">
        <v>93048</v>
      </c>
    </row>
    <row r="92" spans="1:11" s="429" customFormat="1" ht="12" customHeight="1" thickBot="1" x14ac:dyDescent="0.3">
      <c r="A92" s="391" t="s">
        <v>54</v>
      </c>
      <c r="B92" s="428"/>
      <c r="C92" s="368" t="s">
        <v>22</v>
      </c>
      <c r="D92" s="464">
        <f>+D62+D76+D87+D90+D91</f>
        <v>287373</v>
      </c>
      <c r="E92" s="464">
        <f>+E62+E76+E87+E90+E91</f>
        <v>300042</v>
      </c>
    </row>
    <row r="93" spans="1:11" s="429" customFormat="1" ht="12" customHeight="1" thickBot="1" x14ac:dyDescent="0.3">
      <c r="A93" s="391" t="s">
        <v>55</v>
      </c>
      <c r="B93" s="428"/>
      <c r="C93" s="368" t="s">
        <v>25</v>
      </c>
      <c r="D93" s="369">
        <f>+D94+D95</f>
        <v>3665</v>
      </c>
      <c r="E93" s="369">
        <f>+E94+E95</f>
        <v>3665</v>
      </c>
    </row>
    <row r="94" spans="1:11" ht="12.75" customHeight="1" x14ac:dyDescent="0.25">
      <c r="A94" s="430"/>
      <c r="B94" s="396" t="s">
        <v>244</v>
      </c>
      <c r="C94" s="411" t="s">
        <v>24</v>
      </c>
      <c r="D94" s="403">
        <v>3665</v>
      </c>
      <c r="E94" s="403">
        <v>3665</v>
      </c>
    </row>
    <row r="95" spans="1:11" ht="12" customHeight="1" thickBot="1" x14ac:dyDescent="0.3">
      <c r="A95" s="442"/>
      <c r="B95" s="443" t="s">
        <v>114</v>
      </c>
      <c r="C95" s="413" t="s">
        <v>23</v>
      </c>
      <c r="D95" s="385"/>
      <c r="E95" s="385"/>
    </row>
    <row r="96" spans="1:11" ht="15" customHeight="1" thickBot="1" x14ac:dyDescent="0.3">
      <c r="A96" s="391" t="s">
        <v>56</v>
      </c>
      <c r="B96" s="404"/>
      <c r="C96" s="368" t="s">
        <v>246</v>
      </c>
      <c r="D96" s="465">
        <f>+D92+D93</f>
        <v>291038</v>
      </c>
      <c r="E96" s="465">
        <f>+E92+E93</f>
        <v>303707</v>
      </c>
    </row>
    <row r="97" spans="1:5" ht="13.8" thickBot="1" x14ac:dyDescent="0.3"/>
    <row r="98" spans="1:5" ht="15" customHeight="1" thickBot="1" x14ac:dyDescent="0.3">
      <c r="A98" s="469" t="s">
        <v>236</v>
      </c>
      <c r="B98" s="470"/>
      <c r="C98" s="471"/>
      <c r="D98" s="472">
        <v>34</v>
      </c>
      <c r="E98" s="472">
        <v>34</v>
      </c>
    </row>
    <row r="99" spans="1:5" ht="14.25" customHeight="1" thickBot="1" x14ac:dyDescent="0.3">
      <c r="A99" s="469" t="s">
        <v>237</v>
      </c>
      <c r="B99" s="470"/>
      <c r="C99" s="471"/>
      <c r="D99" s="472">
        <v>4</v>
      </c>
      <c r="E99" s="472">
        <v>4</v>
      </c>
    </row>
  </sheetData>
  <sheetProtection formatCells="0"/>
  <mergeCells count="2">
    <mergeCell ref="A2:B2"/>
    <mergeCell ref="A5:B5"/>
  </mergeCells>
  <phoneticPr fontId="0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G5" sqref="G5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60.33203125" style="4" customWidth="1"/>
    <col min="4" max="4" width="20.77734375" style="4" customWidth="1"/>
    <col min="5" max="5" width="21.44140625" style="4" customWidth="1"/>
    <col min="6" max="16384" width="9.33203125" style="4"/>
  </cols>
  <sheetData>
    <row r="1" spans="1:5" s="2" customFormat="1" ht="21" customHeight="1" thickBot="1" x14ac:dyDescent="0.3">
      <c r="A1" s="75"/>
      <c r="B1" s="76"/>
      <c r="C1" s="116"/>
      <c r="D1" s="115"/>
      <c r="E1" s="115" t="s">
        <v>412</v>
      </c>
    </row>
    <row r="2" spans="1:5" s="46" customFormat="1" ht="25.5" customHeight="1" x14ac:dyDescent="0.25">
      <c r="A2" s="489" t="s">
        <v>232</v>
      </c>
      <c r="B2" s="490"/>
      <c r="C2" s="113" t="s">
        <v>396</v>
      </c>
      <c r="D2" s="117"/>
      <c r="E2" s="117"/>
    </row>
    <row r="3" spans="1:5" s="46" customFormat="1" ht="16.2" thickBot="1" x14ac:dyDescent="0.3">
      <c r="A3" s="77" t="s">
        <v>231</v>
      </c>
      <c r="B3" s="78"/>
      <c r="C3" s="118" t="s">
        <v>240</v>
      </c>
      <c r="D3" s="119"/>
      <c r="E3" s="119"/>
    </row>
    <row r="4" spans="1:5" s="47" customFormat="1" ht="15.9" customHeight="1" thickBot="1" x14ac:dyDescent="0.35">
      <c r="A4" s="79"/>
      <c r="B4" s="79"/>
      <c r="C4" s="79"/>
      <c r="D4" s="80"/>
      <c r="E4" s="80" t="s">
        <v>85</v>
      </c>
    </row>
    <row r="5" spans="1:5" ht="13.8" thickBot="1" x14ac:dyDescent="0.3">
      <c r="A5" s="491" t="s">
        <v>233</v>
      </c>
      <c r="B5" s="492"/>
      <c r="C5" s="81" t="s">
        <v>86</v>
      </c>
      <c r="D5" s="82" t="s">
        <v>398</v>
      </c>
      <c r="E5" s="82" t="s">
        <v>399</v>
      </c>
    </row>
    <row r="6" spans="1:5" s="41" customFormat="1" ht="12.9" customHeight="1" thickBot="1" x14ac:dyDescent="0.3">
      <c r="A6" s="71">
        <v>1</v>
      </c>
      <c r="B6" s="72">
        <v>2</v>
      </c>
      <c r="C6" s="72">
        <v>3</v>
      </c>
      <c r="D6" s="73">
        <v>4</v>
      </c>
      <c r="E6" s="73">
        <v>5</v>
      </c>
    </row>
    <row r="7" spans="1:5" s="41" customFormat="1" ht="15.9" customHeight="1" thickBot="1" x14ac:dyDescent="0.3">
      <c r="A7" s="83"/>
      <c r="B7" s="84"/>
      <c r="C7" s="84" t="s">
        <v>87</v>
      </c>
      <c r="D7" s="85"/>
      <c r="E7" s="85"/>
    </row>
    <row r="8" spans="1:5" s="48" customFormat="1" ht="12" customHeight="1" thickBot="1" x14ac:dyDescent="0.3">
      <c r="A8" s="71" t="s">
        <v>49</v>
      </c>
      <c r="B8" s="86"/>
      <c r="C8" s="87" t="s">
        <v>238</v>
      </c>
      <c r="D8" s="197">
        <f>SUM(D9:D16)</f>
        <v>0</v>
      </c>
      <c r="E8" s="197">
        <f>SUM(E9:E16)</f>
        <v>0</v>
      </c>
    </row>
    <row r="9" spans="1:5" s="48" customFormat="1" ht="12" customHeight="1" x14ac:dyDescent="0.25">
      <c r="A9" s="90"/>
      <c r="B9" s="89" t="s">
        <v>119</v>
      </c>
      <c r="C9" s="11" t="s">
        <v>168</v>
      </c>
      <c r="D9" s="243"/>
      <c r="E9" s="243"/>
    </row>
    <row r="10" spans="1:5" s="48" customFormat="1" ht="12" customHeight="1" x14ac:dyDescent="0.25">
      <c r="A10" s="88"/>
      <c r="B10" s="89" t="s">
        <v>120</v>
      </c>
      <c r="C10" s="8" t="s">
        <v>169</v>
      </c>
      <c r="D10" s="195"/>
      <c r="E10" s="195"/>
    </row>
    <row r="11" spans="1:5" s="48" customFormat="1" ht="12" customHeight="1" x14ac:dyDescent="0.25">
      <c r="A11" s="88"/>
      <c r="B11" s="89" t="s">
        <v>121</v>
      </c>
      <c r="C11" s="8" t="s">
        <v>170</v>
      </c>
      <c r="D11" s="195"/>
      <c r="E11" s="195"/>
    </row>
    <row r="12" spans="1:5" s="48" customFormat="1" ht="12" customHeight="1" x14ac:dyDescent="0.25">
      <c r="A12" s="88"/>
      <c r="B12" s="89" t="s">
        <v>122</v>
      </c>
      <c r="C12" s="8" t="s">
        <v>171</v>
      </c>
      <c r="D12" s="195"/>
      <c r="E12" s="195"/>
    </row>
    <row r="13" spans="1:5" s="48" customFormat="1" ht="12" customHeight="1" x14ac:dyDescent="0.25">
      <c r="A13" s="88"/>
      <c r="B13" s="89" t="s">
        <v>142</v>
      </c>
      <c r="C13" s="7" t="s">
        <v>172</v>
      </c>
      <c r="D13" s="195"/>
      <c r="E13" s="195"/>
    </row>
    <row r="14" spans="1:5" s="48" customFormat="1" ht="12" customHeight="1" x14ac:dyDescent="0.25">
      <c r="A14" s="91"/>
      <c r="B14" s="89" t="s">
        <v>123</v>
      </c>
      <c r="C14" s="8" t="s">
        <v>173</v>
      </c>
      <c r="D14" s="244"/>
      <c r="E14" s="244"/>
    </row>
    <row r="15" spans="1:5" s="49" customFormat="1" ht="12" customHeight="1" x14ac:dyDescent="0.25">
      <c r="A15" s="88"/>
      <c r="B15" s="89" t="s">
        <v>124</v>
      </c>
      <c r="C15" s="8" t="s">
        <v>31</v>
      </c>
      <c r="D15" s="195"/>
      <c r="E15" s="195"/>
    </row>
    <row r="16" spans="1:5" s="49" customFormat="1" ht="12" customHeight="1" thickBot="1" x14ac:dyDescent="0.3">
      <c r="A16" s="92"/>
      <c r="B16" s="93" t="s">
        <v>131</v>
      </c>
      <c r="C16" s="7" t="s">
        <v>230</v>
      </c>
      <c r="D16" s="196"/>
      <c r="E16" s="196"/>
    </row>
    <row r="17" spans="1:5" s="48" customFormat="1" ht="12" customHeight="1" thickBot="1" x14ac:dyDescent="0.3">
      <c r="A17" s="71" t="s">
        <v>50</v>
      </c>
      <c r="B17" s="86"/>
      <c r="C17" s="87" t="s">
        <v>32</v>
      </c>
      <c r="D17" s="197">
        <f>SUM(D18:D21)</f>
        <v>0</v>
      </c>
      <c r="E17" s="197">
        <f>SUM(E18:E21)</f>
        <v>1037</v>
      </c>
    </row>
    <row r="18" spans="1:5" s="49" customFormat="1" ht="12" customHeight="1" x14ac:dyDescent="0.25">
      <c r="A18" s="88"/>
      <c r="B18" s="89" t="s">
        <v>125</v>
      </c>
      <c r="C18" s="10" t="s">
        <v>28</v>
      </c>
      <c r="D18" s="195"/>
      <c r="E18" s="195">
        <v>1037</v>
      </c>
    </row>
    <row r="19" spans="1:5" s="49" customFormat="1" ht="12" customHeight="1" x14ac:dyDescent="0.25">
      <c r="A19" s="88"/>
      <c r="B19" s="89" t="s">
        <v>126</v>
      </c>
      <c r="C19" s="8" t="s">
        <v>29</v>
      </c>
      <c r="D19" s="195"/>
      <c r="E19" s="195"/>
    </row>
    <row r="20" spans="1:5" s="49" customFormat="1" ht="12" customHeight="1" x14ac:dyDescent="0.25">
      <c r="A20" s="88"/>
      <c r="B20" s="89" t="s">
        <v>127</v>
      </c>
      <c r="C20" s="8" t="s">
        <v>30</v>
      </c>
      <c r="D20" s="195"/>
      <c r="E20" s="195"/>
    </row>
    <row r="21" spans="1:5" s="49" customFormat="1" ht="12" customHeight="1" thickBot="1" x14ac:dyDescent="0.3">
      <c r="A21" s="88"/>
      <c r="B21" s="89" t="s">
        <v>128</v>
      </c>
      <c r="C21" s="8" t="s">
        <v>29</v>
      </c>
      <c r="D21" s="195"/>
      <c r="E21" s="195"/>
    </row>
    <row r="22" spans="1:5" s="49" customFormat="1" ht="12" customHeight="1" thickBot="1" x14ac:dyDescent="0.3">
      <c r="A22" s="74" t="s">
        <v>51</v>
      </c>
      <c r="B22" s="53"/>
      <c r="C22" s="53" t="s">
        <v>33</v>
      </c>
      <c r="D22" s="197">
        <f>+D23+D24</f>
        <v>0</v>
      </c>
      <c r="E22" s="197">
        <f>+E23+E24</f>
        <v>0</v>
      </c>
    </row>
    <row r="23" spans="1:5" s="48" customFormat="1" ht="12" customHeight="1" x14ac:dyDescent="0.25">
      <c r="A23" s="242"/>
      <c r="B23" s="259" t="s">
        <v>99</v>
      </c>
      <c r="C23" s="57" t="s">
        <v>255</v>
      </c>
      <c r="D23" s="262"/>
      <c r="E23" s="262"/>
    </row>
    <row r="24" spans="1:5" s="48" customFormat="1" ht="12" customHeight="1" thickBot="1" x14ac:dyDescent="0.3">
      <c r="A24" s="257"/>
      <c r="B24" s="258" t="s">
        <v>100</v>
      </c>
      <c r="C24" s="58" t="s">
        <v>259</v>
      </c>
      <c r="D24" s="263"/>
      <c r="E24" s="263"/>
    </row>
    <row r="25" spans="1:5" s="48" customFormat="1" ht="12" customHeight="1" thickBot="1" x14ac:dyDescent="0.3">
      <c r="A25" s="74" t="s">
        <v>52</v>
      </c>
      <c r="B25" s="86"/>
      <c r="C25" s="53" t="s">
        <v>239</v>
      </c>
      <c r="D25" s="227">
        <v>42316</v>
      </c>
      <c r="E25" s="227">
        <v>42936</v>
      </c>
    </row>
    <row r="26" spans="1:5" s="48" customFormat="1" ht="12" customHeight="1" thickBot="1" x14ac:dyDescent="0.3">
      <c r="A26" s="71" t="s">
        <v>53</v>
      </c>
      <c r="B26" s="67"/>
      <c r="C26" s="53" t="s">
        <v>40</v>
      </c>
      <c r="D26" s="246">
        <f>+D8+D17+D22+D25</f>
        <v>42316</v>
      </c>
      <c r="E26" s="246">
        <f>+E8+E17+E22+E25</f>
        <v>43973</v>
      </c>
    </row>
    <row r="27" spans="1:5" s="49" customFormat="1" ht="12" customHeight="1" thickBot="1" x14ac:dyDescent="0.3">
      <c r="A27" s="254" t="s">
        <v>54</v>
      </c>
      <c r="B27" s="260"/>
      <c r="C27" s="256" t="s">
        <v>42</v>
      </c>
      <c r="D27" s="264">
        <f>+D28+D29</f>
        <v>1980</v>
      </c>
      <c r="E27" s="264">
        <f>+E28+E29</f>
        <v>1980</v>
      </c>
    </row>
    <row r="28" spans="1:5" s="49" customFormat="1" ht="15" customHeight="1" x14ac:dyDescent="0.25">
      <c r="A28" s="90"/>
      <c r="B28" s="65" t="s">
        <v>106</v>
      </c>
      <c r="C28" s="57" t="s">
        <v>357</v>
      </c>
      <c r="D28" s="262">
        <v>1980</v>
      </c>
      <c r="E28" s="262">
        <v>1980</v>
      </c>
    </row>
    <row r="29" spans="1:5" s="49" customFormat="1" ht="15" customHeight="1" thickBot="1" x14ac:dyDescent="0.3">
      <c r="A29" s="261"/>
      <c r="B29" s="66" t="s">
        <v>107</v>
      </c>
      <c r="C29" s="255" t="s">
        <v>34</v>
      </c>
      <c r="D29" s="45"/>
      <c r="E29" s="45"/>
    </row>
    <row r="30" spans="1:5" ht="13.8" thickBot="1" x14ac:dyDescent="0.3">
      <c r="A30" s="95" t="s">
        <v>55</v>
      </c>
      <c r="B30" s="252"/>
      <c r="C30" s="253" t="s">
        <v>43</v>
      </c>
      <c r="D30" s="245"/>
      <c r="E30" s="245"/>
    </row>
    <row r="31" spans="1:5" s="41" customFormat="1" ht="16.5" customHeight="1" thickBot="1" x14ac:dyDescent="0.3">
      <c r="A31" s="95" t="s">
        <v>56</v>
      </c>
      <c r="B31" s="96"/>
      <c r="C31" s="97" t="s">
        <v>41</v>
      </c>
      <c r="D31" s="249">
        <f>+D26+D27+D30</f>
        <v>44296</v>
      </c>
      <c r="E31" s="249">
        <f>+E26+E27+E30</f>
        <v>45953</v>
      </c>
    </row>
    <row r="32" spans="1:5" s="50" customFormat="1" ht="12" customHeight="1" x14ac:dyDescent="0.25">
      <c r="A32" s="98"/>
      <c r="B32" s="98"/>
      <c r="C32" s="99"/>
      <c r="D32" s="247"/>
      <c r="E32" s="247"/>
    </row>
    <row r="33" spans="1:5" ht="12" customHeight="1" thickBot="1" x14ac:dyDescent="0.3">
      <c r="A33" s="100"/>
      <c r="B33" s="101"/>
      <c r="C33" s="101"/>
      <c r="D33" s="248"/>
      <c r="E33" s="248"/>
    </row>
    <row r="34" spans="1:5" ht="12" customHeight="1" thickBot="1" x14ac:dyDescent="0.3">
      <c r="A34" s="102"/>
      <c r="B34" s="103"/>
      <c r="C34" s="104" t="s">
        <v>91</v>
      </c>
      <c r="D34" s="249"/>
      <c r="E34" s="249"/>
    </row>
    <row r="35" spans="1:5" ht="12" customHeight="1" thickBot="1" x14ac:dyDescent="0.3">
      <c r="A35" s="74" t="s">
        <v>49</v>
      </c>
      <c r="B35" s="23"/>
      <c r="C35" s="53" t="s">
        <v>27</v>
      </c>
      <c r="D35" s="197">
        <f>SUM(D36:D40)</f>
        <v>44296</v>
      </c>
      <c r="E35" s="197">
        <f>SUM(E36:E40)</f>
        <v>45953</v>
      </c>
    </row>
    <row r="36" spans="1:5" ht="12" customHeight="1" x14ac:dyDescent="0.25">
      <c r="A36" s="105"/>
      <c r="B36" s="64" t="s">
        <v>119</v>
      </c>
      <c r="C36" s="10" t="s">
        <v>80</v>
      </c>
      <c r="D36" s="42">
        <v>32397</v>
      </c>
      <c r="E36" s="42">
        <v>34076</v>
      </c>
    </row>
    <row r="37" spans="1:5" ht="12" customHeight="1" x14ac:dyDescent="0.25">
      <c r="A37" s="106"/>
      <c r="B37" s="63" t="s">
        <v>120</v>
      </c>
      <c r="C37" s="8" t="s">
        <v>201</v>
      </c>
      <c r="D37" s="44">
        <v>8760</v>
      </c>
      <c r="E37" s="44">
        <v>9132</v>
      </c>
    </row>
    <row r="38" spans="1:5" ht="12" customHeight="1" x14ac:dyDescent="0.25">
      <c r="A38" s="106"/>
      <c r="B38" s="63" t="s">
        <v>121</v>
      </c>
      <c r="C38" s="8" t="s">
        <v>140</v>
      </c>
      <c r="D38" s="44">
        <v>3139</v>
      </c>
      <c r="E38" s="44">
        <v>2745</v>
      </c>
    </row>
    <row r="39" spans="1:5" s="50" customFormat="1" ht="12" customHeight="1" x14ac:dyDescent="0.25">
      <c r="A39" s="106"/>
      <c r="B39" s="63" t="s">
        <v>122</v>
      </c>
      <c r="C39" s="8" t="s">
        <v>202</v>
      </c>
      <c r="D39" s="44"/>
      <c r="E39" s="44"/>
    </row>
    <row r="40" spans="1:5" ht="12" customHeight="1" thickBot="1" x14ac:dyDescent="0.3">
      <c r="A40" s="106"/>
      <c r="B40" s="63" t="s">
        <v>130</v>
      </c>
      <c r="C40" s="8" t="s">
        <v>203</v>
      </c>
      <c r="D40" s="44"/>
      <c r="E40" s="44"/>
    </row>
    <row r="41" spans="1:5" ht="12" customHeight="1" thickBot="1" x14ac:dyDescent="0.3">
      <c r="A41" s="74" t="s">
        <v>50</v>
      </c>
      <c r="B41" s="23"/>
      <c r="C41" s="53" t="s">
        <v>38</v>
      </c>
      <c r="D41" s="197">
        <f>SUM(D42:D45)</f>
        <v>0</v>
      </c>
      <c r="E41" s="197">
        <f>SUM(E42:E45)</f>
        <v>0</v>
      </c>
    </row>
    <row r="42" spans="1:5" ht="12" customHeight="1" x14ac:dyDescent="0.25">
      <c r="A42" s="105"/>
      <c r="B42" s="64" t="s">
        <v>125</v>
      </c>
      <c r="C42" s="10" t="s">
        <v>282</v>
      </c>
      <c r="D42" s="42"/>
      <c r="E42" s="42"/>
    </row>
    <row r="43" spans="1:5" ht="12" customHeight="1" x14ac:dyDescent="0.25">
      <c r="A43" s="106"/>
      <c r="B43" s="63" t="s">
        <v>126</v>
      </c>
      <c r="C43" s="8" t="s">
        <v>205</v>
      </c>
      <c r="D43" s="44"/>
      <c r="E43" s="44"/>
    </row>
    <row r="44" spans="1:5" ht="15" customHeight="1" x14ac:dyDescent="0.25">
      <c r="A44" s="106"/>
      <c r="B44" s="63" t="s">
        <v>129</v>
      </c>
      <c r="C44" s="8" t="s">
        <v>92</v>
      </c>
      <c r="D44" s="44"/>
      <c r="E44" s="44"/>
    </row>
    <row r="45" spans="1:5" ht="13.8" thickBot="1" x14ac:dyDescent="0.3">
      <c r="A45" s="106"/>
      <c r="B45" s="63" t="s">
        <v>137</v>
      </c>
      <c r="C45" s="8" t="s">
        <v>35</v>
      </c>
      <c r="D45" s="44"/>
      <c r="E45" s="44"/>
    </row>
    <row r="46" spans="1:5" ht="15" customHeight="1" thickBot="1" x14ac:dyDescent="0.3">
      <c r="A46" s="74" t="s">
        <v>51</v>
      </c>
      <c r="B46" s="23"/>
      <c r="C46" s="23" t="s">
        <v>36</v>
      </c>
      <c r="D46" s="227"/>
      <c r="E46" s="227"/>
    </row>
    <row r="47" spans="1:5" ht="14.25" customHeight="1" thickBot="1" x14ac:dyDescent="0.3">
      <c r="A47" s="95" t="s">
        <v>52</v>
      </c>
      <c r="B47" s="252"/>
      <c r="C47" s="253" t="s">
        <v>39</v>
      </c>
      <c r="D47" s="245"/>
      <c r="E47" s="245"/>
    </row>
    <row r="48" spans="1:5" ht="13.8" thickBot="1" x14ac:dyDescent="0.3">
      <c r="A48" s="74" t="s">
        <v>53</v>
      </c>
      <c r="B48" s="94"/>
      <c r="C48" s="107" t="s">
        <v>37</v>
      </c>
      <c r="D48" s="250">
        <f>+D35+D41+D46+D47</f>
        <v>44296</v>
      </c>
      <c r="E48" s="250">
        <f>+E35+E41+E46+E47</f>
        <v>45953</v>
      </c>
    </row>
    <row r="49" spans="1:5" ht="13.8" thickBot="1" x14ac:dyDescent="0.3">
      <c r="A49" s="108"/>
      <c r="B49" s="109"/>
      <c r="C49" s="109"/>
      <c r="D49" s="251"/>
      <c r="E49" s="251"/>
    </row>
    <row r="50" spans="1:5" ht="13.8" thickBot="1" x14ac:dyDescent="0.3">
      <c r="A50" s="110" t="s">
        <v>236</v>
      </c>
      <c r="B50" s="111"/>
      <c r="C50" s="112"/>
      <c r="D50" s="51">
        <v>12</v>
      </c>
      <c r="E50" s="51">
        <v>12</v>
      </c>
    </row>
    <row r="51" spans="1:5" ht="13.8" thickBot="1" x14ac:dyDescent="0.3">
      <c r="A51" s="110" t="s">
        <v>237</v>
      </c>
      <c r="B51" s="111"/>
      <c r="C51" s="112"/>
      <c r="D51" s="51"/>
      <c r="E51" s="51"/>
    </row>
  </sheetData>
  <sheetProtection formatCells="0"/>
  <mergeCells count="2">
    <mergeCell ref="A2:B2"/>
    <mergeCell ref="A5:B5"/>
  </mergeCells>
  <phoneticPr fontId="27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H7" sqref="H7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60.33203125" style="4" customWidth="1"/>
    <col min="4" max="4" width="20.44140625" style="4" customWidth="1"/>
    <col min="5" max="5" width="20.6640625" style="4" customWidth="1"/>
    <col min="6" max="16384" width="9.33203125" style="4"/>
  </cols>
  <sheetData>
    <row r="1" spans="1:5" s="2" customFormat="1" ht="21" customHeight="1" thickBot="1" x14ac:dyDescent="0.3">
      <c r="A1" s="75"/>
      <c r="B1" s="76"/>
      <c r="C1" s="116"/>
      <c r="D1" s="115"/>
      <c r="E1" s="115" t="s">
        <v>413</v>
      </c>
    </row>
    <row r="2" spans="1:5" s="46" customFormat="1" ht="25.5" customHeight="1" x14ac:dyDescent="0.25">
      <c r="A2" s="489" t="s">
        <v>232</v>
      </c>
      <c r="B2" s="490"/>
      <c r="C2" s="113" t="s">
        <v>241</v>
      </c>
      <c r="D2" s="117"/>
      <c r="E2" s="117"/>
    </row>
    <row r="3" spans="1:5" s="46" customFormat="1" ht="16.2" thickBot="1" x14ac:dyDescent="0.3">
      <c r="A3" s="77" t="s">
        <v>231</v>
      </c>
      <c r="B3" s="78"/>
      <c r="C3" s="114" t="s">
        <v>395</v>
      </c>
      <c r="D3" s="119"/>
      <c r="E3" s="119"/>
    </row>
    <row r="4" spans="1:5" s="47" customFormat="1" ht="15.9" customHeight="1" thickBot="1" x14ac:dyDescent="0.35">
      <c r="A4" s="79"/>
      <c r="B4" s="79"/>
      <c r="C4" s="79"/>
      <c r="D4" s="80"/>
      <c r="E4" s="80" t="s">
        <v>85</v>
      </c>
    </row>
    <row r="5" spans="1:5" ht="13.8" thickBot="1" x14ac:dyDescent="0.3">
      <c r="A5" s="491" t="s">
        <v>233</v>
      </c>
      <c r="B5" s="492"/>
      <c r="C5" s="81" t="s">
        <v>86</v>
      </c>
      <c r="D5" s="82" t="s">
        <v>398</v>
      </c>
      <c r="E5" s="82" t="s">
        <v>399</v>
      </c>
    </row>
    <row r="6" spans="1:5" s="41" customFormat="1" ht="12.9" customHeight="1" thickBot="1" x14ac:dyDescent="0.3">
      <c r="A6" s="71">
        <v>1</v>
      </c>
      <c r="B6" s="72">
        <v>2</v>
      </c>
      <c r="C6" s="72">
        <v>3</v>
      </c>
      <c r="D6" s="73">
        <v>4</v>
      </c>
      <c r="E6" s="73">
        <v>5</v>
      </c>
    </row>
    <row r="7" spans="1:5" s="41" customFormat="1" ht="15.9" customHeight="1" thickBot="1" x14ac:dyDescent="0.3">
      <c r="A7" s="83"/>
      <c r="B7" s="84"/>
      <c r="C7" s="84" t="s">
        <v>87</v>
      </c>
      <c r="D7" s="85"/>
      <c r="E7" s="85"/>
    </row>
    <row r="8" spans="1:5" s="48" customFormat="1" ht="12" customHeight="1" thickBot="1" x14ac:dyDescent="0.3">
      <c r="A8" s="71" t="s">
        <v>49</v>
      </c>
      <c r="B8" s="86"/>
      <c r="C8" s="87" t="s">
        <v>238</v>
      </c>
      <c r="D8" s="197">
        <f>SUM(D9:D16)</f>
        <v>0</v>
      </c>
      <c r="E8" s="197">
        <f>SUM(E9:E16)</f>
        <v>0</v>
      </c>
    </row>
    <row r="9" spans="1:5" s="48" customFormat="1" ht="12" customHeight="1" x14ac:dyDescent="0.25">
      <c r="A9" s="90"/>
      <c r="B9" s="89" t="s">
        <v>119</v>
      </c>
      <c r="C9" s="11" t="s">
        <v>168</v>
      </c>
      <c r="D9" s="243"/>
      <c r="E9" s="243"/>
    </row>
    <row r="10" spans="1:5" s="48" customFormat="1" ht="12" customHeight="1" x14ac:dyDescent="0.25">
      <c r="A10" s="88"/>
      <c r="B10" s="89" t="s">
        <v>120</v>
      </c>
      <c r="C10" s="8" t="s">
        <v>169</v>
      </c>
      <c r="D10" s="195"/>
      <c r="E10" s="195"/>
    </row>
    <row r="11" spans="1:5" s="48" customFormat="1" ht="12" customHeight="1" x14ac:dyDescent="0.25">
      <c r="A11" s="88"/>
      <c r="B11" s="89" t="s">
        <v>121</v>
      </c>
      <c r="C11" s="8" t="s">
        <v>170</v>
      </c>
      <c r="D11" s="195"/>
      <c r="E11" s="195"/>
    </row>
    <row r="12" spans="1:5" s="48" customFormat="1" ht="12" customHeight="1" x14ac:dyDescent="0.25">
      <c r="A12" s="88"/>
      <c r="B12" s="89" t="s">
        <v>122</v>
      </c>
      <c r="C12" s="8" t="s">
        <v>171</v>
      </c>
      <c r="D12" s="195"/>
      <c r="E12" s="195"/>
    </row>
    <row r="13" spans="1:5" s="48" customFormat="1" ht="12" customHeight="1" x14ac:dyDescent="0.25">
      <c r="A13" s="88"/>
      <c r="B13" s="89" t="s">
        <v>142</v>
      </c>
      <c r="C13" s="7" t="s">
        <v>172</v>
      </c>
      <c r="D13" s="195"/>
      <c r="E13" s="195"/>
    </row>
    <row r="14" spans="1:5" s="48" customFormat="1" ht="12" customHeight="1" x14ac:dyDescent="0.25">
      <c r="A14" s="91"/>
      <c r="B14" s="89" t="s">
        <v>123</v>
      </c>
      <c r="C14" s="8" t="s">
        <v>173</v>
      </c>
      <c r="D14" s="244"/>
      <c r="E14" s="244"/>
    </row>
    <row r="15" spans="1:5" s="49" customFormat="1" ht="12" customHeight="1" x14ac:dyDescent="0.25">
      <c r="A15" s="88"/>
      <c r="B15" s="89" t="s">
        <v>124</v>
      </c>
      <c r="C15" s="8" t="s">
        <v>31</v>
      </c>
      <c r="D15" s="195"/>
      <c r="E15" s="195"/>
    </row>
    <row r="16" spans="1:5" s="49" customFormat="1" ht="12" customHeight="1" thickBot="1" x14ac:dyDescent="0.3">
      <c r="A16" s="92"/>
      <c r="B16" s="93" t="s">
        <v>131</v>
      </c>
      <c r="C16" s="7" t="s">
        <v>230</v>
      </c>
      <c r="D16" s="196"/>
      <c r="E16" s="196"/>
    </row>
    <row r="17" spans="1:5" s="48" customFormat="1" ht="12" customHeight="1" thickBot="1" x14ac:dyDescent="0.3">
      <c r="A17" s="71" t="s">
        <v>50</v>
      </c>
      <c r="B17" s="86"/>
      <c r="C17" s="87" t="s">
        <v>32</v>
      </c>
      <c r="D17" s="197">
        <f>SUM(D18:D21)</f>
        <v>0</v>
      </c>
      <c r="E17" s="197">
        <f>SUM(E18:E21)</f>
        <v>0</v>
      </c>
    </row>
    <row r="18" spans="1:5" s="49" customFormat="1" ht="12" customHeight="1" x14ac:dyDescent="0.25">
      <c r="A18" s="88"/>
      <c r="B18" s="89" t="s">
        <v>125</v>
      </c>
      <c r="C18" s="10" t="s">
        <v>28</v>
      </c>
      <c r="D18" s="195"/>
      <c r="E18" s="195"/>
    </row>
    <row r="19" spans="1:5" s="49" customFormat="1" ht="12" customHeight="1" x14ac:dyDescent="0.25">
      <c r="A19" s="88"/>
      <c r="B19" s="89" t="s">
        <v>126</v>
      </c>
      <c r="C19" s="8" t="s">
        <v>29</v>
      </c>
      <c r="D19" s="195"/>
      <c r="E19" s="195"/>
    </row>
    <row r="20" spans="1:5" s="49" customFormat="1" ht="12" customHeight="1" x14ac:dyDescent="0.25">
      <c r="A20" s="88"/>
      <c r="B20" s="89" t="s">
        <v>127</v>
      </c>
      <c r="C20" s="8" t="s">
        <v>30</v>
      </c>
      <c r="D20" s="195"/>
      <c r="E20" s="195"/>
    </row>
    <row r="21" spans="1:5" s="49" customFormat="1" ht="12" customHeight="1" thickBot="1" x14ac:dyDescent="0.3">
      <c r="A21" s="88"/>
      <c r="B21" s="89" t="s">
        <v>128</v>
      </c>
      <c r="C21" s="8" t="s">
        <v>29</v>
      </c>
      <c r="D21" s="195"/>
      <c r="E21" s="195"/>
    </row>
    <row r="22" spans="1:5" s="49" customFormat="1" ht="12" customHeight="1" thickBot="1" x14ac:dyDescent="0.3">
      <c r="A22" s="74" t="s">
        <v>51</v>
      </c>
      <c r="B22" s="53"/>
      <c r="C22" s="53" t="s">
        <v>33</v>
      </c>
      <c r="D22" s="197">
        <f>+D23+D24</f>
        <v>0</v>
      </c>
      <c r="E22" s="197">
        <f>+E23+E24</f>
        <v>47</v>
      </c>
    </row>
    <row r="23" spans="1:5" s="48" customFormat="1" ht="12" customHeight="1" x14ac:dyDescent="0.25">
      <c r="A23" s="242"/>
      <c r="B23" s="259" t="s">
        <v>99</v>
      </c>
      <c r="C23" s="57" t="s">
        <v>255</v>
      </c>
      <c r="D23" s="262"/>
      <c r="E23" s="262">
        <v>47</v>
      </c>
    </row>
    <row r="24" spans="1:5" s="48" customFormat="1" ht="12" customHeight="1" thickBot="1" x14ac:dyDescent="0.3">
      <c r="A24" s="257"/>
      <c r="B24" s="258" t="s">
        <v>100</v>
      </c>
      <c r="C24" s="58" t="s">
        <v>259</v>
      </c>
      <c r="D24" s="263"/>
      <c r="E24" s="263"/>
    </row>
    <row r="25" spans="1:5" s="48" customFormat="1" ht="12" customHeight="1" thickBot="1" x14ac:dyDescent="0.3">
      <c r="A25" s="74" t="s">
        <v>52</v>
      </c>
      <c r="B25" s="86"/>
      <c r="C25" s="53" t="s">
        <v>44</v>
      </c>
      <c r="D25" s="227">
        <v>53350</v>
      </c>
      <c r="E25" s="227">
        <v>50112</v>
      </c>
    </row>
    <row r="26" spans="1:5" s="48" customFormat="1" ht="12" customHeight="1" thickBot="1" x14ac:dyDescent="0.3">
      <c r="A26" s="71" t="s">
        <v>53</v>
      </c>
      <c r="B26" s="67"/>
      <c r="C26" s="53" t="s">
        <v>40</v>
      </c>
      <c r="D26" s="246">
        <f>+D8+D17+D22+D25</f>
        <v>53350</v>
      </c>
      <c r="E26" s="246">
        <f>+E8+E17+E22+E25</f>
        <v>50159</v>
      </c>
    </row>
    <row r="27" spans="1:5" s="49" customFormat="1" ht="12" customHeight="1" thickBot="1" x14ac:dyDescent="0.3">
      <c r="A27" s="254" t="s">
        <v>54</v>
      </c>
      <c r="B27" s="260"/>
      <c r="C27" s="256" t="s">
        <v>42</v>
      </c>
      <c r="D27" s="264">
        <f>+D28+D29</f>
        <v>2464</v>
      </c>
      <c r="E27" s="264">
        <f>+E28+E29</f>
        <v>2464</v>
      </c>
    </row>
    <row r="28" spans="1:5" s="49" customFormat="1" ht="15" customHeight="1" x14ac:dyDescent="0.25">
      <c r="A28" s="90"/>
      <c r="B28" s="65" t="s">
        <v>106</v>
      </c>
      <c r="C28" s="57" t="s">
        <v>357</v>
      </c>
      <c r="D28" s="262">
        <v>2464</v>
      </c>
      <c r="E28" s="262">
        <v>2464</v>
      </c>
    </row>
    <row r="29" spans="1:5" s="49" customFormat="1" ht="15" customHeight="1" thickBot="1" x14ac:dyDescent="0.3">
      <c r="A29" s="261"/>
      <c r="B29" s="66" t="s">
        <v>107</v>
      </c>
      <c r="C29" s="255" t="s">
        <v>34</v>
      </c>
      <c r="D29" s="45"/>
      <c r="E29" s="45"/>
    </row>
    <row r="30" spans="1:5" ht="13.8" thickBot="1" x14ac:dyDescent="0.3">
      <c r="A30" s="95" t="s">
        <v>55</v>
      </c>
      <c r="B30" s="252"/>
      <c r="C30" s="253" t="s">
        <v>43</v>
      </c>
      <c r="D30" s="245"/>
      <c r="E30" s="245"/>
    </row>
    <row r="31" spans="1:5" s="41" customFormat="1" ht="16.5" customHeight="1" thickBot="1" x14ac:dyDescent="0.3">
      <c r="A31" s="95" t="s">
        <v>56</v>
      </c>
      <c r="B31" s="96"/>
      <c r="C31" s="97" t="s">
        <v>41</v>
      </c>
      <c r="D31" s="249">
        <f>+D26+D27+D30</f>
        <v>55814</v>
      </c>
      <c r="E31" s="249">
        <f>+E26+E27+E30</f>
        <v>52623</v>
      </c>
    </row>
    <row r="32" spans="1:5" s="50" customFormat="1" ht="12" customHeight="1" x14ac:dyDescent="0.25">
      <c r="A32" s="98"/>
      <c r="B32" s="98"/>
      <c r="C32" s="99"/>
      <c r="D32" s="247"/>
      <c r="E32" s="247"/>
    </row>
    <row r="33" spans="1:5" ht="12" customHeight="1" thickBot="1" x14ac:dyDescent="0.3">
      <c r="A33" s="100"/>
      <c r="B33" s="101"/>
      <c r="C33" s="101"/>
      <c r="D33" s="248"/>
      <c r="E33" s="248"/>
    </row>
    <row r="34" spans="1:5" ht="12" customHeight="1" thickBot="1" x14ac:dyDescent="0.3">
      <c r="A34" s="102"/>
      <c r="B34" s="103"/>
      <c r="C34" s="104" t="s">
        <v>91</v>
      </c>
      <c r="D34" s="249"/>
      <c r="E34" s="249"/>
    </row>
    <row r="35" spans="1:5" ht="12" customHeight="1" thickBot="1" x14ac:dyDescent="0.3">
      <c r="A35" s="74" t="s">
        <v>49</v>
      </c>
      <c r="B35" s="23"/>
      <c r="C35" s="53" t="s">
        <v>27</v>
      </c>
      <c r="D35" s="197">
        <f>SUM(D36:D40)</f>
        <v>55814</v>
      </c>
      <c r="E35" s="197">
        <f>SUM(E36:E40)</f>
        <v>52518</v>
      </c>
    </row>
    <row r="36" spans="1:5" ht="12" customHeight="1" x14ac:dyDescent="0.25">
      <c r="A36" s="105"/>
      <c r="B36" s="64" t="s">
        <v>119</v>
      </c>
      <c r="C36" s="10" t="s">
        <v>80</v>
      </c>
      <c r="D36" s="42">
        <v>38238</v>
      </c>
      <c r="E36" s="42">
        <v>37313</v>
      </c>
    </row>
    <row r="37" spans="1:5" ht="12" customHeight="1" x14ac:dyDescent="0.25">
      <c r="A37" s="106"/>
      <c r="B37" s="63" t="s">
        <v>120</v>
      </c>
      <c r="C37" s="8" t="s">
        <v>201</v>
      </c>
      <c r="D37" s="44">
        <v>10324</v>
      </c>
      <c r="E37" s="44">
        <v>10181</v>
      </c>
    </row>
    <row r="38" spans="1:5" ht="12" customHeight="1" x14ac:dyDescent="0.25">
      <c r="A38" s="106"/>
      <c r="B38" s="63" t="s">
        <v>121</v>
      </c>
      <c r="C38" s="8" t="s">
        <v>140</v>
      </c>
      <c r="D38" s="44">
        <v>7252</v>
      </c>
      <c r="E38" s="44">
        <v>5012</v>
      </c>
    </row>
    <row r="39" spans="1:5" s="50" customFormat="1" ht="12" customHeight="1" x14ac:dyDescent="0.25">
      <c r="A39" s="106"/>
      <c r="B39" s="63" t="s">
        <v>122</v>
      </c>
      <c r="C39" s="8" t="s">
        <v>202</v>
      </c>
      <c r="D39" s="44"/>
      <c r="E39" s="44"/>
    </row>
    <row r="40" spans="1:5" ht="12" customHeight="1" thickBot="1" x14ac:dyDescent="0.3">
      <c r="A40" s="106"/>
      <c r="B40" s="63" t="s">
        <v>130</v>
      </c>
      <c r="C40" s="8" t="s">
        <v>203</v>
      </c>
      <c r="D40" s="44"/>
      <c r="E40" s="44">
        <v>12</v>
      </c>
    </row>
    <row r="41" spans="1:5" ht="12" customHeight="1" thickBot="1" x14ac:dyDescent="0.3">
      <c r="A41" s="74" t="s">
        <v>50</v>
      </c>
      <c r="B41" s="23"/>
      <c r="C41" s="53" t="s">
        <v>38</v>
      </c>
      <c r="D41" s="197">
        <f>SUM(D42:D45)</f>
        <v>0</v>
      </c>
      <c r="E41" s="197">
        <f>SUM(E42:E45)</f>
        <v>105</v>
      </c>
    </row>
    <row r="42" spans="1:5" ht="12" customHeight="1" x14ac:dyDescent="0.25">
      <c r="A42" s="105"/>
      <c r="B42" s="64" t="s">
        <v>125</v>
      </c>
      <c r="C42" s="10" t="s">
        <v>282</v>
      </c>
      <c r="D42" s="42"/>
      <c r="E42" s="42">
        <v>105</v>
      </c>
    </row>
    <row r="43" spans="1:5" ht="12" customHeight="1" x14ac:dyDescent="0.25">
      <c r="A43" s="106"/>
      <c r="B43" s="63" t="s">
        <v>126</v>
      </c>
      <c r="C43" s="8" t="s">
        <v>205</v>
      </c>
      <c r="D43" s="44"/>
      <c r="E43" s="44"/>
    </row>
    <row r="44" spans="1:5" ht="15" customHeight="1" x14ac:dyDescent="0.25">
      <c r="A44" s="106"/>
      <c r="B44" s="63" t="s">
        <v>129</v>
      </c>
      <c r="C44" s="8" t="s">
        <v>92</v>
      </c>
      <c r="D44" s="44"/>
      <c r="E44" s="44"/>
    </row>
    <row r="45" spans="1:5" ht="13.8" thickBot="1" x14ac:dyDescent="0.3">
      <c r="A45" s="106"/>
      <c r="B45" s="63" t="s">
        <v>137</v>
      </c>
      <c r="C45" s="8" t="s">
        <v>35</v>
      </c>
      <c r="D45" s="44"/>
      <c r="E45" s="44"/>
    </row>
    <row r="46" spans="1:5" ht="15" customHeight="1" thickBot="1" x14ac:dyDescent="0.3">
      <c r="A46" s="74" t="s">
        <v>51</v>
      </c>
      <c r="B46" s="23"/>
      <c r="C46" s="23" t="s">
        <v>36</v>
      </c>
      <c r="D46" s="227"/>
      <c r="E46" s="227"/>
    </row>
    <row r="47" spans="1:5" ht="14.25" customHeight="1" thickBot="1" x14ac:dyDescent="0.3">
      <c r="A47" s="95" t="s">
        <v>52</v>
      </c>
      <c r="B47" s="252"/>
      <c r="C47" s="253" t="s">
        <v>39</v>
      </c>
      <c r="D47" s="245"/>
      <c r="E47" s="245"/>
    </row>
    <row r="48" spans="1:5" ht="13.8" thickBot="1" x14ac:dyDescent="0.3">
      <c r="A48" s="74" t="s">
        <v>53</v>
      </c>
      <c r="B48" s="94"/>
      <c r="C48" s="107" t="s">
        <v>37</v>
      </c>
      <c r="D48" s="250">
        <f>+D35+D41+D46+D47</f>
        <v>55814</v>
      </c>
      <c r="E48" s="250">
        <f>+E35+E41+E46+E47</f>
        <v>52623</v>
      </c>
    </row>
    <row r="49" spans="1:5" ht="13.8" thickBot="1" x14ac:dyDescent="0.3">
      <c r="A49" s="108"/>
      <c r="B49" s="109"/>
      <c r="C49" s="109"/>
      <c r="D49" s="251"/>
      <c r="E49" s="251"/>
    </row>
    <row r="50" spans="1:5" ht="13.8" thickBot="1" x14ac:dyDescent="0.3">
      <c r="A50" s="110" t="s">
        <v>236</v>
      </c>
      <c r="B50" s="111"/>
      <c r="C50" s="112"/>
      <c r="D50" s="51">
        <v>16</v>
      </c>
      <c r="E50" s="51">
        <v>16</v>
      </c>
    </row>
    <row r="51" spans="1:5" ht="13.8" thickBot="1" x14ac:dyDescent="0.3">
      <c r="A51" s="110" t="s">
        <v>237</v>
      </c>
      <c r="B51" s="111"/>
      <c r="C51" s="112"/>
      <c r="D51" s="51"/>
      <c r="E51" s="51"/>
    </row>
  </sheetData>
  <sheetProtection formatCells="0"/>
  <mergeCells count="2">
    <mergeCell ref="A2:B2"/>
    <mergeCell ref="A5:B5"/>
  </mergeCells>
  <phoneticPr fontId="27" type="noConversion"/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1.sz.mell.</vt:lpstr>
      <vt:lpstr>2.1.sz.mell  </vt:lpstr>
      <vt:lpstr>2.2.sz.mell  </vt:lpstr>
      <vt:lpstr>3. sz. mell</vt:lpstr>
      <vt:lpstr>4. sz. mell</vt:lpstr>
      <vt:lpstr>5. sz. mell.</vt:lpstr>
      <vt:lpstr>Munka1</vt:lpstr>
      <vt:lpstr>'3. sz. mell'!Nyomtatási_cím</vt:lpstr>
      <vt:lpstr>'4. sz. mell'!Nyomtatási_cím</vt:lpstr>
      <vt:lpstr>'5. sz. mell.'!Nyomtatási_cím</vt:lpstr>
      <vt:lpstr>'1.sz.mell.'!Nyomtatási_terület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Violetta</cp:lastModifiedBy>
  <cp:lastPrinted>2017-05-17T07:06:10Z</cp:lastPrinted>
  <dcterms:created xsi:type="dcterms:W3CDTF">1999-10-30T10:30:45Z</dcterms:created>
  <dcterms:modified xsi:type="dcterms:W3CDTF">2017-05-24T06:01:58Z</dcterms:modified>
</cp:coreProperties>
</file>