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4650" tabRatio="727" firstSheet="1" activeTab="12"/>
  </bookViews>
  <sheets>
    <sheet name="1.1.sz.mell." sheetId="1" r:id="rId1"/>
    <sheet name="1.2.sz.mell." sheetId="2" r:id="rId2"/>
    <sheet name="1.3.sz.mell." sheetId="3" r:id="rId3"/>
    <sheet name="1.4.sz.mell." sheetId="4" r:id="rId4"/>
    <sheet name="2.1.sz.mell  " sheetId="5" r:id="rId5"/>
    <sheet name="2.2.sz.mell  " sheetId="6" r:id="rId6"/>
    <sheet name="3.sz.mell.  " sheetId="7" r:id="rId7"/>
    <sheet name="3.mell" sheetId="8" r:id="rId8"/>
    <sheet name="3.mell." sheetId="9" r:id="rId9"/>
    <sheet name="4.sz.mell." sheetId="10" r:id="rId10"/>
    <sheet name="6.mell" sheetId="11" r:id="rId11"/>
    <sheet name="7.mell" sheetId="12" r:id="rId12"/>
    <sheet name="8.mell" sheetId="13" r:id="rId13"/>
    <sheet name="Munka1" sheetId="14" r:id="rId14"/>
  </sheets>
  <definedNames>
    <definedName name="_xlfn.IFERROR" hidden="1">#NAME?</definedName>
    <definedName name="_xlnm.Print_Area" localSheetId="0">'1.1.sz.mell.'!$A$2:$D$150</definedName>
    <definedName name="_xlnm.Print_Area" localSheetId="1">'1.2.sz.mell.'!$A$2:$D$150</definedName>
    <definedName name="_xlnm.Print_Area" localSheetId="2">'1.3.sz.mell.'!$A$2:$D$150</definedName>
    <definedName name="_xlnm.Print_Area" localSheetId="3">'1.4.sz.mell.'!$A$2:$D$150</definedName>
  </definedNames>
  <calcPr fullCalcOnLoad="1"/>
</workbook>
</file>

<file path=xl/sharedStrings.xml><?xml version="1.0" encoding="utf-8"?>
<sst xmlns="http://schemas.openxmlformats.org/spreadsheetml/2006/main" count="1527" uniqueCount="445">
  <si>
    <t>Beruházási (felhalmozási) kiadások előirányzata beruházásonként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</si>
  <si>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</si>
  <si>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</si>
  <si>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</si>
  <si>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</si>
  <si>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</si>
  <si>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</si>
  <si>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</si>
  <si>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</si>
  <si>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</si>
  <si>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</si>
  <si>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</si>
  <si>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</si>
  <si>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</si>
  <si>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</si>
  <si>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</si>
  <si>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</si>
  <si>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</si>
  <si>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</si>
  <si>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</si>
  <si>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</si>
  <si>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</si>
  <si>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</si>
  <si>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</si>
  <si>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</si>
  <si>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</si>
  <si>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</si>
  <si>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</si>
  <si>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</si>
  <si>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</si>
  <si>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</si>
  <si>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</si>
  <si>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</si>
  <si>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</si>
  <si>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</si>
  <si>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</si>
  <si>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</si>
  <si>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</si>
  <si>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</si>
  <si>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</si>
  <si>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</si>
  <si>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</si>
  <si>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Ezer forintban !</t>
  </si>
  <si>
    <t>Bevételek</t>
  </si>
  <si>
    <t>Helyi adók</t>
  </si>
  <si>
    <t>Kiadások</t>
  </si>
  <si>
    <t>Általános tartalék</t>
  </si>
  <si>
    <t>Céltartalék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</si>
  <si>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</si>
  <si>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</si>
  <si>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</si>
  <si>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</si>
  <si>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</si>
  <si>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</si>
  <si>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</si>
  <si>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Sor-
szám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</si>
  <si>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</si>
  <si>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</si>
  <si>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</si>
  <si>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</si>
  <si>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</si>
  <si>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</si>
  <si>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</si>
  <si>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</si>
  <si>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</si>
  <si>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</si>
  <si>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</si>
  <si>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</si>
  <si>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6=(2-4-5)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</si>
  <si>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</si>
  <si>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</si>
  <si>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</si>
  <si>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</si>
  <si>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</si>
  <si>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</si>
  <si>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</si>
  <si>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</si>
  <si>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</si>
  <si>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</si>
  <si>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</si>
  <si>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</si>
  <si>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</si>
  <si>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</si>
  <si>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</si>
  <si>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</si>
  <si>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</si>
  <si>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</si>
  <si>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</si>
  <si>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</si>
  <si>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</si>
  <si>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</si>
  <si>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</si>
  <si>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</si>
  <si>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</si>
  <si>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</si>
  <si>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</si>
  <si>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</si>
  <si>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</si>
  <si>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</si>
  <si>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</si>
  <si>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</si>
  <si>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</si>
  <si>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Támogatott szervezet neve</t>
  </si>
  <si>
    <t>Támogatás célja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</si>
  <si>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</si>
  <si>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</si>
  <si>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</si>
  <si>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</si>
  <si>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</si>
  <si>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</si>
  <si>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</si>
  <si>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</si>
  <si>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</si>
  <si>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</si>
  <si>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</si>
  <si>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</si>
  <si>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</si>
  <si>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</si>
  <si>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</si>
  <si>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</si>
  <si>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</si>
  <si>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</si>
  <si>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</si>
  <si>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</si>
  <si>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</si>
  <si>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</si>
  <si>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</si>
  <si>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</si>
  <si>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</si>
  <si>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</si>
  <si>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</si>
  <si>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</si>
  <si>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</si>
  <si>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</si>
  <si>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</si>
  <si>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</si>
  <si>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</si>
  <si>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</si>
  <si>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</si>
  <si>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</si>
  <si>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</si>
  <si>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</si>
  <si>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</si>
  <si>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</si>
  <si>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</si>
  <si>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ÖSSZES KÖTELEZETTSÉG</t>
  </si>
  <si>
    <t>SAJÁT BEVÉTELEK ÖSSZESEN*</t>
  </si>
  <si>
    <t>Fejlesztési cél leírása</t>
  </si>
  <si>
    <t>ADÓSSÁGOT KELETKEZTETŐ ÜGYLETEK VÁRHATÓ EGYÜTTES ÖSSZEGE</t>
  </si>
  <si>
    <t>Fejlesztés várható kiadása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</si>
  <si>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</si>
  <si>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</si>
  <si>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</si>
  <si>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</si>
  <si>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</si>
  <si>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</si>
  <si>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</si>
  <si>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</si>
  <si>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</si>
  <si>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</si>
  <si>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</si>
  <si>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</si>
  <si>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</si>
  <si>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</si>
  <si>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</si>
  <si>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</si>
  <si>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</si>
  <si>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</si>
  <si>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</si>
  <si>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</si>
  <si>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</si>
  <si>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</si>
  <si>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</si>
  <si>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</si>
  <si>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</si>
  <si>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</si>
  <si>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</si>
  <si>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</si>
  <si>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</si>
  <si>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</si>
  <si>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</si>
  <si>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Évek</t>
  </si>
  <si>
    <t>2014. évi előirányzat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</si>
  <si>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</si>
  <si>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</si>
  <si>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</si>
  <si>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</si>
  <si>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</si>
  <si>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</si>
  <si>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</si>
  <si>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</si>
  <si>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</si>
  <si>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</si>
  <si>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</si>
  <si>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</si>
  <si>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</si>
  <si>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</si>
  <si>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</si>
  <si>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</si>
  <si>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</si>
  <si>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</si>
  <si>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</si>
  <si>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</si>
  <si>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</si>
  <si>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</si>
  <si>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</si>
  <si>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</si>
  <si>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</si>
  <si>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</si>
  <si>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</si>
  <si>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</si>
  <si>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</si>
  <si>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</si>
  <si>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</si>
  <si>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</si>
  <si>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</si>
  <si>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</si>
  <si>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</si>
  <si>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</si>
  <si>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</si>
  <si>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</si>
  <si>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</si>
  <si>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</si>
  <si>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</si>
  <si>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</si>
  <si>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</si>
  <si>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</si>
  <si>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</si>
  <si>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</si>
  <si>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</si>
  <si>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</si>
  <si>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</si>
  <si>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</si>
  <si>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</si>
  <si>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</si>
  <si>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</si>
  <si>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</si>
  <si>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</si>
  <si>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</si>
  <si>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</si>
  <si>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</si>
  <si>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</si>
  <si>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</si>
  <si>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</si>
  <si>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</si>
  <si>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</si>
  <si>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</si>
  <si>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</si>
  <si>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</si>
  <si>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</si>
  <si>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</si>
  <si>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</si>
  <si>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</si>
  <si>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</si>
  <si>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</si>
  <si>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</si>
  <si>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</si>
  <si>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</si>
  <si>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</si>
  <si>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</si>
  <si>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</si>
  <si>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</si>
  <si>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</si>
  <si>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</si>
  <si>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</si>
  <si>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</si>
  <si>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</si>
  <si>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</si>
  <si>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</si>
  <si>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</si>
  <si>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</si>
  <si>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</si>
  <si>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</si>
  <si>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</si>
  <si>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</si>
  <si>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</si>
  <si>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</si>
  <si>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</si>
  <si>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</si>
  <si>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</si>
  <si>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</si>
  <si>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</si>
  <si>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</si>
  <si>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</si>
  <si>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</si>
  <si>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</si>
  <si>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</si>
  <si>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</si>
  <si>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</si>
  <si>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</si>
  <si>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</si>
  <si>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</si>
  <si>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</si>
  <si>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</si>
  <si>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</si>
  <si>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</si>
  <si>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</si>
  <si>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</si>
  <si>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</si>
  <si>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</si>
  <si>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</si>
  <si>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</si>
  <si>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</si>
  <si>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</si>
  <si>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</si>
  <si>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</si>
  <si>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</si>
  <si>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</si>
  <si>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</si>
  <si>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</si>
  <si>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</si>
  <si>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</si>
  <si>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</si>
  <si>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</si>
  <si>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</si>
  <si>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</si>
  <si>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</si>
  <si>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</si>
  <si>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</si>
  <si>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</si>
  <si>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</si>
  <si>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</si>
  <si>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</si>
  <si>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</si>
  <si>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</si>
  <si>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</si>
  <si>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</si>
  <si>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</si>
  <si>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</si>
  <si>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</si>
  <si>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</si>
  <si>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</si>
  <si>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</si>
  <si>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</si>
  <si>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</si>
  <si>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</si>
  <si>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</si>
  <si>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</si>
  <si>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</si>
  <si>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</si>
  <si>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</si>
  <si>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</si>
  <si>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</si>
  <si>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</si>
  <si>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</si>
  <si>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</si>
  <si>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</si>
  <si>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</si>
  <si>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</si>
  <si>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</si>
  <si>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</si>
  <si>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</si>
  <si>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</si>
  <si>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</si>
  <si>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</si>
  <si>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</si>
  <si>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</si>
  <si>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</si>
  <si>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</si>
  <si>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</si>
  <si>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</si>
  <si>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</si>
  <si>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</si>
  <si>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</si>
  <si>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</si>
  <si>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</si>
  <si>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</si>
  <si>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</si>
  <si>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</si>
  <si>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2017.</t>
  </si>
  <si>
    <t>Felhasználás
2013. XII.31-ig</t>
  </si>
  <si>
    <t xml:space="preserve">
2014. év utáni szükséglet
</t>
  </si>
  <si>
    <t>Belföldi értékpapírok kiadásai (6.1. + … + 6.4.)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</si>
  <si>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</si>
  <si>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</si>
  <si>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</si>
  <si>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</si>
  <si>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K I M U T A T Á S
a 2014. évben céljelleggel juttatott támogatásokról</t>
  </si>
  <si>
    <t>Felhalmozási célú átvett pénzeszközök</t>
  </si>
  <si>
    <t>A 2014. évi általános működés és ágazati feladatok támogatásának alakulása jogcímenként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</si>
  <si>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</si>
  <si>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</si>
  <si>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</si>
  <si>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</si>
  <si>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</si>
  <si>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</si>
  <si>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</si>
  <si>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</si>
  <si>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</si>
  <si>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</si>
  <si>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Osztalék, a koncessziós díj és a hozambevétel</t>
  </si>
  <si>
    <t>1. Önkormányzati Hivatal működésének támogatása</t>
  </si>
  <si>
    <t>2. Településüzemeltetésez kapcsolódó feladatellátás támogatása</t>
  </si>
  <si>
    <t>ebből: zöldterület-gazdálkodással kapcsolatos feladatok támogatása</t>
  </si>
  <si>
    <t xml:space="preserve">          közvilágítás fenntartásának támogatása</t>
  </si>
  <si>
    <t xml:space="preserve">          köztemető fenntartással kapcsolatos feladatok támogatása</t>
  </si>
  <si>
    <t xml:space="preserve">          Közutak fenntartásának támogatása</t>
  </si>
  <si>
    <t>3. Egyéb önkormányzati feladatok támogatása</t>
  </si>
  <si>
    <t>5. Óvodapedagógusok és az óvodapedagógusok nevelő munkáját közvetlenül segítők bértámogatása</t>
  </si>
  <si>
    <t>6. Óvodaműködtetési támogatás</t>
  </si>
  <si>
    <t xml:space="preserve">7. Ingyenes és kedvezményes gyermekétkeztetés támogatása </t>
  </si>
  <si>
    <t>9. Hozzájárulás a pénzbeli szociális ellátásokhoz</t>
  </si>
  <si>
    <t>10. Egyes szociális és gyermekjóléti feladatok támogatása</t>
  </si>
  <si>
    <t>11. Könvtári és közművelődési feladatok támogatása</t>
  </si>
  <si>
    <t>működési támogatás</t>
  </si>
  <si>
    <t>Internet hálózat kiépítése</t>
  </si>
  <si>
    <t>2014</t>
  </si>
  <si>
    <t>Galvácsért Baráti Kör</t>
  </si>
  <si>
    <t>Egyház</t>
  </si>
  <si>
    <t>Csereháti Településszövetség</t>
  </si>
  <si>
    <t>Természetjáró Szakosztály</t>
  </si>
  <si>
    <t>Tájház</t>
  </si>
  <si>
    <t>Hozzájárulás Szoc. Társulás</t>
  </si>
  <si>
    <t>Ügyelet</t>
  </si>
  <si>
    <t>Galvács Község Önkormányzat adósságot keletkeztető ügyletekből és kezességvállalásokból fennálló kötelezettségei</t>
  </si>
  <si>
    <t>Galvács Község Önkormányzat saját bevételeinek részletezése az adósságot keletkeztető ügyletből származó tárgyévi fizetési kötelezettség megállapításához</t>
  </si>
  <si>
    <t>Galvács Község Önkormányzat 2014. évi adósságot keletkeztető fejlesztési céljai</t>
  </si>
  <si>
    <t>Módosított előirányzat</t>
  </si>
  <si>
    <t>Módosított előirányzat-felhasználási terv
2014. évre</t>
  </si>
  <si>
    <t>Sajó-Bódva Völgye Hull.Kez.Társ.</t>
  </si>
  <si>
    <t>Szendrői Közös Önk.Hiv. hozzájárulás</t>
  </si>
  <si>
    <t>Bódva-Szuha Nonprofit Kft</t>
  </si>
  <si>
    <t>Bursa</t>
  </si>
  <si>
    <t>Borsod-Torna-Gömör Egyesület</t>
  </si>
  <si>
    <t>Garázs építés</t>
  </si>
  <si>
    <t>Fűnyíró (mezőgazdasági start program)</t>
  </si>
  <si>
    <t>Ingatlan vásárlás</t>
  </si>
  <si>
    <t>Részesedés</t>
  </si>
  <si>
    <t>Országos Egyesület a Mosolyért</t>
  </si>
  <si>
    <t>2.1. melléklet a ………………... önkormányzati rendelethez</t>
  </si>
  <si>
    <t>2.2. melléklet a …………………….. önkormányzati rendelethez</t>
  </si>
  <si>
    <t>ebből: falugondnoki szolgálat</t>
  </si>
  <si>
    <t>Kazánház tervdokumentáció</t>
  </si>
  <si>
    <t>Üvegház</t>
  </si>
  <si>
    <t>4. melléklet a 6/2015.(V.1.) önkormányzati rendelethez</t>
  </si>
  <si>
    <t>6. melléklet a 6/2015.(V.1.) önkormányzati rendelethez</t>
  </si>
  <si>
    <t>7. melléklet a 6/2015.(V.1.) önkormányzati rendelethez</t>
  </si>
  <si>
    <t>8. melléklet a 6/2015.(V.1.) önkormányzati rendelethez</t>
  </si>
  <si>
    <t>1.1. melléklet a 6/2015.(V.1.) önkormányzati rendelethez</t>
  </si>
  <si>
    <t>1.2. melléklet a 6/2015.(V.1.) önkormányzati rendelethez</t>
  </si>
  <si>
    <t>1.3. melléklet a 6/2015.(V.1.) önkormányzati rendelethez</t>
  </si>
  <si>
    <t>1.4. melléklet a 6/2015.(V.1.) önkormányzati rendelethez</t>
  </si>
  <si>
    <t>2.1. melléklet a 6/2015.(V.1.) önkormányzati rendelethez</t>
  </si>
  <si>
    <t>2.2. melléklet a 6/2015.(V.1.) önkormányzati rendelethez</t>
  </si>
  <si>
    <t>3. melléklet a 6/2015.(V.1.)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</si>
</sst>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65">
    <font>
      <sz val="10"/>
      <name val="Times New Roman CE"/>
      <family val="0"/>
    </font>
    <font>
      <sz val="11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b/>
      <i/>
      <sz val="11"/>
      <name val="Times New Roman CE"/>
      <family val="1"/>
    </font>
    <font>
      <sz val="12"/>
      <name val="Times New Roman CE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14"/>
      <name val="Times New Roman CE"/>
      <family val="0"/>
    </font>
    <font>
      <sz val="9"/>
      <name val="Times New Roman CE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darkHorizontal"/>
    </fill>
    <fill>
      <patternFill patternType="lightHorizontal"/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347">
    <xf numFmtId="0" fontId="0" fillId="0" borderId="0" xfId="0" applyAlignment="1">
      <alignment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5" fillId="0" borderId="10" xfId="58" applyFont="1" applyFill="1" applyBorder="1" applyAlignment="1" applyProtection="1">
      <alignment horizontal="left" vertical="center" wrapText="1" indent="1"/>
      <protection/>
    </xf>
    <xf numFmtId="0" fontId="15" fillId="0" borderId="11" xfId="58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1"/>
      <protection/>
    </xf>
    <xf numFmtId="0" fontId="15" fillId="0" borderId="13" xfId="58" applyFont="1" applyFill="1" applyBorder="1" applyAlignment="1" applyProtection="1">
      <alignment horizontal="left" vertical="center" wrapText="1" indent="1"/>
      <protection/>
    </xf>
    <xf numFmtId="0" fontId="15" fillId="0" borderId="14" xfId="58" applyFont="1" applyFill="1" applyBorder="1" applyAlignment="1" applyProtection="1">
      <alignment horizontal="left" vertical="center" wrapText="1" indent="1"/>
      <protection/>
    </xf>
    <xf numFmtId="0" fontId="15" fillId="0" borderId="15" xfId="58" applyFont="1" applyFill="1" applyBorder="1" applyAlignment="1" applyProtection="1">
      <alignment horizontal="left" vertical="center" wrapText="1" indent="1"/>
      <protection/>
    </xf>
    <xf numFmtId="49" fontId="15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5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5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6" xfId="58" applyFont="1" applyFill="1" applyBorder="1" applyAlignment="1" applyProtection="1">
      <alignment horizontal="center"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12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2" fillId="0" borderId="0" xfId="0" applyNumberFormat="1" applyFont="1" applyFill="1" applyAlignment="1">
      <alignment vertical="center" wrapText="1"/>
    </xf>
    <xf numFmtId="164" fontId="15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24" xfId="60" applyFont="1" applyFill="1" applyBorder="1" applyAlignment="1" applyProtection="1">
      <alignment horizontal="center" vertical="center" wrapText="1"/>
      <protection/>
    </xf>
    <xf numFmtId="0" fontId="6" fillId="0" borderId="25" xfId="60" applyFont="1" applyFill="1" applyBorder="1" applyAlignment="1" applyProtection="1">
      <alignment horizontal="center" vertical="center"/>
      <protection/>
    </xf>
    <xf numFmtId="0" fontId="6" fillId="0" borderId="30" xfId="60" applyFont="1" applyFill="1" applyBorder="1" applyAlignment="1" applyProtection="1">
      <alignment horizontal="center" vertical="center"/>
      <protection/>
    </xf>
    <xf numFmtId="0" fontId="8" fillId="0" borderId="0" xfId="60" applyFill="1" applyProtection="1">
      <alignment/>
      <protection/>
    </xf>
    <xf numFmtId="0" fontId="8" fillId="0" borderId="0" xfId="60" applyFill="1" applyAlignment="1" applyProtection="1">
      <alignment vertical="center"/>
      <protection/>
    </xf>
    <xf numFmtId="0" fontId="8" fillId="0" borderId="0" xfId="60" applyFill="1" applyAlignment="1" applyProtection="1">
      <alignment vertical="center"/>
      <protection locked="0"/>
    </xf>
    <xf numFmtId="0" fontId="8" fillId="0" borderId="0" xfId="60" applyFill="1" applyProtection="1">
      <alignment/>
      <protection locked="0"/>
    </xf>
    <xf numFmtId="0" fontId="3" fillId="0" borderId="0" xfId="60" applyFont="1" applyFill="1" applyProtection="1">
      <alignment/>
      <protection locked="0"/>
    </xf>
    <xf numFmtId="0" fontId="5" fillId="0" borderId="0" xfId="60" applyFont="1" applyFill="1" applyProtection="1">
      <alignment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/>
      <protection/>
    </xf>
    <xf numFmtId="0" fontId="4" fillId="0" borderId="31" xfId="0" applyFont="1" applyFill="1" applyBorder="1" applyAlignment="1" applyProtection="1">
      <alignment horizontal="right"/>
      <protection/>
    </xf>
    <xf numFmtId="0" fontId="15" fillId="0" borderId="11" xfId="58" applyFont="1" applyFill="1" applyBorder="1" applyAlignment="1" applyProtection="1">
      <alignment horizontal="left" indent="6"/>
      <protection/>
    </xf>
    <xf numFmtId="0" fontId="15" fillId="0" borderId="11" xfId="58" applyFont="1" applyFill="1" applyBorder="1" applyAlignment="1" applyProtection="1">
      <alignment horizontal="left" vertical="center" wrapText="1" indent="6"/>
      <protection/>
    </xf>
    <xf numFmtId="0" fontId="15" fillId="0" borderId="15" xfId="58" applyFont="1" applyFill="1" applyBorder="1" applyAlignment="1" applyProtection="1">
      <alignment horizontal="left" vertical="center" wrapText="1" indent="6"/>
      <protection/>
    </xf>
    <xf numFmtId="0" fontId="15" fillId="0" borderId="32" xfId="58" applyFont="1" applyFill="1" applyBorder="1" applyAlignment="1" applyProtection="1">
      <alignment horizontal="left" vertical="center" wrapText="1" indent="6"/>
      <protection/>
    </xf>
    <xf numFmtId="0" fontId="1" fillId="0" borderId="0" xfId="58" applyFont="1" applyFill="1">
      <alignment/>
      <protection/>
    </xf>
    <xf numFmtId="164" fontId="3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6" xfId="58" applyFont="1" applyFill="1" applyBorder="1" applyAlignment="1">
      <alignment horizontal="center" vertical="center"/>
      <protection/>
    </xf>
    <xf numFmtId="0" fontId="7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2" fillId="0" borderId="23" xfId="58" applyFont="1" applyFill="1" applyBorder="1">
      <alignment/>
      <protection/>
    </xf>
    <xf numFmtId="166" fontId="0" fillId="0" borderId="27" xfId="40" applyNumberFormat="1" applyFont="1" applyFill="1" applyBorder="1" applyAlignment="1">
      <alignment/>
    </xf>
    <xf numFmtId="166" fontId="0" fillId="0" borderId="28" xfId="40" applyNumberFormat="1" applyFont="1" applyFill="1" applyBorder="1" applyAlignment="1">
      <alignment/>
    </xf>
    <xf numFmtId="0" fontId="16" fillId="0" borderId="0" xfId="0" applyFont="1" applyFill="1" applyBorder="1" applyAlignment="1" applyProtection="1">
      <alignment horizontal="right"/>
      <protection/>
    </xf>
    <xf numFmtId="0" fontId="0" fillId="0" borderId="12" xfId="58" applyFont="1" applyFill="1" applyBorder="1" applyProtection="1">
      <alignment/>
      <protection locked="0"/>
    </xf>
    <xf numFmtId="166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6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6" fontId="0" fillId="0" borderId="15" xfId="40" applyNumberFormat="1" applyFont="1" applyFill="1" applyBorder="1" applyAlignment="1" applyProtection="1">
      <alignment/>
      <protection locked="0"/>
    </xf>
    <xf numFmtId="0" fontId="13" fillId="0" borderId="20" xfId="58" applyFont="1" applyFill="1" applyBorder="1" applyAlignment="1" applyProtection="1">
      <alignment horizontal="center" vertical="center" wrapText="1"/>
      <protection/>
    </xf>
    <xf numFmtId="0" fontId="13" fillId="0" borderId="13" xfId="58" applyFont="1" applyFill="1" applyBorder="1" applyAlignment="1" applyProtection="1">
      <alignment horizontal="center" vertical="center" wrapText="1"/>
      <protection/>
    </xf>
    <xf numFmtId="0" fontId="13" fillId="0" borderId="33" xfId="58" applyFont="1" applyFill="1" applyBorder="1" applyAlignment="1" applyProtection="1">
      <alignment horizontal="center" vertical="center" wrapText="1"/>
      <protection/>
    </xf>
    <xf numFmtId="0" fontId="15" fillId="0" borderId="22" xfId="58" applyFont="1" applyFill="1" applyBorder="1" applyAlignment="1" applyProtection="1">
      <alignment horizontal="center" vertical="center"/>
      <protection/>
    </xf>
    <xf numFmtId="0" fontId="15" fillId="0" borderId="23" xfId="58" applyFont="1" applyFill="1" applyBorder="1" applyAlignment="1" applyProtection="1">
      <alignment horizontal="center" vertical="center"/>
      <protection/>
    </xf>
    <xf numFmtId="0" fontId="15" fillId="0" borderId="26" xfId="58" applyFont="1" applyFill="1" applyBorder="1" applyAlignment="1" applyProtection="1">
      <alignment horizontal="center" vertical="center"/>
      <protection/>
    </xf>
    <xf numFmtId="0" fontId="15" fillId="0" borderId="20" xfId="58" applyFont="1" applyFill="1" applyBorder="1" applyAlignment="1" applyProtection="1">
      <alignment horizontal="center" vertical="center"/>
      <protection/>
    </xf>
    <xf numFmtId="0" fontId="15" fillId="0" borderId="17" xfId="58" applyFont="1" applyFill="1" applyBorder="1" applyAlignment="1" applyProtection="1">
      <alignment horizontal="center" vertical="center"/>
      <protection/>
    </xf>
    <xf numFmtId="0" fontId="15" fillId="0" borderId="19" xfId="58" applyFont="1" applyFill="1" applyBorder="1" applyAlignment="1" applyProtection="1">
      <alignment horizontal="center" vertical="center"/>
      <protection/>
    </xf>
    <xf numFmtId="166" fontId="13" fillId="0" borderId="26" xfId="40" applyNumberFormat="1" applyFont="1" applyFill="1" applyBorder="1" applyAlignment="1" applyProtection="1">
      <alignment/>
      <protection/>
    </xf>
    <xf numFmtId="166" fontId="15" fillId="0" borderId="33" xfId="40" applyNumberFormat="1" applyFont="1" applyFill="1" applyBorder="1" applyAlignment="1" applyProtection="1">
      <alignment/>
      <protection locked="0"/>
    </xf>
    <xf numFmtId="166" fontId="15" fillId="0" borderId="28" xfId="40" applyNumberFormat="1" applyFont="1" applyFill="1" applyBorder="1" applyAlignment="1" applyProtection="1">
      <alignment/>
      <protection locked="0"/>
    </xf>
    <xf numFmtId="166" fontId="15" fillId="0" borderId="34" xfId="40" applyNumberFormat="1" applyFont="1" applyFill="1" applyBorder="1" applyAlignment="1" applyProtection="1">
      <alignment/>
      <protection locked="0"/>
    </xf>
    <xf numFmtId="0" fontId="15" fillId="0" borderId="13" xfId="58" applyFont="1" applyFill="1" applyBorder="1" applyProtection="1">
      <alignment/>
      <protection locked="0"/>
    </xf>
    <xf numFmtId="0" fontId="15" fillId="0" borderId="11" xfId="58" applyFont="1" applyFill="1" applyBorder="1" applyProtection="1">
      <alignment/>
      <protection locked="0"/>
    </xf>
    <xf numFmtId="0" fontId="15" fillId="0" borderId="15" xfId="58" applyFont="1" applyFill="1" applyBorder="1" applyProtection="1">
      <alignment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/>
    </xf>
    <xf numFmtId="0" fontId="20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0" fontId="15" fillId="0" borderId="20" xfId="0" applyFont="1" applyBorder="1" applyAlignment="1" applyProtection="1">
      <alignment horizontal="right" vertical="center" indent="1"/>
      <protection/>
    </xf>
    <xf numFmtId="0" fontId="15" fillId="0" borderId="17" xfId="0" applyFont="1" applyBorder="1" applyAlignment="1" applyProtection="1">
      <alignment horizontal="right" vertical="center" indent="1"/>
      <protection/>
    </xf>
    <xf numFmtId="164" fontId="0" fillId="33" borderId="35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4" xfId="0" applyFont="1" applyFill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left" vertical="center" wrapText="1" indent="1"/>
      <protection/>
    </xf>
    <xf numFmtId="0" fontId="19" fillId="0" borderId="11" xfId="0" applyFont="1" applyBorder="1" applyAlignment="1" applyProtection="1">
      <alignment horizontal="left" vertical="center" wrapText="1" indent="1"/>
      <protection/>
    </xf>
    <xf numFmtId="0" fontId="19" fillId="0" borderId="15" xfId="0" applyFont="1" applyBorder="1" applyAlignment="1" applyProtection="1">
      <alignment horizontal="left" vertical="center" wrapText="1" indent="1"/>
      <protection/>
    </xf>
    <xf numFmtId="0" fontId="20" fillId="0" borderId="38" xfId="0" applyFont="1" applyBorder="1" applyAlignment="1" applyProtection="1">
      <alignment horizontal="left" vertical="center" wrapText="1" indent="1"/>
      <protection/>
    </xf>
    <xf numFmtId="164" fontId="13" fillId="0" borderId="30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5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164" fontId="20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1" xfId="0" applyFont="1" applyFill="1" applyBorder="1" applyAlignment="1" applyProtection="1">
      <alignment horizontal="right" vertical="center"/>
      <protection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35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2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1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1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8" xfId="0" applyNumberFormat="1" applyFont="1" applyFill="1" applyBorder="1" applyAlignment="1" applyProtection="1">
      <alignment horizontal="left" vertical="center" wrapText="1" indent="1"/>
      <protection/>
    </xf>
    <xf numFmtId="0" fontId="15" fillId="0" borderId="12" xfId="58" applyFont="1" applyFill="1" applyBorder="1" applyProtection="1">
      <alignment/>
      <protection/>
    </xf>
    <xf numFmtId="0" fontId="5" fillId="0" borderId="0" xfId="0" applyFont="1" applyAlignment="1">
      <alignment horizontal="center" wrapText="1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8" fillId="0" borderId="40" xfId="0" applyFont="1" applyBorder="1" applyAlignment="1" applyProtection="1">
      <alignment horizontal="left" vertical="center" wrapText="1" indent="1"/>
      <protection/>
    </xf>
    <xf numFmtId="0" fontId="8" fillId="0" borderId="0" xfId="58" applyFont="1" applyFill="1" applyProtection="1">
      <alignment/>
      <protection/>
    </xf>
    <xf numFmtId="0" fontId="24" fillId="0" borderId="11" xfId="0" applyFont="1" applyBorder="1" applyAlignment="1">
      <alignment horizontal="justify" wrapText="1"/>
    </xf>
    <xf numFmtId="0" fontId="24" fillId="0" borderId="11" xfId="0" applyFont="1" applyBorder="1" applyAlignment="1">
      <alignment wrapText="1"/>
    </xf>
    <xf numFmtId="0" fontId="24" fillId="0" borderId="32" xfId="0" applyFont="1" applyBorder="1" applyAlignment="1">
      <alignment wrapText="1"/>
    </xf>
    <xf numFmtId="164" fontId="15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30" xfId="58" applyFont="1" applyFill="1" applyBorder="1" applyAlignment="1" applyProtection="1">
      <alignment horizontal="center" vertical="center" wrapText="1"/>
      <protection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5" fillId="0" borderId="12" xfId="58" applyFont="1" applyFill="1" applyBorder="1" applyAlignment="1" applyProtection="1">
      <alignment horizontal="left" vertical="center" wrapText="1" indent="6"/>
      <protection/>
    </xf>
    <xf numFmtId="0" fontId="8" fillId="0" borderId="0" xfId="58" applyFill="1" applyProtection="1">
      <alignment/>
      <protection/>
    </xf>
    <xf numFmtId="0" fontId="15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9" fillId="0" borderId="12" xfId="0" applyFont="1" applyBorder="1" applyAlignment="1" applyProtection="1">
      <alignment horizontal="left" wrapText="1" indent="1"/>
      <protection/>
    </xf>
    <xf numFmtId="0" fontId="19" fillId="0" borderId="11" xfId="0" applyFont="1" applyBorder="1" applyAlignment="1" applyProtection="1">
      <alignment horizontal="left" wrapText="1" indent="1"/>
      <protection/>
    </xf>
    <xf numFmtId="0" fontId="19" fillId="0" borderId="15" xfId="0" applyFont="1" applyBorder="1" applyAlignment="1" applyProtection="1">
      <alignment horizontal="left" wrapText="1" indent="1"/>
      <protection/>
    </xf>
    <xf numFmtId="0" fontId="20" fillId="0" borderId="22" xfId="0" applyFont="1" applyBorder="1" applyAlignment="1" applyProtection="1">
      <alignment wrapText="1"/>
      <protection/>
    </xf>
    <xf numFmtId="0" fontId="19" fillId="0" borderId="15" xfId="0" applyFont="1" applyBorder="1" applyAlignment="1" applyProtection="1">
      <alignment wrapText="1"/>
      <protection/>
    </xf>
    <xf numFmtId="0" fontId="19" fillId="0" borderId="18" xfId="0" applyFont="1" applyBorder="1" applyAlignment="1" applyProtection="1">
      <alignment wrapText="1"/>
      <protection/>
    </xf>
    <xf numFmtId="0" fontId="19" fillId="0" borderId="17" xfId="0" applyFont="1" applyBorder="1" applyAlignment="1" applyProtection="1">
      <alignment wrapText="1"/>
      <protection/>
    </xf>
    <xf numFmtId="0" fontId="19" fillId="0" borderId="19" xfId="0" applyFont="1" applyBorder="1" applyAlignment="1" applyProtection="1">
      <alignment wrapText="1"/>
      <protection/>
    </xf>
    <xf numFmtId="0" fontId="20" fillId="0" borderId="23" xfId="0" applyFont="1" applyBorder="1" applyAlignment="1" applyProtection="1">
      <alignment wrapText="1"/>
      <protection/>
    </xf>
    <xf numFmtId="0" fontId="20" fillId="0" borderId="38" xfId="0" applyFont="1" applyBorder="1" applyAlignment="1" applyProtection="1">
      <alignment wrapText="1"/>
      <protection/>
    </xf>
    <xf numFmtId="0" fontId="20" fillId="0" borderId="40" xfId="0" applyFont="1" applyBorder="1" applyAlignment="1" applyProtection="1">
      <alignment wrapText="1"/>
      <protection/>
    </xf>
    <xf numFmtId="0" fontId="8" fillId="0" borderId="0" xfId="58" applyFill="1" applyAlignment="1" applyProtection="1">
      <alignment/>
      <protection/>
    </xf>
    <xf numFmtId="164" fontId="18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7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0" fontId="8" fillId="0" borderId="0" xfId="58" applyFill="1" applyBorder="1" applyProtection="1">
      <alignment/>
      <protection/>
    </xf>
    <xf numFmtId="164" fontId="15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2" fillId="0" borderId="22" xfId="58" applyFont="1" applyFill="1" applyBorder="1" applyAlignment="1">
      <alignment horizontal="center" vertical="center"/>
      <protection/>
    </xf>
    <xf numFmtId="166" fontId="2" fillId="0" borderId="23" xfId="58" applyNumberFormat="1" applyFont="1" applyFill="1" applyBorder="1">
      <alignment/>
      <protection/>
    </xf>
    <xf numFmtId="166" fontId="2" fillId="0" borderId="26" xfId="58" applyNumberFormat="1" applyFont="1" applyFill="1" applyBorder="1">
      <alignment/>
      <protection/>
    </xf>
    <xf numFmtId="0" fontId="3" fillId="0" borderId="0" xfId="58" applyFont="1" applyFill="1">
      <alignment/>
      <protection/>
    </xf>
    <xf numFmtId="0" fontId="13" fillId="0" borderId="22" xfId="58" applyFont="1" applyFill="1" applyBorder="1" applyAlignment="1" applyProtection="1">
      <alignment horizontal="center" vertical="center"/>
      <protection/>
    </xf>
    <xf numFmtId="0" fontId="25" fillId="0" borderId="41" xfId="0" applyFont="1" applyFill="1" applyBorder="1" applyAlignment="1" applyProtection="1">
      <alignment horizontal="left" vertical="center" wrapText="1"/>
      <protection locked="0"/>
    </xf>
    <xf numFmtId="164" fontId="25" fillId="0" borderId="28" xfId="59" applyNumberFormat="1" applyFont="1" applyFill="1" applyBorder="1" applyAlignment="1" applyProtection="1">
      <alignment horizontal="right" vertical="center" wrapText="1"/>
      <protection locked="0"/>
    </xf>
    <xf numFmtId="0" fontId="25" fillId="0" borderId="17" xfId="59" applyFont="1" applyFill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vertical="center" wrapText="1"/>
      <protection/>
    </xf>
    <xf numFmtId="0" fontId="23" fillId="0" borderId="11" xfId="0" applyFont="1" applyBorder="1" applyAlignment="1" applyProtection="1">
      <alignment vertical="center"/>
      <protection locked="0"/>
    </xf>
    <xf numFmtId="0" fontId="23" fillId="0" borderId="13" xfId="0" applyFont="1" applyBorder="1" applyAlignment="1" applyProtection="1">
      <alignment horizontal="center" vertical="center"/>
      <protection locked="0"/>
    </xf>
    <xf numFmtId="0" fontId="23" fillId="0" borderId="11" xfId="0" applyFont="1" applyBorder="1" applyAlignment="1" applyProtection="1">
      <alignment horizontal="center" vertical="center"/>
      <protection locked="0"/>
    </xf>
    <xf numFmtId="164" fontId="26" fillId="0" borderId="42" xfId="0" applyNumberFormat="1" applyFont="1" applyBorder="1" applyAlignment="1">
      <alignment/>
    </xf>
    <xf numFmtId="164" fontId="26" fillId="0" borderId="28" xfId="59" applyNumberFormat="1" applyFont="1" applyFill="1" applyBorder="1" applyAlignment="1" applyProtection="1">
      <alignment horizontal="right" vertical="center" wrapText="1"/>
      <protection locked="0"/>
    </xf>
    <xf numFmtId="0" fontId="24" fillId="0" borderId="13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32" xfId="0" applyFont="1" applyBorder="1" applyAlignment="1">
      <alignment/>
    </xf>
    <xf numFmtId="0" fontId="23" fillId="0" borderId="32" xfId="0" applyFont="1" applyBorder="1" applyAlignment="1" applyProtection="1">
      <alignment horizontal="center" vertical="center"/>
      <protection locked="0"/>
    </xf>
    <xf numFmtId="164" fontId="14" fillId="0" borderId="31" xfId="58" applyNumberFormat="1" applyFont="1" applyFill="1" applyBorder="1" applyAlignment="1" applyProtection="1">
      <alignment horizontal="left" vertical="center"/>
      <protection/>
    </xf>
    <xf numFmtId="164" fontId="14" fillId="0" borderId="31" xfId="58" applyNumberFormat="1" applyFont="1" applyFill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3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30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>
      <alignment/>
    </xf>
    <xf numFmtId="0" fontId="0" fillId="0" borderId="0" xfId="0" applyFill="1" applyBorder="1" applyAlignment="1">
      <alignment/>
    </xf>
    <xf numFmtId="0" fontId="2" fillId="0" borderId="44" xfId="0" applyFont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/>
    </xf>
    <xf numFmtId="0" fontId="13" fillId="0" borderId="45" xfId="58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ont="1" applyFill="1" applyAlignment="1" applyProtection="1">
      <alignment horizontal="centerContinuous" vertical="center"/>
      <protection/>
    </xf>
    <xf numFmtId="164" fontId="0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6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47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164" fontId="0" fillId="0" borderId="4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0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5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0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22" fillId="0" borderId="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15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5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5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4" fillId="0" borderId="0" xfId="0" applyNumberFormat="1" applyFont="1" applyFill="1" applyAlignment="1" applyProtection="1">
      <alignment horizontal="right" wrapText="1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38" xfId="0" applyNumberFormat="1" applyFont="1" applyFill="1" applyBorder="1" applyAlignment="1" applyProtection="1">
      <alignment horizontal="center" vertical="center" wrapText="1"/>
      <protection/>
    </xf>
    <xf numFmtId="164" fontId="13" fillId="0" borderId="40" xfId="0" applyNumberFormat="1" applyFont="1" applyFill="1" applyBorder="1" applyAlignment="1" applyProtection="1">
      <alignment horizontal="center" vertical="center" wrapText="1"/>
      <protection/>
    </xf>
    <xf numFmtId="164" fontId="13" fillId="0" borderId="53" xfId="0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0" borderId="28" xfId="0" applyNumberFormat="1" applyFont="1" applyFill="1" applyBorder="1" applyAlignment="1" applyProtection="1">
      <alignment vertical="center" wrapText="1"/>
      <protection/>
    </xf>
    <xf numFmtId="164" fontId="6" fillId="0" borderId="22" xfId="0" applyNumberFormat="1" applyFont="1" applyFill="1" applyBorder="1" applyAlignment="1" applyProtection="1">
      <alignment horizontal="left" vertical="center" wrapText="1"/>
      <protection/>
    </xf>
    <xf numFmtId="164" fontId="13" fillId="0" borderId="23" xfId="0" applyNumberFormat="1" applyFont="1" applyFill="1" applyBorder="1" applyAlignment="1" applyProtection="1">
      <alignment vertical="center" wrapText="1"/>
      <protection/>
    </xf>
    <xf numFmtId="164" fontId="13" fillId="34" borderId="23" xfId="0" applyNumberFormat="1" applyFont="1" applyFill="1" applyBorder="1" applyAlignment="1" applyProtection="1">
      <alignment vertical="center" wrapText="1"/>
      <protection/>
    </xf>
    <xf numFmtId="164" fontId="13" fillId="0" borderId="26" xfId="0" applyNumberFormat="1" applyFont="1" applyFill="1" applyBorder="1" applyAlignment="1" applyProtection="1">
      <alignment vertical="center" wrapText="1"/>
      <protection/>
    </xf>
    <xf numFmtId="0" fontId="24" fillId="0" borderId="33" xfId="0" applyFont="1" applyBorder="1" applyAlignment="1">
      <alignment/>
    </xf>
    <xf numFmtId="3" fontId="15" fillId="0" borderId="28" xfId="0" applyNumberFormat="1" applyFont="1" applyBorder="1" applyAlignment="1" applyProtection="1">
      <alignment horizontal="right" vertical="center"/>
      <protection locked="0"/>
    </xf>
    <xf numFmtId="3" fontId="15" fillId="0" borderId="29" xfId="0" applyNumberFormat="1" applyFont="1" applyBorder="1" applyAlignment="1" applyProtection="1">
      <alignment horizontal="right" vertical="center"/>
      <protection locked="0"/>
    </xf>
    <xf numFmtId="3" fontId="2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ont="1" applyFill="1" applyAlignment="1">
      <alignment/>
    </xf>
    <xf numFmtId="164" fontId="6" fillId="0" borderId="35" xfId="0" applyNumberFormat="1" applyFont="1" applyFill="1" applyBorder="1" applyAlignment="1" applyProtection="1">
      <alignment horizontal="center" vertical="center" wrapText="1"/>
      <protection/>
    </xf>
    <xf numFmtId="164" fontId="15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49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52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28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9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5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21" fillId="0" borderId="27" xfId="0" applyNumberFormat="1" applyFont="1" applyFill="1" applyBorder="1" applyAlignment="1" applyProtection="1">
      <alignment horizontal="right" vertical="center" wrapText="1" indent="1"/>
      <protection/>
    </xf>
    <xf numFmtId="164" fontId="21" fillId="0" borderId="48" xfId="0" applyNumberFormat="1" applyFont="1" applyFill="1" applyBorder="1" applyAlignment="1" applyProtection="1">
      <alignment horizontal="right" vertical="center" wrapText="1" indent="1"/>
      <protection/>
    </xf>
    <xf numFmtId="0" fontId="7" fillId="0" borderId="0" xfId="0" applyFont="1" applyFill="1" applyBorder="1" applyAlignment="1" applyProtection="1">
      <alignment horizontal="right"/>
      <protection/>
    </xf>
    <xf numFmtId="0" fontId="8" fillId="0" borderId="0" xfId="58" applyFont="1" applyFill="1" applyAlignment="1" applyProtection="1">
      <alignment/>
      <protection/>
    </xf>
    <xf numFmtId="0" fontId="8" fillId="0" borderId="0" xfId="58" applyFont="1" applyFill="1" applyBorder="1" applyProtection="1">
      <alignment/>
      <protection/>
    </xf>
    <xf numFmtId="164" fontId="15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5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166" fontId="15" fillId="0" borderId="60" xfId="40" applyNumberFormat="1" applyFont="1" applyFill="1" applyBorder="1" applyAlignment="1" applyProtection="1">
      <alignment/>
      <protection locked="0"/>
    </xf>
    <xf numFmtId="166" fontId="15" fillId="0" borderId="36" xfId="40" applyNumberFormat="1" applyFont="1" applyFill="1" applyBorder="1" applyAlignment="1" applyProtection="1">
      <alignment/>
      <protection locked="0"/>
    </xf>
    <xf numFmtId="166" fontId="15" fillId="0" borderId="37" xfId="4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Alignment="1">
      <alignment vertical="center" wrapText="1"/>
    </xf>
    <xf numFmtId="164" fontId="0" fillId="0" borderId="0" xfId="0" applyNumberFormat="1" applyFont="1" applyFill="1" applyAlignment="1">
      <alignment horizontal="center" vertical="center" wrapText="1"/>
    </xf>
    <xf numFmtId="0" fontId="8" fillId="0" borderId="0" xfId="60" applyFont="1" applyFill="1" applyProtection="1">
      <alignment/>
      <protection/>
    </xf>
    <xf numFmtId="0" fontId="8" fillId="0" borderId="0" xfId="60" applyFont="1" applyFill="1" applyProtection="1">
      <alignment/>
      <protection locked="0"/>
    </xf>
    <xf numFmtId="0" fontId="4" fillId="0" borderId="0" xfId="0" applyFont="1" applyFill="1" applyAlignment="1">
      <alignment horizontal="right"/>
    </xf>
    <xf numFmtId="0" fontId="15" fillId="0" borderId="22" xfId="60" applyFont="1" applyFill="1" applyBorder="1" applyAlignment="1" applyProtection="1">
      <alignment horizontal="left" vertical="center" indent="1"/>
      <protection/>
    </xf>
    <xf numFmtId="0" fontId="15" fillId="0" borderId="16" xfId="60" applyFont="1" applyFill="1" applyBorder="1" applyAlignment="1" applyProtection="1">
      <alignment horizontal="left" vertical="center" indent="1"/>
      <protection/>
    </xf>
    <xf numFmtId="0" fontId="15" fillId="0" borderId="10" xfId="60" applyFont="1" applyFill="1" applyBorder="1" applyAlignment="1" applyProtection="1">
      <alignment horizontal="left" vertical="center" wrapText="1" indent="1"/>
      <protection/>
    </xf>
    <xf numFmtId="164" fontId="15" fillId="0" borderId="10" xfId="60" applyNumberFormat="1" applyFont="1" applyFill="1" applyBorder="1" applyAlignment="1" applyProtection="1">
      <alignment vertical="center"/>
      <protection locked="0"/>
    </xf>
    <xf numFmtId="164" fontId="15" fillId="0" borderId="54" xfId="60" applyNumberFormat="1" applyFont="1" applyFill="1" applyBorder="1" applyAlignment="1" applyProtection="1">
      <alignment vertical="center"/>
      <protection/>
    </xf>
    <xf numFmtId="0" fontId="15" fillId="0" borderId="17" xfId="60" applyFont="1" applyFill="1" applyBorder="1" applyAlignment="1" applyProtection="1">
      <alignment horizontal="left" vertical="center" indent="1"/>
      <protection/>
    </xf>
    <xf numFmtId="0" fontId="15" fillId="0" borderId="11" xfId="60" applyFont="1" applyFill="1" applyBorder="1" applyAlignment="1" applyProtection="1">
      <alignment horizontal="left" vertical="center" wrapText="1" indent="1"/>
      <protection/>
    </xf>
    <xf numFmtId="164" fontId="15" fillId="0" borderId="11" xfId="60" applyNumberFormat="1" applyFont="1" applyFill="1" applyBorder="1" applyAlignment="1" applyProtection="1">
      <alignment vertical="center"/>
      <protection locked="0"/>
    </xf>
    <xf numFmtId="164" fontId="15" fillId="0" borderId="28" xfId="60" applyNumberFormat="1" applyFont="1" applyFill="1" applyBorder="1" applyAlignment="1" applyProtection="1">
      <alignment vertical="center"/>
      <protection/>
    </xf>
    <xf numFmtId="0" fontId="15" fillId="0" borderId="12" xfId="60" applyFont="1" applyFill="1" applyBorder="1" applyAlignment="1" applyProtection="1">
      <alignment horizontal="left" vertical="center" wrapText="1" indent="1"/>
      <protection/>
    </xf>
    <xf numFmtId="164" fontId="15" fillId="0" borderId="12" xfId="60" applyNumberFormat="1" applyFont="1" applyFill="1" applyBorder="1" applyAlignment="1" applyProtection="1">
      <alignment vertical="center"/>
      <protection locked="0"/>
    </xf>
    <xf numFmtId="164" fontId="15" fillId="0" borderId="27" xfId="60" applyNumberFormat="1" applyFont="1" applyFill="1" applyBorder="1" applyAlignment="1" applyProtection="1">
      <alignment vertical="center"/>
      <protection/>
    </xf>
    <xf numFmtId="0" fontId="15" fillId="0" borderId="11" xfId="60" applyFont="1" applyFill="1" applyBorder="1" applyAlignment="1" applyProtection="1">
      <alignment horizontal="left" vertical="center" indent="1"/>
      <protection/>
    </xf>
    <xf numFmtId="0" fontId="6" fillId="0" borderId="23" xfId="60" applyFont="1" applyFill="1" applyBorder="1" applyAlignment="1" applyProtection="1">
      <alignment horizontal="left" vertical="center" indent="1"/>
      <protection/>
    </xf>
    <xf numFmtId="164" fontId="13" fillId="0" borderId="23" xfId="60" applyNumberFormat="1" applyFont="1" applyFill="1" applyBorder="1" applyAlignment="1" applyProtection="1">
      <alignment vertical="center"/>
      <protection/>
    </xf>
    <xf numFmtId="164" fontId="13" fillId="0" borderId="26" xfId="60" applyNumberFormat="1" applyFont="1" applyFill="1" applyBorder="1" applyAlignment="1" applyProtection="1">
      <alignment vertical="center"/>
      <protection/>
    </xf>
    <xf numFmtId="0" fontId="15" fillId="0" borderId="18" xfId="60" applyFont="1" applyFill="1" applyBorder="1" applyAlignment="1" applyProtection="1">
      <alignment horizontal="left" vertical="center" indent="1"/>
      <protection/>
    </xf>
    <xf numFmtId="0" fontId="15" fillId="0" borderId="12" xfId="60" applyFont="1" applyFill="1" applyBorder="1" applyAlignment="1" applyProtection="1">
      <alignment horizontal="left" vertical="center" indent="1"/>
      <protection/>
    </xf>
    <xf numFmtId="0" fontId="13" fillId="0" borderId="22" xfId="60" applyFont="1" applyFill="1" applyBorder="1" applyAlignment="1" applyProtection="1">
      <alignment horizontal="left" vertical="center" indent="1"/>
      <protection/>
    </xf>
    <xf numFmtId="0" fontId="6" fillId="0" borderId="23" xfId="60" applyFont="1" applyFill="1" applyBorder="1" applyAlignment="1" applyProtection="1">
      <alignment horizontal="left" indent="1"/>
      <protection/>
    </xf>
    <xf numFmtId="164" fontId="13" fillId="0" borderId="23" xfId="60" applyNumberFormat="1" applyFont="1" applyFill="1" applyBorder="1" applyProtection="1">
      <alignment/>
      <protection/>
    </xf>
    <xf numFmtId="164" fontId="13" fillId="0" borderId="26" xfId="60" applyNumberFormat="1" applyFont="1" applyFill="1" applyBorder="1" applyProtection="1">
      <alignment/>
      <protection/>
    </xf>
    <xf numFmtId="0" fontId="0" fillId="0" borderId="0" xfId="60" applyFont="1" applyFill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61" xfId="0" applyFont="1" applyBorder="1" applyAlignment="1">
      <alignment/>
    </xf>
    <xf numFmtId="3" fontId="15" fillId="0" borderId="61" xfId="0" applyNumberFormat="1" applyFont="1" applyFill="1" applyBorder="1" applyAlignment="1" applyProtection="1">
      <alignment horizontal="right" vertical="center"/>
      <protection locked="0"/>
    </xf>
    <xf numFmtId="164" fontId="13" fillId="0" borderId="57" xfId="0" applyNumberFormat="1" applyFont="1" applyFill="1" applyBorder="1" applyAlignment="1" applyProtection="1">
      <alignment horizontal="center" vertical="center" wrapText="1"/>
      <protection/>
    </xf>
    <xf numFmtId="164" fontId="15" fillId="0" borderId="49" xfId="0" applyNumberFormat="1" applyFont="1" applyFill="1" applyBorder="1" applyAlignment="1" applyProtection="1">
      <alignment vertical="center" wrapText="1"/>
      <protection locked="0"/>
    </xf>
    <xf numFmtId="164" fontId="13" fillId="0" borderId="35" xfId="0" applyNumberFormat="1" applyFont="1" applyFill="1" applyBorder="1" applyAlignment="1" applyProtection="1">
      <alignment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164" fontId="14" fillId="0" borderId="31" xfId="58" applyNumberFormat="1" applyFont="1" applyFill="1" applyBorder="1" applyAlignment="1" applyProtection="1">
      <alignment horizontal="left" vertical="center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14" fillId="0" borderId="31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6" fillId="0" borderId="57" xfId="0" applyNumberFormat="1" applyFont="1" applyFill="1" applyBorder="1" applyAlignment="1" applyProtection="1">
      <alignment horizontal="center" vertical="center" wrapText="1"/>
      <protection/>
    </xf>
    <xf numFmtId="164" fontId="12" fillId="0" borderId="0" xfId="0" applyNumberFormat="1" applyFont="1" applyFill="1" applyAlignment="1" applyProtection="1">
      <alignment horizontal="center" textRotation="180" wrapText="1"/>
      <protection/>
    </xf>
    <xf numFmtId="164" fontId="22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59" xfId="0" applyNumberFormat="1" applyFont="1" applyFill="1" applyBorder="1" applyAlignment="1" applyProtection="1">
      <alignment horizontal="center" vertical="center" wrapText="1"/>
      <protection/>
    </xf>
    <xf numFmtId="164" fontId="6" fillId="0" borderId="56" xfId="0" applyNumberFormat="1" applyFont="1" applyFill="1" applyBorder="1" applyAlignment="1" applyProtection="1">
      <alignment horizontal="center" vertical="center" wrapText="1"/>
      <protection/>
    </xf>
    <xf numFmtId="164" fontId="3" fillId="0" borderId="0" xfId="58" applyNumberFormat="1" applyFont="1" applyFill="1" applyBorder="1" applyAlignment="1" applyProtection="1">
      <alignment horizontal="center" vertical="center" wrapText="1"/>
      <protection/>
    </xf>
    <xf numFmtId="0" fontId="2" fillId="0" borderId="33" xfId="58" applyFont="1" applyFill="1" applyBorder="1" applyAlignment="1">
      <alignment horizontal="center" vertical="center" wrapText="1"/>
      <protection/>
    </xf>
    <xf numFmtId="0" fontId="2" fillId="0" borderId="34" xfId="58" applyFont="1" applyFill="1" applyBorder="1" applyAlignment="1">
      <alignment horizontal="center" vertical="center" wrapText="1"/>
      <protection/>
    </xf>
    <xf numFmtId="0" fontId="2" fillId="0" borderId="20" xfId="58" applyFont="1" applyFill="1" applyBorder="1" applyAlignment="1">
      <alignment horizontal="center" vertical="center" wrapText="1"/>
      <protection/>
    </xf>
    <xf numFmtId="0" fontId="2" fillId="0" borderId="19" xfId="58" applyFont="1" applyFill="1" applyBorder="1" applyAlignment="1">
      <alignment horizontal="center" vertical="center" wrapText="1"/>
      <protection/>
    </xf>
    <xf numFmtId="0" fontId="2" fillId="0" borderId="13" xfId="58" applyFont="1" applyFill="1" applyBorder="1" applyAlignment="1">
      <alignment horizontal="center" vertical="center" wrapText="1"/>
      <protection/>
    </xf>
    <xf numFmtId="0" fontId="2" fillId="0" borderId="15" xfId="58" applyFont="1" applyFill="1" applyBorder="1" applyAlignment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right"/>
      <protection/>
    </xf>
    <xf numFmtId="0" fontId="1" fillId="0" borderId="0" xfId="58" applyFont="1" applyFill="1">
      <alignment/>
      <protection/>
    </xf>
    <xf numFmtId="0" fontId="6" fillId="0" borderId="22" xfId="58" applyFont="1" applyFill="1" applyBorder="1" applyAlignment="1" applyProtection="1">
      <alignment horizontal="left"/>
      <protection/>
    </xf>
    <xf numFmtId="0" fontId="6" fillId="0" borderId="23" xfId="58" applyFont="1" applyFill="1" applyBorder="1" applyAlignment="1" applyProtection="1">
      <alignment horizontal="left"/>
      <protection/>
    </xf>
    <xf numFmtId="0" fontId="15" fillId="0" borderId="61" xfId="58" applyFont="1" applyFill="1" applyBorder="1" applyAlignment="1">
      <alignment horizontal="justify" vertical="center" wrapText="1"/>
      <protection/>
    </xf>
    <xf numFmtId="164" fontId="5" fillId="0" borderId="0" xfId="0" applyNumberFormat="1" applyFont="1" applyFill="1" applyAlignment="1">
      <alignment horizontal="center" vertical="center" wrapText="1"/>
    </xf>
    <xf numFmtId="0" fontId="14" fillId="0" borderId="45" xfId="60" applyFont="1" applyFill="1" applyBorder="1" applyAlignment="1" applyProtection="1">
      <alignment horizontal="left" vertical="center" indent="1"/>
      <protection/>
    </xf>
    <xf numFmtId="0" fontId="14" fillId="0" borderId="47" xfId="60" applyFont="1" applyFill="1" applyBorder="1" applyAlignment="1" applyProtection="1">
      <alignment horizontal="left" vertical="center" indent="1"/>
      <protection/>
    </xf>
    <xf numFmtId="0" fontId="14" fillId="0" borderId="39" xfId="60" applyFont="1" applyFill="1" applyBorder="1" applyAlignment="1" applyProtection="1">
      <alignment horizontal="left" vertical="center" indent="1"/>
      <protection/>
    </xf>
    <xf numFmtId="0" fontId="5" fillId="0" borderId="0" xfId="60" applyFont="1" applyFill="1" applyAlignment="1" applyProtection="1">
      <alignment horizontal="center" wrapText="1"/>
      <protection/>
    </xf>
    <xf numFmtId="0" fontId="5" fillId="0" borderId="0" xfId="60" applyFont="1" applyFill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 applyProtection="1">
      <alignment horizontal="right"/>
      <protection/>
    </xf>
    <xf numFmtId="0" fontId="6" fillId="0" borderId="63" xfId="0" applyFont="1" applyBorder="1" applyAlignment="1" applyProtection="1">
      <alignment horizontal="left" vertical="center" indent="2"/>
      <protection/>
    </xf>
    <xf numFmtId="0" fontId="6" fillId="0" borderId="46" xfId="0" applyFont="1" applyBorder="1" applyAlignment="1" applyProtection="1">
      <alignment horizontal="left" vertical="center" indent="2"/>
      <protection/>
    </xf>
    <xf numFmtId="0" fontId="5" fillId="0" borderId="0" xfId="0" applyFont="1" applyAlignment="1">
      <alignment horizontal="center" wrapText="1"/>
    </xf>
    <xf numFmtId="0" fontId="8" fillId="0" borderId="0" xfId="58" applyFont="1" applyFill="1" applyAlignment="1" applyProtection="1">
      <alignment horizontal="right"/>
      <protection/>
    </xf>
    <xf numFmtId="164" fontId="0" fillId="0" borderId="0" xfId="0" applyNumberFormat="1" applyFill="1" applyAlignment="1" applyProtection="1">
      <alignment horizontal="right" vertical="center" wrapText="1"/>
      <protection/>
    </xf>
    <xf numFmtId="164" fontId="0" fillId="0" borderId="0" xfId="0" applyNumberFormat="1" applyFont="1" applyFill="1" applyAlignment="1" applyProtection="1">
      <alignment horizontal="right" vertical="center"/>
      <protection/>
    </xf>
    <xf numFmtId="0" fontId="1" fillId="0" borderId="0" xfId="58" applyFont="1" applyFill="1" applyAlignment="1">
      <alignment horizontal="right"/>
      <protection/>
    </xf>
    <xf numFmtId="164" fontId="0" fillId="0" borderId="0" xfId="0" applyNumberFormat="1" applyFill="1" applyAlignment="1">
      <alignment horizontal="right" vertical="center" wrapText="1"/>
    </xf>
    <xf numFmtId="0" fontId="8" fillId="0" borderId="0" xfId="60" applyFill="1" applyAlignment="1" applyProtection="1">
      <alignment horizontal="right"/>
      <protection/>
    </xf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5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Normál_Munka1" xfId="59"/>
    <cellStyle name="Normál_SEGEDLETEK" xfId="60"/>
    <cellStyle name="Összesen" xfId="61"/>
    <cellStyle name="Currency" xfId="62"/>
    <cellStyle name="Currency [0]" xfId="63"/>
    <cellStyle name="Rossz" xfId="64"/>
    <cellStyle name="Semleges" xfId="65"/>
    <cellStyle name="Számítás" xfId="66"/>
    <cellStyle name="Percent" xfId="67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0"/>
  <sheetViews>
    <sheetView zoomScale="120" zoomScaleNormal="120" zoomScaleSheetLayoutView="100" workbookViewId="0" topLeftCell="A1">
      <selection activeCell="F5" sqref="F5"/>
    </sheetView>
  </sheetViews>
  <sheetFormatPr defaultColWidth="9.00390625" defaultRowHeight="12.75"/>
  <cols>
    <col min="1" max="1" width="9.50390625" style="139" customWidth="1"/>
    <col min="2" max="2" width="62.625" style="139" customWidth="1"/>
    <col min="3" max="3" width="15.00390625" style="139" customWidth="1"/>
    <col min="4" max="4" width="14.875" style="139" customWidth="1"/>
    <col min="5" max="5" width="9.00390625" style="149" customWidth="1"/>
    <col min="6" max="16384" width="9.375" style="149" customWidth="1"/>
  </cols>
  <sheetData>
    <row r="1" spans="2:4" ht="15.75">
      <c r="B1" s="339" t="s">
        <v>438</v>
      </c>
      <c r="C1" s="339"/>
      <c r="D1" s="339"/>
    </row>
    <row r="2" spans="1:4" ht="15.75" customHeight="1">
      <c r="A2" s="307" t="s">
        <v>5</v>
      </c>
      <c r="B2" s="307"/>
      <c r="C2" s="307"/>
      <c r="D2" s="307"/>
    </row>
    <row r="3" spans="1:4" ht="15.75" customHeight="1" thickBot="1">
      <c r="A3" s="306" t="s">
        <v>108</v>
      </c>
      <c r="B3" s="306"/>
      <c r="C3" s="189"/>
      <c r="D3" s="115" t="s">
        <v>154</v>
      </c>
    </row>
    <row r="4" spans="1:4" ht="37.5" customHeight="1" thickBot="1">
      <c r="A4" s="19" t="s">
        <v>55</v>
      </c>
      <c r="B4" s="20" t="s">
        <v>7</v>
      </c>
      <c r="C4" s="26" t="s">
        <v>182</v>
      </c>
      <c r="D4" s="26" t="s">
        <v>417</v>
      </c>
    </row>
    <row r="5" spans="1:4" s="150" customFormat="1" ht="12" customHeight="1" thickBot="1">
      <c r="A5" s="144">
        <v>1</v>
      </c>
      <c r="B5" s="145">
        <v>2</v>
      </c>
      <c r="C5" s="146">
        <v>3</v>
      </c>
      <c r="D5" s="146">
        <v>4</v>
      </c>
    </row>
    <row r="6" spans="1:4" s="151" customFormat="1" ht="12" customHeight="1" thickBot="1">
      <c r="A6" s="16" t="s">
        <v>8</v>
      </c>
      <c r="B6" s="17" t="s">
        <v>183</v>
      </c>
      <c r="C6" s="106">
        <f>+C7+C8+C9+C10+C11+C12</f>
        <v>9699</v>
      </c>
      <c r="D6" s="106">
        <f>+D7+D8+D9+D10+D11+D12</f>
        <v>12597</v>
      </c>
    </row>
    <row r="7" spans="1:4" s="151" customFormat="1" ht="12" customHeight="1">
      <c r="A7" s="11" t="s">
        <v>80</v>
      </c>
      <c r="B7" s="152" t="s">
        <v>184</v>
      </c>
      <c r="C7" s="109">
        <v>6482</v>
      </c>
      <c r="D7" s="109">
        <v>6482</v>
      </c>
    </row>
    <row r="8" spans="1:4" s="151" customFormat="1" ht="12" customHeight="1">
      <c r="A8" s="10" t="s">
        <v>81</v>
      </c>
      <c r="B8" s="153" t="s">
        <v>185</v>
      </c>
      <c r="C8" s="108"/>
      <c r="D8" s="108"/>
    </row>
    <row r="9" spans="1:4" s="151" customFormat="1" ht="12" customHeight="1">
      <c r="A9" s="10" t="s">
        <v>82</v>
      </c>
      <c r="B9" s="153" t="s">
        <v>186</v>
      </c>
      <c r="C9" s="108">
        <v>3100</v>
      </c>
      <c r="D9" s="108">
        <v>3550</v>
      </c>
    </row>
    <row r="10" spans="1:4" s="151" customFormat="1" ht="12" customHeight="1">
      <c r="A10" s="10" t="s">
        <v>83</v>
      </c>
      <c r="B10" s="153" t="s">
        <v>187</v>
      </c>
      <c r="C10" s="108">
        <v>117</v>
      </c>
      <c r="D10" s="108">
        <v>117</v>
      </c>
    </row>
    <row r="11" spans="1:4" s="151" customFormat="1" ht="12" customHeight="1">
      <c r="A11" s="10" t="s">
        <v>105</v>
      </c>
      <c r="B11" s="153" t="s">
        <v>188</v>
      </c>
      <c r="C11" s="108"/>
      <c r="D11" s="108">
        <v>633</v>
      </c>
    </row>
    <row r="12" spans="1:4" s="151" customFormat="1" ht="12" customHeight="1" thickBot="1">
      <c r="A12" s="12" t="s">
        <v>84</v>
      </c>
      <c r="B12" s="154" t="s">
        <v>189</v>
      </c>
      <c r="C12" s="108"/>
      <c r="D12" s="108">
        <v>1815</v>
      </c>
    </row>
    <row r="13" spans="1:4" s="151" customFormat="1" ht="12" customHeight="1" thickBot="1">
      <c r="A13" s="16" t="s">
        <v>9</v>
      </c>
      <c r="B13" s="101" t="s">
        <v>190</v>
      </c>
      <c r="C13" s="106">
        <f>+C14+C15+C16+C17+C18</f>
        <v>18031</v>
      </c>
      <c r="D13" s="106">
        <f>+D14+D15+D16+D17+D18</f>
        <v>15847</v>
      </c>
    </row>
    <row r="14" spans="1:4" s="151" customFormat="1" ht="12" customHeight="1">
      <c r="A14" s="11" t="s">
        <v>86</v>
      </c>
      <c r="B14" s="152" t="s">
        <v>191</v>
      </c>
      <c r="C14" s="109"/>
      <c r="D14" s="109"/>
    </row>
    <row r="15" spans="1:4" s="151" customFormat="1" ht="12" customHeight="1">
      <c r="A15" s="10" t="s">
        <v>87</v>
      </c>
      <c r="B15" s="153" t="s">
        <v>192</v>
      </c>
      <c r="C15" s="108"/>
      <c r="D15" s="108"/>
    </row>
    <row r="16" spans="1:4" s="151" customFormat="1" ht="12" customHeight="1">
      <c r="A16" s="10" t="s">
        <v>88</v>
      </c>
      <c r="B16" s="153" t="s">
        <v>383</v>
      </c>
      <c r="C16" s="108"/>
      <c r="D16" s="108"/>
    </row>
    <row r="17" spans="1:4" s="151" customFormat="1" ht="12" customHeight="1">
      <c r="A17" s="10" t="s">
        <v>89</v>
      </c>
      <c r="B17" s="153" t="s">
        <v>384</v>
      </c>
      <c r="C17" s="108"/>
      <c r="D17" s="108"/>
    </row>
    <row r="18" spans="1:4" s="151" customFormat="1" ht="12" customHeight="1">
      <c r="A18" s="10" t="s">
        <v>90</v>
      </c>
      <c r="B18" s="153" t="s">
        <v>193</v>
      </c>
      <c r="C18" s="108">
        <v>18031</v>
      </c>
      <c r="D18" s="108">
        <v>15847</v>
      </c>
    </row>
    <row r="19" spans="1:4" s="151" customFormat="1" ht="12" customHeight="1" thickBot="1">
      <c r="A19" s="12" t="s">
        <v>99</v>
      </c>
      <c r="B19" s="154" t="s">
        <v>194</v>
      </c>
      <c r="C19" s="110"/>
      <c r="D19" s="110"/>
    </row>
    <row r="20" spans="1:4" s="151" customFormat="1" ht="12" customHeight="1" thickBot="1">
      <c r="A20" s="16" t="s">
        <v>10</v>
      </c>
      <c r="B20" s="17" t="s">
        <v>195</v>
      </c>
      <c r="C20" s="106">
        <f>+C21+C22+C23+C24+C25</f>
        <v>0</v>
      </c>
      <c r="D20" s="106">
        <f>+D21+D22+D23+D24+D25</f>
        <v>0</v>
      </c>
    </row>
    <row r="21" spans="1:4" s="151" customFormat="1" ht="12" customHeight="1">
      <c r="A21" s="11" t="s">
        <v>69</v>
      </c>
      <c r="B21" s="152" t="s">
        <v>196</v>
      </c>
      <c r="C21" s="109"/>
      <c r="D21" s="109"/>
    </row>
    <row r="22" spans="1:4" s="151" customFormat="1" ht="12" customHeight="1">
      <c r="A22" s="10" t="s">
        <v>70</v>
      </c>
      <c r="B22" s="153" t="s">
        <v>197</v>
      </c>
      <c r="C22" s="108"/>
      <c r="D22" s="108"/>
    </row>
    <row r="23" spans="1:4" s="151" customFormat="1" ht="12" customHeight="1">
      <c r="A23" s="10" t="s">
        <v>71</v>
      </c>
      <c r="B23" s="153" t="s">
        <v>385</v>
      </c>
      <c r="C23" s="108"/>
      <c r="D23" s="108"/>
    </row>
    <row r="24" spans="1:4" s="151" customFormat="1" ht="12" customHeight="1">
      <c r="A24" s="10" t="s">
        <v>72</v>
      </c>
      <c r="B24" s="153" t="s">
        <v>386</v>
      </c>
      <c r="C24" s="108"/>
      <c r="D24" s="108"/>
    </row>
    <row r="25" spans="1:4" s="151" customFormat="1" ht="12" customHeight="1">
      <c r="A25" s="10" t="s">
        <v>117</v>
      </c>
      <c r="B25" s="153" t="s">
        <v>198</v>
      </c>
      <c r="C25" s="108"/>
      <c r="D25" s="108"/>
    </row>
    <row r="26" spans="1:4" s="151" customFormat="1" ht="12" customHeight="1" thickBot="1">
      <c r="A26" s="12" t="s">
        <v>118</v>
      </c>
      <c r="B26" s="154" t="s">
        <v>199</v>
      </c>
      <c r="C26" s="110"/>
      <c r="D26" s="110"/>
    </row>
    <row r="27" spans="1:4" s="151" customFormat="1" ht="12" customHeight="1" thickBot="1">
      <c r="A27" s="16" t="s">
        <v>119</v>
      </c>
      <c r="B27" s="17" t="s">
        <v>200</v>
      </c>
      <c r="C27" s="112">
        <f>+C28+C31+C32+C33</f>
        <v>4800</v>
      </c>
      <c r="D27" s="112">
        <f>+D28+D31+D32+D33</f>
        <v>5447</v>
      </c>
    </row>
    <row r="28" spans="1:4" s="151" customFormat="1" ht="12" customHeight="1">
      <c r="A28" s="11" t="s">
        <v>201</v>
      </c>
      <c r="B28" s="152" t="s">
        <v>207</v>
      </c>
      <c r="C28" s="147">
        <f>+C29+C30</f>
        <v>700</v>
      </c>
      <c r="D28" s="147">
        <f>+D29+D30</f>
        <v>2053</v>
      </c>
    </row>
    <row r="29" spans="1:4" s="151" customFormat="1" ht="12" customHeight="1">
      <c r="A29" s="10" t="s">
        <v>202</v>
      </c>
      <c r="B29" s="153" t="s">
        <v>208</v>
      </c>
      <c r="C29" s="108">
        <v>700</v>
      </c>
      <c r="D29" s="108">
        <v>2053</v>
      </c>
    </row>
    <row r="30" spans="1:4" s="151" customFormat="1" ht="12" customHeight="1">
      <c r="A30" s="10" t="s">
        <v>203</v>
      </c>
      <c r="B30" s="153" t="s">
        <v>209</v>
      </c>
      <c r="C30" s="108"/>
      <c r="D30" s="108"/>
    </row>
    <row r="31" spans="1:4" s="151" customFormat="1" ht="12" customHeight="1">
      <c r="A31" s="10" t="s">
        <v>204</v>
      </c>
      <c r="B31" s="153" t="s">
        <v>210</v>
      </c>
      <c r="C31" s="108">
        <v>4000</v>
      </c>
      <c r="D31" s="108">
        <v>3261</v>
      </c>
    </row>
    <row r="32" spans="1:4" s="151" customFormat="1" ht="12" customHeight="1">
      <c r="A32" s="10" t="s">
        <v>205</v>
      </c>
      <c r="B32" s="153" t="s">
        <v>211</v>
      </c>
      <c r="C32" s="108"/>
      <c r="D32" s="108"/>
    </row>
    <row r="33" spans="1:4" s="151" customFormat="1" ht="12" customHeight="1" thickBot="1">
      <c r="A33" s="12" t="s">
        <v>206</v>
      </c>
      <c r="B33" s="154" t="s">
        <v>212</v>
      </c>
      <c r="C33" s="110">
        <v>100</v>
      </c>
      <c r="D33" s="110">
        <v>133</v>
      </c>
    </row>
    <row r="34" spans="1:4" s="151" customFormat="1" ht="12" customHeight="1" thickBot="1">
      <c r="A34" s="16" t="s">
        <v>12</v>
      </c>
      <c r="B34" s="17" t="s">
        <v>213</v>
      </c>
      <c r="C34" s="106">
        <f>SUM(C35:C44)</f>
        <v>210</v>
      </c>
      <c r="D34" s="106">
        <f>SUM(D35:D44)</f>
        <v>1943</v>
      </c>
    </row>
    <row r="35" spans="1:4" s="151" customFormat="1" ht="12" customHeight="1">
      <c r="A35" s="11" t="s">
        <v>73</v>
      </c>
      <c r="B35" s="152" t="s">
        <v>216</v>
      </c>
      <c r="C35" s="109"/>
      <c r="D35" s="109"/>
    </row>
    <row r="36" spans="1:4" s="151" customFormat="1" ht="12" customHeight="1">
      <c r="A36" s="10" t="s">
        <v>74</v>
      </c>
      <c r="B36" s="153" t="s">
        <v>217</v>
      </c>
      <c r="C36" s="108"/>
      <c r="D36" s="108">
        <v>1890</v>
      </c>
    </row>
    <row r="37" spans="1:4" s="151" customFormat="1" ht="12" customHeight="1">
      <c r="A37" s="10" t="s">
        <v>75</v>
      </c>
      <c r="B37" s="153" t="s">
        <v>218</v>
      </c>
      <c r="C37" s="108"/>
      <c r="D37" s="108"/>
    </row>
    <row r="38" spans="1:4" s="151" customFormat="1" ht="12" customHeight="1">
      <c r="A38" s="10" t="s">
        <v>121</v>
      </c>
      <c r="B38" s="153" t="s">
        <v>219</v>
      </c>
      <c r="C38" s="108">
        <v>200</v>
      </c>
      <c r="D38" s="108"/>
    </row>
    <row r="39" spans="1:4" s="151" customFormat="1" ht="12" customHeight="1">
      <c r="A39" s="10" t="s">
        <v>122</v>
      </c>
      <c r="B39" s="153" t="s">
        <v>220</v>
      </c>
      <c r="C39" s="108"/>
      <c r="D39" s="108"/>
    </row>
    <row r="40" spans="1:4" s="151" customFormat="1" ht="12" customHeight="1">
      <c r="A40" s="10" t="s">
        <v>123</v>
      </c>
      <c r="B40" s="153" t="s">
        <v>221</v>
      </c>
      <c r="C40" s="108"/>
      <c r="D40" s="108"/>
    </row>
    <row r="41" spans="1:4" s="151" customFormat="1" ht="12" customHeight="1">
      <c r="A41" s="10" t="s">
        <v>124</v>
      </c>
      <c r="B41" s="153" t="s">
        <v>222</v>
      </c>
      <c r="C41" s="108"/>
      <c r="D41" s="108"/>
    </row>
    <row r="42" spans="1:4" s="151" customFormat="1" ht="12" customHeight="1">
      <c r="A42" s="10" t="s">
        <v>125</v>
      </c>
      <c r="B42" s="153" t="s">
        <v>223</v>
      </c>
      <c r="C42" s="108">
        <v>10</v>
      </c>
      <c r="D42" s="108">
        <v>3</v>
      </c>
    </row>
    <row r="43" spans="1:4" s="151" customFormat="1" ht="12" customHeight="1">
      <c r="A43" s="10" t="s">
        <v>214</v>
      </c>
      <c r="B43" s="153" t="s">
        <v>224</v>
      </c>
      <c r="C43" s="108"/>
      <c r="D43" s="108">
        <v>42</v>
      </c>
    </row>
    <row r="44" spans="1:4" s="151" customFormat="1" ht="12" customHeight="1" thickBot="1">
      <c r="A44" s="12" t="s">
        <v>215</v>
      </c>
      <c r="B44" s="154" t="s">
        <v>225</v>
      </c>
      <c r="C44" s="110"/>
      <c r="D44" s="110">
        <v>8</v>
      </c>
    </row>
    <row r="45" spans="1:4" s="151" customFormat="1" ht="12" customHeight="1" thickBot="1">
      <c r="A45" s="16" t="s">
        <v>13</v>
      </c>
      <c r="B45" s="17" t="s">
        <v>226</v>
      </c>
      <c r="C45" s="106">
        <f>SUM(C46:C50)</f>
        <v>1540</v>
      </c>
      <c r="D45" s="106">
        <f>SUM(D46:D50)</f>
        <v>1540</v>
      </c>
    </row>
    <row r="46" spans="1:4" s="151" customFormat="1" ht="12" customHeight="1">
      <c r="A46" s="11" t="s">
        <v>76</v>
      </c>
      <c r="B46" s="152" t="s">
        <v>230</v>
      </c>
      <c r="C46" s="169">
        <v>1540</v>
      </c>
      <c r="D46" s="169"/>
    </row>
    <row r="47" spans="1:4" s="151" customFormat="1" ht="12" customHeight="1">
      <c r="A47" s="10" t="s">
        <v>77</v>
      </c>
      <c r="B47" s="153" t="s">
        <v>231</v>
      </c>
      <c r="C47" s="111"/>
      <c r="D47" s="111">
        <v>1540</v>
      </c>
    </row>
    <row r="48" spans="1:4" s="151" customFormat="1" ht="12" customHeight="1">
      <c r="A48" s="10" t="s">
        <v>227</v>
      </c>
      <c r="B48" s="153" t="s">
        <v>232</v>
      </c>
      <c r="C48" s="111"/>
      <c r="D48" s="111"/>
    </row>
    <row r="49" spans="1:4" s="151" customFormat="1" ht="12" customHeight="1">
      <c r="A49" s="10" t="s">
        <v>228</v>
      </c>
      <c r="B49" s="153" t="s">
        <v>233</v>
      </c>
      <c r="C49" s="111"/>
      <c r="D49" s="111"/>
    </row>
    <row r="50" spans="1:4" s="151" customFormat="1" ht="12" customHeight="1" thickBot="1">
      <c r="A50" s="12" t="s">
        <v>229</v>
      </c>
      <c r="B50" s="154" t="s">
        <v>234</v>
      </c>
      <c r="C50" s="143"/>
      <c r="D50" s="143"/>
    </row>
    <row r="51" spans="1:4" s="151" customFormat="1" ht="12" customHeight="1" thickBot="1">
      <c r="A51" s="16" t="s">
        <v>126</v>
      </c>
      <c r="B51" s="17" t="s">
        <v>235</v>
      </c>
      <c r="C51" s="112">
        <f>SUM(C52:C54)</f>
        <v>0</v>
      </c>
      <c r="D51" s="112">
        <f>SUM(D52:D54)</f>
        <v>0</v>
      </c>
    </row>
    <row r="52" spans="1:4" s="151" customFormat="1" ht="12" customHeight="1">
      <c r="A52" s="11" t="s">
        <v>78</v>
      </c>
      <c r="B52" s="152" t="s">
        <v>236</v>
      </c>
      <c r="C52" s="109"/>
      <c r="D52" s="109"/>
    </row>
    <row r="53" spans="1:4" s="151" customFormat="1" ht="12" customHeight="1">
      <c r="A53" s="10" t="s">
        <v>79</v>
      </c>
      <c r="B53" s="153" t="s">
        <v>387</v>
      </c>
      <c r="C53" s="108"/>
      <c r="D53" s="108"/>
    </row>
    <row r="54" spans="1:4" s="151" customFormat="1" ht="12" customHeight="1">
      <c r="A54" s="10" t="s">
        <v>240</v>
      </c>
      <c r="B54" s="153" t="s">
        <v>238</v>
      </c>
      <c r="C54" s="108"/>
      <c r="D54" s="108"/>
    </row>
    <row r="55" spans="1:4" s="151" customFormat="1" ht="12" customHeight="1" thickBot="1">
      <c r="A55" s="12" t="s">
        <v>241</v>
      </c>
      <c r="B55" s="154" t="s">
        <v>239</v>
      </c>
      <c r="C55" s="110"/>
      <c r="D55" s="110"/>
    </row>
    <row r="56" spans="1:4" s="151" customFormat="1" ht="12" customHeight="1" thickBot="1">
      <c r="A56" s="16" t="s">
        <v>15</v>
      </c>
      <c r="B56" s="101" t="s">
        <v>242</v>
      </c>
      <c r="C56" s="106">
        <f>SUM(C57:C59)</f>
        <v>0</v>
      </c>
      <c r="D56" s="106">
        <f>SUM(D57:D59)</f>
        <v>0</v>
      </c>
    </row>
    <row r="57" spans="1:4" s="151" customFormat="1" ht="12" customHeight="1">
      <c r="A57" s="11" t="s">
        <v>127</v>
      </c>
      <c r="B57" s="152" t="s">
        <v>244</v>
      </c>
      <c r="C57" s="111"/>
      <c r="D57" s="111"/>
    </row>
    <row r="58" spans="1:4" s="151" customFormat="1" ht="12" customHeight="1">
      <c r="A58" s="10" t="s">
        <v>128</v>
      </c>
      <c r="B58" s="153" t="s">
        <v>388</v>
      </c>
      <c r="C58" s="111"/>
      <c r="D58" s="111"/>
    </row>
    <row r="59" spans="1:4" s="151" customFormat="1" ht="12" customHeight="1">
      <c r="A59" s="10" t="s">
        <v>155</v>
      </c>
      <c r="B59" s="153" t="s">
        <v>245</v>
      </c>
      <c r="C59" s="111"/>
      <c r="D59" s="111"/>
    </row>
    <row r="60" spans="1:4" s="151" customFormat="1" ht="12" customHeight="1" thickBot="1">
      <c r="A60" s="12" t="s">
        <v>243</v>
      </c>
      <c r="B60" s="154" t="s">
        <v>246</v>
      </c>
      <c r="C60" s="111"/>
      <c r="D60" s="111"/>
    </row>
    <row r="61" spans="1:4" s="151" customFormat="1" ht="12" customHeight="1" thickBot="1">
      <c r="A61" s="16" t="s">
        <v>16</v>
      </c>
      <c r="B61" s="17" t="s">
        <v>247</v>
      </c>
      <c r="C61" s="112">
        <f>+C6+C13+C20+C27+C34+C45+C51+C56</f>
        <v>34280</v>
      </c>
      <c r="D61" s="112">
        <f>+D6+D13+D20+D27+D34+D45+D51+D56</f>
        <v>37374</v>
      </c>
    </row>
    <row r="62" spans="1:4" s="151" customFormat="1" ht="12" customHeight="1" thickBot="1">
      <c r="A62" s="155" t="s">
        <v>248</v>
      </c>
      <c r="B62" s="101" t="s">
        <v>249</v>
      </c>
      <c r="C62" s="106">
        <f>SUM(C63:C65)</f>
        <v>0</v>
      </c>
      <c r="D62" s="106">
        <f>SUM(D63:D65)</f>
        <v>0</v>
      </c>
    </row>
    <row r="63" spans="1:4" s="151" customFormat="1" ht="12" customHeight="1">
      <c r="A63" s="11" t="s">
        <v>282</v>
      </c>
      <c r="B63" s="152" t="s">
        <v>250</v>
      </c>
      <c r="C63" s="111"/>
      <c r="D63" s="111"/>
    </row>
    <row r="64" spans="1:4" s="151" customFormat="1" ht="12" customHeight="1">
      <c r="A64" s="10" t="s">
        <v>291</v>
      </c>
      <c r="B64" s="153" t="s">
        <v>251</v>
      </c>
      <c r="C64" s="111"/>
      <c r="D64" s="111"/>
    </row>
    <row r="65" spans="1:4" s="151" customFormat="1" ht="12" customHeight="1" thickBot="1">
      <c r="A65" s="12" t="s">
        <v>292</v>
      </c>
      <c r="B65" s="156" t="s">
        <v>252</v>
      </c>
      <c r="C65" s="111"/>
      <c r="D65" s="111"/>
    </row>
    <row r="66" spans="1:4" s="151" customFormat="1" ht="12" customHeight="1" thickBot="1">
      <c r="A66" s="155" t="s">
        <v>253</v>
      </c>
      <c r="B66" s="101" t="s">
        <v>254</v>
      </c>
      <c r="C66" s="106">
        <f>SUM(C67:C70)</f>
        <v>0</v>
      </c>
      <c r="D66" s="106">
        <f>SUM(D67:D70)</f>
        <v>60</v>
      </c>
    </row>
    <row r="67" spans="1:4" s="151" customFormat="1" ht="12" customHeight="1">
      <c r="A67" s="11" t="s">
        <v>106</v>
      </c>
      <c r="B67" s="152" t="s">
        <v>255</v>
      </c>
      <c r="C67" s="111"/>
      <c r="D67" s="111"/>
    </row>
    <row r="68" spans="1:4" s="151" customFormat="1" ht="12" customHeight="1">
      <c r="A68" s="10" t="s">
        <v>107</v>
      </c>
      <c r="B68" s="153" t="s">
        <v>256</v>
      </c>
      <c r="C68" s="111"/>
      <c r="D68" s="111"/>
    </row>
    <row r="69" spans="1:4" s="151" customFormat="1" ht="12" customHeight="1">
      <c r="A69" s="10" t="s">
        <v>283</v>
      </c>
      <c r="B69" s="153" t="s">
        <v>257</v>
      </c>
      <c r="C69" s="111"/>
      <c r="D69" s="111">
        <v>60</v>
      </c>
    </row>
    <row r="70" spans="1:4" s="151" customFormat="1" ht="12" customHeight="1" thickBot="1">
      <c r="A70" s="12" t="s">
        <v>284</v>
      </c>
      <c r="B70" s="154" t="s">
        <v>258</v>
      </c>
      <c r="C70" s="111"/>
      <c r="D70" s="111"/>
    </row>
    <row r="71" spans="1:4" s="151" customFormat="1" ht="12" customHeight="1" thickBot="1">
      <c r="A71" s="155" t="s">
        <v>259</v>
      </c>
      <c r="B71" s="101" t="s">
        <v>260</v>
      </c>
      <c r="C71" s="106">
        <f>SUM(C72:C73)</f>
        <v>0</v>
      </c>
      <c r="D71" s="106">
        <f>SUM(D72:D73)</f>
        <v>3265</v>
      </c>
    </row>
    <row r="72" spans="1:4" s="151" customFormat="1" ht="12" customHeight="1">
      <c r="A72" s="11" t="s">
        <v>285</v>
      </c>
      <c r="B72" s="152" t="s">
        <v>261</v>
      </c>
      <c r="C72" s="111"/>
      <c r="D72" s="111">
        <v>3265</v>
      </c>
    </row>
    <row r="73" spans="1:4" s="151" customFormat="1" ht="12" customHeight="1" thickBot="1">
      <c r="A73" s="12" t="s">
        <v>286</v>
      </c>
      <c r="B73" s="154" t="s">
        <v>262</v>
      </c>
      <c r="C73" s="111"/>
      <c r="D73" s="111"/>
    </row>
    <row r="74" spans="1:4" s="151" customFormat="1" ht="12" customHeight="1" thickBot="1">
      <c r="A74" s="155" t="s">
        <v>263</v>
      </c>
      <c r="B74" s="101" t="s">
        <v>264</v>
      </c>
      <c r="C74" s="106">
        <f>SUM(C75:C77)</f>
        <v>0</v>
      </c>
      <c r="D74" s="106">
        <f>SUM(D75:D77)</f>
        <v>0</v>
      </c>
    </row>
    <row r="75" spans="1:4" s="151" customFormat="1" ht="12" customHeight="1">
      <c r="A75" s="11" t="s">
        <v>287</v>
      </c>
      <c r="B75" s="152" t="s">
        <v>265</v>
      </c>
      <c r="C75" s="111"/>
      <c r="D75" s="111"/>
    </row>
    <row r="76" spans="1:4" s="151" customFormat="1" ht="12" customHeight="1">
      <c r="A76" s="10" t="s">
        <v>288</v>
      </c>
      <c r="B76" s="153" t="s">
        <v>266</v>
      </c>
      <c r="C76" s="111"/>
      <c r="D76" s="111"/>
    </row>
    <row r="77" spans="1:4" s="151" customFormat="1" ht="12" customHeight="1" thickBot="1">
      <c r="A77" s="12" t="s">
        <v>289</v>
      </c>
      <c r="B77" s="154" t="s">
        <v>267</v>
      </c>
      <c r="C77" s="111"/>
      <c r="D77" s="111"/>
    </row>
    <row r="78" spans="1:4" s="151" customFormat="1" ht="12" customHeight="1" thickBot="1">
      <c r="A78" s="155" t="s">
        <v>268</v>
      </c>
      <c r="B78" s="101" t="s">
        <v>290</v>
      </c>
      <c r="C78" s="106">
        <f>SUM(C79:C82)</f>
        <v>0</v>
      </c>
      <c r="D78" s="106">
        <f>SUM(D79:D82)</f>
        <v>0</v>
      </c>
    </row>
    <row r="79" spans="1:4" s="151" customFormat="1" ht="12" customHeight="1">
      <c r="A79" s="157" t="s">
        <v>269</v>
      </c>
      <c r="B79" s="152" t="s">
        <v>270</v>
      </c>
      <c r="C79" s="111"/>
      <c r="D79" s="111"/>
    </row>
    <row r="80" spans="1:4" s="151" customFormat="1" ht="12" customHeight="1">
      <c r="A80" s="158" t="s">
        <v>271</v>
      </c>
      <c r="B80" s="153" t="s">
        <v>272</v>
      </c>
      <c r="C80" s="111"/>
      <c r="D80" s="111"/>
    </row>
    <row r="81" spans="1:4" s="151" customFormat="1" ht="12" customHeight="1">
      <c r="A81" s="158" t="s">
        <v>273</v>
      </c>
      <c r="B81" s="153" t="s">
        <v>274</v>
      </c>
      <c r="C81" s="111"/>
      <c r="D81" s="111"/>
    </row>
    <row r="82" spans="1:4" s="151" customFormat="1" ht="12" customHeight="1" thickBot="1">
      <c r="A82" s="159" t="s">
        <v>275</v>
      </c>
      <c r="B82" s="154" t="s">
        <v>276</v>
      </c>
      <c r="C82" s="111"/>
      <c r="D82" s="111"/>
    </row>
    <row r="83" spans="1:4" s="151" customFormat="1" ht="13.5" customHeight="1" thickBot="1">
      <c r="A83" s="155" t="s">
        <v>277</v>
      </c>
      <c r="B83" s="101" t="s">
        <v>278</v>
      </c>
      <c r="C83" s="170"/>
      <c r="D83" s="170"/>
    </row>
    <row r="84" spans="1:4" s="151" customFormat="1" ht="15.75" customHeight="1" thickBot="1">
      <c r="A84" s="155" t="s">
        <v>279</v>
      </c>
      <c r="B84" s="160" t="s">
        <v>280</v>
      </c>
      <c r="C84" s="112">
        <f>+C62+C66+C71+C74+C78+C83</f>
        <v>0</v>
      </c>
      <c r="D84" s="112">
        <f>+D62+D66+D71+D74+D78+D83</f>
        <v>3325</v>
      </c>
    </row>
    <row r="85" spans="1:4" s="151" customFormat="1" ht="16.5" customHeight="1" thickBot="1">
      <c r="A85" s="161" t="s">
        <v>293</v>
      </c>
      <c r="B85" s="162" t="s">
        <v>281</v>
      </c>
      <c r="C85" s="112">
        <f>+C61+C84</f>
        <v>34280</v>
      </c>
      <c r="D85" s="112">
        <f>+D61+D84</f>
        <v>40699</v>
      </c>
    </row>
    <row r="86" spans="1:4" s="151" customFormat="1" ht="83.25" customHeight="1">
      <c r="A86" s="1"/>
      <c r="B86" s="2"/>
      <c r="C86" s="2"/>
      <c r="D86" s="2"/>
    </row>
    <row r="87" spans="1:4" ht="16.5" customHeight="1">
      <c r="A87" s="307" t="s">
        <v>36</v>
      </c>
      <c r="B87" s="307"/>
      <c r="C87" s="307"/>
      <c r="D87" s="307"/>
    </row>
    <row r="88" spans="1:4" s="163" customFormat="1" ht="16.5" customHeight="1" thickBot="1">
      <c r="A88" s="308" t="s">
        <v>109</v>
      </c>
      <c r="B88" s="308"/>
      <c r="C88" s="190"/>
      <c r="D88" s="51" t="s">
        <v>154</v>
      </c>
    </row>
    <row r="89" spans="1:4" ht="37.5" customHeight="1" thickBot="1">
      <c r="A89" s="19" t="s">
        <v>55</v>
      </c>
      <c r="B89" s="20" t="s">
        <v>37</v>
      </c>
      <c r="C89" s="26" t="s">
        <v>182</v>
      </c>
      <c r="D89" s="26" t="s">
        <v>417</v>
      </c>
    </row>
    <row r="90" spans="1:4" s="150" customFormat="1" ht="12" customHeight="1" thickBot="1">
      <c r="A90" s="23">
        <v>1</v>
      </c>
      <c r="B90" s="24">
        <v>2</v>
      </c>
      <c r="C90" s="25">
        <v>3</v>
      </c>
      <c r="D90" s="25">
        <v>4</v>
      </c>
    </row>
    <row r="91" spans="1:4" ht="12" customHeight="1" thickBot="1">
      <c r="A91" s="18" t="s">
        <v>8</v>
      </c>
      <c r="B91" s="22" t="s">
        <v>296</v>
      </c>
      <c r="C91" s="105">
        <f>SUM(C92:C96)</f>
        <v>32670</v>
      </c>
      <c r="D91" s="105">
        <f>SUM(D92:D96)</f>
        <v>38385</v>
      </c>
    </row>
    <row r="92" spans="1:4" ht="12" customHeight="1">
      <c r="A92" s="13" t="s">
        <v>80</v>
      </c>
      <c r="B92" s="6" t="s">
        <v>38</v>
      </c>
      <c r="C92" s="107">
        <v>17224</v>
      </c>
      <c r="D92" s="107">
        <v>17090</v>
      </c>
    </row>
    <row r="93" spans="1:4" ht="12" customHeight="1">
      <c r="A93" s="10" t="s">
        <v>81</v>
      </c>
      <c r="B93" s="4" t="s">
        <v>129</v>
      </c>
      <c r="C93" s="108">
        <v>2862</v>
      </c>
      <c r="D93" s="108">
        <v>2996</v>
      </c>
    </row>
    <row r="94" spans="1:4" ht="12" customHeight="1">
      <c r="A94" s="10" t="s">
        <v>82</v>
      </c>
      <c r="B94" s="4" t="s">
        <v>104</v>
      </c>
      <c r="C94" s="110">
        <v>10865</v>
      </c>
      <c r="D94" s="110">
        <v>15877</v>
      </c>
    </row>
    <row r="95" spans="1:4" ht="12" customHeight="1">
      <c r="A95" s="10" t="s">
        <v>83</v>
      </c>
      <c r="B95" s="7" t="s">
        <v>130</v>
      </c>
      <c r="C95" s="110">
        <v>930</v>
      </c>
      <c r="D95" s="110">
        <v>1095</v>
      </c>
    </row>
    <row r="96" spans="1:4" ht="12" customHeight="1">
      <c r="A96" s="10" t="s">
        <v>94</v>
      </c>
      <c r="B96" s="15" t="s">
        <v>131</v>
      </c>
      <c r="C96" s="110">
        <v>789</v>
      </c>
      <c r="D96" s="110">
        <f>SUM(D97:D106)</f>
        <v>1327</v>
      </c>
    </row>
    <row r="97" spans="1:4" ht="12" customHeight="1">
      <c r="A97" s="10" t="s">
        <v>84</v>
      </c>
      <c r="B97" s="4" t="s">
        <v>297</v>
      </c>
      <c r="C97" s="110"/>
      <c r="D97" s="110"/>
    </row>
    <row r="98" spans="1:4" ht="12" customHeight="1">
      <c r="A98" s="10" t="s">
        <v>85</v>
      </c>
      <c r="B98" s="52" t="s">
        <v>298</v>
      </c>
      <c r="C98" s="110"/>
      <c r="D98" s="110"/>
    </row>
    <row r="99" spans="1:4" ht="12" customHeight="1">
      <c r="A99" s="10" t="s">
        <v>95</v>
      </c>
      <c r="B99" s="53" t="s">
        <v>299</v>
      </c>
      <c r="C99" s="110"/>
      <c r="D99" s="110"/>
    </row>
    <row r="100" spans="1:4" ht="12" customHeight="1">
      <c r="A100" s="10" t="s">
        <v>96</v>
      </c>
      <c r="B100" s="53" t="s">
        <v>300</v>
      </c>
      <c r="C100" s="110"/>
      <c r="D100" s="110"/>
    </row>
    <row r="101" spans="1:4" ht="12" customHeight="1">
      <c r="A101" s="10" t="s">
        <v>97</v>
      </c>
      <c r="B101" s="52" t="s">
        <v>301</v>
      </c>
      <c r="C101" s="110">
        <v>259</v>
      </c>
      <c r="D101" s="110">
        <v>771</v>
      </c>
    </row>
    <row r="102" spans="1:4" ht="12" customHeight="1">
      <c r="A102" s="10" t="s">
        <v>98</v>
      </c>
      <c r="B102" s="52" t="s">
        <v>302</v>
      </c>
      <c r="C102" s="110"/>
      <c r="D102" s="110"/>
    </row>
    <row r="103" spans="1:4" ht="12" customHeight="1">
      <c r="A103" s="10" t="s">
        <v>100</v>
      </c>
      <c r="B103" s="53" t="s">
        <v>303</v>
      </c>
      <c r="C103" s="110"/>
      <c r="D103" s="110"/>
    </row>
    <row r="104" spans="1:4" ht="12" customHeight="1">
      <c r="A104" s="9" t="s">
        <v>132</v>
      </c>
      <c r="B104" s="54" t="s">
        <v>304</v>
      </c>
      <c r="C104" s="110"/>
      <c r="D104" s="110"/>
    </row>
    <row r="105" spans="1:4" ht="12" customHeight="1">
      <c r="A105" s="10" t="s">
        <v>294</v>
      </c>
      <c r="B105" s="54" t="s">
        <v>305</v>
      </c>
      <c r="C105" s="110"/>
      <c r="D105" s="110"/>
    </row>
    <row r="106" spans="1:4" ht="12" customHeight="1" thickBot="1">
      <c r="A106" s="14" t="s">
        <v>295</v>
      </c>
      <c r="B106" s="55" t="s">
        <v>306</v>
      </c>
      <c r="C106" s="113">
        <v>530</v>
      </c>
      <c r="D106" s="113">
        <v>556</v>
      </c>
    </row>
    <row r="107" spans="1:4" ht="12" customHeight="1" thickBot="1">
      <c r="A107" s="16" t="s">
        <v>9</v>
      </c>
      <c r="B107" s="21" t="s">
        <v>307</v>
      </c>
      <c r="C107" s="106">
        <f>+C108+C110+C112</f>
        <v>1600</v>
      </c>
      <c r="D107" s="106">
        <f>+D108+D110+D112</f>
        <v>2314</v>
      </c>
    </row>
    <row r="108" spans="1:4" ht="12" customHeight="1">
      <c r="A108" s="11" t="s">
        <v>86</v>
      </c>
      <c r="B108" s="4" t="s">
        <v>153</v>
      </c>
      <c r="C108" s="109">
        <v>1600</v>
      </c>
      <c r="D108" s="109">
        <v>2314</v>
      </c>
    </row>
    <row r="109" spans="1:4" ht="12" customHeight="1">
      <c r="A109" s="11" t="s">
        <v>87</v>
      </c>
      <c r="B109" s="8" t="s">
        <v>311</v>
      </c>
      <c r="C109" s="109"/>
      <c r="D109" s="109"/>
    </row>
    <row r="110" spans="1:4" ht="12" customHeight="1">
      <c r="A110" s="11" t="s">
        <v>88</v>
      </c>
      <c r="B110" s="8" t="s">
        <v>133</v>
      </c>
      <c r="C110" s="108"/>
      <c r="D110" s="108"/>
    </row>
    <row r="111" spans="1:4" ht="12" customHeight="1">
      <c r="A111" s="11" t="s">
        <v>89</v>
      </c>
      <c r="B111" s="8" t="s">
        <v>312</v>
      </c>
      <c r="C111" s="98"/>
      <c r="D111" s="98"/>
    </row>
    <row r="112" spans="1:4" ht="12" customHeight="1">
      <c r="A112" s="11" t="s">
        <v>90</v>
      </c>
      <c r="B112" s="103" t="s">
        <v>156</v>
      </c>
      <c r="C112" s="98"/>
      <c r="D112" s="98"/>
    </row>
    <row r="113" spans="1:4" ht="12" customHeight="1">
      <c r="A113" s="11" t="s">
        <v>99</v>
      </c>
      <c r="B113" s="102" t="s">
        <v>389</v>
      </c>
      <c r="C113" s="98"/>
      <c r="D113" s="98"/>
    </row>
    <row r="114" spans="1:4" ht="12" customHeight="1">
      <c r="A114" s="11" t="s">
        <v>101</v>
      </c>
      <c r="B114" s="148" t="s">
        <v>317</v>
      </c>
      <c r="C114" s="98"/>
      <c r="D114" s="98"/>
    </row>
    <row r="115" spans="1:4" ht="22.5">
      <c r="A115" s="11" t="s">
        <v>134</v>
      </c>
      <c r="B115" s="53" t="s">
        <v>300</v>
      </c>
      <c r="C115" s="98"/>
      <c r="D115" s="98"/>
    </row>
    <row r="116" spans="1:4" ht="12" customHeight="1">
      <c r="A116" s="11" t="s">
        <v>135</v>
      </c>
      <c r="B116" s="53" t="s">
        <v>316</v>
      </c>
      <c r="C116" s="98"/>
      <c r="D116" s="98"/>
    </row>
    <row r="117" spans="1:4" ht="12" customHeight="1">
      <c r="A117" s="11" t="s">
        <v>136</v>
      </c>
      <c r="B117" s="53" t="s">
        <v>315</v>
      </c>
      <c r="C117" s="98"/>
      <c r="D117" s="98"/>
    </row>
    <row r="118" spans="1:4" ht="12" customHeight="1">
      <c r="A118" s="11" t="s">
        <v>308</v>
      </c>
      <c r="B118" s="53" t="s">
        <v>303</v>
      </c>
      <c r="C118" s="98"/>
      <c r="D118" s="98"/>
    </row>
    <row r="119" spans="1:4" ht="12" customHeight="1">
      <c r="A119" s="11" t="s">
        <v>309</v>
      </c>
      <c r="B119" s="53" t="s">
        <v>314</v>
      </c>
      <c r="C119" s="98"/>
      <c r="D119" s="98"/>
    </row>
    <row r="120" spans="1:4" ht="16.5" thickBot="1">
      <c r="A120" s="9" t="s">
        <v>310</v>
      </c>
      <c r="B120" s="53" t="s">
        <v>313</v>
      </c>
      <c r="C120" s="99"/>
      <c r="D120" s="99"/>
    </row>
    <row r="121" spans="1:4" ht="12" customHeight="1" thickBot="1">
      <c r="A121" s="16" t="s">
        <v>10</v>
      </c>
      <c r="B121" s="48" t="s">
        <v>318</v>
      </c>
      <c r="C121" s="106">
        <f>+C122+C123</f>
        <v>10</v>
      </c>
      <c r="D121" s="106">
        <f>+D122+D123</f>
        <v>0</v>
      </c>
    </row>
    <row r="122" spans="1:4" ht="12" customHeight="1">
      <c r="A122" s="11" t="s">
        <v>69</v>
      </c>
      <c r="B122" s="5" t="s">
        <v>46</v>
      </c>
      <c r="C122" s="109"/>
      <c r="D122" s="109"/>
    </row>
    <row r="123" spans="1:4" ht="12" customHeight="1" thickBot="1">
      <c r="A123" s="12" t="s">
        <v>70</v>
      </c>
      <c r="B123" s="8" t="s">
        <v>47</v>
      </c>
      <c r="C123" s="110">
        <v>10</v>
      </c>
      <c r="D123" s="110"/>
    </row>
    <row r="124" spans="1:4" ht="12" customHeight="1" thickBot="1">
      <c r="A124" s="16" t="s">
        <v>11</v>
      </c>
      <c r="B124" s="48" t="s">
        <v>319</v>
      </c>
      <c r="C124" s="106">
        <f>+C91+C107+C121</f>
        <v>34280</v>
      </c>
      <c r="D124" s="106">
        <f>+D91+D107+D121</f>
        <v>40699</v>
      </c>
    </row>
    <row r="125" spans="1:4" ht="12" customHeight="1" thickBot="1">
      <c r="A125" s="16" t="s">
        <v>12</v>
      </c>
      <c r="B125" s="48" t="s">
        <v>320</v>
      </c>
      <c r="C125" s="106">
        <f>+C126+C127+C128</f>
        <v>0</v>
      </c>
      <c r="D125" s="106">
        <f>+D126+D127+D128</f>
        <v>0</v>
      </c>
    </row>
    <row r="126" spans="1:4" ht="12" customHeight="1">
      <c r="A126" s="11" t="s">
        <v>73</v>
      </c>
      <c r="B126" s="5" t="s">
        <v>321</v>
      </c>
      <c r="C126" s="98"/>
      <c r="D126" s="98"/>
    </row>
    <row r="127" spans="1:4" ht="12" customHeight="1">
      <c r="A127" s="11" t="s">
        <v>74</v>
      </c>
      <c r="B127" s="5" t="s">
        <v>322</v>
      </c>
      <c r="C127" s="98"/>
      <c r="D127" s="98"/>
    </row>
    <row r="128" spans="1:4" ht="12" customHeight="1" thickBot="1">
      <c r="A128" s="9" t="s">
        <v>75</v>
      </c>
      <c r="B128" s="3" t="s">
        <v>323</v>
      </c>
      <c r="C128" s="98"/>
      <c r="D128" s="98"/>
    </row>
    <row r="129" spans="1:4" ht="12" customHeight="1" thickBot="1">
      <c r="A129" s="16" t="s">
        <v>13</v>
      </c>
      <c r="B129" s="48" t="s">
        <v>372</v>
      </c>
      <c r="C129" s="106">
        <f>+C130+C131+C132+C133</f>
        <v>0</v>
      </c>
      <c r="D129" s="106">
        <f>+D130+D131+D132+D133</f>
        <v>0</v>
      </c>
    </row>
    <row r="130" spans="1:4" ht="12" customHeight="1">
      <c r="A130" s="11" t="s">
        <v>76</v>
      </c>
      <c r="B130" s="5" t="s">
        <v>324</v>
      </c>
      <c r="C130" s="98"/>
      <c r="D130" s="98"/>
    </row>
    <row r="131" spans="1:4" ht="12" customHeight="1">
      <c r="A131" s="11" t="s">
        <v>77</v>
      </c>
      <c r="B131" s="5" t="s">
        <v>325</v>
      </c>
      <c r="C131" s="98"/>
      <c r="D131" s="98"/>
    </row>
    <row r="132" spans="1:4" ht="12" customHeight="1">
      <c r="A132" s="11" t="s">
        <v>227</v>
      </c>
      <c r="B132" s="5" t="s">
        <v>326</v>
      </c>
      <c r="C132" s="98"/>
      <c r="D132" s="98"/>
    </row>
    <row r="133" spans="1:4" ht="12" customHeight="1" thickBot="1">
      <c r="A133" s="9" t="s">
        <v>228</v>
      </c>
      <c r="B133" s="3" t="s">
        <v>327</v>
      </c>
      <c r="C133" s="98"/>
      <c r="D133" s="98"/>
    </row>
    <row r="134" spans="1:4" ht="12" customHeight="1" thickBot="1">
      <c r="A134" s="16" t="s">
        <v>14</v>
      </c>
      <c r="B134" s="48" t="s">
        <v>328</v>
      </c>
      <c r="C134" s="112">
        <f>+C135+C136+C137+C138</f>
        <v>0</v>
      </c>
      <c r="D134" s="112">
        <f>+D135+D136+D137+D138</f>
        <v>0</v>
      </c>
    </row>
    <row r="135" spans="1:4" ht="12" customHeight="1">
      <c r="A135" s="11" t="s">
        <v>78</v>
      </c>
      <c r="B135" s="5" t="s">
        <v>329</v>
      </c>
      <c r="C135" s="98"/>
      <c r="D135" s="98"/>
    </row>
    <row r="136" spans="1:4" ht="12" customHeight="1">
      <c r="A136" s="11" t="s">
        <v>79</v>
      </c>
      <c r="B136" s="5" t="s">
        <v>339</v>
      </c>
      <c r="C136" s="98"/>
      <c r="D136" s="98"/>
    </row>
    <row r="137" spans="1:4" ht="12" customHeight="1">
      <c r="A137" s="11" t="s">
        <v>240</v>
      </c>
      <c r="B137" s="5" t="s">
        <v>330</v>
      </c>
      <c r="C137" s="98"/>
      <c r="D137" s="98"/>
    </row>
    <row r="138" spans="1:4" ht="12" customHeight="1" thickBot="1">
      <c r="A138" s="9" t="s">
        <v>241</v>
      </c>
      <c r="B138" s="3" t="s">
        <v>331</v>
      </c>
      <c r="C138" s="98"/>
      <c r="D138" s="98"/>
    </row>
    <row r="139" spans="1:4" ht="12" customHeight="1" thickBot="1">
      <c r="A139" s="16" t="s">
        <v>15</v>
      </c>
      <c r="B139" s="48" t="s">
        <v>332</v>
      </c>
      <c r="C139" s="114">
        <f>+C140+C141+C142+C143</f>
        <v>0</v>
      </c>
      <c r="D139" s="114">
        <f>+D140+D141+D142+D143</f>
        <v>0</v>
      </c>
    </row>
    <row r="140" spans="1:4" ht="12" customHeight="1">
      <c r="A140" s="11" t="s">
        <v>127</v>
      </c>
      <c r="B140" s="5" t="s">
        <v>333</v>
      </c>
      <c r="C140" s="98"/>
      <c r="D140" s="98"/>
    </row>
    <row r="141" spans="1:4" ht="12" customHeight="1">
      <c r="A141" s="11" t="s">
        <v>128</v>
      </c>
      <c r="B141" s="5" t="s">
        <v>334</v>
      </c>
      <c r="C141" s="98"/>
      <c r="D141" s="98"/>
    </row>
    <row r="142" spans="1:4" ht="12" customHeight="1">
      <c r="A142" s="11" t="s">
        <v>155</v>
      </c>
      <c r="B142" s="5" t="s">
        <v>335</v>
      </c>
      <c r="C142" s="98"/>
      <c r="D142" s="98"/>
    </row>
    <row r="143" spans="1:4" ht="12" customHeight="1" thickBot="1">
      <c r="A143" s="11" t="s">
        <v>243</v>
      </c>
      <c r="B143" s="5" t="s">
        <v>336</v>
      </c>
      <c r="C143" s="98"/>
      <c r="D143" s="98"/>
    </row>
    <row r="144" spans="1:10" ht="15" customHeight="1" thickBot="1">
      <c r="A144" s="16" t="s">
        <v>16</v>
      </c>
      <c r="B144" s="48" t="s">
        <v>337</v>
      </c>
      <c r="C144" s="164">
        <f>+C125+C129+C134+C139</f>
        <v>0</v>
      </c>
      <c r="D144" s="164">
        <f>+D125+D129+D134+D139</f>
        <v>0</v>
      </c>
      <c r="G144" s="165"/>
      <c r="H144" s="166"/>
      <c r="I144" s="166"/>
      <c r="J144" s="166"/>
    </row>
    <row r="145" spans="1:4" s="151" customFormat="1" ht="12.75" customHeight="1" thickBot="1">
      <c r="A145" s="104" t="s">
        <v>17</v>
      </c>
      <c r="B145" s="138" t="s">
        <v>338</v>
      </c>
      <c r="C145" s="164">
        <f>+C124+C144</f>
        <v>34280</v>
      </c>
      <c r="D145" s="164">
        <f>+D124+D144</f>
        <v>40699</v>
      </c>
    </row>
    <row r="146" ht="7.5" customHeight="1"/>
    <row r="147" spans="1:4" ht="15.75">
      <c r="A147" s="309" t="s">
        <v>340</v>
      </c>
      <c r="B147" s="309"/>
      <c r="C147" s="309"/>
      <c r="D147" s="309"/>
    </row>
    <row r="148" spans="1:4" ht="15" customHeight="1" thickBot="1">
      <c r="A148" s="306" t="s">
        <v>110</v>
      </c>
      <c r="B148" s="306"/>
      <c r="C148" s="189"/>
      <c r="D148" s="189"/>
    </row>
    <row r="149" spans="1:5" ht="13.5" customHeight="1" thickBot="1">
      <c r="A149" s="16">
        <v>1</v>
      </c>
      <c r="B149" s="21" t="s">
        <v>341</v>
      </c>
      <c r="C149" s="106">
        <f>+C61-C124</f>
        <v>0</v>
      </c>
      <c r="D149" s="106">
        <f>+D61-D124</f>
        <v>-3325</v>
      </c>
      <c r="E149" s="167"/>
    </row>
    <row r="150" spans="1:4" ht="27.75" customHeight="1" thickBot="1">
      <c r="A150" s="16" t="s">
        <v>9</v>
      </c>
      <c r="B150" s="21" t="s">
        <v>342</v>
      </c>
      <c r="C150" s="106">
        <f>+C84-C144</f>
        <v>0</v>
      </c>
      <c r="D150" s="106">
        <f>+D84-D144</f>
        <v>3325</v>
      </c>
    </row>
  </sheetData>
  <sheetProtection/>
  <mergeCells count="7">
    <mergeCell ref="B1:D1"/>
    <mergeCell ref="A148:B148"/>
    <mergeCell ref="A87:D87"/>
    <mergeCell ref="A2:D2"/>
    <mergeCell ref="A3:B3"/>
    <mergeCell ref="A88:B88"/>
    <mergeCell ref="A147:D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5" r:id="rId1"/>
  <headerFooter alignWithMargins="0">
    <oddHeader xml:space="preserve">&amp;C&amp;"Times New Roman CE,Félkövér"&amp;12
Galvács Község Önkormányzata
2014. ÉVI KÖLTSÉGVETÉSÉNEK ÖSSZEVONT MÉRLEGE&amp;10
&amp;R&amp;"Times New Roman CE,Félkövér dőlt"&amp;11 1.1. melléklet a ............... önkormányzati rendelethez  </oddHeader>
  </headerFooter>
  <rowBreaks count="1" manualBreakCount="1">
    <brk id="86" max="2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:G1"/>
    </sheetView>
  </sheetViews>
  <sheetFormatPr defaultColWidth="9.00390625" defaultRowHeight="12.75"/>
  <cols>
    <col min="1" max="1" width="33.50390625" style="28" customWidth="1"/>
    <col min="2" max="2" width="13.375" style="27" customWidth="1"/>
    <col min="3" max="3" width="13.625" style="27" customWidth="1"/>
    <col min="4" max="5" width="14.00390625" style="27" customWidth="1"/>
    <col min="6" max="6" width="14.50390625" style="34" customWidth="1"/>
    <col min="7" max="7" width="12.875" style="27" customWidth="1"/>
    <col min="8" max="8" width="13.875" style="27" customWidth="1"/>
    <col min="9" max="16384" width="9.375" style="27" customWidth="1"/>
  </cols>
  <sheetData>
    <row r="1" spans="1:7" ht="12.75">
      <c r="A1" s="343" t="s">
        <v>434</v>
      </c>
      <c r="B1" s="343"/>
      <c r="C1" s="343"/>
      <c r="D1" s="343"/>
      <c r="E1" s="343"/>
      <c r="F1" s="343"/>
      <c r="G1" s="343"/>
    </row>
    <row r="2" spans="1:7" ht="25.5" customHeight="1">
      <c r="A2" s="328" t="s">
        <v>0</v>
      </c>
      <c r="B2" s="328"/>
      <c r="C2" s="328"/>
      <c r="D2" s="328"/>
      <c r="E2" s="328"/>
      <c r="F2" s="328"/>
      <c r="G2" s="328"/>
    </row>
    <row r="3" spans="1:7" ht="29.25" customHeight="1" thickBot="1">
      <c r="A3" s="204"/>
      <c r="B3" s="201"/>
      <c r="C3" s="201"/>
      <c r="D3" s="201"/>
      <c r="F3" s="201"/>
      <c r="G3" s="227" t="s">
        <v>48</v>
      </c>
    </row>
    <row r="4" spans="1:7" s="29" customFormat="1" ht="44.25" customHeight="1" thickBot="1">
      <c r="A4" s="209" t="s">
        <v>52</v>
      </c>
      <c r="B4" s="210" t="s">
        <v>53</v>
      </c>
      <c r="C4" s="210" t="s">
        <v>54</v>
      </c>
      <c r="D4" s="210" t="s">
        <v>370</v>
      </c>
      <c r="E4" s="210" t="s">
        <v>182</v>
      </c>
      <c r="F4" s="228" t="s">
        <v>371</v>
      </c>
      <c r="G4" s="245" t="s">
        <v>417</v>
      </c>
    </row>
    <row r="5" spans="1:7" s="34" customFormat="1" ht="12" customHeight="1" thickBot="1">
      <c r="A5" s="229">
        <v>1</v>
      </c>
      <c r="B5" s="230">
        <v>2</v>
      </c>
      <c r="C5" s="230">
        <v>3</v>
      </c>
      <c r="D5" s="230">
        <v>4</v>
      </c>
      <c r="E5" s="230">
        <v>5</v>
      </c>
      <c r="F5" s="231" t="s">
        <v>68</v>
      </c>
      <c r="G5" s="302"/>
    </row>
    <row r="6" spans="1:7" ht="15.75" customHeight="1">
      <c r="A6" s="232" t="s">
        <v>405</v>
      </c>
      <c r="B6" s="233">
        <v>1600</v>
      </c>
      <c r="C6" s="234" t="s">
        <v>406</v>
      </c>
      <c r="D6" s="233"/>
      <c r="E6" s="233">
        <v>1600</v>
      </c>
      <c r="F6" s="235">
        <f>B6-D6-E6</f>
        <v>0</v>
      </c>
      <c r="G6" s="303"/>
    </row>
    <row r="7" spans="1:7" ht="15.75" customHeight="1">
      <c r="A7" s="232" t="s">
        <v>424</v>
      </c>
      <c r="B7" s="233"/>
      <c r="C7" s="234" t="s">
        <v>406</v>
      </c>
      <c r="D7" s="233"/>
      <c r="E7" s="233"/>
      <c r="F7" s="235"/>
      <c r="G7" s="303">
        <v>1195</v>
      </c>
    </row>
    <row r="8" spans="1:7" ht="15.75" customHeight="1">
      <c r="A8" s="232" t="s">
        <v>426</v>
      </c>
      <c r="B8" s="233"/>
      <c r="C8" s="234" t="s">
        <v>406</v>
      </c>
      <c r="D8" s="233"/>
      <c r="E8" s="233"/>
      <c r="F8" s="235"/>
      <c r="G8" s="303">
        <v>350</v>
      </c>
    </row>
    <row r="9" spans="1:7" ht="15.75" customHeight="1">
      <c r="A9" s="232" t="s">
        <v>427</v>
      </c>
      <c r="B9" s="233"/>
      <c r="C9" s="234" t="s">
        <v>406</v>
      </c>
      <c r="D9" s="233"/>
      <c r="E9" s="233"/>
      <c r="F9" s="235"/>
      <c r="G9" s="303">
        <v>10</v>
      </c>
    </row>
    <row r="10" spans="1:7" ht="15.75" customHeight="1">
      <c r="A10" s="232" t="s">
        <v>433</v>
      </c>
      <c r="B10" s="233"/>
      <c r="C10" s="234" t="s">
        <v>406</v>
      </c>
      <c r="D10" s="233"/>
      <c r="E10" s="233"/>
      <c r="F10" s="235"/>
      <c r="G10" s="303">
        <v>365</v>
      </c>
    </row>
    <row r="11" spans="1:7" ht="15.75" customHeight="1">
      <c r="A11" s="232" t="s">
        <v>432</v>
      </c>
      <c r="B11" s="233"/>
      <c r="C11" s="234" t="s">
        <v>406</v>
      </c>
      <c r="D11" s="233"/>
      <c r="E11" s="233"/>
      <c r="F11" s="235"/>
      <c r="G11" s="303">
        <v>127</v>
      </c>
    </row>
    <row r="12" spans="1:7" ht="15.75" customHeight="1" thickBot="1">
      <c r="A12" s="232" t="s">
        <v>425</v>
      </c>
      <c r="B12" s="233"/>
      <c r="C12" s="234" t="s">
        <v>406</v>
      </c>
      <c r="D12" s="233"/>
      <c r="E12" s="233"/>
      <c r="F12" s="235">
        <f>B12-D12-E12</f>
        <v>0</v>
      </c>
      <c r="G12" s="303">
        <v>267</v>
      </c>
    </row>
    <row r="13" spans="1:7" s="35" customFormat="1" ht="18" customHeight="1" thickBot="1">
      <c r="A13" s="236" t="s">
        <v>51</v>
      </c>
      <c r="B13" s="237">
        <f>SUM(B6:B12)</f>
        <v>1600</v>
      </c>
      <c r="C13" s="238"/>
      <c r="D13" s="237">
        <f>SUM(D6:D12)</f>
        <v>0</v>
      </c>
      <c r="E13" s="237">
        <f>SUM(E6:E12)</f>
        <v>1600</v>
      </c>
      <c r="F13" s="239">
        <f>SUM(F6:F12)</f>
        <v>0</v>
      </c>
      <c r="G13" s="304">
        <f>SUM(G6:G12)</f>
        <v>2314</v>
      </c>
    </row>
    <row r="14" spans="1:7" ht="12.75">
      <c r="A14" s="271"/>
      <c r="B14" s="270"/>
      <c r="C14" s="270"/>
      <c r="D14" s="270"/>
      <c r="E14" s="270"/>
      <c r="F14" s="201"/>
      <c r="G14" s="270"/>
    </row>
    <row r="15" spans="1:7" ht="12.75">
      <c r="A15" s="271"/>
      <c r="B15" s="270"/>
      <c r="C15" s="270"/>
      <c r="D15" s="270"/>
      <c r="E15" s="270"/>
      <c r="F15" s="201"/>
      <c r="G15" s="270"/>
    </row>
  </sheetData>
  <sheetProtection/>
  <mergeCells count="2">
    <mergeCell ref="A2:G2"/>
    <mergeCell ref="A1:G1"/>
  </mergeCells>
  <printOptions horizontalCentered="1"/>
  <pageMargins left="0.7874015748031497" right="0.7874015748031497" top="1.0236220472440944" bottom="0.984251968503937" header="0.7874015748031497" footer="0.7874015748031497"/>
  <pageSetup horizontalDpi="300" verticalDpi="300" orientation="landscape" paperSize="9" scale="105" r:id="rId1"/>
  <headerFooter alignWithMargins="0">
    <oddHeader>&amp;R&amp;"Times New Roman CE,Félkövér dőlt"&amp;11 4. melléklet ............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O83"/>
  <sheetViews>
    <sheetView workbookViewId="0" topLeftCell="A1">
      <selection activeCell="R8" sqref="R8"/>
    </sheetView>
  </sheetViews>
  <sheetFormatPr defaultColWidth="9.00390625" defaultRowHeight="12.75"/>
  <cols>
    <col min="1" max="1" width="4.875" style="42" customWidth="1"/>
    <col min="2" max="2" width="31.125" style="45" customWidth="1"/>
    <col min="3" max="4" width="9.00390625" style="45" customWidth="1"/>
    <col min="5" max="5" width="9.50390625" style="45" customWidth="1"/>
    <col min="6" max="6" width="8.875" style="45" customWidth="1"/>
    <col min="7" max="7" width="8.625" style="45" customWidth="1"/>
    <col min="8" max="8" width="8.875" style="45" customWidth="1"/>
    <col min="9" max="9" width="8.125" style="45" customWidth="1"/>
    <col min="10" max="14" width="9.50390625" style="45" customWidth="1"/>
    <col min="15" max="15" width="12.625" style="42" customWidth="1"/>
    <col min="16" max="16384" width="9.375" style="45" customWidth="1"/>
  </cols>
  <sheetData>
    <row r="1" spans="1:15" ht="15.75">
      <c r="A1" s="344" t="s">
        <v>435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31.5" customHeight="1">
      <c r="A2" s="332" t="s">
        <v>418</v>
      </c>
      <c r="B2" s="333"/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333"/>
    </row>
    <row r="3" spans="1:15" ht="16.5" thickBot="1">
      <c r="A3" s="272"/>
      <c r="B3" s="273"/>
      <c r="C3" s="273"/>
      <c r="D3" s="273"/>
      <c r="F3" s="273"/>
      <c r="G3" s="273"/>
      <c r="H3" s="273"/>
      <c r="I3" s="273"/>
      <c r="J3" s="273"/>
      <c r="K3" s="273"/>
      <c r="L3" s="273"/>
      <c r="M3" s="273"/>
      <c r="N3" s="273"/>
      <c r="O3" s="274" t="s">
        <v>42</v>
      </c>
    </row>
    <row r="4" spans="1:15" s="42" customFormat="1" ht="25.5" customHeight="1" thickBot="1">
      <c r="A4" s="39" t="s">
        <v>6</v>
      </c>
      <c r="B4" s="40" t="s">
        <v>49</v>
      </c>
      <c r="C4" s="40" t="s">
        <v>56</v>
      </c>
      <c r="D4" s="40" t="s">
        <v>57</v>
      </c>
      <c r="E4" s="40" t="s">
        <v>58</v>
      </c>
      <c r="F4" s="40" t="s">
        <v>59</v>
      </c>
      <c r="G4" s="40" t="s">
        <v>60</v>
      </c>
      <c r="H4" s="40" t="s">
        <v>61</v>
      </c>
      <c r="I4" s="40" t="s">
        <v>62</v>
      </c>
      <c r="J4" s="40" t="s">
        <v>63</v>
      </c>
      <c r="K4" s="40" t="s">
        <v>64</v>
      </c>
      <c r="L4" s="40" t="s">
        <v>65</v>
      </c>
      <c r="M4" s="40" t="s">
        <v>66</v>
      </c>
      <c r="N4" s="40" t="s">
        <v>67</v>
      </c>
      <c r="O4" s="41" t="s">
        <v>41</v>
      </c>
    </row>
    <row r="5" spans="1:15" s="43" customFormat="1" ht="15" customHeight="1" thickBot="1">
      <c r="A5" s="275" t="s">
        <v>8</v>
      </c>
      <c r="B5" s="329" t="s">
        <v>43</v>
      </c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</row>
    <row r="6" spans="1:15" s="43" customFormat="1" ht="22.5">
      <c r="A6" s="276" t="s">
        <v>9</v>
      </c>
      <c r="B6" s="277" t="s">
        <v>343</v>
      </c>
      <c r="C6" s="278">
        <v>1049</v>
      </c>
      <c r="D6" s="278">
        <v>1049</v>
      </c>
      <c r="E6" s="278">
        <v>1049</v>
      </c>
      <c r="F6" s="278">
        <v>1049</v>
      </c>
      <c r="G6" s="278">
        <v>1049</v>
      </c>
      <c r="H6" s="278">
        <v>1049</v>
      </c>
      <c r="I6" s="278">
        <v>1049</v>
      </c>
      <c r="J6" s="278">
        <v>1049</v>
      </c>
      <c r="K6" s="278">
        <v>1049</v>
      </c>
      <c r="L6" s="278">
        <v>1049</v>
      </c>
      <c r="M6" s="278">
        <v>1049</v>
      </c>
      <c r="N6" s="278">
        <v>1058</v>
      </c>
      <c r="O6" s="279">
        <f aca="true" t="shared" si="0" ref="O6:O27">SUM(C6:N6)</f>
        <v>12597</v>
      </c>
    </row>
    <row r="7" spans="1:15" s="44" customFormat="1" ht="22.5">
      <c r="A7" s="280" t="s">
        <v>10</v>
      </c>
      <c r="B7" s="281" t="s">
        <v>380</v>
      </c>
      <c r="C7" s="282">
        <v>1320</v>
      </c>
      <c r="D7" s="282">
        <v>1320</v>
      </c>
      <c r="E7" s="282">
        <v>1320</v>
      </c>
      <c r="F7" s="282">
        <v>1320</v>
      </c>
      <c r="G7" s="282">
        <v>1320</v>
      </c>
      <c r="H7" s="282">
        <v>1320</v>
      </c>
      <c r="I7" s="282">
        <v>1320</v>
      </c>
      <c r="J7" s="282">
        <v>1320</v>
      </c>
      <c r="K7" s="282">
        <v>1320</v>
      </c>
      <c r="L7" s="282">
        <v>1320</v>
      </c>
      <c r="M7" s="282">
        <v>1320</v>
      </c>
      <c r="N7" s="282">
        <v>1327</v>
      </c>
      <c r="O7" s="283">
        <f t="shared" si="0"/>
        <v>15847</v>
      </c>
    </row>
    <row r="8" spans="1:15" s="44" customFormat="1" ht="22.5">
      <c r="A8" s="280" t="s">
        <v>11</v>
      </c>
      <c r="B8" s="284" t="s">
        <v>381</v>
      </c>
      <c r="C8" s="285"/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6">
        <f t="shared" si="0"/>
        <v>0</v>
      </c>
    </row>
    <row r="9" spans="1:15" s="44" customFormat="1" ht="13.5" customHeight="1">
      <c r="A9" s="280" t="s">
        <v>12</v>
      </c>
      <c r="B9" s="287" t="s">
        <v>120</v>
      </c>
      <c r="C9" s="282">
        <v>453</v>
      </c>
      <c r="D9" s="282">
        <v>453</v>
      </c>
      <c r="E9" s="282">
        <v>453</v>
      </c>
      <c r="F9" s="282">
        <v>453</v>
      </c>
      <c r="G9" s="282">
        <v>453</v>
      </c>
      <c r="H9" s="282">
        <v>453</v>
      </c>
      <c r="I9" s="282">
        <v>453</v>
      </c>
      <c r="J9" s="282">
        <v>453</v>
      </c>
      <c r="K9" s="282">
        <v>453</v>
      </c>
      <c r="L9" s="282">
        <v>453</v>
      </c>
      <c r="M9" s="282">
        <v>453</v>
      </c>
      <c r="N9" s="282">
        <v>464</v>
      </c>
      <c r="O9" s="283">
        <f t="shared" si="0"/>
        <v>5447</v>
      </c>
    </row>
    <row r="10" spans="1:15" s="44" customFormat="1" ht="13.5" customHeight="1">
      <c r="A10" s="280" t="s">
        <v>13</v>
      </c>
      <c r="B10" s="287" t="s">
        <v>382</v>
      </c>
      <c r="C10" s="282">
        <v>161</v>
      </c>
      <c r="D10" s="282">
        <v>161</v>
      </c>
      <c r="E10" s="282">
        <v>161</v>
      </c>
      <c r="F10" s="282">
        <v>161</v>
      </c>
      <c r="G10" s="282">
        <v>161</v>
      </c>
      <c r="H10" s="282">
        <v>161</v>
      </c>
      <c r="I10" s="282">
        <v>161</v>
      </c>
      <c r="J10" s="282">
        <v>161</v>
      </c>
      <c r="K10" s="282">
        <v>161</v>
      </c>
      <c r="L10" s="282">
        <v>161</v>
      </c>
      <c r="M10" s="282">
        <v>161</v>
      </c>
      <c r="N10" s="282">
        <v>172</v>
      </c>
      <c r="O10" s="283">
        <f t="shared" si="0"/>
        <v>1943</v>
      </c>
    </row>
    <row r="11" spans="1:15" s="44" customFormat="1" ht="13.5" customHeight="1">
      <c r="A11" s="280" t="s">
        <v>14</v>
      </c>
      <c r="B11" s="287" t="s">
        <v>1</v>
      </c>
      <c r="C11" s="282"/>
      <c r="D11" s="282">
        <v>1540</v>
      </c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3">
        <f t="shared" si="0"/>
        <v>1540</v>
      </c>
    </row>
    <row r="12" spans="1:15" s="44" customFormat="1" ht="13.5" customHeight="1">
      <c r="A12" s="280" t="s">
        <v>15</v>
      </c>
      <c r="B12" s="287" t="s">
        <v>345</v>
      </c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3">
        <f t="shared" si="0"/>
        <v>0</v>
      </c>
    </row>
    <row r="13" spans="1:15" s="44" customFormat="1" ht="22.5">
      <c r="A13" s="280" t="s">
        <v>16</v>
      </c>
      <c r="B13" s="281" t="s">
        <v>378</v>
      </c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3">
        <f t="shared" si="0"/>
        <v>0</v>
      </c>
    </row>
    <row r="14" spans="1:15" s="44" customFormat="1" ht="13.5" customHeight="1" thickBot="1">
      <c r="A14" s="280" t="s">
        <v>17</v>
      </c>
      <c r="B14" s="287" t="s">
        <v>2</v>
      </c>
      <c r="C14" s="282"/>
      <c r="D14" s="282"/>
      <c r="E14" s="282"/>
      <c r="F14" s="282"/>
      <c r="G14" s="282"/>
      <c r="H14" s="282"/>
      <c r="I14" s="282">
        <v>60</v>
      </c>
      <c r="J14" s="282"/>
      <c r="K14" s="282"/>
      <c r="L14" s="282"/>
      <c r="M14" s="282"/>
      <c r="N14" s="282">
        <v>3265</v>
      </c>
      <c r="O14" s="283">
        <f t="shared" si="0"/>
        <v>3325</v>
      </c>
    </row>
    <row r="15" spans="1:15" s="43" customFormat="1" ht="15.75" customHeight="1" thickBot="1">
      <c r="A15" s="275" t="s">
        <v>18</v>
      </c>
      <c r="B15" s="288" t="s">
        <v>91</v>
      </c>
      <c r="C15" s="289">
        <f aca="true" t="shared" si="1" ref="C15:N15">SUM(C6:C14)</f>
        <v>2983</v>
      </c>
      <c r="D15" s="289">
        <f t="shared" si="1"/>
        <v>4523</v>
      </c>
      <c r="E15" s="289">
        <f t="shared" si="1"/>
        <v>2983</v>
      </c>
      <c r="F15" s="289">
        <f t="shared" si="1"/>
        <v>2983</v>
      </c>
      <c r="G15" s="289">
        <f t="shared" si="1"/>
        <v>2983</v>
      </c>
      <c r="H15" s="289">
        <f t="shared" si="1"/>
        <v>2983</v>
      </c>
      <c r="I15" s="289">
        <f t="shared" si="1"/>
        <v>3043</v>
      </c>
      <c r="J15" s="289">
        <f t="shared" si="1"/>
        <v>2983</v>
      </c>
      <c r="K15" s="289">
        <f t="shared" si="1"/>
        <v>2983</v>
      </c>
      <c r="L15" s="289">
        <f t="shared" si="1"/>
        <v>2983</v>
      </c>
      <c r="M15" s="289">
        <f t="shared" si="1"/>
        <v>2983</v>
      </c>
      <c r="N15" s="289">
        <f t="shared" si="1"/>
        <v>6286</v>
      </c>
      <c r="O15" s="290">
        <f>SUM(C15:N15)</f>
        <v>40699</v>
      </c>
    </row>
    <row r="16" spans="1:15" s="43" customFormat="1" ht="15" customHeight="1" thickBot="1">
      <c r="A16" s="275" t="s">
        <v>19</v>
      </c>
      <c r="B16" s="329" t="s">
        <v>45</v>
      </c>
      <c r="C16" s="330"/>
      <c r="D16" s="330"/>
      <c r="E16" s="330"/>
      <c r="F16" s="330"/>
      <c r="G16" s="330"/>
      <c r="H16" s="330"/>
      <c r="I16" s="330"/>
      <c r="J16" s="330"/>
      <c r="K16" s="330"/>
      <c r="L16" s="330"/>
      <c r="M16" s="330"/>
      <c r="N16" s="330"/>
      <c r="O16" s="331"/>
    </row>
    <row r="17" spans="1:15" s="44" customFormat="1" ht="13.5" customHeight="1">
      <c r="A17" s="291" t="s">
        <v>20</v>
      </c>
      <c r="B17" s="292" t="s">
        <v>50</v>
      </c>
      <c r="C17" s="285">
        <v>1424</v>
      </c>
      <c r="D17" s="285">
        <v>1424</v>
      </c>
      <c r="E17" s="285">
        <v>1424</v>
      </c>
      <c r="F17" s="285">
        <v>1424</v>
      </c>
      <c r="G17" s="285">
        <v>1424</v>
      </c>
      <c r="H17" s="285">
        <v>1424</v>
      </c>
      <c r="I17" s="285">
        <v>1424</v>
      </c>
      <c r="J17" s="285">
        <v>1424</v>
      </c>
      <c r="K17" s="285">
        <v>1424</v>
      </c>
      <c r="L17" s="285">
        <v>1424</v>
      </c>
      <c r="M17" s="285">
        <v>1424</v>
      </c>
      <c r="N17" s="285">
        <v>1426</v>
      </c>
      <c r="O17" s="286">
        <f t="shared" si="0"/>
        <v>17090</v>
      </c>
    </row>
    <row r="18" spans="1:15" s="44" customFormat="1" ht="27" customHeight="1">
      <c r="A18" s="280" t="s">
        <v>21</v>
      </c>
      <c r="B18" s="281" t="s">
        <v>129</v>
      </c>
      <c r="C18" s="282">
        <v>249</v>
      </c>
      <c r="D18" s="282">
        <v>249</v>
      </c>
      <c r="E18" s="282">
        <v>249</v>
      </c>
      <c r="F18" s="282">
        <v>249</v>
      </c>
      <c r="G18" s="282">
        <v>249</v>
      </c>
      <c r="H18" s="282">
        <v>249</v>
      </c>
      <c r="I18" s="282">
        <v>249</v>
      </c>
      <c r="J18" s="282">
        <v>249</v>
      </c>
      <c r="K18" s="282">
        <v>249</v>
      </c>
      <c r="L18" s="282">
        <v>249</v>
      </c>
      <c r="M18" s="282">
        <v>249</v>
      </c>
      <c r="N18" s="282">
        <v>257</v>
      </c>
      <c r="O18" s="283">
        <f t="shared" si="0"/>
        <v>2996</v>
      </c>
    </row>
    <row r="19" spans="1:15" s="44" customFormat="1" ht="13.5" customHeight="1">
      <c r="A19" s="280" t="s">
        <v>22</v>
      </c>
      <c r="B19" s="287" t="s">
        <v>104</v>
      </c>
      <c r="C19" s="282">
        <v>1323</v>
      </c>
      <c r="D19" s="282">
        <v>1323</v>
      </c>
      <c r="E19" s="282">
        <v>1323</v>
      </c>
      <c r="F19" s="282">
        <v>1323</v>
      </c>
      <c r="G19" s="282">
        <v>1323</v>
      </c>
      <c r="H19" s="282">
        <v>1323</v>
      </c>
      <c r="I19" s="282">
        <v>1323</v>
      </c>
      <c r="J19" s="282">
        <v>1323</v>
      </c>
      <c r="K19" s="282">
        <v>1323</v>
      </c>
      <c r="L19" s="282">
        <v>1323</v>
      </c>
      <c r="M19" s="282">
        <v>1323</v>
      </c>
      <c r="N19" s="282">
        <v>1324</v>
      </c>
      <c r="O19" s="283">
        <f t="shared" si="0"/>
        <v>15877</v>
      </c>
    </row>
    <row r="20" spans="1:15" s="44" customFormat="1" ht="13.5" customHeight="1">
      <c r="A20" s="280" t="s">
        <v>23</v>
      </c>
      <c r="B20" s="287" t="s">
        <v>130</v>
      </c>
      <c r="C20" s="282">
        <v>91</v>
      </c>
      <c r="D20" s="282">
        <v>91</v>
      </c>
      <c r="E20" s="282">
        <v>91</v>
      </c>
      <c r="F20" s="282">
        <v>91</v>
      </c>
      <c r="G20" s="282">
        <v>91</v>
      </c>
      <c r="H20" s="282">
        <v>91</v>
      </c>
      <c r="I20" s="282">
        <v>91</v>
      </c>
      <c r="J20" s="282">
        <v>91</v>
      </c>
      <c r="K20" s="282">
        <v>91</v>
      </c>
      <c r="L20" s="282">
        <v>91</v>
      </c>
      <c r="M20" s="282">
        <v>91</v>
      </c>
      <c r="N20" s="282">
        <v>94</v>
      </c>
      <c r="O20" s="283">
        <f t="shared" si="0"/>
        <v>1095</v>
      </c>
    </row>
    <row r="21" spans="1:15" s="44" customFormat="1" ht="13.5" customHeight="1">
      <c r="A21" s="280" t="s">
        <v>24</v>
      </c>
      <c r="B21" s="287" t="s">
        <v>3</v>
      </c>
      <c r="C21" s="282">
        <v>110</v>
      </c>
      <c r="D21" s="282">
        <v>110</v>
      </c>
      <c r="E21" s="282">
        <v>110</v>
      </c>
      <c r="F21" s="282">
        <v>110</v>
      </c>
      <c r="G21" s="282">
        <v>110</v>
      </c>
      <c r="H21" s="282">
        <v>110</v>
      </c>
      <c r="I21" s="282">
        <v>110</v>
      </c>
      <c r="J21" s="282">
        <v>110</v>
      </c>
      <c r="K21" s="282">
        <v>110</v>
      </c>
      <c r="L21" s="282">
        <v>110</v>
      </c>
      <c r="M21" s="282">
        <v>110</v>
      </c>
      <c r="N21" s="282">
        <v>117</v>
      </c>
      <c r="O21" s="283">
        <f t="shared" si="0"/>
        <v>1327</v>
      </c>
    </row>
    <row r="22" spans="1:15" s="44" customFormat="1" ht="13.5" customHeight="1">
      <c r="A22" s="280" t="s">
        <v>25</v>
      </c>
      <c r="B22" s="287" t="s">
        <v>153</v>
      </c>
      <c r="C22" s="282">
        <v>192</v>
      </c>
      <c r="D22" s="282">
        <v>192</v>
      </c>
      <c r="E22" s="282">
        <v>192</v>
      </c>
      <c r="F22" s="282">
        <v>192</v>
      </c>
      <c r="G22" s="282">
        <v>192</v>
      </c>
      <c r="H22" s="282">
        <v>192</v>
      </c>
      <c r="I22" s="282">
        <v>192</v>
      </c>
      <c r="J22" s="282">
        <v>192</v>
      </c>
      <c r="K22" s="282">
        <v>192</v>
      </c>
      <c r="L22" s="282">
        <v>192</v>
      </c>
      <c r="M22" s="282">
        <v>192</v>
      </c>
      <c r="N22" s="282">
        <v>202</v>
      </c>
      <c r="O22" s="283">
        <f t="shared" si="0"/>
        <v>2314</v>
      </c>
    </row>
    <row r="23" spans="1:15" s="44" customFormat="1" ht="15.75">
      <c r="A23" s="280" t="s">
        <v>26</v>
      </c>
      <c r="B23" s="281" t="s">
        <v>133</v>
      </c>
      <c r="C23" s="282"/>
      <c r="D23" s="282"/>
      <c r="E23" s="282"/>
      <c r="F23" s="282"/>
      <c r="G23" s="282"/>
      <c r="H23" s="282"/>
      <c r="I23" s="282"/>
      <c r="J23" s="282"/>
      <c r="K23" s="282"/>
      <c r="L23" s="282"/>
      <c r="M23" s="282"/>
      <c r="N23" s="282"/>
      <c r="O23" s="283">
        <f t="shared" si="0"/>
        <v>0</v>
      </c>
    </row>
    <row r="24" spans="1:15" s="44" customFormat="1" ht="13.5" customHeight="1">
      <c r="A24" s="280" t="s">
        <v>27</v>
      </c>
      <c r="B24" s="287" t="s">
        <v>156</v>
      </c>
      <c r="C24" s="282"/>
      <c r="D24" s="282"/>
      <c r="E24" s="282"/>
      <c r="F24" s="282"/>
      <c r="G24" s="282"/>
      <c r="H24" s="282"/>
      <c r="I24" s="282"/>
      <c r="J24" s="282"/>
      <c r="K24" s="282"/>
      <c r="L24" s="282"/>
      <c r="M24" s="282"/>
      <c r="N24" s="282"/>
      <c r="O24" s="283">
        <f t="shared" si="0"/>
        <v>0</v>
      </c>
    </row>
    <row r="25" spans="1:15" s="44" customFormat="1" ht="13.5" customHeight="1">
      <c r="A25" s="280" t="s">
        <v>28</v>
      </c>
      <c r="B25" s="287" t="s">
        <v>39</v>
      </c>
      <c r="C25" s="282"/>
      <c r="D25" s="282"/>
      <c r="E25" s="282"/>
      <c r="F25" s="282"/>
      <c r="G25" s="282"/>
      <c r="H25" s="282"/>
      <c r="I25" s="282"/>
      <c r="J25" s="282"/>
      <c r="K25" s="282"/>
      <c r="L25" s="282"/>
      <c r="M25" s="282"/>
      <c r="N25" s="282"/>
      <c r="O25" s="283">
        <f>SUM(C25:N25)</f>
        <v>0</v>
      </c>
    </row>
    <row r="26" spans="1:15" s="44" customFormat="1" ht="13.5" customHeight="1" thickBot="1">
      <c r="A26" s="280" t="s">
        <v>29</v>
      </c>
      <c r="B26" s="287" t="s">
        <v>4</v>
      </c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3">
        <f t="shared" si="0"/>
        <v>0</v>
      </c>
    </row>
    <row r="27" spans="1:15" s="43" customFormat="1" ht="15.75" customHeight="1" thickBot="1">
      <c r="A27" s="293" t="s">
        <v>30</v>
      </c>
      <c r="B27" s="288" t="s">
        <v>92</v>
      </c>
      <c r="C27" s="289">
        <f aca="true" t="shared" si="2" ref="C27:N27">SUM(C17:C26)</f>
        <v>3389</v>
      </c>
      <c r="D27" s="289">
        <f t="shared" si="2"/>
        <v>3389</v>
      </c>
      <c r="E27" s="289">
        <f t="shared" si="2"/>
        <v>3389</v>
      </c>
      <c r="F27" s="289">
        <f t="shared" si="2"/>
        <v>3389</v>
      </c>
      <c r="G27" s="289">
        <f t="shared" si="2"/>
        <v>3389</v>
      </c>
      <c r="H27" s="289">
        <f t="shared" si="2"/>
        <v>3389</v>
      </c>
      <c r="I27" s="289">
        <f t="shared" si="2"/>
        <v>3389</v>
      </c>
      <c r="J27" s="289">
        <f t="shared" si="2"/>
        <v>3389</v>
      </c>
      <c r="K27" s="289">
        <f t="shared" si="2"/>
        <v>3389</v>
      </c>
      <c r="L27" s="289">
        <f t="shared" si="2"/>
        <v>3389</v>
      </c>
      <c r="M27" s="289">
        <f t="shared" si="2"/>
        <v>3389</v>
      </c>
      <c r="N27" s="289">
        <f t="shared" si="2"/>
        <v>3420</v>
      </c>
      <c r="O27" s="290">
        <f t="shared" si="0"/>
        <v>40699</v>
      </c>
    </row>
    <row r="28" spans="1:15" ht="16.5" thickBot="1">
      <c r="A28" s="293" t="s">
        <v>31</v>
      </c>
      <c r="B28" s="294" t="s">
        <v>93</v>
      </c>
      <c r="C28" s="295">
        <f aca="true" t="shared" si="3" ref="C28:O28">C15-C27</f>
        <v>-406</v>
      </c>
      <c r="D28" s="295">
        <f t="shared" si="3"/>
        <v>1134</v>
      </c>
      <c r="E28" s="295">
        <f t="shared" si="3"/>
        <v>-406</v>
      </c>
      <c r="F28" s="295">
        <f t="shared" si="3"/>
        <v>-406</v>
      </c>
      <c r="G28" s="295">
        <f t="shared" si="3"/>
        <v>-406</v>
      </c>
      <c r="H28" s="295">
        <f t="shared" si="3"/>
        <v>-406</v>
      </c>
      <c r="I28" s="295">
        <f t="shared" si="3"/>
        <v>-346</v>
      </c>
      <c r="J28" s="295">
        <f t="shared" si="3"/>
        <v>-406</v>
      </c>
      <c r="K28" s="295">
        <f t="shared" si="3"/>
        <v>-406</v>
      </c>
      <c r="L28" s="295">
        <f t="shared" si="3"/>
        <v>-406</v>
      </c>
      <c r="M28" s="295">
        <f t="shared" si="3"/>
        <v>-406</v>
      </c>
      <c r="N28" s="295">
        <f t="shared" si="3"/>
        <v>2866</v>
      </c>
      <c r="O28" s="296">
        <f t="shared" si="3"/>
        <v>0</v>
      </c>
    </row>
    <row r="29" spans="1:15" ht="15.75">
      <c r="A29" s="297"/>
      <c r="B29" s="273"/>
      <c r="C29" s="273"/>
      <c r="D29" s="273"/>
      <c r="E29" s="273"/>
      <c r="F29" s="273"/>
      <c r="G29" s="273"/>
      <c r="H29" s="273"/>
      <c r="I29" s="273"/>
      <c r="J29" s="273"/>
      <c r="K29" s="273"/>
      <c r="L29" s="273"/>
      <c r="M29" s="273"/>
      <c r="N29" s="273"/>
      <c r="O29" s="272"/>
    </row>
    <row r="30" spans="1:15" ht="15.75">
      <c r="A30" s="272"/>
      <c r="B30" s="46"/>
      <c r="C30" s="47"/>
      <c r="D30" s="47"/>
      <c r="E30" s="273"/>
      <c r="F30" s="273"/>
      <c r="G30" s="273"/>
      <c r="H30" s="273"/>
      <c r="I30" s="273"/>
      <c r="J30" s="273"/>
      <c r="K30" s="273"/>
      <c r="L30" s="273"/>
      <c r="M30" s="273"/>
      <c r="N30" s="273"/>
      <c r="O30" s="273"/>
    </row>
    <row r="31" spans="1:15" ht="15.75">
      <c r="A31" s="272"/>
      <c r="B31" s="273"/>
      <c r="C31" s="273"/>
      <c r="D31" s="273"/>
      <c r="E31" s="273"/>
      <c r="F31" s="273"/>
      <c r="G31" s="273"/>
      <c r="H31" s="273"/>
      <c r="I31" s="273"/>
      <c r="J31" s="273"/>
      <c r="K31" s="273"/>
      <c r="L31" s="273"/>
      <c r="M31" s="273"/>
      <c r="N31" s="273"/>
      <c r="O31" s="273"/>
    </row>
    <row r="32" spans="1:15" ht="15.75">
      <c r="A32" s="272"/>
      <c r="B32" s="273"/>
      <c r="C32" s="273"/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</row>
    <row r="33" spans="1:15" ht="15.75">
      <c r="A33" s="272"/>
      <c r="B33" s="273"/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</row>
    <row r="34" spans="1:15" ht="15.75">
      <c r="A34" s="272"/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  <c r="M34" s="273"/>
      <c r="N34" s="273"/>
      <c r="O34" s="273"/>
    </row>
    <row r="35" spans="1:15" ht="15.75">
      <c r="A35" s="272"/>
      <c r="B35" s="273"/>
      <c r="C35" s="273"/>
      <c r="D35" s="273"/>
      <c r="E35" s="273"/>
      <c r="F35" s="273"/>
      <c r="G35" s="273"/>
      <c r="H35" s="273"/>
      <c r="I35" s="273"/>
      <c r="J35" s="273"/>
      <c r="K35" s="273"/>
      <c r="L35" s="273"/>
      <c r="M35" s="273"/>
      <c r="N35" s="273"/>
      <c r="O35" s="273"/>
    </row>
    <row r="36" spans="1:15" ht="15.75">
      <c r="A36" s="272"/>
      <c r="B36" s="273"/>
      <c r="C36" s="273"/>
      <c r="D36" s="273"/>
      <c r="E36" s="273"/>
      <c r="F36" s="273"/>
      <c r="G36" s="273"/>
      <c r="H36" s="273"/>
      <c r="I36" s="273"/>
      <c r="J36" s="273"/>
      <c r="K36" s="273"/>
      <c r="L36" s="273"/>
      <c r="M36" s="273"/>
      <c r="N36" s="273"/>
      <c r="O36" s="273"/>
    </row>
    <row r="37" spans="1:15" ht="15.75">
      <c r="A37" s="272"/>
      <c r="B37" s="273"/>
      <c r="C37" s="273"/>
      <c r="D37" s="273"/>
      <c r="E37" s="273"/>
      <c r="F37" s="273"/>
      <c r="G37" s="273"/>
      <c r="H37" s="273"/>
      <c r="I37" s="273"/>
      <c r="J37" s="273"/>
      <c r="K37" s="273"/>
      <c r="L37" s="273"/>
      <c r="M37" s="273"/>
      <c r="N37" s="273"/>
      <c r="O37" s="273"/>
    </row>
    <row r="38" spans="1:15" ht="15.75">
      <c r="A38" s="272"/>
      <c r="B38" s="273"/>
      <c r="C38" s="273"/>
      <c r="D38" s="273"/>
      <c r="E38" s="273"/>
      <c r="F38" s="273"/>
      <c r="G38" s="273"/>
      <c r="H38" s="273"/>
      <c r="I38" s="273"/>
      <c r="J38" s="273"/>
      <c r="K38" s="273"/>
      <c r="L38" s="273"/>
      <c r="M38" s="273"/>
      <c r="N38" s="273"/>
      <c r="O38" s="273"/>
    </row>
    <row r="39" spans="1:15" ht="15.75">
      <c r="A39" s="272"/>
      <c r="B39" s="273"/>
      <c r="C39" s="273"/>
      <c r="D39" s="273"/>
      <c r="E39" s="273"/>
      <c r="F39" s="273"/>
      <c r="G39" s="273"/>
      <c r="H39" s="273"/>
      <c r="I39" s="273"/>
      <c r="J39" s="273"/>
      <c r="K39" s="273"/>
      <c r="L39" s="273"/>
      <c r="M39" s="273"/>
      <c r="N39" s="273"/>
      <c r="O39" s="273"/>
    </row>
    <row r="40" spans="1:15" ht="15.75">
      <c r="A40" s="272"/>
      <c r="B40" s="273"/>
      <c r="C40" s="273"/>
      <c r="D40" s="273"/>
      <c r="E40" s="273"/>
      <c r="F40" s="273"/>
      <c r="G40" s="273"/>
      <c r="H40" s="273"/>
      <c r="I40" s="273"/>
      <c r="J40" s="273"/>
      <c r="K40" s="273"/>
      <c r="L40" s="273"/>
      <c r="M40" s="273"/>
      <c r="N40" s="273"/>
      <c r="O40" s="273"/>
    </row>
    <row r="41" spans="1:15" ht="15.75">
      <c r="A41" s="272"/>
      <c r="B41" s="273"/>
      <c r="C41" s="273"/>
      <c r="D41" s="273"/>
      <c r="E41" s="273"/>
      <c r="F41" s="273"/>
      <c r="G41" s="273"/>
      <c r="H41" s="273"/>
      <c r="I41" s="273"/>
      <c r="J41" s="273"/>
      <c r="K41" s="273"/>
      <c r="L41" s="273"/>
      <c r="M41" s="273"/>
      <c r="N41" s="273"/>
      <c r="O41" s="273"/>
    </row>
    <row r="42" spans="1:15" ht="15.75">
      <c r="A42" s="272"/>
      <c r="B42" s="273"/>
      <c r="C42" s="273"/>
      <c r="D42" s="273"/>
      <c r="E42" s="273"/>
      <c r="F42" s="273"/>
      <c r="G42" s="273"/>
      <c r="H42" s="273"/>
      <c r="I42" s="273"/>
      <c r="J42" s="273"/>
      <c r="K42" s="273"/>
      <c r="L42" s="273"/>
      <c r="M42" s="273"/>
      <c r="N42" s="273"/>
      <c r="O42" s="273"/>
    </row>
    <row r="43" spans="1:15" ht="15.75">
      <c r="A43" s="272"/>
      <c r="B43" s="273"/>
      <c r="C43" s="273"/>
      <c r="D43" s="273"/>
      <c r="E43" s="273"/>
      <c r="F43" s="273"/>
      <c r="G43" s="273"/>
      <c r="H43" s="273"/>
      <c r="I43" s="273"/>
      <c r="J43" s="273"/>
      <c r="K43" s="273"/>
      <c r="L43" s="273"/>
      <c r="M43" s="273"/>
      <c r="N43" s="273"/>
      <c r="O43" s="273"/>
    </row>
    <row r="44" spans="1:15" ht="15.75">
      <c r="A44" s="272"/>
      <c r="B44" s="273"/>
      <c r="C44" s="273"/>
      <c r="D44" s="273"/>
      <c r="E44" s="273"/>
      <c r="F44" s="273"/>
      <c r="G44" s="273"/>
      <c r="H44" s="273"/>
      <c r="I44" s="273"/>
      <c r="J44" s="273"/>
      <c r="K44" s="273"/>
      <c r="L44" s="273"/>
      <c r="M44" s="273"/>
      <c r="N44" s="273"/>
      <c r="O44" s="273"/>
    </row>
    <row r="45" spans="1:15" ht="15.75">
      <c r="A45" s="272"/>
      <c r="B45" s="273"/>
      <c r="C45" s="273"/>
      <c r="D45" s="273"/>
      <c r="E45" s="273"/>
      <c r="F45" s="273"/>
      <c r="G45" s="273"/>
      <c r="H45" s="273"/>
      <c r="I45" s="273"/>
      <c r="J45" s="273"/>
      <c r="K45" s="273"/>
      <c r="L45" s="273"/>
      <c r="M45" s="273"/>
      <c r="N45" s="273"/>
      <c r="O45" s="273"/>
    </row>
    <row r="46" spans="1:15" ht="15.75">
      <c r="A46" s="272"/>
      <c r="B46" s="273"/>
      <c r="C46" s="273"/>
      <c r="D46" s="273"/>
      <c r="E46" s="273"/>
      <c r="F46" s="273"/>
      <c r="G46" s="273"/>
      <c r="H46" s="273"/>
      <c r="I46" s="273"/>
      <c r="J46" s="273"/>
      <c r="K46" s="273"/>
      <c r="L46" s="273"/>
      <c r="M46" s="273"/>
      <c r="N46" s="273"/>
      <c r="O46" s="273"/>
    </row>
    <row r="47" spans="1:15" ht="15.75">
      <c r="A47" s="272"/>
      <c r="B47" s="273"/>
      <c r="C47" s="273"/>
      <c r="D47" s="273"/>
      <c r="E47" s="273"/>
      <c r="F47" s="273"/>
      <c r="G47" s="273"/>
      <c r="H47" s="273"/>
      <c r="I47" s="273"/>
      <c r="J47" s="273"/>
      <c r="K47" s="273"/>
      <c r="L47" s="273"/>
      <c r="M47" s="273"/>
      <c r="N47" s="273"/>
      <c r="O47" s="273"/>
    </row>
    <row r="48" spans="1:15" ht="15.75">
      <c r="A48" s="272"/>
      <c r="B48" s="273"/>
      <c r="C48" s="273"/>
      <c r="D48" s="273"/>
      <c r="E48" s="273"/>
      <c r="F48" s="273"/>
      <c r="G48" s="273"/>
      <c r="H48" s="273"/>
      <c r="I48" s="273"/>
      <c r="J48" s="273"/>
      <c r="K48" s="273"/>
      <c r="L48" s="273"/>
      <c r="M48" s="273"/>
      <c r="N48" s="273"/>
      <c r="O48" s="273"/>
    </row>
    <row r="49" spans="1:15" ht="15.75">
      <c r="A49" s="272"/>
      <c r="B49" s="273"/>
      <c r="C49" s="273"/>
      <c r="D49" s="273"/>
      <c r="E49" s="273"/>
      <c r="F49" s="273"/>
      <c r="G49" s="273"/>
      <c r="H49" s="273"/>
      <c r="I49" s="273"/>
      <c r="J49" s="273"/>
      <c r="K49" s="273"/>
      <c r="L49" s="273"/>
      <c r="M49" s="273"/>
      <c r="N49" s="273"/>
      <c r="O49" s="273"/>
    </row>
    <row r="50" spans="1:15" ht="15.75">
      <c r="A50" s="272"/>
      <c r="B50" s="273"/>
      <c r="C50" s="273"/>
      <c r="D50" s="273"/>
      <c r="E50" s="273"/>
      <c r="F50" s="273"/>
      <c r="G50" s="273"/>
      <c r="H50" s="273"/>
      <c r="I50" s="273"/>
      <c r="J50" s="273"/>
      <c r="K50" s="273"/>
      <c r="L50" s="273"/>
      <c r="M50" s="273"/>
      <c r="N50" s="273"/>
      <c r="O50" s="273"/>
    </row>
    <row r="51" spans="1:15" ht="15.75">
      <c r="A51" s="272"/>
      <c r="B51" s="273"/>
      <c r="C51" s="273"/>
      <c r="D51" s="273"/>
      <c r="E51" s="273"/>
      <c r="F51" s="273"/>
      <c r="G51" s="273"/>
      <c r="H51" s="273"/>
      <c r="I51" s="273"/>
      <c r="J51" s="273"/>
      <c r="K51" s="273"/>
      <c r="L51" s="273"/>
      <c r="M51" s="273"/>
      <c r="N51" s="273"/>
      <c r="O51" s="273"/>
    </row>
    <row r="52" spans="1:15" ht="15.75">
      <c r="A52" s="272"/>
      <c r="B52" s="273"/>
      <c r="C52" s="273"/>
      <c r="D52" s="273"/>
      <c r="E52" s="273"/>
      <c r="F52" s="273"/>
      <c r="G52" s="273"/>
      <c r="H52" s="273"/>
      <c r="I52" s="273"/>
      <c r="J52" s="273"/>
      <c r="K52" s="273"/>
      <c r="L52" s="273"/>
      <c r="M52" s="273"/>
      <c r="N52" s="273"/>
      <c r="O52" s="273"/>
    </row>
    <row r="53" spans="1:15" ht="15.75">
      <c r="A53" s="272"/>
      <c r="B53" s="273"/>
      <c r="C53" s="273"/>
      <c r="D53" s="273"/>
      <c r="E53" s="273"/>
      <c r="F53" s="273"/>
      <c r="G53" s="273"/>
      <c r="H53" s="273"/>
      <c r="I53" s="273"/>
      <c r="J53" s="273"/>
      <c r="K53" s="273"/>
      <c r="L53" s="273"/>
      <c r="M53" s="273"/>
      <c r="N53" s="273"/>
      <c r="O53" s="273"/>
    </row>
    <row r="54" spans="1:15" ht="15.75">
      <c r="A54" s="272"/>
      <c r="B54" s="273"/>
      <c r="C54" s="273"/>
      <c r="D54" s="273"/>
      <c r="E54" s="273"/>
      <c r="F54" s="273"/>
      <c r="G54" s="273"/>
      <c r="H54" s="273"/>
      <c r="I54" s="273"/>
      <c r="J54" s="273"/>
      <c r="K54" s="273"/>
      <c r="L54" s="273"/>
      <c r="M54" s="273"/>
      <c r="N54" s="273"/>
      <c r="O54" s="273"/>
    </row>
    <row r="55" spans="1:15" ht="15.75">
      <c r="A55" s="272"/>
      <c r="B55" s="273"/>
      <c r="C55" s="273"/>
      <c r="D55" s="273"/>
      <c r="E55" s="273"/>
      <c r="F55" s="273"/>
      <c r="G55" s="273"/>
      <c r="H55" s="273"/>
      <c r="I55" s="273"/>
      <c r="J55" s="273"/>
      <c r="K55" s="273"/>
      <c r="L55" s="273"/>
      <c r="M55" s="273"/>
      <c r="N55" s="273"/>
      <c r="O55" s="273"/>
    </row>
    <row r="56" spans="1:15" ht="15.75">
      <c r="A56" s="272"/>
      <c r="B56" s="273"/>
      <c r="C56" s="273"/>
      <c r="D56" s="273"/>
      <c r="E56" s="273"/>
      <c r="F56" s="273"/>
      <c r="G56" s="273"/>
      <c r="H56" s="273"/>
      <c r="I56" s="273"/>
      <c r="J56" s="273"/>
      <c r="K56" s="273"/>
      <c r="L56" s="273"/>
      <c r="M56" s="273"/>
      <c r="N56" s="273"/>
      <c r="O56" s="273"/>
    </row>
    <row r="57" spans="1:15" ht="15.75">
      <c r="A57" s="272"/>
      <c r="B57" s="273"/>
      <c r="C57" s="273"/>
      <c r="D57" s="273"/>
      <c r="E57" s="273"/>
      <c r="F57" s="273"/>
      <c r="G57" s="273"/>
      <c r="H57" s="273"/>
      <c r="I57" s="273"/>
      <c r="J57" s="273"/>
      <c r="K57" s="273"/>
      <c r="L57" s="273"/>
      <c r="M57" s="273"/>
      <c r="N57" s="273"/>
      <c r="O57" s="273"/>
    </row>
    <row r="58" spans="1:15" ht="15.75">
      <c r="A58" s="272"/>
      <c r="B58" s="273"/>
      <c r="C58" s="273"/>
      <c r="D58" s="273"/>
      <c r="E58" s="273"/>
      <c r="F58" s="273"/>
      <c r="G58" s="273"/>
      <c r="H58" s="273"/>
      <c r="I58" s="273"/>
      <c r="J58" s="273"/>
      <c r="K58" s="273"/>
      <c r="L58" s="273"/>
      <c r="M58" s="273"/>
      <c r="N58" s="273"/>
      <c r="O58" s="273"/>
    </row>
    <row r="59" spans="1:15" ht="15.75">
      <c r="A59" s="272"/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</row>
    <row r="60" spans="1:15" ht="15.75">
      <c r="A60" s="272"/>
      <c r="B60" s="273"/>
      <c r="C60" s="273"/>
      <c r="D60" s="273"/>
      <c r="E60" s="273"/>
      <c r="F60" s="273"/>
      <c r="G60" s="273"/>
      <c r="H60" s="273"/>
      <c r="I60" s="273"/>
      <c r="J60" s="273"/>
      <c r="K60" s="273"/>
      <c r="L60" s="273"/>
      <c r="M60" s="273"/>
      <c r="N60" s="273"/>
      <c r="O60" s="273"/>
    </row>
    <row r="61" spans="1:15" ht="15.75">
      <c r="A61" s="272"/>
      <c r="B61" s="273"/>
      <c r="C61" s="273"/>
      <c r="D61" s="273"/>
      <c r="E61" s="273"/>
      <c r="F61" s="273"/>
      <c r="G61" s="273"/>
      <c r="H61" s="273"/>
      <c r="I61" s="273"/>
      <c r="J61" s="273"/>
      <c r="K61" s="273"/>
      <c r="L61" s="273"/>
      <c r="M61" s="273"/>
      <c r="N61" s="273"/>
      <c r="O61" s="273"/>
    </row>
    <row r="62" spans="1:15" ht="15.75">
      <c r="A62" s="272"/>
      <c r="B62" s="273"/>
      <c r="C62" s="273"/>
      <c r="D62" s="273"/>
      <c r="E62" s="273"/>
      <c r="F62" s="273"/>
      <c r="G62" s="273"/>
      <c r="H62" s="273"/>
      <c r="I62" s="273"/>
      <c r="J62" s="273"/>
      <c r="K62" s="273"/>
      <c r="L62" s="273"/>
      <c r="M62" s="273"/>
      <c r="N62" s="273"/>
      <c r="O62" s="273"/>
    </row>
    <row r="63" spans="1:15" ht="15.75">
      <c r="A63" s="272"/>
      <c r="B63" s="273"/>
      <c r="C63" s="273"/>
      <c r="D63" s="273"/>
      <c r="E63" s="273"/>
      <c r="F63" s="273"/>
      <c r="G63" s="273"/>
      <c r="H63" s="273"/>
      <c r="I63" s="273"/>
      <c r="J63" s="273"/>
      <c r="K63" s="273"/>
      <c r="L63" s="273"/>
      <c r="M63" s="273"/>
      <c r="N63" s="273"/>
      <c r="O63" s="273"/>
    </row>
    <row r="64" spans="1:15" ht="15.75">
      <c r="A64" s="272"/>
      <c r="B64" s="273"/>
      <c r="C64" s="273"/>
      <c r="D64" s="273"/>
      <c r="E64" s="273"/>
      <c r="F64" s="273"/>
      <c r="G64" s="273"/>
      <c r="H64" s="273"/>
      <c r="I64" s="273"/>
      <c r="J64" s="273"/>
      <c r="K64" s="273"/>
      <c r="L64" s="273"/>
      <c r="M64" s="273"/>
      <c r="N64" s="273"/>
      <c r="O64" s="273"/>
    </row>
    <row r="65" spans="1:15" ht="15.75">
      <c r="A65" s="272"/>
      <c r="B65" s="273"/>
      <c r="C65" s="273"/>
      <c r="D65" s="273"/>
      <c r="E65" s="273"/>
      <c r="F65" s="273"/>
      <c r="G65" s="273"/>
      <c r="H65" s="273"/>
      <c r="I65" s="273"/>
      <c r="J65" s="273"/>
      <c r="K65" s="273"/>
      <c r="L65" s="273"/>
      <c r="M65" s="273"/>
      <c r="N65" s="273"/>
      <c r="O65" s="273"/>
    </row>
    <row r="66" spans="1:15" ht="15.75">
      <c r="A66" s="272"/>
      <c r="B66" s="273"/>
      <c r="C66" s="273"/>
      <c r="D66" s="273"/>
      <c r="E66" s="273"/>
      <c r="F66" s="273"/>
      <c r="G66" s="273"/>
      <c r="H66" s="273"/>
      <c r="I66" s="273"/>
      <c r="J66" s="273"/>
      <c r="K66" s="273"/>
      <c r="L66" s="273"/>
      <c r="M66" s="273"/>
      <c r="N66" s="273"/>
      <c r="O66" s="273"/>
    </row>
    <row r="67" spans="1:15" ht="15.75">
      <c r="A67" s="272"/>
      <c r="B67" s="273"/>
      <c r="C67" s="273"/>
      <c r="D67" s="273"/>
      <c r="E67" s="273"/>
      <c r="F67" s="273"/>
      <c r="G67" s="273"/>
      <c r="H67" s="273"/>
      <c r="I67" s="273"/>
      <c r="J67" s="273"/>
      <c r="K67" s="273"/>
      <c r="L67" s="273"/>
      <c r="M67" s="273"/>
      <c r="N67" s="273"/>
      <c r="O67" s="273"/>
    </row>
    <row r="68" spans="1:15" ht="15.75">
      <c r="A68" s="272"/>
      <c r="B68" s="273"/>
      <c r="C68" s="273"/>
      <c r="D68" s="273"/>
      <c r="E68" s="273"/>
      <c r="F68" s="273"/>
      <c r="G68" s="273"/>
      <c r="H68" s="273"/>
      <c r="I68" s="273"/>
      <c r="J68" s="273"/>
      <c r="K68" s="273"/>
      <c r="L68" s="273"/>
      <c r="M68" s="273"/>
      <c r="N68" s="273"/>
      <c r="O68" s="273"/>
    </row>
    <row r="69" spans="1:15" ht="15.75">
      <c r="A69" s="272"/>
      <c r="B69" s="273"/>
      <c r="C69" s="273"/>
      <c r="D69" s="273"/>
      <c r="E69" s="273"/>
      <c r="F69" s="273"/>
      <c r="G69" s="273"/>
      <c r="H69" s="273"/>
      <c r="I69" s="273"/>
      <c r="J69" s="273"/>
      <c r="K69" s="273"/>
      <c r="L69" s="273"/>
      <c r="M69" s="273"/>
      <c r="N69" s="273"/>
      <c r="O69" s="273"/>
    </row>
    <row r="70" spans="1:15" ht="15.75">
      <c r="A70" s="272"/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  <c r="M70" s="273"/>
      <c r="N70" s="273"/>
      <c r="O70" s="273"/>
    </row>
    <row r="71" spans="1:15" ht="15.75">
      <c r="A71" s="272"/>
      <c r="B71" s="273"/>
      <c r="C71" s="273"/>
      <c r="D71" s="273"/>
      <c r="E71" s="273"/>
      <c r="F71" s="273"/>
      <c r="G71" s="273"/>
      <c r="H71" s="273"/>
      <c r="I71" s="273"/>
      <c r="J71" s="273"/>
      <c r="K71" s="273"/>
      <c r="L71" s="273"/>
      <c r="M71" s="273"/>
      <c r="N71" s="273"/>
      <c r="O71" s="273"/>
    </row>
    <row r="72" spans="1:15" ht="15.75">
      <c r="A72" s="272"/>
      <c r="B72" s="273"/>
      <c r="C72" s="273"/>
      <c r="D72" s="273"/>
      <c r="E72" s="273"/>
      <c r="F72" s="273"/>
      <c r="G72" s="273"/>
      <c r="H72" s="273"/>
      <c r="I72" s="273"/>
      <c r="J72" s="273"/>
      <c r="K72" s="273"/>
      <c r="L72" s="273"/>
      <c r="M72" s="273"/>
      <c r="N72" s="273"/>
      <c r="O72" s="273"/>
    </row>
    <row r="73" spans="1:15" ht="15.75">
      <c r="A73" s="272"/>
      <c r="B73" s="273"/>
      <c r="C73" s="273"/>
      <c r="D73" s="273"/>
      <c r="E73" s="273"/>
      <c r="F73" s="273"/>
      <c r="G73" s="273"/>
      <c r="H73" s="273"/>
      <c r="I73" s="273"/>
      <c r="J73" s="273"/>
      <c r="K73" s="273"/>
      <c r="L73" s="273"/>
      <c r="M73" s="273"/>
      <c r="N73" s="273"/>
      <c r="O73" s="273"/>
    </row>
    <row r="74" ht="15.75">
      <c r="O74" s="45"/>
    </row>
    <row r="75" ht="15.75">
      <c r="O75" s="45"/>
    </row>
    <row r="76" ht="15.75">
      <c r="O76" s="45"/>
    </row>
    <row r="77" ht="15.75">
      <c r="O77" s="45"/>
    </row>
    <row r="78" ht="15.75">
      <c r="O78" s="45"/>
    </row>
    <row r="79" ht="15.75">
      <c r="O79" s="45"/>
    </row>
    <row r="80" ht="15.75">
      <c r="O80" s="45"/>
    </row>
    <row r="81" ht="15.75">
      <c r="O81" s="45"/>
    </row>
    <row r="82" ht="15.75">
      <c r="O82" s="45"/>
    </row>
    <row r="83" ht="15.75">
      <c r="O83" s="45"/>
    </row>
  </sheetData>
  <sheetProtection/>
  <mergeCells count="4">
    <mergeCell ref="B5:O5"/>
    <mergeCell ref="B16:O16"/>
    <mergeCell ref="A2:O2"/>
    <mergeCell ref="A1:O1"/>
  </mergeCells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6. számú melléklet a ....................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1" sqref="A1:C1"/>
    </sheetView>
  </sheetViews>
  <sheetFormatPr defaultColWidth="9.00390625" defaultRowHeight="12.75"/>
  <cols>
    <col min="1" max="1" width="76.375" style="30" customWidth="1"/>
    <col min="2" max="3" width="16.125" style="30" customWidth="1"/>
    <col min="4" max="16384" width="9.375" style="30" customWidth="1"/>
  </cols>
  <sheetData>
    <row r="1" spans="1:3" ht="12.75">
      <c r="A1" s="345" t="s">
        <v>436</v>
      </c>
      <c r="B1" s="345"/>
      <c r="C1" s="345"/>
    </row>
    <row r="2" spans="1:3" ht="47.25" customHeight="1">
      <c r="A2" s="334" t="s">
        <v>379</v>
      </c>
      <c r="B2" s="334"/>
      <c r="C2" s="334"/>
    </row>
    <row r="3" spans="1:3" ht="22.5" customHeight="1" thickBot="1">
      <c r="A3" s="135"/>
      <c r="B3" s="135"/>
      <c r="C3" s="135"/>
    </row>
    <row r="4" spans="1:3" s="31" customFormat="1" ht="24" customHeight="1" thickBot="1">
      <c r="A4" s="100" t="s">
        <v>40</v>
      </c>
      <c r="B4" s="195" t="s">
        <v>182</v>
      </c>
      <c r="C4" s="195" t="s">
        <v>417</v>
      </c>
    </row>
    <row r="5" spans="1:3" s="32" customFormat="1" ht="13.5" thickBot="1">
      <c r="A5" s="92">
        <v>1</v>
      </c>
      <c r="B5" s="93">
        <v>2</v>
      </c>
      <c r="C5" s="93">
        <v>3</v>
      </c>
    </row>
    <row r="6" spans="1:3" ht="15">
      <c r="A6" s="176" t="s">
        <v>391</v>
      </c>
      <c r="B6" s="184"/>
      <c r="C6" s="184"/>
    </row>
    <row r="7" spans="1:10" ht="12.75" customHeight="1">
      <c r="A7" s="178" t="s">
        <v>392</v>
      </c>
      <c r="B7" s="184">
        <f>SUM(B8:B11)</f>
        <v>2244750</v>
      </c>
      <c r="C7" s="184">
        <f>SUM(C8:C11)</f>
        <v>2244750</v>
      </c>
      <c r="G7" s="196"/>
      <c r="H7" s="197"/>
      <c r="I7" s="197"/>
      <c r="J7" s="197"/>
    </row>
    <row r="8" spans="1:3" ht="15">
      <c r="A8" s="178" t="s">
        <v>393</v>
      </c>
      <c r="B8" s="177">
        <v>840710</v>
      </c>
      <c r="C8" s="177">
        <v>840710</v>
      </c>
    </row>
    <row r="9" spans="1:3" ht="15">
      <c r="A9" s="178" t="s">
        <v>394</v>
      </c>
      <c r="B9" s="177">
        <v>623040</v>
      </c>
      <c r="C9" s="177">
        <v>623040</v>
      </c>
    </row>
    <row r="10" spans="1:6" ht="15">
      <c r="A10" s="178" t="s">
        <v>395</v>
      </c>
      <c r="B10" s="177">
        <v>100000</v>
      </c>
      <c r="C10" s="177">
        <v>100000</v>
      </c>
      <c r="E10" s="196"/>
      <c r="F10" s="196"/>
    </row>
    <row r="11" spans="1:8" ht="15">
      <c r="A11" s="178" t="s">
        <v>396</v>
      </c>
      <c r="B11" s="177">
        <v>681000</v>
      </c>
      <c r="C11" s="177">
        <v>681000</v>
      </c>
      <c r="E11" s="196"/>
      <c r="H11" s="196"/>
    </row>
    <row r="12" spans="1:8" ht="15">
      <c r="A12" s="178" t="s">
        <v>397</v>
      </c>
      <c r="B12" s="184">
        <v>4000000</v>
      </c>
      <c r="C12" s="184">
        <v>4000000</v>
      </c>
      <c r="E12" s="196"/>
      <c r="H12" s="196"/>
    </row>
    <row r="13" spans="1:5" ht="30">
      <c r="A13" s="178" t="s">
        <v>398</v>
      </c>
      <c r="B13" s="184"/>
      <c r="C13" s="184"/>
      <c r="E13" s="196"/>
    </row>
    <row r="14" spans="1:3" ht="15">
      <c r="A14" s="178" t="s">
        <v>399</v>
      </c>
      <c r="B14" s="184"/>
      <c r="C14" s="184"/>
    </row>
    <row r="15" spans="1:3" ht="15">
      <c r="A15" s="178" t="s">
        <v>400</v>
      </c>
      <c r="B15" s="184"/>
      <c r="C15" s="184"/>
    </row>
    <row r="16" spans="1:6" ht="15">
      <c r="A16" s="178" t="s">
        <v>401</v>
      </c>
      <c r="B16" s="184">
        <v>237199</v>
      </c>
      <c r="C16" s="184">
        <v>237199</v>
      </c>
      <c r="F16" s="196"/>
    </row>
    <row r="17" spans="1:10" ht="15">
      <c r="A17" s="178" t="s">
        <v>402</v>
      </c>
      <c r="B17" s="184">
        <v>3100000</v>
      </c>
      <c r="C17" s="184">
        <v>3550000</v>
      </c>
      <c r="G17" s="197"/>
      <c r="H17" s="197"/>
      <c r="I17" s="197"/>
      <c r="J17" s="197"/>
    </row>
    <row r="18" spans="1:10" ht="15">
      <c r="A18" s="178" t="s">
        <v>431</v>
      </c>
      <c r="B18" s="177"/>
      <c r="C18" s="184">
        <v>2500000</v>
      </c>
      <c r="H18" s="197"/>
      <c r="I18" s="197"/>
      <c r="J18" s="197"/>
    </row>
    <row r="19" spans="1:10" ht="15.75" thickBot="1">
      <c r="A19" s="178" t="s">
        <v>403</v>
      </c>
      <c r="B19" s="184">
        <v>117420</v>
      </c>
      <c r="C19" s="184">
        <v>117420</v>
      </c>
      <c r="G19" s="197"/>
      <c r="H19" s="197"/>
      <c r="I19" s="197"/>
      <c r="J19" s="197"/>
    </row>
    <row r="20" spans="1:12" s="33" customFormat="1" ht="19.5" customHeight="1" thickBot="1">
      <c r="A20" s="179" t="s">
        <v>41</v>
      </c>
      <c r="B20" s="183">
        <f>B7+B12+B16+B17+B19</f>
        <v>9699369</v>
      </c>
      <c r="C20" s="183">
        <f>C7+C12+C16+C17+C19</f>
        <v>10149369</v>
      </c>
      <c r="L20" s="30"/>
    </row>
    <row r="21" spans="2:3" ht="12.75">
      <c r="B21" s="244"/>
      <c r="C21" s="244"/>
    </row>
    <row r="22" spans="2:3" ht="12.75">
      <c r="B22" s="244"/>
      <c r="C22" s="244"/>
    </row>
  </sheetData>
  <sheetProtection/>
  <mergeCells count="2">
    <mergeCell ref="A2:C2"/>
    <mergeCell ref="A1:C1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  <headerFooter alignWithMargins="0">
    <oddHeader>&amp;R&amp;"Times New Roman CE,Félkövér dőlt"&amp;11 7. számú melléklet a .................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C1">
      <selection activeCell="K10" sqref="K10"/>
    </sheetView>
  </sheetViews>
  <sheetFormatPr defaultColWidth="9.00390625" defaultRowHeight="12.75"/>
  <cols>
    <col min="1" max="1" width="6.625" style="0" customWidth="1"/>
    <col min="2" max="2" width="33.375" style="0" customWidth="1"/>
    <col min="3" max="3" width="22.125" style="0" customWidth="1"/>
    <col min="4" max="5" width="11.625" style="0" customWidth="1"/>
  </cols>
  <sheetData>
    <row r="1" spans="1:5" ht="12.75">
      <c r="A1" s="346" t="s">
        <v>437</v>
      </c>
      <c r="B1" s="346"/>
      <c r="C1" s="346"/>
      <c r="D1" s="346"/>
      <c r="E1" s="346"/>
    </row>
    <row r="2" spans="1:5" ht="45" customHeight="1">
      <c r="A2" s="338" t="s">
        <v>377</v>
      </c>
      <c r="B2" s="338"/>
      <c r="C2" s="338"/>
      <c r="D2" s="338"/>
      <c r="E2" s="338"/>
    </row>
    <row r="3" spans="1:4" ht="17.25" customHeight="1">
      <c r="A3" s="134"/>
      <c r="B3" s="134"/>
      <c r="C3" s="134"/>
      <c r="D3" s="134"/>
    </row>
    <row r="4" spans="1:5" ht="13.5" thickBot="1">
      <c r="A4" s="298"/>
      <c r="B4" s="298"/>
      <c r="C4" s="335" t="s">
        <v>42</v>
      </c>
      <c r="D4" s="335"/>
      <c r="E4" s="335"/>
    </row>
    <row r="5" spans="1:5" ht="42.75" customHeight="1" thickBot="1">
      <c r="A5" s="136" t="s">
        <v>55</v>
      </c>
      <c r="B5" s="137" t="s">
        <v>102</v>
      </c>
      <c r="C5" s="137" t="s">
        <v>103</v>
      </c>
      <c r="D5" s="198" t="s">
        <v>182</v>
      </c>
      <c r="E5" s="305" t="s">
        <v>417</v>
      </c>
    </row>
    <row r="6" spans="1:5" ht="15.75" customHeight="1">
      <c r="A6" s="95" t="s">
        <v>8</v>
      </c>
      <c r="B6" s="185" t="s">
        <v>407</v>
      </c>
      <c r="C6" s="181" t="s">
        <v>404</v>
      </c>
      <c r="D6" s="240">
        <v>280</v>
      </c>
      <c r="E6" s="240">
        <v>260</v>
      </c>
    </row>
    <row r="7" spans="1:5" ht="15.75" customHeight="1">
      <c r="A7" s="96" t="s">
        <v>9</v>
      </c>
      <c r="B7" s="186" t="s">
        <v>408</v>
      </c>
      <c r="C7" s="182" t="s">
        <v>404</v>
      </c>
      <c r="D7" s="241">
        <v>100</v>
      </c>
      <c r="E7" s="241">
        <v>100</v>
      </c>
    </row>
    <row r="8" spans="1:5" ht="15.75" customHeight="1">
      <c r="A8" s="96" t="s">
        <v>10</v>
      </c>
      <c r="B8" s="180" t="s">
        <v>409</v>
      </c>
      <c r="C8" s="182" t="s">
        <v>404</v>
      </c>
      <c r="D8" s="241">
        <v>20</v>
      </c>
      <c r="E8" s="241">
        <v>20</v>
      </c>
    </row>
    <row r="9" spans="1:5" ht="15.75" customHeight="1">
      <c r="A9" s="96" t="s">
        <v>11</v>
      </c>
      <c r="B9" s="180" t="s">
        <v>423</v>
      </c>
      <c r="C9" s="182" t="s">
        <v>404</v>
      </c>
      <c r="D9" s="241">
        <v>10</v>
      </c>
      <c r="E9" s="241">
        <v>10</v>
      </c>
    </row>
    <row r="10" spans="1:5" ht="15.75" customHeight="1">
      <c r="A10" s="96" t="s">
        <v>12</v>
      </c>
      <c r="B10" s="180" t="s">
        <v>410</v>
      </c>
      <c r="C10" s="182" t="s">
        <v>404</v>
      </c>
      <c r="D10" s="241">
        <v>20</v>
      </c>
      <c r="E10" s="241">
        <v>20</v>
      </c>
    </row>
    <row r="11" spans="1:5" ht="15.75" customHeight="1">
      <c r="A11" s="96" t="s">
        <v>13</v>
      </c>
      <c r="B11" s="180" t="s">
        <v>411</v>
      </c>
      <c r="C11" s="182" t="s">
        <v>404</v>
      </c>
      <c r="D11" s="241">
        <v>100</v>
      </c>
      <c r="E11" s="241">
        <v>100</v>
      </c>
    </row>
    <row r="12" spans="1:5" ht="15.75" customHeight="1">
      <c r="A12" s="96" t="s">
        <v>14</v>
      </c>
      <c r="B12" s="180" t="s">
        <v>422</v>
      </c>
      <c r="C12" s="182" t="s">
        <v>404</v>
      </c>
      <c r="D12" s="241"/>
      <c r="E12" s="241">
        <v>25</v>
      </c>
    </row>
    <row r="13" spans="1:5" ht="15.75" customHeight="1">
      <c r="A13" s="96" t="s">
        <v>15</v>
      </c>
      <c r="B13" s="180" t="s">
        <v>428</v>
      </c>
      <c r="C13" s="182" t="s">
        <v>404</v>
      </c>
      <c r="D13" s="241"/>
      <c r="E13" s="241">
        <v>10</v>
      </c>
    </row>
    <row r="14" spans="1:8" ht="15.75" customHeight="1">
      <c r="A14" s="96" t="s">
        <v>16</v>
      </c>
      <c r="B14" s="180" t="s">
        <v>421</v>
      </c>
      <c r="C14" s="182" t="s">
        <v>404</v>
      </c>
      <c r="D14" s="241"/>
      <c r="E14" s="241">
        <v>486</v>
      </c>
      <c r="H14" s="199"/>
    </row>
    <row r="15" spans="1:8" ht="15.75" customHeight="1">
      <c r="A15" s="96" t="s">
        <v>17</v>
      </c>
      <c r="B15" s="180" t="s">
        <v>419</v>
      </c>
      <c r="C15" s="182" t="s">
        <v>404</v>
      </c>
      <c r="D15" s="241"/>
      <c r="E15" s="241">
        <v>10</v>
      </c>
      <c r="H15" s="199"/>
    </row>
    <row r="16" spans="1:5" ht="15.75" customHeight="1">
      <c r="A16" s="96" t="s">
        <v>18</v>
      </c>
      <c r="B16" s="180" t="s">
        <v>420</v>
      </c>
      <c r="C16" s="182" t="s">
        <v>404</v>
      </c>
      <c r="D16" s="241"/>
      <c r="E16" s="241">
        <v>123</v>
      </c>
    </row>
    <row r="17" spans="1:8" ht="15.75" customHeight="1">
      <c r="A17" s="96" t="s">
        <v>19</v>
      </c>
      <c r="B17" s="186" t="s">
        <v>412</v>
      </c>
      <c r="C17" s="182" t="s">
        <v>404</v>
      </c>
      <c r="D17" s="241">
        <v>126</v>
      </c>
      <c r="E17" s="241">
        <v>75</v>
      </c>
      <c r="H17" s="199"/>
    </row>
    <row r="18" spans="1:8" ht="15.75" customHeight="1" thickBot="1">
      <c r="A18" s="96" t="s">
        <v>20</v>
      </c>
      <c r="B18" s="187" t="s">
        <v>413</v>
      </c>
      <c r="C18" s="188" t="s">
        <v>404</v>
      </c>
      <c r="D18" s="242">
        <v>133</v>
      </c>
      <c r="E18" s="242">
        <v>88</v>
      </c>
      <c r="H18" s="199"/>
    </row>
    <row r="19" spans="1:5" ht="15.75" customHeight="1" thickBot="1">
      <c r="A19" s="336" t="s">
        <v>41</v>
      </c>
      <c r="B19" s="337"/>
      <c r="C19" s="97"/>
      <c r="D19" s="243">
        <f>SUM(D6:D18)</f>
        <v>789</v>
      </c>
      <c r="E19" s="243">
        <f>SUM(E6:E18)</f>
        <v>1327</v>
      </c>
    </row>
    <row r="20" spans="1:5" ht="12.75">
      <c r="A20" s="299"/>
      <c r="B20" s="299"/>
      <c r="C20" s="299"/>
      <c r="D20" s="300"/>
      <c r="E20" s="301"/>
    </row>
    <row r="21" spans="1:5" ht="12.75">
      <c r="A21" s="299"/>
      <c r="B21" s="299"/>
      <c r="C21" s="299"/>
      <c r="D21" s="299"/>
      <c r="E21" s="299"/>
    </row>
    <row r="22" spans="1:5" ht="12.75">
      <c r="A22" s="299"/>
      <c r="B22" s="299"/>
      <c r="C22" s="299"/>
      <c r="D22" s="299"/>
      <c r="E22" s="299"/>
    </row>
    <row r="23" spans="1:5" ht="12.75">
      <c r="A23" s="299"/>
      <c r="B23" s="299"/>
      <c r="C23" s="299"/>
      <c r="D23" s="299"/>
      <c r="E23" s="299"/>
    </row>
    <row r="24" spans="1:5" ht="12.75">
      <c r="A24" s="299"/>
      <c r="B24" s="299"/>
      <c r="C24" s="299"/>
      <c r="D24" s="299"/>
      <c r="E24" s="299"/>
    </row>
    <row r="25" spans="1:5" ht="12.75">
      <c r="A25" s="299"/>
      <c r="B25" s="299"/>
      <c r="C25" s="299"/>
      <c r="D25" s="299"/>
      <c r="E25" s="299"/>
    </row>
    <row r="26" spans="1:5" ht="12.75">
      <c r="A26" s="299"/>
      <c r="B26" s="299"/>
      <c r="C26" s="299"/>
      <c r="D26" s="299"/>
      <c r="E26" s="299"/>
    </row>
    <row r="27" spans="1:5" ht="12.75">
      <c r="A27" s="299"/>
      <c r="B27" s="299"/>
      <c r="C27" s="299"/>
      <c r="D27" s="299"/>
      <c r="E27" s="299"/>
    </row>
  </sheetData>
  <sheetProtection/>
  <mergeCells count="4">
    <mergeCell ref="C4:E4"/>
    <mergeCell ref="A19:B19"/>
    <mergeCell ref="A2:E2"/>
    <mergeCell ref="A1:E1"/>
  </mergeCells>
  <conditionalFormatting sqref="D19:E19">
    <cfRule type="cellIs" priority="3" dxfId="1" operator="equal" stopIfTrue="1">
      <formula>0</formula>
    </cfRule>
  </conditionalFormatting>
  <printOptions horizontalCentered="1"/>
  <pageMargins left="0.7874015748031497" right="0.7874015748031497" top="1.062992125984252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8. számú melléklet a ...................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0"/>
  <sheetViews>
    <sheetView zoomScale="120" zoomScaleNormal="120" zoomScaleSheetLayoutView="100" workbookViewId="0" topLeftCell="A1">
      <selection activeCell="F7" sqref="F7:F8"/>
    </sheetView>
  </sheetViews>
  <sheetFormatPr defaultColWidth="9.00390625" defaultRowHeight="12.75"/>
  <cols>
    <col min="1" max="1" width="9.50390625" style="139" customWidth="1"/>
    <col min="2" max="2" width="58.625" style="139" customWidth="1"/>
    <col min="3" max="4" width="12.625" style="139" customWidth="1"/>
    <col min="5" max="5" width="9.00390625" style="149" customWidth="1"/>
    <col min="6" max="16384" width="9.375" style="149" customWidth="1"/>
  </cols>
  <sheetData>
    <row r="1" spans="1:4" ht="15.75">
      <c r="A1" s="339" t="s">
        <v>439</v>
      </c>
      <c r="B1" s="339"/>
      <c r="C1" s="339"/>
      <c r="D1" s="339"/>
    </row>
    <row r="2" spans="1:4" ht="15.75" customHeight="1">
      <c r="A2" s="307" t="s">
        <v>5</v>
      </c>
      <c r="B2" s="307"/>
      <c r="C2" s="307"/>
      <c r="D2" s="307"/>
    </row>
    <row r="3" spans="1:4" ht="15.75" customHeight="1" thickBot="1">
      <c r="A3" s="306" t="s">
        <v>108</v>
      </c>
      <c r="B3" s="306"/>
      <c r="C3" s="189"/>
      <c r="D3" s="115" t="s">
        <v>154</v>
      </c>
    </row>
    <row r="4" spans="1:4" ht="37.5" customHeight="1" thickBot="1">
      <c r="A4" s="19" t="s">
        <v>55</v>
      </c>
      <c r="B4" s="20" t="s">
        <v>7</v>
      </c>
      <c r="C4" s="26" t="s">
        <v>182</v>
      </c>
      <c r="D4" s="26" t="s">
        <v>417</v>
      </c>
    </row>
    <row r="5" spans="1:4" s="150" customFormat="1" ht="12" customHeight="1" thickBot="1">
      <c r="A5" s="144">
        <v>1</v>
      </c>
      <c r="B5" s="145">
        <v>2</v>
      </c>
      <c r="C5" s="146">
        <v>3</v>
      </c>
      <c r="D5" s="146">
        <v>4</v>
      </c>
    </row>
    <row r="6" spans="1:4" s="151" customFormat="1" ht="12" customHeight="1" thickBot="1">
      <c r="A6" s="16" t="s">
        <v>8</v>
      </c>
      <c r="B6" s="17" t="s">
        <v>183</v>
      </c>
      <c r="C6" s="106">
        <f>+C7+C8+C9+C10+C11+C12</f>
        <v>9699</v>
      </c>
      <c r="D6" s="106">
        <f>+D7+D8+D9+D10+D11+D12</f>
        <v>12597</v>
      </c>
    </row>
    <row r="7" spans="1:4" s="151" customFormat="1" ht="12" customHeight="1">
      <c r="A7" s="11" t="s">
        <v>80</v>
      </c>
      <c r="B7" s="152" t="s">
        <v>184</v>
      </c>
      <c r="C7" s="109">
        <v>6482</v>
      </c>
      <c r="D7" s="109">
        <v>6482</v>
      </c>
    </row>
    <row r="8" spans="1:4" s="151" customFormat="1" ht="12" customHeight="1">
      <c r="A8" s="10" t="s">
        <v>81</v>
      </c>
      <c r="B8" s="153" t="s">
        <v>185</v>
      </c>
      <c r="C8" s="108"/>
      <c r="D8" s="108"/>
    </row>
    <row r="9" spans="1:4" s="151" customFormat="1" ht="12" customHeight="1">
      <c r="A9" s="10" t="s">
        <v>82</v>
      </c>
      <c r="B9" s="153" t="s">
        <v>186</v>
      </c>
      <c r="C9" s="108">
        <v>3100</v>
      </c>
      <c r="D9" s="108">
        <v>3550</v>
      </c>
    </row>
    <row r="10" spans="1:4" s="151" customFormat="1" ht="12" customHeight="1">
      <c r="A10" s="10" t="s">
        <v>83</v>
      </c>
      <c r="B10" s="153" t="s">
        <v>187</v>
      </c>
      <c r="C10" s="108">
        <v>117</v>
      </c>
      <c r="D10" s="108">
        <v>117</v>
      </c>
    </row>
    <row r="11" spans="1:4" s="151" customFormat="1" ht="12" customHeight="1">
      <c r="A11" s="10" t="s">
        <v>105</v>
      </c>
      <c r="B11" s="153" t="s">
        <v>188</v>
      </c>
      <c r="C11" s="108"/>
      <c r="D11" s="108">
        <v>633</v>
      </c>
    </row>
    <row r="12" spans="1:4" s="151" customFormat="1" ht="12" customHeight="1" thickBot="1">
      <c r="A12" s="12" t="s">
        <v>84</v>
      </c>
      <c r="B12" s="154" t="s">
        <v>189</v>
      </c>
      <c r="C12" s="108"/>
      <c r="D12" s="108">
        <v>1815</v>
      </c>
    </row>
    <row r="13" spans="1:4" s="151" customFormat="1" ht="12" customHeight="1" thickBot="1">
      <c r="A13" s="16" t="s">
        <v>9</v>
      </c>
      <c r="B13" s="101" t="s">
        <v>190</v>
      </c>
      <c r="C13" s="106">
        <f>+C14+C15+C16+C17+C18</f>
        <v>0</v>
      </c>
      <c r="D13" s="106">
        <f>+D14+D15+D16+D17+D18</f>
        <v>0</v>
      </c>
    </row>
    <row r="14" spans="1:4" s="151" customFormat="1" ht="12" customHeight="1">
      <c r="A14" s="11" t="s">
        <v>86</v>
      </c>
      <c r="B14" s="152" t="s">
        <v>191</v>
      </c>
      <c r="C14" s="109"/>
      <c r="D14" s="109"/>
    </row>
    <row r="15" spans="1:4" s="151" customFormat="1" ht="12" customHeight="1">
      <c r="A15" s="10" t="s">
        <v>87</v>
      </c>
      <c r="B15" s="153" t="s">
        <v>192</v>
      </c>
      <c r="C15" s="108"/>
      <c r="D15" s="108"/>
    </row>
    <row r="16" spans="1:4" s="151" customFormat="1" ht="12" customHeight="1">
      <c r="A16" s="10" t="s">
        <v>88</v>
      </c>
      <c r="B16" s="153" t="s">
        <v>383</v>
      </c>
      <c r="C16" s="108"/>
      <c r="D16" s="108"/>
    </row>
    <row r="17" spans="1:4" s="151" customFormat="1" ht="12" customHeight="1">
      <c r="A17" s="10" t="s">
        <v>89</v>
      </c>
      <c r="B17" s="153" t="s">
        <v>384</v>
      </c>
      <c r="C17" s="108"/>
      <c r="D17" s="108"/>
    </row>
    <row r="18" spans="1:4" s="151" customFormat="1" ht="12" customHeight="1">
      <c r="A18" s="10" t="s">
        <v>90</v>
      </c>
      <c r="B18" s="153" t="s">
        <v>193</v>
      </c>
      <c r="C18" s="108"/>
      <c r="D18" s="108"/>
    </row>
    <row r="19" spans="1:4" s="151" customFormat="1" ht="12" customHeight="1" thickBot="1">
      <c r="A19" s="12" t="s">
        <v>99</v>
      </c>
      <c r="B19" s="154" t="s">
        <v>194</v>
      </c>
      <c r="C19" s="110"/>
      <c r="D19" s="110"/>
    </row>
    <row r="20" spans="1:4" s="151" customFormat="1" ht="12" customHeight="1" thickBot="1">
      <c r="A20" s="16" t="s">
        <v>10</v>
      </c>
      <c r="B20" s="17" t="s">
        <v>195</v>
      </c>
      <c r="C20" s="106">
        <f>+C21+C22+C23+C24+C25</f>
        <v>0</v>
      </c>
      <c r="D20" s="106">
        <f>+D21+D22+D23+D24+D25</f>
        <v>0</v>
      </c>
    </row>
    <row r="21" spans="1:4" s="151" customFormat="1" ht="12" customHeight="1">
      <c r="A21" s="11" t="s">
        <v>69</v>
      </c>
      <c r="B21" s="152" t="s">
        <v>196</v>
      </c>
      <c r="C21" s="109"/>
      <c r="D21" s="109"/>
    </row>
    <row r="22" spans="1:4" s="151" customFormat="1" ht="12" customHeight="1">
      <c r="A22" s="10" t="s">
        <v>70</v>
      </c>
      <c r="B22" s="153" t="s">
        <v>197</v>
      </c>
      <c r="C22" s="108"/>
      <c r="D22" s="108"/>
    </row>
    <row r="23" spans="1:4" s="151" customFormat="1" ht="12" customHeight="1">
      <c r="A23" s="10" t="s">
        <v>71</v>
      </c>
      <c r="B23" s="153" t="s">
        <v>385</v>
      </c>
      <c r="C23" s="108"/>
      <c r="D23" s="108"/>
    </row>
    <row r="24" spans="1:4" s="151" customFormat="1" ht="12" customHeight="1">
      <c r="A24" s="10" t="s">
        <v>72</v>
      </c>
      <c r="B24" s="153" t="s">
        <v>386</v>
      </c>
      <c r="C24" s="108"/>
      <c r="D24" s="108"/>
    </row>
    <row r="25" spans="1:4" s="151" customFormat="1" ht="12" customHeight="1">
      <c r="A25" s="10" t="s">
        <v>117</v>
      </c>
      <c r="B25" s="153" t="s">
        <v>198</v>
      </c>
      <c r="C25" s="108"/>
      <c r="D25" s="108"/>
    </row>
    <row r="26" spans="1:4" s="151" customFormat="1" ht="12" customHeight="1" thickBot="1">
      <c r="A26" s="12" t="s">
        <v>118</v>
      </c>
      <c r="B26" s="154" t="s">
        <v>199</v>
      </c>
      <c r="C26" s="110"/>
      <c r="D26" s="110"/>
    </row>
    <row r="27" spans="1:4" s="151" customFormat="1" ht="12" customHeight="1" thickBot="1">
      <c r="A27" s="16" t="s">
        <v>119</v>
      </c>
      <c r="B27" s="17" t="s">
        <v>200</v>
      </c>
      <c r="C27" s="112">
        <f>+C28+C31+C32+C33</f>
        <v>4800</v>
      </c>
      <c r="D27" s="112">
        <f>+D28+D31+D32+D33</f>
        <v>5447</v>
      </c>
    </row>
    <row r="28" spans="1:4" s="151" customFormat="1" ht="12" customHeight="1">
      <c r="A28" s="11" t="s">
        <v>201</v>
      </c>
      <c r="B28" s="152" t="s">
        <v>207</v>
      </c>
      <c r="C28" s="147">
        <f>+C29+C30</f>
        <v>700</v>
      </c>
      <c r="D28" s="147">
        <f>+D29+D30</f>
        <v>2053</v>
      </c>
    </row>
    <row r="29" spans="1:4" s="151" customFormat="1" ht="12" customHeight="1">
      <c r="A29" s="10" t="s">
        <v>202</v>
      </c>
      <c r="B29" s="153" t="s">
        <v>208</v>
      </c>
      <c r="C29" s="108">
        <v>700</v>
      </c>
      <c r="D29" s="108">
        <v>2053</v>
      </c>
    </row>
    <row r="30" spans="1:4" s="151" customFormat="1" ht="12" customHeight="1">
      <c r="A30" s="10" t="s">
        <v>203</v>
      </c>
      <c r="B30" s="153" t="s">
        <v>209</v>
      </c>
      <c r="C30" s="108"/>
      <c r="D30" s="108"/>
    </row>
    <row r="31" spans="1:4" s="151" customFormat="1" ht="12" customHeight="1">
      <c r="A31" s="10" t="s">
        <v>204</v>
      </c>
      <c r="B31" s="153" t="s">
        <v>210</v>
      </c>
      <c r="C31" s="108">
        <v>4000</v>
      </c>
      <c r="D31" s="108">
        <v>3261</v>
      </c>
    </row>
    <row r="32" spans="1:4" s="151" customFormat="1" ht="12" customHeight="1">
      <c r="A32" s="10" t="s">
        <v>205</v>
      </c>
      <c r="B32" s="153" t="s">
        <v>211</v>
      </c>
      <c r="C32" s="108"/>
      <c r="D32" s="108"/>
    </row>
    <row r="33" spans="1:4" s="151" customFormat="1" ht="12" customHeight="1" thickBot="1">
      <c r="A33" s="12" t="s">
        <v>206</v>
      </c>
      <c r="B33" s="154" t="s">
        <v>212</v>
      </c>
      <c r="C33" s="110">
        <v>100</v>
      </c>
      <c r="D33" s="110">
        <v>133</v>
      </c>
    </row>
    <row r="34" spans="1:4" s="151" customFormat="1" ht="12" customHeight="1" thickBot="1">
      <c r="A34" s="16" t="s">
        <v>12</v>
      </c>
      <c r="B34" s="17" t="s">
        <v>213</v>
      </c>
      <c r="C34" s="106">
        <f>SUM(C35:C44)</f>
        <v>210</v>
      </c>
      <c r="D34" s="106">
        <f>SUM(D35:D44)</f>
        <v>1943</v>
      </c>
    </row>
    <row r="35" spans="1:4" s="151" customFormat="1" ht="12" customHeight="1">
      <c r="A35" s="11" t="s">
        <v>73</v>
      </c>
      <c r="B35" s="152" t="s">
        <v>216</v>
      </c>
      <c r="C35" s="109"/>
      <c r="D35" s="109"/>
    </row>
    <row r="36" spans="1:4" s="151" customFormat="1" ht="12" customHeight="1">
      <c r="A36" s="10" t="s">
        <v>74</v>
      </c>
      <c r="B36" s="153" t="s">
        <v>217</v>
      </c>
      <c r="C36" s="108"/>
      <c r="D36" s="108">
        <v>1890</v>
      </c>
    </row>
    <row r="37" spans="1:4" s="151" customFormat="1" ht="12" customHeight="1">
      <c r="A37" s="10" t="s">
        <v>75</v>
      </c>
      <c r="B37" s="153" t="s">
        <v>218</v>
      </c>
      <c r="C37" s="108"/>
      <c r="D37" s="108"/>
    </row>
    <row r="38" spans="1:4" s="151" customFormat="1" ht="12" customHeight="1">
      <c r="A38" s="10" t="s">
        <v>121</v>
      </c>
      <c r="B38" s="153" t="s">
        <v>219</v>
      </c>
      <c r="C38" s="108">
        <v>200</v>
      </c>
      <c r="D38" s="108"/>
    </row>
    <row r="39" spans="1:4" s="151" customFormat="1" ht="12" customHeight="1">
      <c r="A39" s="10" t="s">
        <v>122</v>
      </c>
      <c r="B39" s="153" t="s">
        <v>220</v>
      </c>
      <c r="C39" s="108"/>
      <c r="D39" s="108"/>
    </row>
    <row r="40" spans="1:4" s="151" customFormat="1" ht="12" customHeight="1">
      <c r="A40" s="10" t="s">
        <v>123</v>
      </c>
      <c r="B40" s="153" t="s">
        <v>221</v>
      </c>
      <c r="C40" s="108"/>
      <c r="D40" s="108"/>
    </row>
    <row r="41" spans="1:4" s="151" customFormat="1" ht="12" customHeight="1">
      <c r="A41" s="10" t="s">
        <v>124</v>
      </c>
      <c r="B41" s="153" t="s">
        <v>222</v>
      </c>
      <c r="C41" s="108"/>
      <c r="D41" s="108"/>
    </row>
    <row r="42" spans="1:4" s="151" customFormat="1" ht="12" customHeight="1">
      <c r="A42" s="10" t="s">
        <v>125</v>
      </c>
      <c r="B42" s="153" t="s">
        <v>223</v>
      </c>
      <c r="C42" s="108">
        <v>10</v>
      </c>
      <c r="D42" s="108">
        <v>3</v>
      </c>
    </row>
    <row r="43" spans="1:4" s="151" customFormat="1" ht="12" customHeight="1">
      <c r="A43" s="10" t="s">
        <v>214</v>
      </c>
      <c r="B43" s="153" t="s">
        <v>224</v>
      </c>
      <c r="C43" s="108"/>
      <c r="D43" s="108">
        <v>42</v>
      </c>
    </row>
    <row r="44" spans="1:4" s="151" customFormat="1" ht="12" customHeight="1" thickBot="1">
      <c r="A44" s="12" t="s">
        <v>215</v>
      </c>
      <c r="B44" s="154" t="s">
        <v>225</v>
      </c>
      <c r="C44" s="110"/>
      <c r="D44" s="110">
        <v>8</v>
      </c>
    </row>
    <row r="45" spans="1:4" s="151" customFormat="1" ht="12" customHeight="1" thickBot="1">
      <c r="A45" s="16" t="s">
        <v>13</v>
      </c>
      <c r="B45" s="17" t="s">
        <v>226</v>
      </c>
      <c r="C45" s="106">
        <f>SUM(C46:C50)</f>
        <v>1540</v>
      </c>
      <c r="D45" s="106">
        <f>SUM(D46:D50)</f>
        <v>1540</v>
      </c>
    </row>
    <row r="46" spans="1:4" s="151" customFormat="1" ht="12" customHeight="1">
      <c r="A46" s="11" t="s">
        <v>76</v>
      </c>
      <c r="B46" s="152" t="s">
        <v>230</v>
      </c>
      <c r="C46" s="169">
        <v>1540</v>
      </c>
      <c r="D46" s="169"/>
    </row>
    <row r="47" spans="1:4" s="151" customFormat="1" ht="12" customHeight="1">
      <c r="A47" s="10" t="s">
        <v>77</v>
      </c>
      <c r="B47" s="153" t="s">
        <v>231</v>
      </c>
      <c r="C47" s="111"/>
      <c r="D47" s="111">
        <v>1540</v>
      </c>
    </row>
    <row r="48" spans="1:4" s="151" customFormat="1" ht="12" customHeight="1">
      <c r="A48" s="10" t="s">
        <v>227</v>
      </c>
      <c r="B48" s="153" t="s">
        <v>232</v>
      </c>
      <c r="C48" s="111"/>
      <c r="D48" s="111"/>
    </row>
    <row r="49" spans="1:4" s="151" customFormat="1" ht="12" customHeight="1">
      <c r="A49" s="10" t="s">
        <v>228</v>
      </c>
      <c r="B49" s="153" t="s">
        <v>233</v>
      </c>
      <c r="C49" s="111"/>
      <c r="D49" s="111"/>
    </row>
    <row r="50" spans="1:4" s="151" customFormat="1" ht="12" customHeight="1" thickBot="1">
      <c r="A50" s="12" t="s">
        <v>229</v>
      </c>
      <c r="B50" s="154" t="s">
        <v>234</v>
      </c>
      <c r="C50" s="143"/>
      <c r="D50" s="143"/>
    </row>
    <row r="51" spans="1:4" s="151" customFormat="1" ht="12" customHeight="1" thickBot="1">
      <c r="A51" s="16" t="s">
        <v>126</v>
      </c>
      <c r="B51" s="17" t="s">
        <v>235</v>
      </c>
      <c r="C51" s="106">
        <f>SUM(C52:C54)</f>
        <v>0</v>
      </c>
      <c r="D51" s="106">
        <f>SUM(D52:D54)</f>
        <v>0</v>
      </c>
    </row>
    <row r="52" spans="1:4" s="151" customFormat="1" ht="12" customHeight="1">
      <c r="A52" s="11" t="s">
        <v>78</v>
      </c>
      <c r="B52" s="152" t="s">
        <v>236</v>
      </c>
      <c r="C52" s="109"/>
      <c r="D52" s="109"/>
    </row>
    <row r="53" spans="1:4" s="151" customFormat="1" ht="12" customHeight="1">
      <c r="A53" s="10" t="s">
        <v>79</v>
      </c>
      <c r="B53" s="153" t="s">
        <v>237</v>
      </c>
      <c r="C53" s="108"/>
      <c r="D53" s="108"/>
    </row>
    <row r="54" spans="1:4" s="151" customFormat="1" ht="12" customHeight="1">
      <c r="A54" s="10" t="s">
        <v>240</v>
      </c>
      <c r="B54" s="153" t="s">
        <v>238</v>
      </c>
      <c r="C54" s="108"/>
      <c r="D54" s="108"/>
    </row>
    <row r="55" spans="1:4" s="151" customFormat="1" ht="12" customHeight="1" thickBot="1">
      <c r="A55" s="12" t="s">
        <v>241</v>
      </c>
      <c r="B55" s="154" t="s">
        <v>239</v>
      </c>
      <c r="C55" s="110"/>
      <c r="D55" s="110"/>
    </row>
    <row r="56" spans="1:4" s="151" customFormat="1" ht="12" customHeight="1" thickBot="1">
      <c r="A56" s="16" t="s">
        <v>15</v>
      </c>
      <c r="B56" s="101" t="s">
        <v>242</v>
      </c>
      <c r="C56" s="106">
        <f>SUM(C57:C59)</f>
        <v>0</v>
      </c>
      <c r="D56" s="106">
        <f>SUM(D57:D59)</f>
        <v>0</v>
      </c>
    </row>
    <row r="57" spans="1:4" s="151" customFormat="1" ht="12" customHeight="1">
      <c r="A57" s="11" t="s">
        <v>127</v>
      </c>
      <c r="B57" s="152" t="s">
        <v>244</v>
      </c>
      <c r="C57" s="111"/>
      <c r="D57" s="111"/>
    </row>
    <row r="58" spans="1:4" s="151" customFormat="1" ht="12" customHeight="1">
      <c r="A58" s="10" t="s">
        <v>128</v>
      </c>
      <c r="B58" s="153" t="s">
        <v>388</v>
      </c>
      <c r="C58" s="111"/>
      <c r="D58" s="111"/>
    </row>
    <row r="59" spans="1:4" s="151" customFormat="1" ht="12" customHeight="1">
      <c r="A59" s="10" t="s">
        <v>155</v>
      </c>
      <c r="B59" s="153" t="s">
        <v>245</v>
      </c>
      <c r="C59" s="111"/>
      <c r="D59" s="111"/>
    </row>
    <row r="60" spans="1:4" s="151" customFormat="1" ht="12" customHeight="1" thickBot="1">
      <c r="A60" s="12" t="s">
        <v>243</v>
      </c>
      <c r="B60" s="154" t="s">
        <v>246</v>
      </c>
      <c r="C60" s="111"/>
      <c r="D60" s="111"/>
    </row>
    <row r="61" spans="1:4" s="151" customFormat="1" ht="12" customHeight="1" thickBot="1">
      <c r="A61" s="16" t="s">
        <v>16</v>
      </c>
      <c r="B61" s="17" t="s">
        <v>247</v>
      </c>
      <c r="C61" s="112">
        <f>+C6+C13+C20+C27+C34+C45+C51+C56</f>
        <v>16249</v>
      </c>
      <c r="D61" s="112">
        <f>+D6+D13+D20+D27+D34+D45+D51+D56</f>
        <v>21527</v>
      </c>
    </row>
    <row r="62" spans="1:4" s="151" customFormat="1" ht="12" customHeight="1" thickBot="1">
      <c r="A62" s="155" t="s">
        <v>248</v>
      </c>
      <c r="B62" s="101" t="s">
        <v>249</v>
      </c>
      <c r="C62" s="106">
        <f>SUM(C63:C65)</f>
        <v>0</v>
      </c>
      <c r="D62" s="106">
        <f>SUM(D63:D65)</f>
        <v>0</v>
      </c>
    </row>
    <row r="63" spans="1:4" s="151" customFormat="1" ht="12" customHeight="1">
      <c r="A63" s="11" t="s">
        <v>282</v>
      </c>
      <c r="B63" s="152" t="s">
        <v>250</v>
      </c>
      <c r="C63" s="111"/>
      <c r="D63" s="111"/>
    </row>
    <row r="64" spans="1:4" s="151" customFormat="1" ht="12" customHeight="1">
      <c r="A64" s="10" t="s">
        <v>291</v>
      </c>
      <c r="B64" s="153" t="s">
        <v>251</v>
      </c>
      <c r="C64" s="111"/>
      <c r="D64" s="111"/>
    </row>
    <row r="65" spans="1:4" s="151" customFormat="1" ht="12" customHeight="1" thickBot="1">
      <c r="A65" s="12" t="s">
        <v>292</v>
      </c>
      <c r="B65" s="156" t="s">
        <v>252</v>
      </c>
      <c r="C65" s="111"/>
      <c r="D65" s="111"/>
    </row>
    <row r="66" spans="1:4" s="151" customFormat="1" ht="12" customHeight="1" thickBot="1">
      <c r="A66" s="155" t="s">
        <v>253</v>
      </c>
      <c r="B66" s="101" t="s">
        <v>254</v>
      </c>
      <c r="C66" s="106">
        <f>SUM(C67:C70)</f>
        <v>0</v>
      </c>
      <c r="D66" s="106">
        <f>SUM(D67:D70)</f>
        <v>60</v>
      </c>
    </row>
    <row r="67" spans="1:4" s="151" customFormat="1" ht="12" customHeight="1">
      <c r="A67" s="11" t="s">
        <v>106</v>
      </c>
      <c r="B67" s="152" t="s">
        <v>255</v>
      </c>
      <c r="C67" s="111"/>
      <c r="D67" s="111"/>
    </row>
    <row r="68" spans="1:4" s="151" customFormat="1" ht="12" customHeight="1">
      <c r="A68" s="10" t="s">
        <v>107</v>
      </c>
      <c r="B68" s="153" t="s">
        <v>256</v>
      </c>
      <c r="C68" s="111"/>
      <c r="D68" s="111"/>
    </row>
    <row r="69" spans="1:4" s="151" customFormat="1" ht="12" customHeight="1">
      <c r="A69" s="10" t="s">
        <v>283</v>
      </c>
      <c r="B69" s="153" t="s">
        <v>257</v>
      </c>
      <c r="C69" s="111"/>
      <c r="D69" s="111">
        <v>60</v>
      </c>
    </row>
    <row r="70" spans="1:4" s="151" customFormat="1" ht="12" customHeight="1" thickBot="1">
      <c r="A70" s="12" t="s">
        <v>284</v>
      </c>
      <c r="B70" s="154" t="s">
        <v>258</v>
      </c>
      <c r="C70" s="111"/>
      <c r="D70" s="111"/>
    </row>
    <row r="71" spans="1:4" s="151" customFormat="1" ht="12" customHeight="1" thickBot="1">
      <c r="A71" s="155" t="s">
        <v>259</v>
      </c>
      <c r="B71" s="101" t="s">
        <v>260</v>
      </c>
      <c r="C71" s="106">
        <f>SUM(C72:C73)</f>
        <v>0</v>
      </c>
      <c r="D71" s="106">
        <f>SUM(D72:D73)</f>
        <v>3265</v>
      </c>
    </row>
    <row r="72" spans="1:4" s="151" customFormat="1" ht="12" customHeight="1">
      <c r="A72" s="11" t="s">
        <v>285</v>
      </c>
      <c r="B72" s="152" t="s">
        <v>261</v>
      </c>
      <c r="C72" s="111"/>
      <c r="D72" s="111">
        <v>3265</v>
      </c>
    </row>
    <row r="73" spans="1:4" s="151" customFormat="1" ht="12" customHeight="1" thickBot="1">
      <c r="A73" s="12" t="s">
        <v>286</v>
      </c>
      <c r="B73" s="154" t="s">
        <v>262</v>
      </c>
      <c r="C73" s="111"/>
      <c r="D73" s="111"/>
    </row>
    <row r="74" spans="1:4" s="151" customFormat="1" ht="12" customHeight="1" thickBot="1">
      <c r="A74" s="155" t="s">
        <v>263</v>
      </c>
      <c r="B74" s="101" t="s">
        <v>264</v>
      </c>
      <c r="C74" s="106">
        <f>SUM(C75:C77)</f>
        <v>0</v>
      </c>
      <c r="D74" s="106">
        <f>SUM(D75:D77)</f>
        <v>0</v>
      </c>
    </row>
    <row r="75" spans="1:4" s="151" customFormat="1" ht="12" customHeight="1">
      <c r="A75" s="11" t="s">
        <v>287</v>
      </c>
      <c r="B75" s="152" t="s">
        <v>265</v>
      </c>
      <c r="C75" s="111"/>
      <c r="D75" s="111"/>
    </row>
    <row r="76" spans="1:4" s="151" customFormat="1" ht="12" customHeight="1">
      <c r="A76" s="10" t="s">
        <v>288</v>
      </c>
      <c r="B76" s="153" t="s">
        <v>266</v>
      </c>
      <c r="C76" s="111"/>
      <c r="D76" s="111"/>
    </row>
    <row r="77" spans="1:4" s="151" customFormat="1" ht="12" customHeight="1" thickBot="1">
      <c r="A77" s="12" t="s">
        <v>289</v>
      </c>
      <c r="B77" s="154" t="s">
        <v>267</v>
      </c>
      <c r="C77" s="111"/>
      <c r="D77" s="111"/>
    </row>
    <row r="78" spans="1:4" s="151" customFormat="1" ht="12" customHeight="1" thickBot="1">
      <c r="A78" s="155" t="s">
        <v>268</v>
      </c>
      <c r="B78" s="101" t="s">
        <v>290</v>
      </c>
      <c r="C78" s="106">
        <f>SUM(C79:C82)</f>
        <v>0</v>
      </c>
      <c r="D78" s="106">
        <f>SUM(D79:D82)</f>
        <v>0</v>
      </c>
    </row>
    <row r="79" spans="1:4" s="151" customFormat="1" ht="12" customHeight="1">
      <c r="A79" s="157" t="s">
        <v>269</v>
      </c>
      <c r="B79" s="152" t="s">
        <v>270</v>
      </c>
      <c r="C79" s="111"/>
      <c r="D79" s="111"/>
    </row>
    <row r="80" spans="1:4" s="151" customFormat="1" ht="12" customHeight="1">
      <c r="A80" s="158" t="s">
        <v>271</v>
      </c>
      <c r="B80" s="153" t="s">
        <v>272</v>
      </c>
      <c r="C80" s="111"/>
      <c r="D80" s="111"/>
    </row>
    <row r="81" spans="1:4" s="151" customFormat="1" ht="12" customHeight="1">
      <c r="A81" s="158" t="s">
        <v>273</v>
      </c>
      <c r="B81" s="153" t="s">
        <v>274</v>
      </c>
      <c r="C81" s="111"/>
      <c r="D81" s="111"/>
    </row>
    <row r="82" spans="1:4" s="151" customFormat="1" ht="12" customHeight="1" thickBot="1">
      <c r="A82" s="159" t="s">
        <v>275</v>
      </c>
      <c r="B82" s="154" t="s">
        <v>276</v>
      </c>
      <c r="C82" s="111"/>
      <c r="D82" s="111"/>
    </row>
    <row r="83" spans="1:4" s="151" customFormat="1" ht="13.5" customHeight="1" thickBot="1">
      <c r="A83" s="155" t="s">
        <v>277</v>
      </c>
      <c r="B83" s="101" t="s">
        <v>278</v>
      </c>
      <c r="C83" s="170"/>
      <c r="D83" s="170"/>
    </row>
    <row r="84" spans="1:4" s="151" customFormat="1" ht="15.75" customHeight="1" thickBot="1">
      <c r="A84" s="155" t="s">
        <v>279</v>
      </c>
      <c r="B84" s="160" t="s">
        <v>280</v>
      </c>
      <c r="C84" s="112">
        <f>+C62+C66+C71+C74+C78+C83</f>
        <v>0</v>
      </c>
      <c r="D84" s="112">
        <f>+D62+D66+D71+D74+D78+D83</f>
        <v>3325</v>
      </c>
    </row>
    <row r="85" spans="1:4" s="151" customFormat="1" ht="16.5" customHeight="1" thickBot="1">
      <c r="A85" s="161" t="s">
        <v>293</v>
      </c>
      <c r="B85" s="162" t="s">
        <v>281</v>
      </c>
      <c r="C85" s="112">
        <f>+C61+C84</f>
        <v>16249</v>
      </c>
      <c r="D85" s="112">
        <f>+D61+D84</f>
        <v>24852</v>
      </c>
    </row>
    <row r="86" spans="1:4" s="151" customFormat="1" ht="83.25" customHeight="1">
      <c r="A86" s="1"/>
      <c r="B86" s="2"/>
      <c r="C86" s="2"/>
      <c r="D86" s="2"/>
    </row>
    <row r="87" spans="1:4" ht="16.5" customHeight="1">
      <c r="A87" s="307" t="s">
        <v>36</v>
      </c>
      <c r="B87" s="307"/>
      <c r="C87" s="307"/>
      <c r="D87" s="307"/>
    </row>
    <row r="88" spans="1:4" s="163" customFormat="1" ht="16.5" customHeight="1" thickBot="1">
      <c r="A88" s="308" t="s">
        <v>109</v>
      </c>
      <c r="B88" s="308"/>
      <c r="C88" s="190"/>
      <c r="D88" s="51" t="s">
        <v>154</v>
      </c>
    </row>
    <row r="89" spans="1:4" ht="37.5" customHeight="1" thickBot="1">
      <c r="A89" s="19" t="s">
        <v>55</v>
      </c>
      <c r="B89" s="20" t="s">
        <v>37</v>
      </c>
      <c r="C89" s="26" t="s">
        <v>182</v>
      </c>
      <c r="D89" s="26" t="s">
        <v>417</v>
      </c>
    </row>
    <row r="90" spans="1:4" s="150" customFormat="1" ht="12" customHeight="1" thickBot="1">
      <c r="A90" s="23">
        <v>1</v>
      </c>
      <c r="B90" s="24">
        <v>2</v>
      </c>
      <c r="C90" s="25">
        <v>3</v>
      </c>
      <c r="D90" s="25">
        <v>4</v>
      </c>
    </row>
    <row r="91" spans="1:4" ht="12" customHeight="1" thickBot="1">
      <c r="A91" s="18" t="s">
        <v>8</v>
      </c>
      <c r="B91" s="22" t="s">
        <v>296</v>
      </c>
      <c r="C91" s="105">
        <f>SUM(C92:C96)</f>
        <v>14109</v>
      </c>
      <c r="D91" s="105">
        <f>SUM(D92:D96)</f>
        <v>18611</v>
      </c>
    </row>
    <row r="92" spans="1:4" ht="12" customHeight="1">
      <c r="A92" s="13" t="s">
        <v>80</v>
      </c>
      <c r="B92" s="6" t="s">
        <v>38</v>
      </c>
      <c r="C92" s="107">
        <v>3984</v>
      </c>
      <c r="D92" s="107">
        <v>3850</v>
      </c>
    </row>
    <row r="93" spans="1:4" ht="12" customHeight="1">
      <c r="A93" s="10" t="s">
        <v>81</v>
      </c>
      <c r="B93" s="4" t="s">
        <v>129</v>
      </c>
      <c r="C93" s="108">
        <v>1075</v>
      </c>
      <c r="D93" s="108">
        <v>1209</v>
      </c>
    </row>
    <row r="94" spans="1:4" ht="12" customHeight="1">
      <c r="A94" s="10" t="s">
        <v>82</v>
      </c>
      <c r="B94" s="4" t="s">
        <v>104</v>
      </c>
      <c r="C94" s="110">
        <v>7861</v>
      </c>
      <c r="D94" s="110">
        <v>11686</v>
      </c>
    </row>
    <row r="95" spans="1:4" ht="12" customHeight="1">
      <c r="A95" s="10" t="s">
        <v>83</v>
      </c>
      <c r="B95" s="7" t="s">
        <v>130</v>
      </c>
      <c r="C95" s="110">
        <v>930</v>
      </c>
      <c r="D95" s="110">
        <v>1095</v>
      </c>
    </row>
    <row r="96" spans="1:4" ht="12" customHeight="1">
      <c r="A96" s="10" t="s">
        <v>94</v>
      </c>
      <c r="B96" s="15" t="s">
        <v>131</v>
      </c>
      <c r="C96" s="110">
        <v>259</v>
      </c>
      <c r="D96" s="110">
        <v>771</v>
      </c>
    </row>
    <row r="97" spans="1:4" ht="12" customHeight="1">
      <c r="A97" s="10" t="s">
        <v>84</v>
      </c>
      <c r="B97" s="4" t="s">
        <v>297</v>
      </c>
      <c r="C97" s="110"/>
      <c r="D97" s="110"/>
    </row>
    <row r="98" spans="1:4" ht="12" customHeight="1">
      <c r="A98" s="10" t="s">
        <v>85</v>
      </c>
      <c r="B98" s="52" t="s">
        <v>298</v>
      </c>
      <c r="C98" s="110"/>
      <c r="D98" s="110"/>
    </row>
    <row r="99" spans="1:4" ht="12" customHeight="1">
      <c r="A99" s="10" t="s">
        <v>95</v>
      </c>
      <c r="B99" s="53" t="s">
        <v>299</v>
      </c>
      <c r="C99" s="110"/>
      <c r="D99" s="110"/>
    </row>
    <row r="100" spans="1:4" ht="25.5" customHeight="1">
      <c r="A100" s="10" t="s">
        <v>96</v>
      </c>
      <c r="B100" s="53" t="s">
        <v>300</v>
      </c>
      <c r="C100" s="110"/>
      <c r="D100" s="110"/>
    </row>
    <row r="101" spans="1:4" ht="12" customHeight="1">
      <c r="A101" s="10" t="s">
        <v>97</v>
      </c>
      <c r="B101" s="52" t="s">
        <v>301</v>
      </c>
      <c r="C101" s="110">
        <v>259</v>
      </c>
      <c r="D101" s="110">
        <v>771</v>
      </c>
    </row>
    <row r="102" spans="1:4" ht="12" customHeight="1">
      <c r="A102" s="10" t="s">
        <v>98</v>
      </c>
      <c r="B102" s="52" t="s">
        <v>302</v>
      </c>
      <c r="C102" s="110"/>
      <c r="D102" s="110"/>
    </row>
    <row r="103" spans="1:4" ht="12" customHeight="1">
      <c r="A103" s="10" t="s">
        <v>100</v>
      </c>
      <c r="B103" s="53" t="s">
        <v>303</v>
      </c>
      <c r="C103" s="110"/>
      <c r="D103" s="110"/>
    </row>
    <row r="104" spans="1:4" ht="12" customHeight="1">
      <c r="A104" s="9" t="s">
        <v>132</v>
      </c>
      <c r="B104" s="54" t="s">
        <v>304</v>
      </c>
      <c r="C104" s="110"/>
      <c r="D104" s="110"/>
    </row>
    <row r="105" spans="1:4" ht="12" customHeight="1">
      <c r="A105" s="10" t="s">
        <v>294</v>
      </c>
      <c r="B105" s="54" t="s">
        <v>305</v>
      </c>
      <c r="C105" s="110"/>
      <c r="D105" s="110"/>
    </row>
    <row r="106" spans="1:4" ht="12" customHeight="1" thickBot="1">
      <c r="A106" s="14" t="s">
        <v>295</v>
      </c>
      <c r="B106" s="55" t="s">
        <v>306</v>
      </c>
      <c r="C106" s="113"/>
      <c r="D106" s="113"/>
    </row>
    <row r="107" spans="1:4" ht="12" customHeight="1" thickBot="1">
      <c r="A107" s="16" t="s">
        <v>9</v>
      </c>
      <c r="B107" s="21" t="s">
        <v>307</v>
      </c>
      <c r="C107" s="106">
        <f>+C108+C110+C112</f>
        <v>1600</v>
      </c>
      <c r="D107" s="106">
        <f>+D108+D110+D112</f>
        <v>2314</v>
      </c>
    </row>
    <row r="108" spans="1:4" ht="12" customHeight="1">
      <c r="A108" s="11" t="s">
        <v>86</v>
      </c>
      <c r="B108" s="4" t="s">
        <v>153</v>
      </c>
      <c r="C108" s="109">
        <v>1600</v>
      </c>
      <c r="D108" s="109">
        <v>2314</v>
      </c>
    </row>
    <row r="109" spans="1:4" ht="12" customHeight="1">
      <c r="A109" s="11" t="s">
        <v>87</v>
      </c>
      <c r="B109" s="8" t="s">
        <v>311</v>
      </c>
      <c r="C109" s="109"/>
      <c r="D109" s="109"/>
    </row>
    <row r="110" spans="1:4" ht="12" customHeight="1">
      <c r="A110" s="11" t="s">
        <v>88</v>
      </c>
      <c r="B110" s="8" t="s">
        <v>133</v>
      </c>
      <c r="C110" s="108"/>
      <c r="D110" s="108"/>
    </row>
    <row r="111" spans="1:4" ht="12" customHeight="1">
      <c r="A111" s="11" t="s">
        <v>89</v>
      </c>
      <c r="B111" s="8" t="s">
        <v>312</v>
      </c>
      <c r="C111" s="98"/>
      <c r="D111" s="98"/>
    </row>
    <row r="112" spans="1:4" ht="12" customHeight="1">
      <c r="A112" s="11" t="s">
        <v>90</v>
      </c>
      <c r="B112" s="103" t="s">
        <v>156</v>
      </c>
      <c r="C112" s="98"/>
      <c r="D112" s="98"/>
    </row>
    <row r="113" spans="1:4" ht="12" customHeight="1">
      <c r="A113" s="11" t="s">
        <v>99</v>
      </c>
      <c r="B113" s="102" t="s">
        <v>389</v>
      </c>
      <c r="C113" s="98"/>
      <c r="D113" s="98"/>
    </row>
    <row r="114" spans="1:4" ht="12" customHeight="1">
      <c r="A114" s="11" t="s">
        <v>101</v>
      </c>
      <c r="B114" s="148" t="s">
        <v>317</v>
      </c>
      <c r="C114" s="98"/>
      <c r="D114" s="98"/>
    </row>
    <row r="115" spans="1:4" ht="22.5">
      <c r="A115" s="11" t="s">
        <v>134</v>
      </c>
      <c r="B115" s="53" t="s">
        <v>300</v>
      </c>
      <c r="C115" s="98"/>
      <c r="D115" s="98"/>
    </row>
    <row r="116" spans="1:4" ht="12" customHeight="1">
      <c r="A116" s="11" t="s">
        <v>135</v>
      </c>
      <c r="B116" s="53" t="s">
        <v>316</v>
      </c>
      <c r="C116" s="98"/>
      <c r="D116" s="98"/>
    </row>
    <row r="117" spans="1:4" ht="12" customHeight="1">
      <c r="A117" s="11" t="s">
        <v>136</v>
      </c>
      <c r="B117" s="53" t="s">
        <v>315</v>
      </c>
      <c r="C117" s="98"/>
      <c r="D117" s="98"/>
    </row>
    <row r="118" spans="1:4" ht="12" customHeight="1">
      <c r="A118" s="11" t="s">
        <v>308</v>
      </c>
      <c r="B118" s="53" t="s">
        <v>303</v>
      </c>
      <c r="C118" s="98"/>
      <c r="D118" s="98"/>
    </row>
    <row r="119" spans="1:4" ht="12" customHeight="1">
      <c r="A119" s="11" t="s">
        <v>309</v>
      </c>
      <c r="B119" s="53" t="s">
        <v>314</v>
      </c>
      <c r="C119" s="98"/>
      <c r="D119" s="98"/>
    </row>
    <row r="120" spans="1:4" ht="23.25" thickBot="1">
      <c r="A120" s="9" t="s">
        <v>310</v>
      </c>
      <c r="B120" s="53" t="s">
        <v>313</v>
      </c>
      <c r="C120" s="99"/>
      <c r="D120" s="99"/>
    </row>
    <row r="121" spans="1:4" ht="12" customHeight="1" thickBot="1">
      <c r="A121" s="16" t="s">
        <v>10</v>
      </c>
      <c r="B121" s="48" t="s">
        <v>318</v>
      </c>
      <c r="C121" s="106">
        <f>+C122+C123</f>
        <v>10</v>
      </c>
      <c r="D121" s="106">
        <f>+D122+D123</f>
        <v>0</v>
      </c>
    </row>
    <row r="122" spans="1:4" ht="12" customHeight="1">
      <c r="A122" s="11" t="s">
        <v>69</v>
      </c>
      <c r="B122" s="5" t="s">
        <v>46</v>
      </c>
      <c r="C122" s="109"/>
      <c r="D122" s="109"/>
    </row>
    <row r="123" spans="1:4" ht="12" customHeight="1" thickBot="1">
      <c r="A123" s="12" t="s">
        <v>70</v>
      </c>
      <c r="B123" s="8" t="s">
        <v>47</v>
      </c>
      <c r="C123" s="110">
        <v>10</v>
      </c>
      <c r="D123" s="110"/>
    </row>
    <row r="124" spans="1:4" ht="12" customHeight="1" thickBot="1">
      <c r="A124" s="16" t="s">
        <v>11</v>
      </c>
      <c r="B124" s="48" t="s">
        <v>319</v>
      </c>
      <c r="C124" s="106">
        <f>+C91+C107+C121</f>
        <v>15719</v>
      </c>
      <c r="D124" s="106">
        <f>+D91+D107+D121</f>
        <v>20925</v>
      </c>
    </row>
    <row r="125" spans="1:4" ht="12" customHeight="1" thickBot="1">
      <c r="A125" s="16" t="s">
        <v>12</v>
      </c>
      <c r="B125" s="48" t="s">
        <v>320</v>
      </c>
      <c r="C125" s="106">
        <f>+C126+C127+C128</f>
        <v>0</v>
      </c>
      <c r="D125" s="106">
        <f>+D126+D127+D128</f>
        <v>0</v>
      </c>
    </row>
    <row r="126" spans="1:4" ht="12" customHeight="1">
      <c r="A126" s="11" t="s">
        <v>73</v>
      </c>
      <c r="B126" s="5" t="s">
        <v>321</v>
      </c>
      <c r="C126" s="98"/>
      <c r="D126" s="98"/>
    </row>
    <row r="127" spans="1:4" ht="12" customHeight="1">
      <c r="A127" s="11" t="s">
        <v>74</v>
      </c>
      <c r="B127" s="5" t="s">
        <v>322</v>
      </c>
      <c r="C127" s="98"/>
      <c r="D127" s="98"/>
    </row>
    <row r="128" spans="1:4" ht="12" customHeight="1" thickBot="1">
      <c r="A128" s="9" t="s">
        <v>75</v>
      </c>
      <c r="B128" s="3" t="s">
        <v>323</v>
      </c>
      <c r="C128" s="98"/>
      <c r="D128" s="98"/>
    </row>
    <row r="129" spans="1:4" ht="12" customHeight="1" thickBot="1">
      <c r="A129" s="16" t="s">
        <v>13</v>
      </c>
      <c r="B129" s="48" t="s">
        <v>372</v>
      </c>
      <c r="C129" s="106">
        <f>+C130+C131+C132+C133</f>
        <v>0</v>
      </c>
      <c r="D129" s="106">
        <f>+D130+D131+D132+D133</f>
        <v>0</v>
      </c>
    </row>
    <row r="130" spans="1:4" ht="12" customHeight="1">
      <c r="A130" s="11" t="s">
        <v>76</v>
      </c>
      <c r="B130" s="5" t="s">
        <v>324</v>
      </c>
      <c r="C130" s="98"/>
      <c r="D130" s="98"/>
    </row>
    <row r="131" spans="1:4" ht="12" customHeight="1">
      <c r="A131" s="11" t="s">
        <v>77</v>
      </c>
      <c r="B131" s="5" t="s">
        <v>325</v>
      </c>
      <c r="C131" s="98"/>
      <c r="D131" s="98"/>
    </row>
    <row r="132" spans="1:4" ht="12" customHeight="1">
      <c r="A132" s="11" t="s">
        <v>227</v>
      </c>
      <c r="B132" s="5" t="s">
        <v>326</v>
      </c>
      <c r="C132" s="98"/>
      <c r="D132" s="98"/>
    </row>
    <row r="133" spans="1:4" ht="12" customHeight="1" thickBot="1">
      <c r="A133" s="9" t="s">
        <v>228</v>
      </c>
      <c r="B133" s="3" t="s">
        <v>327</v>
      </c>
      <c r="C133" s="98"/>
      <c r="D133" s="98"/>
    </row>
    <row r="134" spans="1:4" ht="12" customHeight="1" thickBot="1">
      <c r="A134" s="16" t="s">
        <v>14</v>
      </c>
      <c r="B134" s="48" t="s">
        <v>328</v>
      </c>
      <c r="C134" s="112">
        <f>+C135+C136+C137+C138</f>
        <v>0</v>
      </c>
      <c r="D134" s="112">
        <f>+D135+D136+D137+D138</f>
        <v>0</v>
      </c>
    </row>
    <row r="135" spans="1:4" ht="12" customHeight="1">
      <c r="A135" s="11" t="s">
        <v>78</v>
      </c>
      <c r="B135" s="5" t="s">
        <v>329</v>
      </c>
      <c r="C135" s="98"/>
      <c r="D135" s="98"/>
    </row>
    <row r="136" spans="1:4" ht="12" customHeight="1">
      <c r="A136" s="11" t="s">
        <v>79</v>
      </c>
      <c r="B136" s="5" t="s">
        <v>339</v>
      </c>
      <c r="C136" s="98"/>
      <c r="D136" s="98"/>
    </row>
    <row r="137" spans="1:4" ht="12" customHeight="1">
      <c r="A137" s="11" t="s">
        <v>240</v>
      </c>
      <c r="B137" s="5" t="s">
        <v>330</v>
      </c>
      <c r="C137" s="98"/>
      <c r="D137" s="98"/>
    </row>
    <row r="138" spans="1:4" ht="12" customHeight="1" thickBot="1">
      <c r="A138" s="9" t="s">
        <v>241</v>
      </c>
      <c r="B138" s="3" t="s">
        <v>331</v>
      </c>
      <c r="C138" s="98"/>
      <c r="D138" s="98"/>
    </row>
    <row r="139" spans="1:4" ht="12" customHeight="1" thickBot="1">
      <c r="A139" s="16" t="s">
        <v>15</v>
      </c>
      <c r="B139" s="48" t="s">
        <v>332</v>
      </c>
      <c r="C139" s="114">
        <f>+C140+C141+C142+C143</f>
        <v>0</v>
      </c>
      <c r="D139" s="114">
        <f>+D140+D141+D142+D143</f>
        <v>0</v>
      </c>
    </row>
    <row r="140" spans="1:4" ht="12" customHeight="1">
      <c r="A140" s="11" t="s">
        <v>127</v>
      </c>
      <c r="B140" s="5" t="s">
        <v>333</v>
      </c>
      <c r="C140" s="98"/>
      <c r="D140" s="98"/>
    </row>
    <row r="141" spans="1:4" ht="12" customHeight="1">
      <c r="A141" s="11" t="s">
        <v>128</v>
      </c>
      <c r="B141" s="5" t="s">
        <v>334</v>
      </c>
      <c r="C141" s="98"/>
      <c r="D141" s="98"/>
    </row>
    <row r="142" spans="1:4" ht="12" customHeight="1">
      <c r="A142" s="11" t="s">
        <v>155</v>
      </c>
      <c r="B142" s="5" t="s">
        <v>335</v>
      </c>
      <c r="C142" s="98"/>
      <c r="D142" s="98"/>
    </row>
    <row r="143" spans="1:4" ht="12" customHeight="1" thickBot="1">
      <c r="A143" s="11" t="s">
        <v>243</v>
      </c>
      <c r="B143" s="5" t="s">
        <v>336</v>
      </c>
      <c r="C143" s="98"/>
      <c r="D143" s="98"/>
    </row>
    <row r="144" spans="1:10" ht="15" customHeight="1" thickBot="1">
      <c r="A144" s="16" t="s">
        <v>16</v>
      </c>
      <c r="B144" s="48" t="s">
        <v>337</v>
      </c>
      <c r="C144" s="164">
        <f>+C125+C129+C134+C139</f>
        <v>0</v>
      </c>
      <c r="D144" s="164">
        <f>+D125+D129+D134+D139</f>
        <v>0</v>
      </c>
      <c r="G144" s="165"/>
      <c r="H144" s="166"/>
      <c r="I144" s="166"/>
      <c r="J144" s="166"/>
    </row>
    <row r="145" spans="1:4" s="151" customFormat="1" ht="12.75" customHeight="1" thickBot="1">
      <c r="A145" s="104" t="s">
        <v>17</v>
      </c>
      <c r="B145" s="138" t="s">
        <v>338</v>
      </c>
      <c r="C145" s="164">
        <f>+C124+C144</f>
        <v>15719</v>
      </c>
      <c r="D145" s="164">
        <f>+D124+D144</f>
        <v>20925</v>
      </c>
    </row>
    <row r="146" ht="7.5" customHeight="1"/>
    <row r="147" spans="1:4" ht="15.75">
      <c r="A147" s="309" t="s">
        <v>340</v>
      </c>
      <c r="B147" s="309"/>
      <c r="C147" s="309"/>
      <c r="D147" s="309"/>
    </row>
    <row r="148" spans="1:4" ht="15" customHeight="1" thickBot="1">
      <c r="A148" s="306" t="s">
        <v>110</v>
      </c>
      <c r="B148" s="306"/>
      <c r="C148" s="189"/>
      <c r="D148" s="189"/>
    </row>
    <row r="149" spans="1:5" ht="28.5" customHeight="1" thickBot="1">
      <c r="A149" s="16">
        <v>1</v>
      </c>
      <c r="B149" s="21" t="s">
        <v>341</v>
      </c>
      <c r="C149" s="106">
        <f>+C61-C124</f>
        <v>530</v>
      </c>
      <c r="D149" s="106">
        <f>+D61-D124</f>
        <v>602</v>
      </c>
      <c r="E149" s="167"/>
    </row>
    <row r="150" spans="1:4" ht="27.75" customHeight="1" thickBot="1">
      <c r="A150" s="16" t="s">
        <v>9</v>
      </c>
      <c r="B150" s="21" t="s">
        <v>342</v>
      </c>
      <c r="C150" s="106">
        <f>+C84-C144</f>
        <v>0</v>
      </c>
      <c r="D150" s="106">
        <f>+D84-D144</f>
        <v>3325</v>
      </c>
    </row>
  </sheetData>
  <sheetProtection/>
  <mergeCells count="7">
    <mergeCell ref="A1:D1"/>
    <mergeCell ref="A147:D147"/>
    <mergeCell ref="A148:B148"/>
    <mergeCell ref="A2:D2"/>
    <mergeCell ref="A3:B3"/>
    <mergeCell ref="A87:D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Galvács Község Önkormányzat
2014. ÉVI KÖLTSÉGVETÉS
KÖTELEZŐ FELADATAINAK MÉRLEGE &amp;R&amp;"Times New Roman CE,Félkövér dőlt"&amp;11 1.2. melléklet a ............... önkormányzati rendelethez </oddHeader>
  </headerFooter>
  <rowBreaks count="1" manualBreakCount="1">
    <brk id="86" max="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51"/>
  <sheetViews>
    <sheetView zoomScale="120" zoomScaleNormal="120" zoomScaleSheetLayoutView="100" workbookViewId="0" topLeftCell="A1">
      <selection activeCell="F4" sqref="F4"/>
    </sheetView>
  </sheetViews>
  <sheetFormatPr defaultColWidth="9.00390625" defaultRowHeight="12.75"/>
  <cols>
    <col min="1" max="1" width="9.50390625" style="139" customWidth="1"/>
    <col min="2" max="2" width="64.50390625" style="139" customWidth="1"/>
    <col min="3" max="4" width="13.125" style="139" customWidth="1"/>
    <col min="5" max="5" width="9.00390625" style="149" customWidth="1"/>
    <col min="6" max="16384" width="9.375" style="149" customWidth="1"/>
  </cols>
  <sheetData>
    <row r="1" spans="1:4" ht="15.75">
      <c r="A1" s="339" t="s">
        <v>440</v>
      </c>
      <c r="B1" s="339"/>
      <c r="C1" s="339"/>
      <c r="D1" s="339"/>
    </row>
    <row r="2" spans="1:8" ht="15.75" customHeight="1">
      <c r="A2" s="307" t="s">
        <v>5</v>
      </c>
      <c r="B2" s="307"/>
      <c r="C2" s="307"/>
      <c r="D2" s="307"/>
      <c r="E2" s="139"/>
      <c r="F2" s="139"/>
      <c r="G2" s="139"/>
      <c r="H2" s="139"/>
    </row>
    <row r="3" spans="1:8" ht="15.75" customHeight="1" thickBot="1">
      <c r="A3" s="306" t="s">
        <v>108</v>
      </c>
      <c r="B3" s="306"/>
      <c r="C3" s="189"/>
      <c r="D3" s="115" t="s">
        <v>154</v>
      </c>
      <c r="E3" s="139"/>
      <c r="F3" s="139"/>
      <c r="G3" s="139"/>
      <c r="H3" s="139"/>
    </row>
    <row r="4" spans="1:8" ht="37.5" customHeight="1" thickBot="1">
      <c r="A4" s="19" t="s">
        <v>55</v>
      </c>
      <c r="B4" s="20" t="s">
        <v>7</v>
      </c>
      <c r="C4" s="26" t="s">
        <v>182</v>
      </c>
      <c r="D4" s="26" t="s">
        <v>417</v>
      </c>
      <c r="E4" s="139"/>
      <c r="F4" s="139"/>
      <c r="G4" s="139"/>
      <c r="H4" s="139"/>
    </row>
    <row r="5" spans="1:4" s="150" customFormat="1" ht="12" customHeight="1" thickBot="1">
      <c r="A5" s="144">
        <v>1</v>
      </c>
      <c r="B5" s="145">
        <v>2</v>
      </c>
      <c r="C5" s="146">
        <v>3</v>
      </c>
      <c r="D5" s="146">
        <v>4</v>
      </c>
    </row>
    <row r="6" spans="1:4" s="151" customFormat="1" ht="12" customHeight="1" thickBot="1">
      <c r="A6" s="16" t="s">
        <v>8</v>
      </c>
      <c r="B6" s="17" t="s">
        <v>183</v>
      </c>
      <c r="C6" s="106">
        <f>+C7+C8+C9+C10+C11+C12</f>
        <v>0</v>
      </c>
      <c r="D6" s="106">
        <f>+D7+D8+D9+D10+D11+D12</f>
        <v>0</v>
      </c>
    </row>
    <row r="7" spans="1:4" s="151" customFormat="1" ht="12" customHeight="1">
      <c r="A7" s="11" t="s">
        <v>80</v>
      </c>
      <c r="B7" s="152" t="s">
        <v>184</v>
      </c>
      <c r="C7" s="109"/>
      <c r="D7" s="109"/>
    </row>
    <row r="8" spans="1:4" s="151" customFormat="1" ht="12" customHeight="1">
      <c r="A8" s="10" t="s">
        <v>81</v>
      </c>
      <c r="B8" s="153" t="s">
        <v>185</v>
      </c>
      <c r="C8" s="108"/>
      <c r="D8" s="108"/>
    </row>
    <row r="9" spans="1:4" s="151" customFormat="1" ht="12" customHeight="1">
      <c r="A9" s="10" t="s">
        <v>82</v>
      </c>
      <c r="B9" s="153" t="s">
        <v>186</v>
      </c>
      <c r="C9" s="108"/>
      <c r="D9" s="108"/>
    </row>
    <row r="10" spans="1:4" s="151" customFormat="1" ht="12" customHeight="1">
      <c r="A10" s="10" t="s">
        <v>83</v>
      </c>
      <c r="B10" s="153" t="s">
        <v>187</v>
      </c>
      <c r="C10" s="108"/>
      <c r="D10" s="108"/>
    </row>
    <row r="11" spans="1:4" s="151" customFormat="1" ht="12" customHeight="1">
      <c r="A11" s="10" t="s">
        <v>105</v>
      </c>
      <c r="B11" s="153" t="s">
        <v>188</v>
      </c>
      <c r="C11" s="108"/>
      <c r="D11" s="108"/>
    </row>
    <row r="12" spans="1:4" s="151" customFormat="1" ht="12" customHeight="1" thickBot="1">
      <c r="A12" s="12" t="s">
        <v>84</v>
      </c>
      <c r="B12" s="154" t="s">
        <v>189</v>
      </c>
      <c r="C12" s="108"/>
      <c r="D12" s="108"/>
    </row>
    <row r="13" spans="1:4" s="151" customFormat="1" ht="12" customHeight="1" thickBot="1">
      <c r="A13" s="16" t="s">
        <v>9</v>
      </c>
      <c r="B13" s="101" t="s">
        <v>190</v>
      </c>
      <c r="C13" s="106">
        <f>+C14+C15+C16+C17+C18</f>
        <v>18031</v>
      </c>
      <c r="D13" s="106">
        <f>+D14+D15+D16+D17+D18</f>
        <v>15847</v>
      </c>
    </row>
    <row r="14" spans="1:4" s="151" customFormat="1" ht="12" customHeight="1">
      <c r="A14" s="11" t="s">
        <v>86</v>
      </c>
      <c r="B14" s="152" t="s">
        <v>191</v>
      </c>
      <c r="C14" s="109"/>
      <c r="D14" s="109"/>
    </row>
    <row r="15" spans="1:4" s="151" customFormat="1" ht="12" customHeight="1">
      <c r="A15" s="10" t="s">
        <v>87</v>
      </c>
      <c r="B15" s="153" t="s">
        <v>192</v>
      </c>
      <c r="C15" s="108"/>
      <c r="D15" s="108"/>
    </row>
    <row r="16" spans="1:4" s="151" customFormat="1" ht="12" customHeight="1">
      <c r="A16" s="10" t="s">
        <v>88</v>
      </c>
      <c r="B16" s="153" t="s">
        <v>383</v>
      </c>
      <c r="C16" s="108"/>
      <c r="D16" s="108"/>
    </row>
    <row r="17" spans="1:4" s="151" customFormat="1" ht="12" customHeight="1">
      <c r="A17" s="10" t="s">
        <v>89</v>
      </c>
      <c r="B17" s="153" t="s">
        <v>384</v>
      </c>
      <c r="C17" s="108"/>
      <c r="D17" s="108"/>
    </row>
    <row r="18" spans="1:4" s="151" customFormat="1" ht="12" customHeight="1">
      <c r="A18" s="10" t="s">
        <v>90</v>
      </c>
      <c r="B18" s="153" t="s">
        <v>193</v>
      </c>
      <c r="C18" s="108">
        <v>18031</v>
      </c>
      <c r="D18" s="108">
        <v>15847</v>
      </c>
    </row>
    <row r="19" spans="1:4" s="151" customFormat="1" ht="12" customHeight="1" thickBot="1">
      <c r="A19" s="12" t="s">
        <v>99</v>
      </c>
      <c r="B19" s="154" t="s">
        <v>194</v>
      </c>
      <c r="C19" s="110"/>
      <c r="D19" s="110"/>
    </row>
    <row r="20" spans="1:4" s="151" customFormat="1" ht="12" customHeight="1" thickBot="1">
      <c r="A20" s="16" t="s">
        <v>10</v>
      </c>
      <c r="B20" s="17" t="s">
        <v>195</v>
      </c>
      <c r="C20" s="106">
        <f>+C21+C22+C23+C24+C25</f>
        <v>0</v>
      </c>
      <c r="D20" s="106">
        <f>+D21+D22+D23+D24+D25</f>
        <v>0</v>
      </c>
    </row>
    <row r="21" spans="1:4" s="151" customFormat="1" ht="12" customHeight="1">
      <c r="A21" s="11" t="s">
        <v>69</v>
      </c>
      <c r="B21" s="152" t="s">
        <v>196</v>
      </c>
      <c r="C21" s="109"/>
      <c r="D21" s="109"/>
    </row>
    <row r="22" spans="1:4" s="151" customFormat="1" ht="12" customHeight="1">
      <c r="A22" s="10" t="s">
        <v>70</v>
      </c>
      <c r="B22" s="153" t="s">
        <v>197</v>
      </c>
      <c r="C22" s="108"/>
      <c r="D22" s="108"/>
    </row>
    <row r="23" spans="1:4" s="151" customFormat="1" ht="12" customHeight="1">
      <c r="A23" s="10" t="s">
        <v>71</v>
      </c>
      <c r="B23" s="153" t="s">
        <v>385</v>
      </c>
      <c r="C23" s="108"/>
      <c r="D23" s="108"/>
    </row>
    <row r="24" spans="1:4" s="151" customFormat="1" ht="12" customHeight="1">
      <c r="A24" s="10" t="s">
        <v>72</v>
      </c>
      <c r="B24" s="153" t="s">
        <v>386</v>
      </c>
      <c r="C24" s="108"/>
      <c r="D24" s="108"/>
    </row>
    <row r="25" spans="1:4" s="151" customFormat="1" ht="12" customHeight="1">
      <c r="A25" s="10" t="s">
        <v>117</v>
      </c>
      <c r="B25" s="153" t="s">
        <v>198</v>
      </c>
      <c r="C25" s="108"/>
      <c r="D25" s="108"/>
    </row>
    <row r="26" spans="1:4" s="151" customFormat="1" ht="12" customHeight="1" thickBot="1">
      <c r="A26" s="12" t="s">
        <v>118</v>
      </c>
      <c r="B26" s="154" t="s">
        <v>199</v>
      </c>
      <c r="C26" s="110"/>
      <c r="D26" s="110"/>
    </row>
    <row r="27" spans="1:4" s="151" customFormat="1" ht="12" customHeight="1" thickBot="1">
      <c r="A27" s="16" t="s">
        <v>119</v>
      </c>
      <c r="B27" s="17" t="s">
        <v>200</v>
      </c>
      <c r="C27" s="112">
        <f>+C28+C31+C32+C33</f>
        <v>0</v>
      </c>
      <c r="D27" s="112">
        <f>+D28+D31+D32+D33</f>
        <v>0</v>
      </c>
    </row>
    <row r="28" spans="1:4" s="151" customFormat="1" ht="12" customHeight="1">
      <c r="A28" s="11" t="s">
        <v>201</v>
      </c>
      <c r="B28" s="152" t="s">
        <v>207</v>
      </c>
      <c r="C28" s="147">
        <f>+C29+C30</f>
        <v>0</v>
      </c>
      <c r="D28" s="147">
        <f>+D29+D30</f>
        <v>0</v>
      </c>
    </row>
    <row r="29" spans="1:4" s="151" customFormat="1" ht="12" customHeight="1">
      <c r="A29" s="10" t="s">
        <v>202</v>
      </c>
      <c r="B29" s="153" t="s">
        <v>208</v>
      </c>
      <c r="C29" s="108"/>
      <c r="D29" s="108"/>
    </row>
    <row r="30" spans="1:4" s="151" customFormat="1" ht="12" customHeight="1">
      <c r="A30" s="10" t="s">
        <v>203</v>
      </c>
      <c r="B30" s="153" t="s">
        <v>209</v>
      </c>
      <c r="C30" s="108"/>
      <c r="D30" s="108"/>
    </row>
    <row r="31" spans="1:4" s="151" customFormat="1" ht="12" customHeight="1">
      <c r="A31" s="10" t="s">
        <v>204</v>
      </c>
      <c r="B31" s="153" t="s">
        <v>210</v>
      </c>
      <c r="C31" s="108"/>
      <c r="D31" s="108"/>
    </row>
    <row r="32" spans="1:4" s="151" customFormat="1" ht="12" customHeight="1">
      <c r="A32" s="10" t="s">
        <v>205</v>
      </c>
      <c r="B32" s="153" t="s">
        <v>211</v>
      </c>
      <c r="C32" s="108"/>
      <c r="D32" s="108"/>
    </row>
    <row r="33" spans="1:4" s="151" customFormat="1" ht="12" customHeight="1" thickBot="1">
      <c r="A33" s="12" t="s">
        <v>206</v>
      </c>
      <c r="B33" s="154" t="s">
        <v>212</v>
      </c>
      <c r="C33" s="110"/>
      <c r="D33" s="110"/>
    </row>
    <row r="34" spans="1:4" s="151" customFormat="1" ht="12" customHeight="1" thickBot="1">
      <c r="A34" s="16" t="s">
        <v>12</v>
      </c>
      <c r="B34" s="17" t="s">
        <v>213</v>
      </c>
      <c r="C34" s="106">
        <f>SUM(C35:C44)</f>
        <v>0</v>
      </c>
      <c r="D34" s="106">
        <f>SUM(D35:D44)</f>
        <v>0</v>
      </c>
    </row>
    <row r="35" spans="1:4" s="151" customFormat="1" ht="12" customHeight="1">
      <c r="A35" s="11" t="s">
        <v>73</v>
      </c>
      <c r="B35" s="152" t="s">
        <v>216</v>
      </c>
      <c r="C35" s="109"/>
      <c r="D35" s="109"/>
    </row>
    <row r="36" spans="1:4" s="151" customFormat="1" ht="12" customHeight="1">
      <c r="A36" s="10" t="s">
        <v>74</v>
      </c>
      <c r="B36" s="153" t="s">
        <v>217</v>
      </c>
      <c r="C36" s="108"/>
      <c r="D36" s="108"/>
    </row>
    <row r="37" spans="1:4" s="151" customFormat="1" ht="12" customHeight="1">
      <c r="A37" s="10" t="s">
        <v>75</v>
      </c>
      <c r="B37" s="153" t="s">
        <v>218</v>
      </c>
      <c r="C37" s="108"/>
      <c r="D37" s="108"/>
    </row>
    <row r="38" spans="1:4" s="151" customFormat="1" ht="12" customHeight="1">
      <c r="A38" s="10" t="s">
        <v>121</v>
      </c>
      <c r="B38" s="153" t="s">
        <v>219</v>
      </c>
      <c r="C38" s="108"/>
      <c r="D38" s="108"/>
    </row>
    <row r="39" spans="1:4" s="151" customFormat="1" ht="12" customHeight="1">
      <c r="A39" s="10" t="s">
        <v>122</v>
      </c>
      <c r="B39" s="153" t="s">
        <v>220</v>
      </c>
      <c r="C39" s="108"/>
      <c r="D39" s="108"/>
    </row>
    <row r="40" spans="1:4" s="151" customFormat="1" ht="12" customHeight="1">
      <c r="A40" s="10" t="s">
        <v>123</v>
      </c>
      <c r="B40" s="153" t="s">
        <v>221</v>
      </c>
      <c r="C40" s="108"/>
      <c r="D40" s="108"/>
    </row>
    <row r="41" spans="1:4" s="151" customFormat="1" ht="12" customHeight="1">
      <c r="A41" s="10" t="s">
        <v>124</v>
      </c>
      <c r="B41" s="153" t="s">
        <v>222</v>
      </c>
      <c r="C41" s="108"/>
      <c r="D41" s="108"/>
    </row>
    <row r="42" spans="1:4" s="151" customFormat="1" ht="12" customHeight="1">
      <c r="A42" s="10" t="s">
        <v>125</v>
      </c>
      <c r="B42" s="153" t="s">
        <v>223</v>
      </c>
      <c r="C42" s="108"/>
      <c r="D42" s="108"/>
    </row>
    <row r="43" spans="1:4" s="151" customFormat="1" ht="12" customHeight="1">
      <c r="A43" s="10" t="s">
        <v>214</v>
      </c>
      <c r="B43" s="153" t="s">
        <v>224</v>
      </c>
      <c r="C43" s="111"/>
      <c r="D43" s="111"/>
    </row>
    <row r="44" spans="1:4" s="151" customFormat="1" ht="12" customHeight="1" thickBot="1">
      <c r="A44" s="12" t="s">
        <v>215</v>
      </c>
      <c r="B44" s="154" t="s">
        <v>225</v>
      </c>
      <c r="C44" s="143"/>
      <c r="D44" s="143"/>
    </row>
    <row r="45" spans="1:4" s="151" customFormat="1" ht="12" customHeight="1" thickBot="1">
      <c r="A45" s="16" t="s">
        <v>13</v>
      </c>
      <c r="B45" s="17" t="s">
        <v>226</v>
      </c>
      <c r="C45" s="106">
        <f>SUM(C46:C50)</f>
        <v>0</v>
      </c>
      <c r="D45" s="106">
        <f>SUM(D46:D50)</f>
        <v>0</v>
      </c>
    </row>
    <row r="46" spans="1:4" s="151" customFormat="1" ht="12" customHeight="1">
      <c r="A46" s="11" t="s">
        <v>76</v>
      </c>
      <c r="B46" s="152" t="s">
        <v>230</v>
      </c>
      <c r="C46" s="169"/>
      <c r="D46" s="169"/>
    </row>
    <row r="47" spans="1:4" s="151" customFormat="1" ht="12" customHeight="1">
      <c r="A47" s="10" t="s">
        <v>77</v>
      </c>
      <c r="B47" s="153" t="s">
        <v>231</v>
      </c>
      <c r="C47" s="111"/>
      <c r="D47" s="111"/>
    </row>
    <row r="48" spans="1:4" s="151" customFormat="1" ht="12" customHeight="1">
      <c r="A48" s="10" t="s">
        <v>227</v>
      </c>
      <c r="B48" s="153" t="s">
        <v>232</v>
      </c>
      <c r="C48" s="111"/>
      <c r="D48" s="111"/>
    </row>
    <row r="49" spans="1:4" s="151" customFormat="1" ht="12" customHeight="1">
      <c r="A49" s="10" t="s">
        <v>228</v>
      </c>
      <c r="B49" s="153" t="s">
        <v>233</v>
      </c>
      <c r="C49" s="111"/>
      <c r="D49" s="111"/>
    </row>
    <row r="50" spans="1:4" s="151" customFormat="1" ht="12" customHeight="1" thickBot="1">
      <c r="A50" s="12" t="s">
        <v>229</v>
      </c>
      <c r="B50" s="154" t="s">
        <v>234</v>
      </c>
      <c r="C50" s="143"/>
      <c r="D50" s="143"/>
    </row>
    <row r="51" spans="1:4" s="151" customFormat="1" ht="12" customHeight="1" thickBot="1">
      <c r="A51" s="16" t="s">
        <v>126</v>
      </c>
      <c r="B51" s="17" t="s">
        <v>235</v>
      </c>
      <c r="C51" s="106">
        <f>SUM(C52:C54)</f>
        <v>0</v>
      </c>
      <c r="D51" s="106">
        <f>SUM(D52:D54)</f>
        <v>0</v>
      </c>
    </row>
    <row r="52" spans="1:4" s="151" customFormat="1" ht="12" customHeight="1">
      <c r="A52" s="11" t="s">
        <v>78</v>
      </c>
      <c r="B52" s="152" t="s">
        <v>236</v>
      </c>
      <c r="C52" s="109"/>
      <c r="D52" s="109"/>
    </row>
    <row r="53" spans="1:4" s="151" customFormat="1" ht="12" customHeight="1">
      <c r="A53" s="10" t="s">
        <v>79</v>
      </c>
      <c r="B53" s="153" t="s">
        <v>387</v>
      </c>
      <c r="C53" s="108"/>
      <c r="D53" s="108"/>
    </row>
    <row r="54" spans="1:4" s="151" customFormat="1" ht="12" customHeight="1">
      <c r="A54" s="10" t="s">
        <v>240</v>
      </c>
      <c r="B54" s="153" t="s">
        <v>238</v>
      </c>
      <c r="C54" s="108"/>
      <c r="D54" s="108"/>
    </row>
    <row r="55" spans="1:4" s="151" customFormat="1" ht="12" customHeight="1" thickBot="1">
      <c r="A55" s="12" t="s">
        <v>241</v>
      </c>
      <c r="B55" s="154" t="s">
        <v>239</v>
      </c>
      <c r="C55" s="110"/>
      <c r="D55" s="110"/>
    </row>
    <row r="56" spans="1:4" s="151" customFormat="1" ht="12" customHeight="1" thickBot="1">
      <c r="A56" s="16" t="s">
        <v>15</v>
      </c>
      <c r="B56" s="101" t="s">
        <v>242</v>
      </c>
      <c r="C56" s="106">
        <f>SUM(C57:C59)</f>
        <v>0</v>
      </c>
      <c r="D56" s="106">
        <f>SUM(D57:D59)</f>
        <v>0</v>
      </c>
    </row>
    <row r="57" spans="1:4" s="151" customFormat="1" ht="12" customHeight="1">
      <c r="A57" s="11" t="s">
        <v>127</v>
      </c>
      <c r="B57" s="152" t="s">
        <v>244</v>
      </c>
      <c r="C57" s="111"/>
      <c r="D57" s="111"/>
    </row>
    <row r="58" spans="1:4" s="151" customFormat="1" ht="12" customHeight="1">
      <c r="A58" s="10" t="s">
        <v>128</v>
      </c>
      <c r="B58" s="153" t="s">
        <v>388</v>
      </c>
      <c r="C58" s="111"/>
      <c r="D58" s="111"/>
    </row>
    <row r="59" spans="1:4" s="151" customFormat="1" ht="12" customHeight="1">
      <c r="A59" s="10" t="s">
        <v>155</v>
      </c>
      <c r="B59" s="153" t="s">
        <v>245</v>
      </c>
      <c r="C59" s="111"/>
      <c r="D59" s="111"/>
    </row>
    <row r="60" spans="1:4" s="151" customFormat="1" ht="12" customHeight="1" thickBot="1">
      <c r="A60" s="12" t="s">
        <v>243</v>
      </c>
      <c r="B60" s="154" t="s">
        <v>246</v>
      </c>
      <c r="C60" s="111"/>
      <c r="D60" s="111"/>
    </row>
    <row r="61" spans="1:4" s="151" customFormat="1" ht="12" customHeight="1" thickBot="1">
      <c r="A61" s="16" t="s">
        <v>16</v>
      </c>
      <c r="B61" s="17" t="s">
        <v>247</v>
      </c>
      <c r="C61" s="112">
        <f>+C6+C13+C20+C27+C34+C45+C51+C56</f>
        <v>18031</v>
      </c>
      <c r="D61" s="112">
        <f>+D6+D13+D20+D27+D34+D45+D51+D56</f>
        <v>15847</v>
      </c>
    </row>
    <row r="62" spans="1:4" s="151" customFormat="1" ht="12" customHeight="1" thickBot="1">
      <c r="A62" s="155" t="s">
        <v>248</v>
      </c>
      <c r="B62" s="101" t="s">
        <v>249</v>
      </c>
      <c r="C62" s="106">
        <f>SUM(C63:C65)</f>
        <v>0</v>
      </c>
      <c r="D62" s="106">
        <f>SUM(D63:D65)</f>
        <v>0</v>
      </c>
    </row>
    <row r="63" spans="1:4" s="151" customFormat="1" ht="12" customHeight="1">
      <c r="A63" s="11" t="s">
        <v>282</v>
      </c>
      <c r="B63" s="152" t="s">
        <v>250</v>
      </c>
      <c r="C63" s="111"/>
      <c r="D63" s="111"/>
    </row>
    <row r="64" spans="1:4" s="151" customFormat="1" ht="12" customHeight="1">
      <c r="A64" s="10" t="s">
        <v>291</v>
      </c>
      <c r="B64" s="153" t="s">
        <v>251</v>
      </c>
      <c r="C64" s="111"/>
      <c r="D64" s="111"/>
    </row>
    <row r="65" spans="1:4" s="151" customFormat="1" ht="12" customHeight="1" thickBot="1">
      <c r="A65" s="12" t="s">
        <v>292</v>
      </c>
      <c r="B65" s="156" t="s">
        <v>252</v>
      </c>
      <c r="C65" s="111"/>
      <c r="D65" s="111"/>
    </row>
    <row r="66" spans="1:4" s="151" customFormat="1" ht="12" customHeight="1" thickBot="1">
      <c r="A66" s="155" t="s">
        <v>253</v>
      </c>
      <c r="B66" s="101" t="s">
        <v>254</v>
      </c>
      <c r="C66" s="106">
        <f>SUM(C67:C70)</f>
        <v>0</v>
      </c>
      <c r="D66" s="106">
        <f>SUM(D67:D70)</f>
        <v>0</v>
      </c>
    </row>
    <row r="67" spans="1:4" s="151" customFormat="1" ht="12" customHeight="1">
      <c r="A67" s="11" t="s">
        <v>106</v>
      </c>
      <c r="B67" s="152" t="s">
        <v>255</v>
      </c>
      <c r="C67" s="111"/>
      <c r="D67" s="111"/>
    </row>
    <row r="68" spans="1:4" s="151" customFormat="1" ht="12" customHeight="1">
      <c r="A68" s="10" t="s">
        <v>107</v>
      </c>
      <c r="B68" s="153" t="s">
        <v>256</v>
      </c>
      <c r="C68" s="111"/>
      <c r="D68" s="111"/>
    </row>
    <row r="69" spans="1:4" s="151" customFormat="1" ht="12" customHeight="1">
      <c r="A69" s="10" t="s">
        <v>283</v>
      </c>
      <c r="B69" s="153" t="s">
        <v>257</v>
      </c>
      <c r="C69" s="111"/>
      <c r="D69" s="111"/>
    </row>
    <row r="70" spans="1:4" s="151" customFormat="1" ht="12" customHeight="1" thickBot="1">
      <c r="A70" s="12" t="s">
        <v>284</v>
      </c>
      <c r="B70" s="154" t="s">
        <v>258</v>
      </c>
      <c r="C70" s="111"/>
      <c r="D70" s="111"/>
    </row>
    <row r="71" spans="1:4" s="151" customFormat="1" ht="12" customHeight="1" thickBot="1">
      <c r="A71" s="155" t="s">
        <v>259</v>
      </c>
      <c r="B71" s="101" t="s">
        <v>260</v>
      </c>
      <c r="C71" s="106">
        <f>SUM(C72:C73)</f>
        <v>0</v>
      </c>
      <c r="D71" s="106">
        <f>SUM(D72:D73)</f>
        <v>0</v>
      </c>
    </row>
    <row r="72" spans="1:4" s="151" customFormat="1" ht="12" customHeight="1">
      <c r="A72" s="11" t="s">
        <v>285</v>
      </c>
      <c r="B72" s="152" t="s">
        <v>261</v>
      </c>
      <c r="C72" s="111"/>
      <c r="D72" s="111"/>
    </row>
    <row r="73" spans="1:4" s="151" customFormat="1" ht="12" customHeight="1" thickBot="1">
      <c r="A73" s="12" t="s">
        <v>286</v>
      </c>
      <c r="B73" s="154" t="s">
        <v>262</v>
      </c>
      <c r="C73" s="111"/>
      <c r="D73" s="111"/>
    </row>
    <row r="74" spans="1:4" s="151" customFormat="1" ht="12" customHeight="1" thickBot="1">
      <c r="A74" s="155" t="s">
        <v>263</v>
      </c>
      <c r="B74" s="101" t="s">
        <v>264</v>
      </c>
      <c r="C74" s="106">
        <f>SUM(C75:C77)</f>
        <v>0</v>
      </c>
      <c r="D74" s="106">
        <f>SUM(D75:D77)</f>
        <v>0</v>
      </c>
    </row>
    <row r="75" spans="1:4" s="151" customFormat="1" ht="12" customHeight="1">
      <c r="A75" s="11" t="s">
        <v>287</v>
      </c>
      <c r="B75" s="152" t="s">
        <v>265</v>
      </c>
      <c r="C75" s="111"/>
      <c r="D75" s="111"/>
    </row>
    <row r="76" spans="1:4" s="151" customFormat="1" ht="12" customHeight="1">
      <c r="A76" s="10" t="s">
        <v>288</v>
      </c>
      <c r="B76" s="153" t="s">
        <v>266</v>
      </c>
      <c r="C76" s="111"/>
      <c r="D76" s="111"/>
    </row>
    <row r="77" spans="1:4" s="151" customFormat="1" ht="12" customHeight="1" thickBot="1">
      <c r="A77" s="12" t="s">
        <v>289</v>
      </c>
      <c r="B77" s="154" t="s">
        <v>267</v>
      </c>
      <c r="C77" s="111"/>
      <c r="D77" s="111"/>
    </row>
    <row r="78" spans="1:4" s="151" customFormat="1" ht="12" customHeight="1" thickBot="1">
      <c r="A78" s="155" t="s">
        <v>268</v>
      </c>
      <c r="B78" s="101" t="s">
        <v>290</v>
      </c>
      <c r="C78" s="106">
        <f>SUM(C79:C82)</f>
        <v>0</v>
      </c>
      <c r="D78" s="106">
        <f>SUM(D79:D82)</f>
        <v>0</v>
      </c>
    </row>
    <row r="79" spans="1:4" s="151" customFormat="1" ht="12" customHeight="1">
      <c r="A79" s="157" t="s">
        <v>269</v>
      </c>
      <c r="B79" s="152" t="s">
        <v>270</v>
      </c>
      <c r="C79" s="111"/>
      <c r="D79" s="111"/>
    </row>
    <row r="80" spans="1:4" s="151" customFormat="1" ht="12" customHeight="1">
      <c r="A80" s="158" t="s">
        <v>271</v>
      </c>
      <c r="B80" s="153" t="s">
        <v>272</v>
      </c>
      <c r="C80" s="111"/>
      <c r="D80" s="111"/>
    </row>
    <row r="81" spans="1:4" s="151" customFormat="1" ht="12" customHeight="1">
      <c r="A81" s="158" t="s">
        <v>273</v>
      </c>
      <c r="B81" s="153" t="s">
        <v>274</v>
      </c>
      <c r="C81" s="111"/>
      <c r="D81" s="111"/>
    </row>
    <row r="82" spans="1:4" s="151" customFormat="1" ht="12" customHeight="1" thickBot="1">
      <c r="A82" s="159" t="s">
        <v>275</v>
      </c>
      <c r="B82" s="154" t="s">
        <v>276</v>
      </c>
      <c r="C82" s="111"/>
      <c r="D82" s="111"/>
    </row>
    <row r="83" spans="1:4" s="151" customFormat="1" ht="13.5" customHeight="1" thickBot="1">
      <c r="A83" s="155" t="s">
        <v>277</v>
      </c>
      <c r="B83" s="101" t="s">
        <v>278</v>
      </c>
      <c r="C83" s="170"/>
      <c r="D83" s="170"/>
    </row>
    <row r="84" spans="1:4" s="151" customFormat="1" ht="15.75" customHeight="1" thickBot="1">
      <c r="A84" s="155" t="s">
        <v>279</v>
      </c>
      <c r="B84" s="160" t="s">
        <v>280</v>
      </c>
      <c r="C84" s="112">
        <f>+C62+C66+C71+C74+C78+C83</f>
        <v>0</v>
      </c>
      <c r="D84" s="112">
        <f>+D62+D66+D71+D74+D78+D83</f>
        <v>0</v>
      </c>
    </row>
    <row r="85" spans="1:4" s="151" customFormat="1" ht="16.5" customHeight="1" thickBot="1">
      <c r="A85" s="161" t="s">
        <v>293</v>
      </c>
      <c r="B85" s="162" t="s">
        <v>281</v>
      </c>
      <c r="C85" s="112">
        <f>+C61+C84</f>
        <v>18031</v>
      </c>
      <c r="D85" s="112">
        <f>+D61+D84</f>
        <v>15847</v>
      </c>
    </row>
    <row r="86" spans="1:4" s="151" customFormat="1" ht="83.25" customHeight="1">
      <c r="A86" s="1"/>
      <c r="B86" s="2"/>
      <c r="C86" s="2"/>
      <c r="D86" s="2"/>
    </row>
    <row r="87" spans="1:8" ht="16.5" customHeight="1">
      <c r="A87" s="307" t="s">
        <v>36</v>
      </c>
      <c r="B87" s="307"/>
      <c r="C87" s="307"/>
      <c r="D87" s="307"/>
      <c r="E87" s="139"/>
      <c r="F87" s="139"/>
      <c r="G87" s="139"/>
      <c r="H87" s="139"/>
    </row>
    <row r="88" spans="1:8" s="163" customFormat="1" ht="16.5" customHeight="1" thickBot="1">
      <c r="A88" s="308" t="s">
        <v>109</v>
      </c>
      <c r="B88" s="308"/>
      <c r="C88" s="190"/>
      <c r="D88" s="51" t="s">
        <v>154</v>
      </c>
      <c r="E88" s="262"/>
      <c r="F88" s="262"/>
      <c r="G88" s="262"/>
      <c r="H88" s="262"/>
    </row>
    <row r="89" spans="1:8" ht="37.5" customHeight="1" thickBot="1">
      <c r="A89" s="19" t="s">
        <v>55</v>
      </c>
      <c r="B89" s="20" t="s">
        <v>37</v>
      </c>
      <c r="C89" s="26" t="s">
        <v>182</v>
      </c>
      <c r="D89" s="26" t="s">
        <v>417</v>
      </c>
      <c r="E89" s="139"/>
      <c r="F89" s="139"/>
      <c r="G89" s="139"/>
      <c r="H89" s="139"/>
    </row>
    <row r="90" spans="1:4" s="150" customFormat="1" ht="12" customHeight="1" thickBot="1">
      <c r="A90" s="23">
        <v>1</v>
      </c>
      <c r="B90" s="24">
        <v>2</v>
      </c>
      <c r="C90" s="200">
        <v>3</v>
      </c>
      <c r="D90" s="200">
        <v>4</v>
      </c>
    </row>
    <row r="91" spans="1:8" ht="12" customHeight="1" thickBot="1">
      <c r="A91" s="18" t="s">
        <v>8</v>
      </c>
      <c r="B91" s="22" t="s">
        <v>296</v>
      </c>
      <c r="C91" s="105">
        <f>SUM(C92:C96)</f>
        <v>18561</v>
      </c>
      <c r="D91" s="105">
        <f>SUM(D92:D96)</f>
        <v>19774</v>
      </c>
      <c r="E91" s="139"/>
      <c r="F91" s="139"/>
      <c r="G91" s="139"/>
      <c r="H91" s="139"/>
    </row>
    <row r="92" spans="1:8" ht="12" customHeight="1">
      <c r="A92" s="13" t="s">
        <v>80</v>
      </c>
      <c r="B92" s="6" t="s">
        <v>38</v>
      </c>
      <c r="C92" s="107">
        <v>13240</v>
      </c>
      <c r="D92" s="107">
        <v>13240</v>
      </c>
      <c r="E92" s="139"/>
      <c r="F92" s="139"/>
      <c r="G92" s="139"/>
      <c r="H92" s="139"/>
    </row>
    <row r="93" spans="1:8" ht="12" customHeight="1">
      <c r="A93" s="10" t="s">
        <v>81</v>
      </c>
      <c r="B93" s="4" t="s">
        <v>129</v>
      </c>
      <c r="C93" s="108">
        <v>1787</v>
      </c>
      <c r="D93" s="108">
        <v>1787</v>
      </c>
      <c r="E93" s="139"/>
      <c r="F93" s="139"/>
      <c r="G93" s="139"/>
      <c r="H93" s="139"/>
    </row>
    <row r="94" spans="1:8" ht="12" customHeight="1">
      <c r="A94" s="10" t="s">
        <v>82</v>
      </c>
      <c r="B94" s="4" t="s">
        <v>104</v>
      </c>
      <c r="C94" s="110">
        <v>3004</v>
      </c>
      <c r="D94" s="110">
        <v>4191</v>
      </c>
      <c r="E94" s="139"/>
      <c r="F94" s="139"/>
      <c r="G94" s="139"/>
      <c r="H94" s="139"/>
    </row>
    <row r="95" spans="1:8" ht="12" customHeight="1">
      <c r="A95" s="10" t="s">
        <v>83</v>
      </c>
      <c r="B95" s="7" t="s">
        <v>130</v>
      </c>
      <c r="C95" s="110"/>
      <c r="D95" s="110"/>
      <c r="E95" s="139"/>
      <c r="F95" s="139"/>
      <c r="G95" s="139"/>
      <c r="H95" s="139"/>
    </row>
    <row r="96" spans="1:8" ht="12" customHeight="1">
      <c r="A96" s="10" t="s">
        <v>94</v>
      </c>
      <c r="B96" s="15" t="s">
        <v>131</v>
      </c>
      <c r="C96" s="110">
        <v>530</v>
      </c>
      <c r="D96" s="110">
        <v>556</v>
      </c>
      <c r="E96" s="139"/>
      <c r="F96" s="139"/>
      <c r="G96" s="139"/>
      <c r="H96" s="139"/>
    </row>
    <row r="97" spans="1:8" ht="12" customHeight="1">
      <c r="A97" s="10" t="s">
        <v>84</v>
      </c>
      <c r="B97" s="4" t="s">
        <v>297</v>
      </c>
      <c r="C97" s="110"/>
      <c r="D97" s="110"/>
      <c r="E97" s="139"/>
      <c r="F97" s="139"/>
      <c r="G97" s="139"/>
      <c r="H97" s="139"/>
    </row>
    <row r="98" spans="1:8" ht="12" customHeight="1">
      <c r="A98" s="10" t="s">
        <v>85</v>
      </c>
      <c r="B98" s="52" t="s">
        <v>298</v>
      </c>
      <c r="C98" s="110"/>
      <c r="D98" s="110"/>
      <c r="E98" s="139"/>
      <c r="F98" s="139"/>
      <c r="G98" s="139"/>
      <c r="H98" s="139"/>
    </row>
    <row r="99" spans="1:8" ht="12" customHeight="1">
      <c r="A99" s="10" t="s">
        <v>95</v>
      </c>
      <c r="B99" s="53" t="s">
        <v>299</v>
      </c>
      <c r="C99" s="110"/>
      <c r="D99" s="110"/>
      <c r="E99" s="139"/>
      <c r="F99" s="139"/>
      <c r="G99" s="139"/>
      <c r="H99" s="139"/>
    </row>
    <row r="100" spans="1:8" ht="12" customHeight="1">
      <c r="A100" s="10" t="s">
        <v>96</v>
      </c>
      <c r="B100" s="53" t="s">
        <v>300</v>
      </c>
      <c r="C100" s="110"/>
      <c r="D100" s="110"/>
      <c r="E100" s="139"/>
      <c r="F100" s="139"/>
      <c r="G100" s="139"/>
      <c r="H100" s="139"/>
    </row>
    <row r="101" spans="1:8" ht="12" customHeight="1">
      <c r="A101" s="10" t="s">
        <v>97</v>
      </c>
      <c r="B101" s="52" t="s">
        <v>301</v>
      </c>
      <c r="C101" s="110"/>
      <c r="D101" s="110"/>
      <c r="E101" s="139"/>
      <c r="F101" s="139"/>
      <c r="G101" s="139"/>
      <c r="H101" s="139"/>
    </row>
    <row r="102" spans="1:8" ht="12" customHeight="1">
      <c r="A102" s="10" t="s">
        <v>98</v>
      </c>
      <c r="B102" s="52" t="s">
        <v>302</v>
      </c>
      <c r="C102" s="110"/>
      <c r="D102" s="110"/>
      <c r="E102" s="139"/>
      <c r="F102" s="139"/>
      <c r="G102" s="139"/>
      <c r="H102" s="139"/>
    </row>
    <row r="103" spans="1:8" ht="12" customHeight="1">
      <c r="A103" s="10" t="s">
        <v>100</v>
      </c>
      <c r="B103" s="53" t="s">
        <v>303</v>
      </c>
      <c r="C103" s="110"/>
      <c r="D103" s="110"/>
      <c r="E103" s="139"/>
      <c r="F103" s="139"/>
      <c r="G103" s="139"/>
      <c r="H103" s="139"/>
    </row>
    <row r="104" spans="1:8" ht="12" customHeight="1">
      <c r="A104" s="9" t="s">
        <v>132</v>
      </c>
      <c r="B104" s="54" t="s">
        <v>304</v>
      </c>
      <c r="C104" s="110"/>
      <c r="D104" s="110"/>
      <c r="E104" s="139"/>
      <c r="F104" s="139"/>
      <c r="G104" s="139"/>
      <c r="H104" s="139"/>
    </row>
    <row r="105" spans="1:8" ht="12" customHeight="1">
      <c r="A105" s="10" t="s">
        <v>294</v>
      </c>
      <c r="B105" s="54" t="s">
        <v>305</v>
      </c>
      <c r="C105" s="110"/>
      <c r="D105" s="110"/>
      <c r="E105" s="139"/>
      <c r="F105" s="139"/>
      <c r="G105" s="139"/>
      <c r="H105" s="139"/>
    </row>
    <row r="106" spans="1:8" ht="12" customHeight="1" thickBot="1">
      <c r="A106" s="14" t="s">
        <v>295</v>
      </c>
      <c r="B106" s="55" t="s">
        <v>306</v>
      </c>
      <c r="C106" s="113">
        <v>530</v>
      </c>
      <c r="D106" s="113">
        <v>556</v>
      </c>
      <c r="E106" s="139"/>
      <c r="F106" s="139"/>
      <c r="G106" s="139"/>
      <c r="H106" s="139"/>
    </row>
    <row r="107" spans="1:8" ht="12" customHeight="1" thickBot="1">
      <c r="A107" s="16" t="s">
        <v>9</v>
      </c>
      <c r="B107" s="21" t="s">
        <v>307</v>
      </c>
      <c r="C107" s="106">
        <f>+C108+C110+C112</f>
        <v>0</v>
      </c>
      <c r="D107" s="106">
        <f>+D108+D110+D112</f>
        <v>0</v>
      </c>
      <c r="E107" s="139"/>
      <c r="F107" s="139"/>
      <c r="G107" s="139"/>
      <c r="H107" s="139"/>
    </row>
    <row r="108" spans="1:8" ht="12" customHeight="1">
      <c r="A108" s="11" t="s">
        <v>86</v>
      </c>
      <c r="B108" s="4" t="s">
        <v>153</v>
      </c>
      <c r="C108" s="109"/>
      <c r="D108" s="109"/>
      <c r="E108" s="139"/>
      <c r="F108" s="139"/>
      <c r="G108" s="139"/>
      <c r="H108" s="139"/>
    </row>
    <row r="109" spans="1:8" ht="12" customHeight="1">
      <c r="A109" s="11" t="s">
        <v>87</v>
      </c>
      <c r="B109" s="8" t="s">
        <v>311</v>
      </c>
      <c r="C109" s="109"/>
      <c r="D109" s="109"/>
      <c r="E109" s="139"/>
      <c r="F109" s="139"/>
      <c r="G109" s="139"/>
      <c r="H109" s="139"/>
    </row>
    <row r="110" spans="1:8" ht="12" customHeight="1">
      <c r="A110" s="11" t="s">
        <v>88</v>
      </c>
      <c r="B110" s="8" t="s">
        <v>133</v>
      </c>
      <c r="C110" s="108"/>
      <c r="D110" s="108"/>
      <c r="E110" s="139"/>
      <c r="F110" s="139"/>
      <c r="G110" s="139"/>
      <c r="H110" s="139"/>
    </row>
    <row r="111" spans="1:8" ht="12" customHeight="1">
      <c r="A111" s="11" t="s">
        <v>89</v>
      </c>
      <c r="B111" s="8" t="s">
        <v>312</v>
      </c>
      <c r="C111" s="98"/>
      <c r="D111" s="98"/>
      <c r="E111" s="139"/>
      <c r="F111" s="139"/>
      <c r="G111" s="139"/>
      <c r="H111" s="139"/>
    </row>
    <row r="112" spans="1:8" ht="12" customHeight="1">
      <c r="A112" s="11" t="s">
        <v>90</v>
      </c>
      <c r="B112" s="103" t="s">
        <v>156</v>
      </c>
      <c r="C112" s="98"/>
      <c r="D112" s="98"/>
      <c r="E112" s="139"/>
      <c r="F112" s="139"/>
      <c r="G112" s="139"/>
      <c r="H112" s="139"/>
    </row>
    <row r="113" spans="1:8" ht="12" customHeight="1">
      <c r="A113" s="11" t="s">
        <v>99</v>
      </c>
      <c r="B113" s="102" t="s">
        <v>389</v>
      </c>
      <c r="C113" s="98"/>
      <c r="D113" s="98"/>
      <c r="E113" s="139"/>
      <c r="F113" s="139"/>
      <c r="G113" s="139"/>
      <c r="H113" s="139"/>
    </row>
    <row r="114" spans="1:8" ht="12" customHeight="1">
      <c r="A114" s="11" t="s">
        <v>101</v>
      </c>
      <c r="B114" s="148" t="s">
        <v>317</v>
      </c>
      <c r="C114" s="98"/>
      <c r="D114" s="98"/>
      <c r="E114" s="139"/>
      <c r="F114" s="139"/>
      <c r="G114" s="139"/>
      <c r="H114" s="139"/>
    </row>
    <row r="115" spans="1:8" ht="22.5">
      <c r="A115" s="11" t="s">
        <v>134</v>
      </c>
      <c r="B115" s="53" t="s">
        <v>300</v>
      </c>
      <c r="C115" s="98"/>
      <c r="D115" s="98"/>
      <c r="E115" s="139"/>
      <c r="F115" s="139"/>
      <c r="G115" s="139"/>
      <c r="H115" s="139"/>
    </row>
    <row r="116" spans="1:8" ht="12" customHeight="1">
      <c r="A116" s="11" t="s">
        <v>135</v>
      </c>
      <c r="B116" s="53" t="s">
        <v>316</v>
      </c>
      <c r="C116" s="98"/>
      <c r="D116" s="98"/>
      <c r="E116" s="139"/>
      <c r="F116" s="139"/>
      <c r="G116" s="139"/>
      <c r="H116" s="139"/>
    </row>
    <row r="117" spans="1:8" ht="12" customHeight="1">
      <c r="A117" s="11" t="s">
        <v>136</v>
      </c>
      <c r="B117" s="53" t="s">
        <v>315</v>
      </c>
      <c r="C117" s="98"/>
      <c r="D117" s="98"/>
      <c r="E117" s="139"/>
      <c r="F117" s="139"/>
      <c r="G117" s="139"/>
      <c r="H117" s="139"/>
    </row>
    <row r="118" spans="1:8" ht="12" customHeight="1">
      <c r="A118" s="11" t="s">
        <v>308</v>
      </c>
      <c r="B118" s="53" t="s">
        <v>303</v>
      </c>
      <c r="C118" s="98"/>
      <c r="D118" s="98"/>
      <c r="E118" s="139"/>
      <c r="F118" s="139"/>
      <c r="G118" s="139"/>
      <c r="H118" s="139"/>
    </row>
    <row r="119" spans="1:8" ht="12" customHeight="1">
      <c r="A119" s="11" t="s">
        <v>309</v>
      </c>
      <c r="B119" s="53" t="s">
        <v>314</v>
      </c>
      <c r="C119" s="98"/>
      <c r="D119" s="98"/>
      <c r="E119" s="139"/>
      <c r="F119" s="139"/>
      <c r="G119" s="139"/>
      <c r="H119" s="139"/>
    </row>
    <row r="120" spans="1:8" ht="16.5" thickBot="1">
      <c r="A120" s="9" t="s">
        <v>310</v>
      </c>
      <c r="B120" s="53" t="s">
        <v>313</v>
      </c>
      <c r="C120" s="99"/>
      <c r="D120" s="99"/>
      <c r="E120" s="139"/>
      <c r="F120" s="139"/>
      <c r="G120" s="139"/>
      <c r="H120" s="139"/>
    </row>
    <row r="121" spans="1:8" ht="12" customHeight="1" thickBot="1">
      <c r="A121" s="16" t="s">
        <v>10</v>
      </c>
      <c r="B121" s="48" t="s">
        <v>318</v>
      </c>
      <c r="C121" s="106">
        <f>+C122+C123</f>
        <v>0</v>
      </c>
      <c r="D121" s="106">
        <f>+D122+D123</f>
        <v>0</v>
      </c>
      <c r="E121" s="139"/>
      <c r="F121" s="139"/>
      <c r="G121" s="139"/>
      <c r="H121" s="139"/>
    </row>
    <row r="122" spans="1:8" ht="12" customHeight="1">
      <c r="A122" s="11" t="s">
        <v>69</v>
      </c>
      <c r="B122" s="5" t="s">
        <v>46</v>
      </c>
      <c r="C122" s="109"/>
      <c r="D122" s="109"/>
      <c r="E122" s="139"/>
      <c r="F122" s="139"/>
      <c r="G122" s="139"/>
      <c r="H122" s="139"/>
    </row>
    <row r="123" spans="1:8" ht="12" customHeight="1" thickBot="1">
      <c r="A123" s="12" t="s">
        <v>70</v>
      </c>
      <c r="B123" s="8" t="s">
        <v>47</v>
      </c>
      <c r="C123" s="110"/>
      <c r="D123" s="110"/>
      <c r="E123" s="139"/>
      <c r="F123" s="139"/>
      <c r="G123" s="139"/>
      <c r="H123" s="139"/>
    </row>
    <row r="124" spans="1:8" ht="12" customHeight="1" thickBot="1">
      <c r="A124" s="16" t="s">
        <v>11</v>
      </c>
      <c r="B124" s="48" t="s">
        <v>319</v>
      </c>
      <c r="C124" s="106">
        <f>+C91+C107+C121</f>
        <v>18561</v>
      </c>
      <c r="D124" s="106">
        <f>+D91+D107+D121</f>
        <v>19774</v>
      </c>
      <c r="E124" s="139"/>
      <c r="F124" s="139"/>
      <c r="G124" s="139"/>
      <c r="H124" s="139"/>
    </row>
    <row r="125" spans="1:8" ht="12" customHeight="1" thickBot="1">
      <c r="A125" s="16" t="s">
        <v>12</v>
      </c>
      <c r="B125" s="48" t="s">
        <v>320</v>
      </c>
      <c r="C125" s="106">
        <f>+C126+C127+C128</f>
        <v>0</v>
      </c>
      <c r="D125" s="106">
        <f>+D126+D127+D128</f>
        <v>0</v>
      </c>
      <c r="E125" s="139"/>
      <c r="F125" s="139"/>
      <c r="G125" s="139"/>
      <c r="H125" s="139"/>
    </row>
    <row r="126" spans="1:8" ht="12" customHeight="1">
      <c r="A126" s="11" t="s">
        <v>73</v>
      </c>
      <c r="B126" s="5" t="s">
        <v>321</v>
      </c>
      <c r="C126" s="98"/>
      <c r="D126" s="98"/>
      <c r="E126" s="139"/>
      <c r="F126" s="139"/>
      <c r="G126" s="139"/>
      <c r="H126" s="139"/>
    </row>
    <row r="127" spans="1:8" ht="12" customHeight="1">
      <c r="A127" s="11" t="s">
        <v>74</v>
      </c>
      <c r="B127" s="5" t="s">
        <v>322</v>
      </c>
      <c r="C127" s="98"/>
      <c r="D127" s="98"/>
      <c r="E127" s="139"/>
      <c r="F127" s="139"/>
      <c r="G127" s="139"/>
      <c r="H127" s="139"/>
    </row>
    <row r="128" spans="1:8" ht="12" customHeight="1" thickBot="1">
      <c r="A128" s="9" t="s">
        <v>75</v>
      </c>
      <c r="B128" s="3" t="s">
        <v>323</v>
      </c>
      <c r="C128" s="98"/>
      <c r="D128" s="98"/>
      <c r="E128" s="139"/>
      <c r="F128" s="139"/>
      <c r="G128" s="139"/>
      <c r="H128" s="139"/>
    </row>
    <row r="129" spans="1:8" ht="12" customHeight="1" thickBot="1">
      <c r="A129" s="16" t="s">
        <v>13</v>
      </c>
      <c r="B129" s="48" t="s">
        <v>372</v>
      </c>
      <c r="C129" s="106">
        <f>+C130+C131+C132+C133</f>
        <v>0</v>
      </c>
      <c r="D129" s="106">
        <f>+D130+D131+D132+D133</f>
        <v>0</v>
      </c>
      <c r="E129" s="139"/>
      <c r="F129" s="139"/>
      <c r="G129" s="139"/>
      <c r="H129" s="139"/>
    </row>
    <row r="130" spans="1:8" ht="12" customHeight="1">
      <c r="A130" s="11" t="s">
        <v>76</v>
      </c>
      <c r="B130" s="5" t="s">
        <v>324</v>
      </c>
      <c r="C130" s="98"/>
      <c r="D130" s="98"/>
      <c r="E130" s="139"/>
      <c r="F130" s="139"/>
      <c r="G130" s="139"/>
      <c r="H130" s="139"/>
    </row>
    <row r="131" spans="1:8" ht="12" customHeight="1">
      <c r="A131" s="11" t="s">
        <v>77</v>
      </c>
      <c r="B131" s="5" t="s">
        <v>325</v>
      </c>
      <c r="C131" s="98"/>
      <c r="D131" s="98"/>
      <c r="E131" s="139"/>
      <c r="F131" s="139"/>
      <c r="G131" s="139"/>
      <c r="H131" s="139"/>
    </row>
    <row r="132" spans="1:8" ht="12" customHeight="1">
      <c r="A132" s="11" t="s">
        <v>227</v>
      </c>
      <c r="B132" s="5" t="s">
        <v>326</v>
      </c>
      <c r="C132" s="98"/>
      <c r="D132" s="98"/>
      <c r="E132" s="139"/>
      <c r="F132" s="139"/>
      <c r="G132" s="139"/>
      <c r="H132" s="139"/>
    </row>
    <row r="133" spans="1:8" ht="12" customHeight="1" thickBot="1">
      <c r="A133" s="9" t="s">
        <v>228</v>
      </c>
      <c r="B133" s="3" t="s">
        <v>327</v>
      </c>
      <c r="C133" s="98"/>
      <c r="D133" s="98"/>
      <c r="E133" s="139"/>
      <c r="F133" s="139"/>
      <c r="G133" s="139"/>
      <c r="H133" s="139"/>
    </row>
    <row r="134" spans="1:8" ht="12" customHeight="1" thickBot="1">
      <c r="A134" s="16" t="s">
        <v>14</v>
      </c>
      <c r="B134" s="48" t="s">
        <v>328</v>
      </c>
      <c r="C134" s="112">
        <f>+C135+C136+C137+C138</f>
        <v>0</v>
      </c>
      <c r="D134" s="112">
        <f>+D135+D136+D137+D138</f>
        <v>0</v>
      </c>
      <c r="E134" s="139"/>
      <c r="F134" s="139"/>
      <c r="G134" s="139"/>
      <c r="H134" s="139"/>
    </row>
    <row r="135" spans="1:8" ht="12" customHeight="1">
      <c r="A135" s="11" t="s">
        <v>78</v>
      </c>
      <c r="B135" s="5" t="s">
        <v>329</v>
      </c>
      <c r="C135" s="98"/>
      <c r="D135" s="98"/>
      <c r="E135" s="139"/>
      <c r="F135" s="139"/>
      <c r="G135" s="139"/>
      <c r="H135" s="139"/>
    </row>
    <row r="136" spans="1:8" ht="12" customHeight="1">
      <c r="A136" s="11" t="s">
        <v>79</v>
      </c>
      <c r="B136" s="5" t="s">
        <v>339</v>
      </c>
      <c r="C136" s="98"/>
      <c r="D136" s="98"/>
      <c r="E136" s="139"/>
      <c r="F136" s="139"/>
      <c r="G136" s="139"/>
      <c r="H136" s="139"/>
    </row>
    <row r="137" spans="1:8" ht="12" customHeight="1">
      <c r="A137" s="11" t="s">
        <v>240</v>
      </c>
      <c r="B137" s="5" t="s">
        <v>330</v>
      </c>
      <c r="C137" s="98"/>
      <c r="D137" s="98"/>
      <c r="E137" s="139"/>
      <c r="F137" s="139"/>
      <c r="G137" s="139"/>
      <c r="H137" s="139"/>
    </row>
    <row r="138" spans="1:8" ht="12" customHeight="1" thickBot="1">
      <c r="A138" s="9" t="s">
        <v>241</v>
      </c>
      <c r="B138" s="3" t="s">
        <v>331</v>
      </c>
      <c r="C138" s="98"/>
      <c r="D138" s="98"/>
      <c r="E138" s="139"/>
      <c r="F138" s="139"/>
      <c r="G138" s="139"/>
      <c r="H138" s="139"/>
    </row>
    <row r="139" spans="1:8" ht="12" customHeight="1" thickBot="1">
      <c r="A139" s="16" t="s">
        <v>15</v>
      </c>
      <c r="B139" s="48" t="s">
        <v>332</v>
      </c>
      <c r="C139" s="114">
        <f>+C140+C141+C142+C143</f>
        <v>0</v>
      </c>
      <c r="D139" s="114">
        <f>+D140+D141+D142+D143</f>
        <v>0</v>
      </c>
      <c r="E139" s="139"/>
      <c r="F139" s="139"/>
      <c r="G139" s="139"/>
      <c r="H139" s="139"/>
    </row>
    <row r="140" spans="1:8" ht="12" customHeight="1">
      <c r="A140" s="11" t="s">
        <v>127</v>
      </c>
      <c r="B140" s="5" t="s">
        <v>333</v>
      </c>
      <c r="C140" s="98"/>
      <c r="D140" s="98"/>
      <c r="E140" s="139"/>
      <c r="F140" s="139"/>
      <c r="G140" s="139"/>
      <c r="H140" s="139"/>
    </row>
    <row r="141" spans="1:8" ht="12" customHeight="1">
      <c r="A141" s="11" t="s">
        <v>128</v>
      </c>
      <c r="B141" s="5" t="s">
        <v>334</v>
      </c>
      <c r="C141" s="98"/>
      <c r="D141" s="98"/>
      <c r="E141" s="139"/>
      <c r="F141" s="139"/>
      <c r="G141" s="139"/>
      <c r="H141" s="139"/>
    </row>
    <row r="142" spans="1:8" ht="12" customHeight="1">
      <c r="A142" s="11" t="s">
        <v>155</v>
      </c>
      <c r="B142" s="5" t="s">
        <v>335</v>
      </c>
      <c r="C142" s="98"/>
      <c r="D142" s="98"/>
      <c r="E142" s="139"/>
      <c r="F142" s="139"/>
      <c r="G142" s="139"/>
      <c r="H142" s="139"/>
    </row>
    <row r="143" spans="1:8" ht="12" customHeight="1" thickBot="1">
      <c r="A143" s="11" t="s">
        <v>243</v>
      </c>
      <c r="B143" s="5" t="s">
        <v>336</v>
      </c>
      <c r="C143" s="98"/>
      <c r="D143" s="98"/>
      <c r="E143" s="139"/>
      <c r="F143" s="139"/>
      <c r="G143" s="139"/>
      <c r="H143" s="139"/>
    </row>
    <row r="144" spans="1:10" ht="15" customHeight="1" thickBot="1">
      <c r="A144" s="16" t="s">
        <v>16</v>
      </c>
      <c r="B144" s="48" t="s">
        <v>337</v>
      </c>
      <c r="C144" s="164">
        <f>+C125+C129+C134+C139</f>
        <v>0</v>
      </c>
      <c r="D144" s="164">
        <f>+D125+D129+D134+D139</f>
        <v>0</v>
      </c>
      <c r="E144" s="139"/>
      <c r="F144" s="139"/>
      <c r="G144" s="166"/>
      <c r="H144" s="166"/>
      <c r="I144" s="166"/>
      <c r="J144" s="166"/>
    </row>
    <row r="145" spans="1:4" s="151" customFormat="1" ht="12.75" customHeight="1" thickBot="1">
      <c r="A145" s="104" t="s">
        <v>17</v>
      </c>
      <c r="B145" s="138" t="s">
        <v>338</v>
      </c>
      <c r="C145" s="164">
        <f>+C124+C144</f>
        <v>18561</v>
      </c>
      <c r="D145" s="164">
        <f>+D124+D144</f>
        <v>19774</v>
      </c>
    </row>
    <row r="146" spans="5:8" ht="7.5" customHeight="1">
      <c r="E146" s="139"/>
      <c r="F146" s="139"/>
      <c r="G146" s="139"/>
      <c r="H146" s="139"/>
    </row>
    <row r="147" spans="1:8" ht="15.75">
      <c r="A147" s="309" t="s">
        <v>340</v>
      </c>
      <c r="B147" s="309"/>
      <c r="C147" s="309"/>
      <c r="D147" s="309"/>
      <c r="E147" s="139"/>
      <c r="F147" s="139"/>
      <c r="G147" s="139"/>
      <c r="H147" s="139"/>
    </row>
    <row r="148" spans="1:8" ht="15" customHeight="1" thickBot="1">
      <c r="A148" s="306" t="s">
        <v>110</v>
      </c>
      <c r="B148" s="306"/>
      <c r="C148" s="189"/>
      <c r="D148" s="189"/>
      <c r="E148" s="139"/>
      <c r="F148" s="139"/>
      <c r="G148" s="139"/>
      <c r="H148" s="139"/>
    </row>
    <row r="149" spans="1:8" ht="36" customHeight="1" thickBot="1">
      <c r="A149" s="16">
        <v>1</v>
      </c>
      <c r="B149" s="21" t="s">
        <v>341</v>
      </c>
      <c r="C149" s="106">
        <f>+C61-C124</f>
        <v>-530</v>
      </c>
      <c r="D149" s="106">
        <f>+D61-D124</f>
        <v>-3927</v>
      </c>
      <c r="E149" s="263"/>
      <c r="F149" s="139"/>
      <c r="G149" s="139"/>
      <c r="H149" s="139"/>
    </row>
    <row r="150" spans="1:8" ht="27.75" customHeight="1" thickBot="1">
      <c r="A150" s="16" t="s">
        <v>9</v>
      </c>
      <c r="B150" s="21" t="s">
        <v>342</v>
      </c>
      <c r="C150" s="106">
        <f>+C84-C144</f>
        <v>0</v>
      </c>
      <c r="D150" s="106">
        <f>+D84-D144</f>
        <v>0</v>
      </c>
      <c r="E150" s="139"/>
      <c r="F150" s="139"/>
      <c r="G150" s="139"/>
      <c r="H150" s="139"/>
    </row>
    <row r="151" spans="5:8" ht="15.75">
      <c r="E151" s="139"/>
      <c r="F151" s="139"/>
      <c r="G151" s="139"/>
      <c r="H151" s="139"/>
    </row>
  </sheetData>
  <sheetProtection/>
  <mergeCells count="7">
    <mergeCell ref="A1:D1"/>
    <mergeCell ref="A147:D147"/>
    <mergeCell ref="A148:B148"/>
    <mergeCell ref="A2:D2"/>
    <mergeCell ref="A3:B3"/>
    <mergeCell ref="A87:D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Galvács Község Önkormányzat
2014. ÉVI KÖLTSÉGVETÉS
ÖNKÉNT VÁLLALT FELADATAINAK MÉRLEGE
&amp;R&amp;"Times New Roman CE,Félkövér dőlt"&amp;11 1.3. melléklet a .............. önkormányzati rendelethez </oddHeader>
  </headerFooter>
  <rowBreaks count="1" manualBreakCount="1">
    <brk id="86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J150"/>
  <sheetViews>
    <sheetView zoomScale="120" zoomScaleNormal="120" zoomScaleSheetLayoutView="100" workbookViewId="0" topLeftCell="A1">
      <selection activeCell="F4" sqref="F4"/>
    </sheetView>
  </sheetViews>
  <sheetFormatPr defaultColWidth="9.00390625" defaultRowHeight="12.75"/>
  <cols>
    <col min="1" max="1" width="9.50390625" style="139" customWidth="1"/>
    <col min="2" max="2" width="60.375" style="139" customWidth="1"/>
    <col min="3" max="4" width="14.00390625" style="139" customWidth="1"/>
    <col min="5" max="5" width="9.00390625" style="149" customWidth="1"/>
    <col min="6" max="16384" width="9.375" style="149" customWidth="1"/>
  </cols>
  <sheetData>
    <row r="1" spans="1:4" ht="15.75">
      <c r="A1" s="339" t="s">
        <v>441</v>
      </c>
      <c r="B1" s="339"/>
      <c r="C1" s="339"/>
      <c r="D1" s="339"/>
    </row>
    <row r="2" spans="1:4" ht="15.75" customHeight="1">
      <c r="A2" s="307" t="s">
        <v>5</v>
      </c>
      <c r="B2" s="307"/>
      <c r="C2" s="307"/>
      <c r="D2" s="307"/>
    </row>
    <row r="3" spans="1:4" ht="15.75" customHeight="1" thickBot="1">
      <c r="A3" s="306" t="s">
        <v>108</v>
      </c>
      <c r="B3" s="306"/>
      <c r="C3" s="189"/>
      <c r="D3" s="115" t="s">
        <v>154</v>
      </c>
    </row>
    <row r="4" spans="1:4" ht="37.5" customHeight="1" thickBot="1">
      <c r="A4" s="19" t="s">
        <v>55</v>
      </c>
      <c r="B4" s="20" t="s">
        <v>7</v>
      </c>
      <c r="C4" s="26" t="s">
        <v>182</v>
      </c>
      <c r="D4" s="26" t="s">
        <v>417</v>
      </c>
    </row>
    <row r="5" spans="1:4" s="150" customFormat="1" ht="12" customHeight="1" thickBot="1">
      <c r="A5" s="144">
        <v>1</v>
      </c>
      <c r="B5" s="145">
        <v>2</v>
      </c>
      <c r="C5" s="146">
        <v>3</v>
      </c>
      <c r="D5" s="146">
        <v>4</v>
      </c>
    </row>
    <row r="6" spans="1:4" s="151" customFormat="1" ht="12" customHeight="1" thickBot="1">
      <c r="A6" s="16" t="s">
        <v>8</v>
      </c>
      <c r="B6" s="17" t="s">
        <v>183</v>
      </c>
      <c r="C6" s="106">
        <f>+C7+C8+C9+C10+C11+C12</f>
        <v>0</v>
      </c>
      <c r="D6" s="106">
        <f>+D7+D8+D9+D10+D11+D12</f>
        <v>0</v>
      </c>
    </row>
    <row r="7" spans="1:4" s="151" customFormat="1" ht="12" customHeight="1">
      <c r="A7" s="11" t="s">
        <v>80</v>
      </c>
      <c r="B7" s="152" t="s">
        <v>184</v>
      </c>
      <c r="C7" s="109"/>
      <c r="D7" s="109"/>
    </row>
    <row r="8" spans="1:4" s="151" customFormat="1" ht="12" customHeight="1">
      <c r="A8" s="10" t="s">
        <v>81</v>
      </c>
      <c r="B8" s="153" t="s">
        <v>185</v>
      </c>
      <c r="C8" s="108"/>
      <c r="D8" s="108"/>
    </row>
    <row r="9" spans="1:4" s="151" customFormat="1" ht="12" customHeight="1">
      <c r="A9" s="10" t="s">
        <v>82</v>
      </c>
      <c r="B9" s="153" t="s">
        <v>186</v>
      </c>
      <c r="C9" s="108"/>
      <c r="D9" s="108"/>
    </row>
    <row r="10" spans="1:4" s="151" customFormat="1" ht="12" customHeight="1">
      <c r="A10" s="10" t="s">
        <v>83</v>
      </c>
      <c r="B10" s="153" t="s">
        <v>187</v>
      </c>
      <c r="C10" s="108"/>
      <c r="D10" s="108"/>
    </row>
    <row r="11" spans="1:4" s="151" customFormat="1" ht="12" customHeight="1">
      <c r="A11" s="10" t="s">
        <v>105</v>
      </c>
      <c r="B11" s="153" t="s">
        <v>188</v>
      </c>
      <c r="C11" s="108"/>
      <c r="D11" s="108"/>
    </row>
    <row r="12" spans="1:4" s="151" customFormat="1" ht="12" customHeight="1" thickBot="1">
      <c r="A12" s="12" t="s">
        <v>84</v>
      </c>
      <c r="B12" s="154" t="s">
        <v>189</v>
      </c>
      <c r="C12" s="108"/>
      <c r="D12" s="108"/>
    </row>
    <row r="13" spans="1:4" s="151" customFormat="1" ht="12" customHeight="1" thickBot="1">
      <c r="A13" s="16" t="s">
        <v>9</v>
      </c>
      <c r="B13" s="101" t="s">
        <v>190</v>
      </c>
      <c r="C13" s="106">
        <f>+C14+C15+C16+C17+C18</f>
        <v>0</v>
      </c>
      <c r="D13" s="106">
        <f>+D14+D15+D16+D17+D18</f>
        <v>0</v>
      </c>
    </row>
    <row r="14" spans="1:4" s="151" customFormat="1" ht="12" customHeight="1">
      <c r="A14" s="11" t="s">
        <v>86</v>
      </c>
      <c r="B14" s="152" t="s">
        <v>191</v>
      </c>
      <c r="C14" s="109"/>
      <c r="D14" s="109"/>
    </row>
    <row r="15" spans="1:4" s="151" customFormat="1" ht="12" customHeight="1">
      <c r="A15" s="10" t="s">
        <v>87</v>
      </c>
      <c r="B15" s="153" t="s">
        <v>192</v>
      </c>
      <c r="C15" s="108"/>
      <c r="D15" s="108"/>
    </row>
    <row r="16" spans="1:4" s="151" customFormat="1" ht="12" customHeight="1">
      <c r="A16" s="10" t="s">
        <v>88</v>
      </c>
      <c r="B16" s="153" t="s">
        <v>383</v>
      </c>
      <c r="C16" s="108"/>
      <c r="D16" s="108"/>
    </row>
    <row r="17" spans="1:4" s="151" customFormat="1" ht="12" customHeight="1">
      <c r="A17" s="10" t="s">
        <v>89</v>
      </c>
      <c r="B17" s="153" t="s">
        <v>384</v>
      </c>
      <c r="C17" s="108"/>
      <c r="D17" s="108"/>
    </row>
    <row r="18" spans="1:4" s="151" customFormat="1" ht="12" customHeight="1">
      <c r="A18" s="10" t="s">
        <v>90</v>
      </c>
      <c r="B18" s="153" t="s">
        <v>193</v>
      </c>
      <c r="C18" s="108"/>
      <c r="D18" s="108"/>
    </row>
    <row r="19" spans="1:4" s="151" customFormat="1" ht="12" customHeight="1" thickBot="1">
      <c r="A19" s="12" t="s">
        <v>99</v>
      </c>
      <c r="B19" s="154" t="s">
        <v>194</v>
      </c>
      <c r="C19" s="110"/>
      <c r="D19" s="110"/>
    </row>
    <row r="20" spans="1:4" s="151" customFormat="1" ht="12" customHeight="1" thickBot="1">
      <c r="A20" s="16" t="s">
        <v>10</v>
      </c>
      <c r="B20" s="17" t="s">
        <v>195</v>
      </c>
      <c r="C20" s="106">
        <f>+C21+C22+C23+C24+C25</f>
        <v>0</v>
      </c>
      <c r="D20" s="106">
        <f>+D21+D22+D23+D24+D25</f>
        <v>0</v>
      </c>
    </row>
    <row r="21" spans="1:4" s="151" customFormat="1" ht="12" customHeight="1">
      <c r="A21" s="11" t="s">
        <v>69</v>
      </c>
      <c r="B21" s="152" t="s">
        <v>196</v>
      </c>
      <c r="C21" s="109"/>
      <c r="D21" s="109"/>
    </row>
    <row r="22" spans="1:4" s="151" customFormat="1" ht="12" customHeight="1">
      <c r="A22" s="10" t="s">
        <v>70</v>
      </c>
      <c r="B22" s="153" t="s">
        <v>197</v>
      </c>
      <c r="C22" s="108"/>
      <c r="D22" s="108"/>
    </row>
    <row r="23" spans="1:4" s="151" customFormat="1" ht="12" customHeight="1">
      <c r="A23" s="10" t="s">
        <v>71</v>
      </c>
      <c r="B23" s="153" t="s">
        <v>385</v>
      </c>
      <c r="C23" s="108"/>
      <c r="D23" s="108"/>
    </row>
    <row r="24" spans="1:4" s="151" customFormat="1" ht="12" customHeight="1">
      <c r="A24" s="10" t="s">
        <v>72</v>
      </c>
      <c r="B24" s="153" t="s">
        <v>386</v>
      </c>
      <c r="C24" s="108"/>
      <c r="D24" s="108"/>
    </row>
    <row r="25" spans="1:4" s="151" customFormat="1" ht="12" customHeight="1">
      <c r="A25" s="10" t="s">
        <v>117</v>
      </c>
      <c r="B25" s="153" t="s">
        <v>198</v>
      </c>
      <c r="C25" s="108"/>
      <c r="D25" s="108"/>
    </row>
    <row r="26" spans="1:4" s="151" customFormat="1" ht="12" customHeight="1" thickBot="1">
      <c r="A26" s="12" t="s">
        <v>118</v>
      </c>
      <c r="B26" s="154" t="s">
        <v>199</v>
      </c>
      <c r="C26" s="110"/>
      <c r="D26" s="110"/>
    </row>
    <row r="27" spans="1:4" s="151" customFormat="1" ht="12" customHeight="1" thickBot="1">
      <c r="A27" s="16" t="s">
        <v>119</v>
      </c>
      <c r="B27" s="17" t="s">
        <v>200</v>
      </c>
      <c r="C27" s="112">
        <f>+C28+C31+C32+C33</f>
        <v>4800</v>
      </c>
      <c r="D27" s="112">
        <f>+D28+D31+D32+D33</f>
        <v>5447</v>
      </c>
    </row>
    <row r="28" spans="1:4" s="151" customFormat="1" ht="12" customHeight="1">
      <c r="A28" s="11" t="s">
        <v>201</v>
      </c>
      <c r="B28" s="152" t="s">
        <v>207</v>
      </c>
      <c r="C28" s="147">
        <f>+C29+C30</f>
        <v>700</v>
      </c>
      <c r="D28" s="147">
        <f>+D29+D30</f>
        <v>2053</v>
      </c>
    </row>
    <row r="29" spans="1:4" s="151" customFormat="1" ht="12" customHeight="1">
      <c r="A29" s="10" t="s">
        <v>202</v>
      </c>
      <c r="B29" s="153" t="s">
        <v>208</v>
      </c>
      <c r="C29" s="108">
        <v>700</v>
      </c>
      <c r="D29" s="108">
        <v>2053</v>
      </c>
    </row>
    <row r="30" spans="1:4" s="151" customFormat="1" ht="12" customHeight="1">
      <c r="A30" s="10" t="s">
        <v>203</v>
      </c>
      <c r="B30" s="153" t="s">
        <v>209</v>
      </c>
      <c r="C30" s="108"/>
      <c r="D30" s="108"/>
    </row>
    <row r="31" spans="1:4" s="151" customFormat="1" ht="12" customHeight="1">
      <c r="A31" s="10" t="s">
        <v>204</v>
      </c>
      <c r="B31" s="153" t="s">
        <v>210</v>
      </c>
      <c r="C31" s="108">
        <v>4000</v>
      </c>
      <c r="D31" s="108">
        <v>3261</v>
      </c>
    </row>
    <row r="32" spans="1:4" s="151" customFormat="1" ht="12" customHeight="1">
      <c r="A32" s="10" t="s">
        <v>205</v>
      </c>
      <c r="B32" s="153" t="s">
        <v>211</v>
      </c>
      <c r="C32" s="108"/>
      <c r="D32" s="108"/>
    </row>
    <row r="33" spans="1:4" s="151" customFormat="1" ht="12" customHeight="1" thickBot="1">
      <c r="A33" s="12" t="s">
        <v>206</v>
      </c>
      <c r="B33" s="154" t="s">
        <v>212</v>
      </c>
      <c r="C33" s="110">
        <v>100</v>
      </c>
      <c r="D33" s="110">
        <v>133</v>
      </c>
    </row>
    <row r="34" spans="1:4" s="151" customFormat="1" ht="12" customHeight="1" thickBot="1">
      <c r="A34" s="16" t="s">
        <v>12</v>
      </c>
      <c r="B34" s="17" t="s">
        <v>213</v>
      </c>
      <c r="C34" s="106">
        <f>SUM(C35:C44)</f>
        <v>0</v>
      </c>
      <c r="D34" s="106">
        <f>SUM(D35:D44)</f>
        <v>0</v>
      </c>
    </row>
    <row r="35" spans="1:4" s="151" customFormat="1" ht="12" customHeight="1">
      <c r="A35" s="11" t="s">
        <v>73</v>
      </c>
      <c r="B35" s="152" t="s">
        <v>216</v>
      </c>
      <c r="C35" s="109"/>
      <c r="D35" s="109"/>
    </row>
    <row r="36" spans="1:4" s="151" customFormat="1" ht="12" customHeight="1">
      <c r="A36" s="10" t="s">
        <v>74</v>
      </c>
      <c r="B36" s="153" t="s">
        <v>217</v>
      </c>
      <c r="C36" s="108"/>
      <c r="D36" s="108"/>
    </row>
    <row r="37" spans="1:4" s="151" customFormat="1" ht="12" customHeight="1">
      <c r="A37" s="10" t="s">
        <v>75</v>
      </c>
      <c r="B37" s="153" t="s">
        <v>218</v>
      </c>
      <c r="C37" s="108"/>
      <c r="D37" s="108"/>
    </row>
    <row r="38" spans="1:4" s="151" customFormat="1" ht="12" customHeight="1">
      <c r="A38" s="10" t="s">
        <v>121</v>
      </c>
      <c r="B38" s="153" t="s">
        <v>219</v>
      </c>
      <c r="C38" s="108"/>
      <c r="D38" s="108"/>
    </row>
    <row r="39" spans="1:4" s="151" customFormat="1" ht="12" customHeight="1">
      <c r="A39" s="10" t="s">
        <v>122</v>
      </c>
      <c r="B39" s="153" t="s">
        <v>220</v>
      </c>
      <c r="C39" s="108"/>
      <c r="D39" s="108"/>
    </row>
    <row r="40" spans="1:4" s="151" customFormat="1" ht="12" customHeight="1">
      <c r="A40" s="10" t="s">
        <v>123</v>
      </c>
      <c r="B40" s="153" t="s">
        <v>221</v>
      </c>
      <c r="C40" s="108"/>
      <c r="D40" s="108"/>
    </row>
    <row r="41" spans="1:4" s="151" customFormat="1" ht="12" customHeight="1">
      <c r="A41" s="10" t="s">
        <v>124</v>
      </c>
      <c r="B41" s="153" t="s">
        <v>222</v>
      </c>
      <c r="C41" s="108"/>
      <c r="D41" s="108"/>
    </row>
    <row r="42" spans="1:4" s="151" customFormat="1" ht="12" customHeight="1">
      <c r="A42" s="10" t="s">
        <v>125</v>
      </c>
      <c r="B42" s="153" t="s">
        <v>223</v>
      </c>
      <c r="C42" s="108"/>
      <c r="D42" s="108"/>
    </row>
    <row r="43" spans="1:4" s="151" customFormat="1" ht="12" customHeight="1">
      <c r="A43" s="10" t="s">
        <v>214</v>
      </c>
      <c r="B43" s="153" t="s">
        <v>224</v>
      </c>
      <c r="C43" s="111"/>
      <c r="D43" s="111"/>
    </row>
    <row r="44" spans="1:4" s="151" customFormat="1" ht="12" customHeight="1" thickBot="1">
      <c r="A44" s="12" t="s">
        <v>215</v>
      </c>
      <c r="B44" s="154" t="s">
        <v>225</v>
      </c>
      <c r="C44" s="143"/>
      <c r="D44" s="143"/>
    </row>
    <row r="45" spans="1:4" s="151" customFormat="1" ht="12" customHeight="1" thickBot="1">
      <c r="A45" s="16" t="s">
        <v>13</v>
      </c>
      <c r="B45" s="17" t="s">
        <v>226</v>
      </c>
      <c r="C45" s="106">
        <f>SUM(C46:C50)</f>
        <v>0</v>
      </c>
      <c r="D45" s="106">
        <f>SUM(D46:D50)</f>
        <v>0</v>
      </c>
    </row>
    <row r="46" spans="1:4" s="151" customFormat="1" ht="12" customHeight="1">
      <c r="A46" s="11" t="s">
        <v>76</v>
      </c>
      <c r="B46" s="152" t="s">
        <v>230</v>
      </c>
      <c r="C46" s="169"/>
      <c r="D46" s="169"/>
    </row>
    <row r="47" spans="1:4" s="151" customFormat="1" ht="12" customHeight="1">
      <c r="A47" s="10" t="s">
        <v>77</v>
      </c>
      <c r="B47" s="153" t="s">
        <v>231</v>
      </c>
      <c r="C47" s="111"/>
      <c r="D47" s="111"/>
    </row>
    <row r="48" spans="1:4" s="151" customFormat="1" ht="12" customHeight="1">
      <c r="A48" s="10" t="s">
        <v>227</v>
      </c>
      <c r="B48" s="153" t="s">
        <v>232</v>
      </c>
      <c r="C48" s="111"/>
      <c r="D48" s="111"/>
    </row>
    <row r="49" spans="1:4" s="151" customFormat="1" ht="12" customHeight="1">
      <c r="A49" s="10" t="s">
        <v>228</v>
      </c>
      <c r="B49" s="153" t="s">
        <v>233</v>
      </c>
      <c r="C49" s="111"/>
      <c r="D49" s="111"/>
    </row>
    <row r="50" spans="1:4" s="151" customFormat="1" ht="12" customHeight="1" thickBot="1">
      <c r="A50" s="12" t="s">
        <v>229</v>
      </c>
      <c r="B50" s="154" t="s">
        <v>234</v>
      </c>
      <c r="C50" s="143"/>
      <c r="D50" s="143"/>
    </row>
    <row r="51" spans="1:4" s="151" customFormat="1" ht="12" customHeight="1" thickBot="1">
      <c r="A51" s="16" t="s">
        <v>126</v>
      </c>
      <c r="B51" s="17" t="s">
        <v>235</v>
      </c>
      <c r="C51" s="106">
        <f>SUM(C52:C54)</f>
        <v>0</v>
      </c>
      <c r="D51" s="106">
        <f>SUM(D52:D54)</f>
        <v>0</v>
      </c>
    </row>
    <row r="52" spans="1:4" s="151" customFormat="1" ht="12" customHeight="1">
      <c r="A52" s="11" t="s">
        <v>78</v>
      </c>
      <c r="B52" s="152" t="s">
        <v>236</v>
      </c>
      <c r="C52" s="109"/>
      <c r="D52" s="109"/>
    </row>
    <row r="53" spans="1:4" s="151" customFormat="1" ht="12" customHeight="1">
      <c r="A53" s="10" t="s">
        <v>79</v>
      </c>
      <c r="B53" s="153" t="s">
        <v>387</v>
      </c>
      <c r="C53" s="108"/>
      <c r="D53" s="108"/>
    </row>
    <row r="54" spans="1:4" s="151" customFormat="1" ht="12" customHeight="1">
      <c r="A54" s="10" t="s">
        <v>240</v>
      </c>
      <c r="B54" s="153" t="s">
        <v>238</v>
      </c>
      <c r="C54" s="108"/>
      <c r="D54" s="108"/>
    </row>
    <row r="55" spans="1:4" s="151" customFormat="1" ht="12" customHeight="1" thickBot="1">
      <c r="A55" s="12" t="s">
        <v>241</v>
      </c>
      <c r="B55" s="154" t="s">
        <v>239</v>
      </c>
      <c r="C55" s="110"/>
      <c r="D55" s="110"/>
    </row>
    <row r="56" spans="1:4" s="151" customFormat="1" ht="12" customHeight="1" thickBot="1">
      <c r="A56" s="16" t="s">
        <v>15</v>
      </c>
      <c r="B56" s="101" t="s">
        <v>242</v>
      </c>
      <c r="C56" s="106">
        <f>SUM(C57:C59)</f>
        <v>0</v>
      </c>
      <c r="D56" s="106">
        <f>SUM(D57:D59)</f>
        <v>0</v>
      </c>
    </row>
    <row r="57" spans="1:4" s="151" customFormat="1" ht="12" customHeight="1">
      <c r="A57" s="11" t="s">
        <v>127</v>
      </c>
      <c r="B57" s="152" t="s">
        <v>244</v>
      </c>
      <c r="C57" s="111"/>
      <c r="D57" s="111"/>
    </row>
    <row r="58" spans="1:4" s="151" customFormat="1" ht="12" customHeight="1">
      <c r="A58" s="10" t="s">
        <v>128</v>
      </c>
      <c r="B58" s="153" t="s">
        <v>388</v>
      </c>
      <c r="C58" s="111"/>
      <c r="D58" s="111"/>
    </row>
    <row r="59" spans="1:4" s="151" customFormat="1" ht="12" customHeight="1">
      <c r="A59" s="10" t="s">
        <v>155</v>
      </c>
      <c r="B59" s="153" t="s">
        <v>245</v>
      </c>
      <c r="C59" s="111"/>
      <c r="D59" s="111"/>
    </row>
    <row r="60" spans="1:4" s="151" customFormat="1" ht="12" customHeight="1" thickBot="1">
      <c r="A60" s="12" t="s">
        <v>243</v>
      </c>
      <c r="B60" s="154" t="s">
        <v>246</v>
      </c>
      <c r="C60" s="111"/>
      <c r="D60" s="111"/>
    </row>
    <row r="61" spans="1:4" s="151" customFormat="1" ht="12" customHeight="1" thickBot="1">
      <c r="A61" s="16" t="s">
        <v>16</v>
      </c>
      <c r="B61" s="17" t="s">
        <v>247</v>
      </c>
      <c r="C61" s="112">
        <f>+C6+C13+C20+C27+C34+C45+C51+C56</f>
        <v>4800</v>
      </c>
      <c r="D61" s="112">
        <f>+D6+D13+D20+D27+D34+D45+D51+D56</f>
        <v>5447</v>
      </c>
    </row>
    <row r="62" spans="1:4" s="151" customFormat="1" ht="12" customHeight="1" thickBot="1">
      <c r="A62" s="155" t="s">
        <v>248</v>
      </c>
      <c r="B62" s="101" t="s">
        <v>249</v>
      </c>
      <c r="C62" s="106">
        <f>SUM(C63:C65)</f>
        <v>0</v>
      </c>
      <c r="D62" s="106">
        <f>SUM(D63:D65)</f>
        <v>0</v>
      </c>
    </row>
    <row r="63" spans="1:4" s="151" customFormat="1" ht="12" customHeight="1">
      <c r="A63" s="11" t="s">
        <v>282</v>
      </c>
      <c r="B63" s="152" t="s">
        <v>250</v>
      </c>
      <c r="C63" s="111"/>
      <c r="D63" s="111"/>
    </row>
    <row r="64" spans="1:4" s="151" customFormat="1" ht="12" customHeight="1">
      <c r="A64" s="10" t="s">
        <v>291</v>
      </c>
      <c r="B64" s="153" t="s">
        <v>251</v>
      </c>
      <c r="C64" s="111"/>
      <c r="D64" s="111"/>
    </row>
    <row r="65" spans="1:4" s="151" customFormat="1" ht="12" customHeight="1" thickBot="1">
      <c r="A65" s="12" t="s">
        <v>292</v>
      </c>
      <c r="B65" s="156" t="s">
        <v>252</v>
      </c>
      <c r="C65" s="111"/>
      <c r="D65" s="111"/>
    </row>
    <row r="66" spans="1:4" s="151" customFormat="1" ht="12" customHeight="1" thickBot="1">
      <c r="A66" s="155" t="s">
        <v>253</v>
      </c>
      <c r="B66" s="101" t="s">
        <v>254</v>
      </c>
      <c r="C66" s="106">
        <f>SUM(C67:C70)</f>
        <v>0</v>
      </c>
      <c r="D66" s="106">
        <f>SUM(D67:D70)</f>
        <v>0</v>
      </c>
    </row>
    <row r="67" spans="1:4" s="151" customFormat="1" ht="12" customHeight="1">
      <c r="A67" s="11" t="s">
        <v>106</v>
      </c>
      <c r="B67" s="152" t="s">
        <v>255</v>
      </c>
      <c r="C67" s="111"/>
      <c r="D67" s="111"/>
    </row>
    <row r="68" spans="1:4" s="151" customFormat="1" ht="12" customHeight="1">
      <c r="A68" s="10" t="s">
        <v>107</v>
      </c>
      <c r="B68" s="153" t="s">
        <v>256</v>
      </c>
      <c r="C68" s="111"/>
      <c r="D68" s="111"/>
    </row>
    <row r="69" spans="1:4" s="151" customFormat="1" ht="12" customHeight="1">
      <c r="A69" s="10" t="s">
        <v>283</v>
      </c>
      <c r="B69" s="153" t="s">
        <v>257</v>
      </c>
      <c r="C69" s="111"/>
      <c r="D69" s="111"/>
    </row>
    <row r="70" spans="1:4" s="151" customFormat="1" ht="12" customHeight="1" thickBot="1">
      <c r="A70" s="12" t="s">
        <v>284</v>
      </c>
      <c r="B70" s="154" t="s">
        <v>258</v>
      </c>
      <c r="C70" s="111"/>
      <c r="D70" s="111"/>
    </row>
    <row r="71" spans="1:4" s="151" customFormat="1" ht="12" customHeight="1" thickBot="1">
      <c r="A71" s="155" t="s">
        <v>259</v>
      </c>
      <c r="B71" s="101" t="s">
        <v>260</v>
      </c>
      <c r="C71" s="106">
        <f>SUM(C72:C73)</f>
        <v>0</v>
      </c>
      <c r="D71" s="106">
        <f>SUM(D72:D73)</f>
        <v>0</v>
      </c>
    </row>
    <row r="72" spans="1:4" s="151" customFormat="1" ht="12" customHeight="1">
      <c r="A72" s="11" t="s">
        <v>285</v>
      </c>
      <c r="B72" s="152" t="s">
        <v>261</v>
      </c>
      <c r="C72" s="111"/>
      <c r="D72" s="111"/>
    </row>
    <row r="73" spans="1:4" s="151" customFormat="1" ht="12" customHeight="1" thickBot="1">
      <c r="A73" s="12" t="s">
        <v>286</v>
      </c>
      <c r="B73" s="154" t="s">
        <v>262</v>
      </c>
      <c r="C73" s="111"/>
      <c r="D73" s="111"/>
    </row>
    <row r="74" spans="1:4" s="151" customFormat="1" ht="12" customHeight="1" thickBot="1">
      <c r="A74" s="155" t="s">
        <v>263</v>
      </c>
      <c r="B74" s="101" t="s">
        <v>264</v>
      </c>
      <c r="C74" s="106">
        <f>SUM(C75:C77)</f>
        <v>0</v>
      </c>
      <c r="D74" s="106">
        <f>SUM(D75:D77)</f>
        <v>0</v>
      </c>
    </row>
    <row r="75" spans="1:4" s="151" customFormat="1" ht="12" customHeight="1">
      <c r="A75" s="11" t="s">
        <v>287</v>
      </c>
      <c r="B75" s="152" t="s">
        <v>265</v>
      </c>
      <c r="C75" s="111"/>
      <c r="D75" s="111"/>
    </row>
    <row r="76" spans="1:4" s="151" customFormat="1" ht="12" customHeight="1">
      <c r="A76" s="10" t="s">
        <v>288</v>
      </c>
      <c r="B76" s="153" t="s">
        <v>266</v>
      </c>
      <c r="C76" s="111"/>
      <c r="D76" s="111"/>
    </row>
    <row r="77" spans="1:4" s="151" customFormat="1" ht="12" customHeight="1" thickBot="1">
      <c r="A77" s="12" t="s">
        <v>289</v>
      </c>
      <c r="B77" s="154" t="s">
        <v>267</v>
      </c>
      <c r="C77" s="111"/>
      <c r="D77" s="111"/>
    </row>
    <row r="78" spans="1:4" s="151" customFormat="1" ht="12" customHeight="1" thickBot="1">
      <c r="A78" s="155" t="s">
        <v>268</v>
      </c>
      <c r="B78" s="101" t="s">
        <v>290</v>
      </c>
      <c r="C78" s="106">
        <f>SUM(C79:C82)</f>
        <v>0</v>
      </c>
      <c r="D78" s="106">
        <f>SUM(D79:D82)</f>
        <v>0</v>
      </c>
    </row>
    <row r="79" spans="1:4" s="151" customFormat="1" ht="12" customHeight="1">
      <c r="A79" s="157" t="s">
        <v>269</v>
      </c>
      <c r="B79" s="152" t="s">
        <v>270</v>
      </c>
      <c r="C79" s="111"/>
      <c r="D79" s="111"/>
    </row>
    <row r="80" spans="1:4" s="151" customFormat="1" ht="12" customHeight="1">
      <c r="A80" s="158" t="s">
        <v>271</v>
      </c>
      <c r="B80" s="153" t="s">
        <v>272</v>
      </c>
      <c r="C80" s="111"/>
      <c r="D80" s="111"/>
    </row>
    <row r="81" spans="1:4" s="151" customFormat="1" ht="12" customHeight="1">
      <c r="A81" s="158" t="s">
        <v>273</v>
      </c>
      <c r="B81" s="153" t="s">
        <v>274</v>
      </c>
      <c r="C81" s="111"/>
      <c r="D81" s="111"/>
    </row>
    <row r="82" spans="1:4" s="151" customFormat="1" ht="12" customHeight="1" thickBot="1">
      <c r="A82" s="159" t="s">
        <v>275</v>
      </c>
      <c r="B82" s="154" t="s">
        <v>276</v>
      </c>
      <c r="C82" s="111"/>
      <c r="D82" s="111"/>
    </row>
    <row r="83" spans="1:4" s="151" customFormat="1" ht="13.5" customHeight="1" thickBot="1">
      <c r="A83" s="155" t="s">
        <v>277</v>
      </c>
      <c r="B83" s="101" t="s">
        <v>278</v>
      </c>
      <c r="C83" s="170"/>
      <c r="D83" s="170"/>
    </row>
    <row r="84" spans="1:4" s="151" customFormat="1" ht="15.75" customHeight="1" thickBot="1">
      <c r="A84" s="155" t="s">
        <v>279</v>
      </c>
      <c r="B84" s="160" t="s">
        <v>280</v>
      </c>
      <c r="C84" s="112">
        <f>+C62+C66+C71+C74+C78+C83</f>
        <v>0</v>
      </c>
      <c r="D84" s="112">
        <f>+D62+D66+D71+D74+D78+D83</f>
        <v>0</v>
      </c>
    </row>
    <row r="85" spans="1:4" s="151" customFormat="1" ht="16.5" customHeight="1" thickBot="1">
      <c r="A85" s="161" t="s">
        <v>293</v>
      </c>
      <c r="B85" s="162" t="s">
        <v>281</v>
      </c>
      <c r="C85" s="112">
        <f>+C61+C84</f>
        <v>4800</v>
      </c>
      <c r="D85" s="112">
        <f>+D61+D84</f>
        <v>5447</v>
      </c>
    </row>
    <row r="86" spans="1:4" s="151" customFormat="1" ht="83.25" customHeight="1">
      <c r="A86" s="1"/>
      <c r="B86" s="2"/>
      <c r="C86" s="2"/>
      <c r="D86" s="2"/>
    </row>
    <row r="87" spans="1:4" ht="16.5" customHeight="1">
      <c r="A87" s="307" t="s">
        <v>36</v>
      </c>
      <c r="B87" s="307"/>
      <c r="C87" s="307"/>
      <c r="D87" s="307"/>
    </row>
    <row r="88" spans="1:4" s="163" customFormat="1" ht="16.5" customHeight="1" thickBot="1">
      <c r="A88" s="308" t="s">
        <v>109</v>
      </c>
      <c r="B88" s="308"/>
      <c r="C88" s="190"/>
      <c r="D88" s="51" t="s">
        <v>154</v>
      </c>
    </row>
    <row r="89" spans="1:4" ht="37.5" customHeight="1" thickBot="1">
      <c r="A89" s="19" t="s">
        <v>55</v>
      </c>
      <c r="B89" s="20" t="s">
        <v>37</v>
      </c>
      <c r="C89" s="26" t="s">
        <v>182</v>
      </c>
      <c r="D89" s="26" t="s">
        <v>417</v>
      </c>
    </row>
    <row r="90" spans="1:4" s="150" customFormat="1" ht="12" customHeight="1" thickBot="1">
      <c r="A90" s="23">
        <v>1</v>
      </c>
      <c r="B90" s="24">
        <v>2</v>
      </c>
      <c r="C90" s="146">
        <v>3</v>
      </c>
      <c r="D90" s="146">
        <v>4</v>
      </c>
    </row>
    <row r="91" spans="1:4" ht="12" customHeight="1" thickBot="1">
      <c r="A91" s="18" t="s">
        <v>8</v>
      </c>
      <c r="B91" s="22" t="s">
        <v>296</v>
      </c>
      <c r="C91" s="105">
        <f>SUM(C92:C96)</f>
        <v>0</v>
      </c>
      <c r="D91" s="105">
        <f>SUM(D92:D96)</f>
        <v>0</v>
      </c>
    </row>
    <row r="92" spans="1:4" ht="12" customHeight="1">
      <c r="A92" s="13" t="s">
        <v>80</v>
      </c>
      <c r="B92" s="6" t="s">
        <v>38</v>
      </c>
      <c r="C92" s="107"/>
      <c r="D92" s="107"/>
    </row>
    <row r="93" spans="1:4" ht="12" customHeight="1">
      <c r="A93" s="10" t="s">
        <v>81</v>
      </c>
      <c r="B93" s="4" t="s">
        <v>129</v>
      </c>
      <c r="C93" s="108"/>
      <c r="D93" s="108"/>
    </row>
    <row r="94" spans="1:4" ht="12" customHeight="1">
      <c r="A94" s="10" t="s">
        <v>82</v>
      </c>
      <c r="B94" s="4" t="s">
        <v>104</v>
      </c>
      <c r="C94" s="110"/>
      <c r="D94" s="110"/>
    </row>
    <row r="95" spans="1:4" ht="12" customHeight="1">
      <c r="A95" s="10" t="s">
        <v>83</v>
      </c>
      <c r="B95" s="7" t="s">
        <v>130</v>
      </c>
      <c r="C95" s="110"/>
      <c r="D95" s="110"/>
    </row>
    <row r="96" spans="1:4" ht="12" customHeight="1">
      <c r="A96" s="10" t="s">
        <v>94</v>
      </c>
      <c r="B96" s="15" t="s">
        <v>131</v>
      </c>
      <c r="C96" s="110"/>
      <c r="D96" s="110"/>
    </row>
    <row r="97" spans="1:4" ht="12" customHeight="1">
      <c r="A97" s="10" t="s">
        <v>84</v>
      </c>
      <c r="B97" s="4" t="s">
        <v>297</v>
      </c>
      <c r="C97" s="110"/>
      <c r="D97" s="110"/>
    </row>
    <row r="98" spans="1:4" ht="12" customHeight="1">
      <c r="A98" s="10" t="s">
        <v>85</v>
      </c>
      <c r="B98" s="52" t="s">
        <v>298</v>
      </c>
      <c r="C98" s="110"/>
      <c r="D98" s="110"/>
    </row>
    <row r="99" spans="1:4" ht="12" customHeight="1">
      <c r="A99" s="10" t="s">
        <v>95</v>
      </c>
      <c r="B99" s="53" t="s">
        <v>299</v>
      </c>
      <c r="C99" s="110"/>
      <c r="D99" s="110"/>
    </row>
    <row r="100" spans="1:4" ht="12" customHeight="1">
      <c r="A100" s="10" t="s">
        <v>96</v>
      </c>
      <c r="B100" s="53" t="s">
        <v>300</v>
      </c>
      <c r="C100" s="110"/>
      <c r="D100" s="110"/>
    </row>
    <row r="101" spans="1:4" ht="12" customHeight="1">
      <c r="A101" s="10" t="s">
        <v>97</v>
      </c>
      <c r="B101" s="52" t="s">
        <v>301</v>
      </c>
      <c r="C101" s="110"/>
      <c r="D101" s="110"/>
    </row>
    <row r="102" spans="1:4" ht="12" customHeight="1">
      <c r="A102" s="10" t="s">
        <v>98</v>
      </c>
      <c r="B102" s="52" t="s">
        <v>302</v>
      </c>
      <c r="C102" s="110"/>
      <c r="D102" s="110"/>
    </row>
    <row r="103" spans="1:4" ht="12" customHeight="1">
      <c r="A103" s="10" t="s">
        <v>100</v>
      </c>
      <c r="B103" s="53" t="s">
        <v>303</v>
      </c>
      <c r="C103" s="110"/>
      <c r="D103" s="110"/>
    </row>
    <row r="104" spans="1:4" ht="12" customHeight="1">
      <c r="A104" s="9" t="s">
        <v>132</v>
      </c>
      <c r="B104" s="54" t="s">
        <v>304</v>
      </c>
      <c r="C104" s="110"/>
      <c r="D104" s="110"/>
    </row>
    <row r="105" spans="1:4" ht="12" customHeight="1">
      <c r="A105" s="10" t="s">
        <v>294</v>
      </c>
      <c r="B105" s="54" t="s">
        <v>305</v>
      </c>
      <c r="C105" s="110"/>
      <c r="D105" s="110"/>
    </row>
    <row r="106" spans="1:4" ht="12" customHeight="1" thickBot="1">
      <c r="A106" s="14" t="s">
        <v>295</v>
      </c>
      <c r="B106" s="55" t="s">
        <v>306</v>
      </c>
      <c r="C106" s="113"/>
      <c r="D106" s="113"/>
    </row>
    <row r="107" spans="1:4" ht="12" customHeight="1" thickBot="1">
      <c r="A107" s="16" t="s">
        <v>9</v>
      </c>
      <c r="B107" s="21" t="s">
        <v>307</v>
      </c>
      <c r="C107" s="106">
        <f>+C108+C110+C112</f>
        <v>0</v>
      </c>
      <c r="D107" s="106">
        <f>+D108+D110+D112</f>
        <v>0</v>
      </c>
    </row>
    <row r="108" spans="1:4" ht="12" customHeight="1">
      <c r="A108" s="11" t="s">
        <v>86</v>
      </c>
      <c r="B108" s="4" t="s">
        <v>153</v>
      </c>
      <c r="C108" s="109"/>
      <c r="D108" s="109"/>
    </row>
    <row r="109" spans="1:4" ht="12" customHeight="1">
      <c r="A109" s="11" t="s">
        <v>87</v>
      </c>
      <c r="B109" s="8" t="s">
        <v>311</v>
      </c>
      <c r="C109" s="109"/>
      <c r="D109" s="109"/>
    </row>
    <row r="110" spans="1:4" ht="12" customHeight="1">
      <c r="A110" s="11" t="s">
        <v>88</v>
      </c>
      <c r="B110" s="8" t="s">
        <v>133</v>
      </c>
      <c r="C110" s="108"/>
      <c r="D110" s="108"/>
    </row>
    <row r="111" spans="1:4" ht="12" customHeight="1">
      <c r="A111" s="11" t="s">
        <v>89</v>
      </c>
      <c r="B111" s="8" t="s">
        <v>312</v>
      </c>
      <c r="C111" s="98"/>
      <c r="D111" s="98"/>
    </row>
    <row r="112" spans="1:4" ht="12" customHeight="1">
      <c r="A112" s="11" t="s">
        <v>90</v>
      </c>
      <c r="B112" s="103" t="s">
        <v>156</v>
      </c>
      <c r="C112" s="98"/>
      <c r="D112" s="98"/>
    </row>
    <row r="113" spans="1:4" ht="12" customHeight="1">
      <c r="A113" s="11" t="s">
        <v>99</v>
      </c>
      <c r="B113" s="102" t="s">
        <v>389</v>
      </c>
      <c r="C113" s="98"/>
      <c r="D113" s="98"/>
    </row>
    <row r="114" spans="1:4" ht="12" customHeight="1">
      <c r="A114" s="11" t="s">
        <v>101</v>
      </c>
      <c r="B114" s="148" t="s">
        <v>317</v>
      </c>
      <c r="C114" s="98"/>
      <c r="D114" s="98"/>
    </row>
    <row r="115" spans="1:4" ht="22.5">
      <c r="A115" s="11" t="s">
        <v>134</v>
      </c>
      <c r="B115" s="53" t="s">
        <v>300</v>
      </c>
      <c r="C115" s="98"/>
      <c r="D115" s="98"/>
    </row>
    <row r="116" spans="1:4" ht="12" customHeight="1">
      <c r="A116" s="11" t="s">
        <v>135</v>
      </c>
      <c r="B116" s="53" t="s">
        <v>316</v>
      </c>
      <c r="C116" s="98"/>
      <c r="D116" s="98"/>
    </row>
    <row r="117" spans="1:4" ht="12" customHeight="1">
      <c r="A117" s="11" t="s">
        <v>136</v>
      </c>
      <c r="B117" s="53" t="s">
        <v>315</v>
      </c>
      <c r="C117" s="98"/>
      <c r="D117" s="98"/>
    </row>
    <row r="118" spans="1:4" ht="12" customHeight="1">
      <c r="A118" s="11" t="s">
        <v>308</v>
      </c>
      <c r="B118" s="53" t="s">
        <v>303</v>
      </c>
      <c r="C118" s="98"/>
      <c r="D118" s="98"/>
    </row>
    <row r="119" spans="1:4" ht="12" customHeight="1">
      <c r="A119" s="11" t="s">
        <v>309</v>
      </c>
      <c r="B119" s="53" t="s">
        <v>314</v>
      </c>
      <c r="C119" s="98"/>
      <c r="D119" s="98"/>
    </row>
    <row r="120" spans="1:4" ht="23.25" thickBot="1">
      <c r="A120" s="9" t="s">
        <v>310</v>
      </c>
      <c r="B120" s="53" t="s">
        <v>313</v>
      </c>
      <c r="C120" s="99"/>
      <c r="D120" s="99"/>
    </row>
    <row r="121" spans="1:4" ht="12" customHeight="1" thickBot="1">
      <c r="A121" s="16" t="s">
        <v>10</v>
      </c>
      <c r="B121" s="48" t="s">
        <v>318</v>
      </c>
      <c r="C121" s="106">
        <f>+C122+C123</f>
        <v>0</v>
      </c>
      <c r="D121" s="106">
        <f>+D122+D123</f>
        <v>0</v>
      </c>
    </row>
    <row r="122" spans="1:4" ht="12" customHeight="1">
      <c r="A122" s="11" t="s">
        <v>69</v>
      </c>
      <c r="B122" s="5" t="s">
        <v>46</v>
      </c>
      <c r="C122" s="109"/>
      <c r="D122" s="109"/>
    </row>
    <row r="123" spans="1:4" ht="12" customHeight="1" thickBot="1">
      <c r="A123" s="12" t="s">
        <v>70</v>
      </c>
      <c r="B123" s="8" t="s">
        <v>47</v>
      </c>
      <c r="C123" s="110"/>
      <c r="D123" s="110"/>
    </row>
    <row r="124" spans="1:4" ht="12" customHeight="1" thickBot="1">
      <c r="A124" s="16" t="s">
        <v>11</v>
      </c>
      <c r="B124" s="48" t="s">
        <v>319</v>
      </c>
      <c r="C124" s="106">
        <f>+C91+C107+C121</f>
        <v>0</v>
      </c>
      <c r="D124" s="106">
        <f>+D91+D107+D121</f>
        <v>0</v>
      </c>
    </row>
    <row r="125" spans="1:4" ht="12" customHeight="1" thickBot="1">
      <c r="A125" s="16" t="s">
        <v>12</v>
      </c>
      <c r="B125" s="48" t="s">
        <v>320</v>
      </c>
      <c r="C125" s="106">
        <f>+C126+C127+C128</f>
        <v>0</v>
      </c>
      <c r="D125" s="106">
        <f>+D126+D127+D128</f>
        <v>0</v>
      </c>
    </row>
    <row r="126" spans="1:4" ht="12" customHeight="1">
      <c r="A126" s="11" t="s">
        <v>73</v>
      </c>
      <c r="B126" s="5" t="s">
        <v>321</v>
      </c>
      <c r="C126" s="98"/>
      <c r="D126" s="98"/>
    </row>
    <row r="127" spans="1:4" ht="12" customHeight="1">
      <c r="A127" s="11" t="s">
        <v>74</v>
      </c>
      <c r="B127" s="5" t="s">
        <v>322</v>
      </c>
      <c r="C127" s="98"/>
      <c r="D127" s="98"/>
    </row>
    <row r="128" spans="1:4" ht="12" customHeight="1" thickBot="1">
      <c r="A128" s="9" t="s">
        <v>75</v>
      </c>
      <c r="B128" s="3" t="s">
        <v>323</v>
      </c>
      <c r="C128" s="98"/>
      <c r="D128" s="98"/>
    </row>
    <row r="129" spans="1:4" ht="12" customHeight="1" thickBot="1">
      <c r="A129" s="16" t="s">
        <v>13</v>
      </c>
      <c r="B129" s="48" t="s">
        <v>372</v>
      </c>
      <c r="C129" s="106">
        <f>+C130+C131+C132+C133</f>
        <v>0</v>
      </c>
      <c r="D129" s="106">
        <f>+D130+D131+D132+D133</f>
        <v>0</v>
      </c>
    </row>
    <row r="130" spans="1:4" ht="12" customHeight="1">
      <c r="A130" s="11" t="s">
        <v>76</v>
      </c>
      <c r="B130" s="5" t="s">
        <v>324</v>
      </c>
      <c r="C130" s="98"/>
      <c r="D130" s="98"/>
    </row>
    <row r="131" spans="1:4" ht="12" customHeight="1">
      <c r="A131" s="11" t="s">
        <v>77</v>
      </c>
      <c r="B131" s="5" t="s">
        <v>325</v>
      </c>
      <c r="C131" s="98"/>
      <c r="D131" s="98"/>
    </row>
    <row r="132" spans="1:4" ht="12" customHeight="1">
      <c r="A132" s="11" t="s">
        <v>227</v>
      </c>
      <c r="B132" s="5" t="s">
        <v>326</v>
      </c>
      <c r="C132" s="98"/>
      <c r="D132" s="98"/>
    </row>
    <row r="133" spans="1:4" ht="12" customHeight="1" thickBot="1">
      <c r="A133" s="9" t="s">
        <v>228</v>
      </c>
      <c r="B133" s="3" t="s">
        <v>327</v>
      </c>
      <c r="C133" s="98"/>
      <c r="D133" s="98"/>
    </row>
    <row r="134" spans="1:4" ht="12" customHeight="1" thickBot="1">
      <c r="A134" s="16" t="s">
        <v>14</v>
      </c>
      <c r="B134" s="48" t="s">
        <v>328</v>
      </c>
      <c r="C134" s="112">
        <f>+C135+C136+C137+C138</f>
        <v>0</v>
      </c>
      <c r="D134" s="112">
        <f>+D135+D136+D137+D138</f>
        <v>0</v>
      </c>
    </row>
    <row r="135" spans="1:4" ht="12" customHeight="1">
      <c r="A135" s="11" t="s">
        <v>78</v>
      </c>
      <c r="B135" s="5" t="s">
        <v>329</v>
      </c>
      <c r="C135" s="98"/>
      <c r="D135" s="98"/>
    </row>
    <row r="136" spans="1:4" ht="12" customHeight="1">
      <c r="A136" s="11" t="s">
        <v>79</v>
      </c>
      <c r="B136" s="5" t="s">
        <v>339</v>
      </c>
      <c r="C136" s="98"/>
      <c r="D136" s="98"/>
    </row>
    <row r="137" spans="1:4" ht="12" customHeight="1">
      <c r="A137" s="11" t="s">
        <v>240</v>
      </c>
      <c r="B137" s="5" t="s">
        <v>330</v>
      </c>
      <c r="C137" s="98"/>
      <c r="D137" s="98"/>
    </row>
    <row r="138" spans="1:4" ht="12" customHeight="1" thickBot="1">
      <c r="A138" s="9" t="s">
        <v>241</v>
      </c>
      <c r="B138" s="3" t="s">
        <v>331</v>
      </c>
      <c r="C138" s="98"/>
      <c r="D138" s="98"/>
    </row>
    <row r="139" spans="1:4" ht="12" customHeight="1" thickBot="1">
      <c r="A139" s="16" t="s">
        <v>15</v>
      </c>
      <c r="B139" s="48" t="s">
        <v>332</v>
      </c>
      <c r="C139" s="114">
        <f>+C140+C141+C142+C143</f>
        <v>0</v>
      </c>
      <c r="D139" s="114">
        <f>+D140+D141+D142+D143</f>
        <v>0</v>
      </c>
    </row>
    <row r="140" spans="1:4" ht="12" customHeight="1">
      <c r="A140" s="11" t="s">
        <v>127</v>
      </c>
      <c r="B140" s="5" t="s">
        <v>333</v>
      </c>
      <c r="C140" s="98"/>
      <c r="D140" s="98"/>
    </row>
    <row r="141" spans="1:4" ht="12" customHeight="1">
      <c r="A141" s="11" t="s">
        <v>128</v>
      </c>
      <c r="B141" s="5" t="s">
        <v>334</v>
      </c>
      <c r="C141" s="98"/>
      <c r="D141" s="98"/>
    </row>
    <row r="142" spans="1:4" ht="12" customHeight="1">
      <c r="A142" s="11" t="s">
        <v>155</v>
      </c>
      <c r="B142" s="5" t="s">
        <v>335</v>
      </c>
      <c r="C142" s="98"/>
      <c r="D142" s="98"/>
    </row>
    <row r="143" spans="1:4" ht="12" customHeight="1" thickBot="1">
      <c r="A143" s="11" t="s">
        <v>243</v>
      </c>
      <c r="B143" s="5" t="s">
        <v>336</v>
      </c>
      <c r="C143" s="98"/>
      <c r="D143" s="98"/>
    </row>
    <row r="144" spans="1:10" ht="15" customHeight="1" thickBot="1">
      <c r="A144" s="16" t="s">
        <v>16</v>
      </c>
      <c r="B144" s="48" t="s">
        <v>337</v>
      </c>
      <c r="C144" s="164">
        <f>+C125+C129+C134+C139</f>
        <v>0</v>
      </c>
      <c r="D144" s="164">
        <f>+D125+D129+D134+D139</f>
        <v>0</v>
      </c>
      <c r="G144" s="165"/>
      <c r="H144" s="166"/>
      <c r="I144" s="166"/>
      <c r="J144" s="166"/>
    </row>
    <row r="145" spans="1:4" s="151" customFormat="1" ht="12.75" customHeight="1" thickBot="1">
      <c r="A145" s="104" t="s">
        <v>17</v>
      </c>
      <c r="B145" s="138" t="s">
        <v>338</v>
      </c>
      <c r="C145" s="164">
        <f>+C124+C144</f>
        <v>0</v>
      </c>
      <c r="D145" s="164">
        <f>+D124+D144</f>
        <v>0</v>
      </c>
    </row>
    <row r="146" ht="7.5" customHeight="1"/>
    <row r="147" spans="1:4" ht="15.75">
      <c r="A147" s="309" t="s">
        <v>340</v>
      </c>
      <c r="B147" s="309"/>
      <c r="C147" s="309"/>
      <c r="D147" s="309"/>
    </row>
    <row r="148" spans="1:4" ht="15" customHeight="1" thickBot="1">
      <c r="A148" s="306" t="s">
        <v>110</v>
      </c>
      <c r="B148" s="306"/>
      <c r="C148" s="189"/>
      <c r="D148" s="189"/>
    </row>
    <row r="149" spans="1:5" ht="13.5" customHeight="1" thickBot="1">
      <c r="A149" s="16">
        <v>1</v>
      </c>
      <c r="B149" s="21" t="s">
        <v>341</v>
      </c>
      <c r="C149" s="106">
        <f>+C61-C124</f>
        <v>4800</v>
      </c>
      <c r="D149" s="106">
        <f>+D61-D124</f>
        <v>5447</v>
      </c>
      <c r="E149" s="167"/>
    </row>
    <row r="150" spans="1:4" ht="27.75" customHeight="1" thickBot="1">
      <c r="A150" s="16" t="s">
        <v>9</v>
      </c>
      <c r="B150" s="21" t="s">
        <v>342</v>
      </c>
      <c r="C150" s="106">
        <f>+C84-C144</f>
        <v>0</v>
      </c>
      <c r="D150" s="106">
        <f>+D84-D144</f>
        <v>0</v>
      </c>
    </row>
  </sheetData>
  <sheetProtection/>
  <mergeCells count="7">
    <mergeCell ref="A1:D1"/>
    <mergeCell ref="A147:D147"/>
    <mergeCell ref="A148:B148"/>
    <mergeCell ref="A2:D2"/>
    <mergeCell ref="A3:B3"/>
    <mergeCell ref="A87:D87"/>
    <mergeCell ref="A88:B88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 xml:space="preserve">&amp;C&amp;"Times New Roman CE,Félkövér"&amp;12
Galvács Község Önkormányzat
2014. ÉVI KÖLTSÉGVETÉS
ÁLLAMI (ÁLLAMIGAZGATÁSI) FELADATOK MÉRLEGE
&amp;R&amp;"Times New Roman CE,Félkövér dőlt"&amp;11 1.4. melléklet a ............... önkormányzati rendelethez </oddHeader>
  </headerFooter>
  <rowBreaks count="1" manualBreakCount="1">
    <brk id="86" max="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32"/>
  <sheetViews>
    <sheetView zoomScale="115" zoomScaleNormal="115" zoomScaleSheetLayoutView="100" workbookViewId="0" topLeftCell="A1">
      <selection activeCell="J9" sqref="J9"/>
    </sheetView>
  </sheetViews>
  <sheetFormatPr defaultColWidth="9.00390625" defaultRowHeight="12.75"/>
  <cols>
    <col min="1" max="1" width="6.875" style="34" customWidth="1"/>
    <col min="2" max="2" width="39.625" style="94" customWidth="1"/>
    <col min="3" max="4" width="11.125" style="94" customWidth="1"/>
    <col min="5" max="5" width="36.00390625" style="34" customWidth="1"/>
    <col min="6" max="6" width="11.00390625" style="34" customWidth="1"/>
    <col min="7" max="7" width="11.125" style="34" customWidth="1"/>
    <col min="8" max="8" width="4.875" style="34" customWidth="1"/>
    <col min="9" max="16384" width="9.375" style="34" customWidth="1"/>
  </cols>
  <sheetData>
    <row r="1" spans="1:7" ht="12.75">
      <c r="A1" s="340" t="s">
        <v>442</v>
      </c>
      <c r="B1" s="340"/>
      <c r="C1" s="340"/>
      <c r="D1" s="340"/>
      <c r="E1" s="340"/>
      <c r="F1" s="340"/>
      <c r="G1" s="340"/>
    </row>
    <row r="2" spans="1:8" ht="39.75" customHeight="1">
      <c r="A2" s="201"/>
      <c r="B2" s="202" t="s">
        <v>113</v>
      </c>
      <c r="C2" s="202"/>
      <c r="D2" s="202"/>
      <c r="E2" s="203"/>
      <c r="F2" s="203"/>
      <c r="G2" s="203"/>
      <c r="H2" s="312" t="s">
        <v>429</v>
      </c>
    </row>
    <row r="3" spans="1:8" ht="14.25" thickBot="1">
      <c r="A3" s="201"/>
      <c r="B3" s="204"/>
      <c r="C3" s="204"/>
      <c r="D3" s="201"/>
      <c r="E3" s="201"/>
      <c r="F3" s="201"/>
      <c r="G3" s="205" t="s">
        <v>48</v>
      </c>
      <c r="H3" s="312"/>
    </row>
    <row r="4" spans="1:8" ht="18" customHeight="1" thickBot="1">
      <c r="A4" s="310" t="s">
        <v>55</v>
      </c>
      <c r="B4" s="206" t="s">
        <v>43</v>
      </c>
      <c r="C4" s="207"/>
      <c r="D4" s="207"/>
      <c r="E4" s="206" t="s">
        <v>45</v>
      </c>
      <c r="F4" s="208"/>
      <c r="G4" s="208"/>
      <c r="H4" s="312"/>
    </row>
    <row r="5" spans="1:8" s="117" customFormat="1" ht="35.25" customHeight="1" thickBot="1">
      <c r="A5" s="311"/>
      <c r="B5" s="209" t="s">
        <v>49</v>
      </c>
      <c r="C5" s="228" t="s">
        <v>182</v>
      </c>
      <c r="D5" s="245" t="s">
        <v>417</v>
      </c>
      <c r="E5" s="209" t="s">
        <v>49</v>
      </c>
      <c r="F5" s="228" t="s">
        <v>182</v>
      </c>
      <c r="G5" s="245" t="s">
        <v>417</v>
      </c>
      <c r="H5" s="312"/>
    </row>
    <row r="6" spans="1:8" s="121" customFormat="1" ht="12" customHeight="1" thickBot="1">
      <c r="A6" s="118">
        <v>1</v>
      </c>
      <c r="B6" s="119">
        <v>2</v>
      </c>
      <c r="C6" s="120">
        <v>3</v>
      </c>
      <c r="D6" s="118">
        <v>4</v>
      </c>
      <c r="E6" s="119">
        <v>5</v>
      </c>
      <c r="F6" s="120">
        <v>6</v>
      </c>
      <c r="G6" s="118">
        <v>7</v>
      </c>
      <c r="H6" s="312"/>
    </row>
    <row r="7" spans="1:8" ht="12.75" customHeight="1">
      <c r="A7" s="211" t="s">
        <v>8</v>
      </c>
      <c r="B7" s="132" t="s">
        <v>343</v>
      </c>
      <c r="C7" s="36">
        <v>9699</v>
      </c>
      <c r="D7" s="246">
        <v>12597</v>
      </c>
      <c r="E7" s="132" t="s">
        <v>50</v>
      </c>
      <c r="F7" s="264">
        <v>17224</v>
      </c>
      <c r="G7" s="264">
        <v>17090</v>
      </c>
      <c r="H7" s="312"/>
    </row>
    <row r="8" spans="1:8" ht="24.75" customHeight="1">
      <c r="A8" s="212" t="s">
        <v>9</v>
      </c>
      <c r="B8" s="124" t="s">
        <v>344</v>
      </c>
      <c r="C8" s="37">
        <v>18031</v>
      </c>
      <c r="D8" s="247">
        <v>15847</v>
      </c>
      <c r="E8" s="124" t="s">
        <v>129</v>
      </c>
      <c r="F8" s="194">
        <v>2862</v>
      </c>
      <c r="G8" s="194">
        <v>2996</v>
      </c>
      <c r="H8" s="312"/>
    </row>
    <row r="9" spans="1:8" ht="12.75" customHeight="1">
      <c r="A9" s="212" t="s">
        <v>10</v>
      </c>
      <c r="B9" s="124" t="s">
        <v>373</v>
      </c>
      <c r="C9" s="37"/>
      <c r="D9" s="247"/>
      <c r="E9" s="124" t="s">
        <v>159</v>
      </c>
      <c r="F9" s="194">
        <v>10865</v>
      </c>
      <c r="G9" s="194">
        <v>15877</v>
      </c>
      <c r="H9" s="312"/>
    </row>
    <row r="10" spans="1:8" ht="12.75" customHeight="1">
      <c r="A10" s="212" t="s">
        <v>11</v>
      </c>
      <c r="B10" s="213" t="s">
        <v>120</v>
      </c>
      <c r="C10" s="37">
        <v>4800</v>
      </c>
      <c r="D10" s="247">
        <v>5447</v>
      </c>
      <c r="E10" s="124" t="s">
        <v>130</v>
      </c>
      <c r="F10" s="194">
        <v>930</v>
      </c>
      <c r="G10" s="194">
        <v>1095</v>
      </c>
      <c r="H10" s="312"/>
    </row>
    <row r="11" spans="1:8" ht="12.75" customHeight="1">
      <c r="A11" s="212" t="s">
        <v>12</v>
      </c>
      <c r="B11" s="214" t="s">
        <v>345</v>
      </c>
      <c r="C11" s="37"/>
      <c r="D11" s="247"/>
      <c r="E11" s="124" t="s">
        <v>131</v>
      </c>
      <c r="F11" s="194">
        <v>789</v>
      </c>
      <c r="G11" s="194">
        <v>1327</v>
      </c>
      <c r="H11" s="312"/>
    </row>
    <row r="12" spans="1:8" ht="12.75" customHeight="1">
      <c r="A12" s="212" t="s">
        <v>13</v>
      </c>
      <c r="B12" s="213" t="s">
        <v>346</v>
      </c>
      <c r="C12" s="37"/>
      <c r="D12" s="247"/>
      <c r="E12" s="124" t="s">
        <v>39</v>
      </c>
      <c r="F12" s="194">
        <v>10</v>
      </c>
      <c r="G12" s="194"/>
      <c r="H12" s="312"/>
    </row>
    <row r="13" spans="1:8" ht="12.75" customHeight="1">
      <c r="A13" s="212" t="s">
        <v>14</v>
      </c>
      <c r="B13" s="213" t="s">
        <v>225</v>
      </c>
      <c r="C13" s="37">
        <v>210</v>
      </c>
      <c r="D13" s="247">
        <v>1943</v>
      </c>
      <c r="E13" s="215"/>
      <c r="F13" s="194"/>
      <c r="G13" s="194"/>
      <c r="H13" s="312"/>
    </row>
    <row r="14" spans="1:8" ht="12.75" customHeight="1">
      <c r="A14" s="212" t="s">
        <v>15</v>
      </c>
      <c r="B14" s="216"/>
      <c r="C14" s="37"/>
      <c r="D14" s="247"/>
      <c r="E14" s="215"/>
      <c r="F14" s="194"/>
      <c r="G14" s="194"/>
      <c r="H14" s="312"/>
    </row>
    <row r="15" spans="1:8" ht="12.75" customHeight="1">
      <c r="A15" s="212" t="s">
        <v>16</v>
      </c>
      <c r="B15" s="168"/>
      <c r="C15" s="37"/>
      <c r="D15" s="247"/>
      <c r="E15" s="215"/>
      <c r="F15" s="194"/>
      <c r="G15" s="194"/>
      <c r="H15" s="312"/>
    </row>
    <row r="16" spans="1:8" ht="12.75" customHeight="1">
      <c r="A16" s="212" t="s">
        <v>17</v>
      </c>
      <c r="B16" s="216"/>
      <c r="C16" s="37"/>
      <c r="D16" s="247"/>
      <c r="E16" s="215"/>
      <c r="F16" s="194"/>
      <c r="G16" s="194"/>
      <c r="H16" s="312"/>
    </row>
    <row r="17" spans="1:8" ht="12.75" customHeight="1">
      <c r="A17" s="212" t="s">
        <v>18</v>
      </c>
      <c r="B17" s="216"/>
      <c r="C17" s="37"/>
      <c r="D17" s="247"/>
      <c r="E17" s="215"/>
      <c r="F17" s="194"/>
      <c r="G17" s="194"/>
      <c r="H17" s="312"/>
    </row>
    <row r="18" spans="1:8" ht="12.75" customHeight="1" thickBot="1">
      <c r="A18" s="212" t="s">
        <v>19</v>
      </c>
      <c r="B18" s="217"/>
      <c r="C18" s="248"/>
      <c r="D18" s="249"/>
      <c r="E18" s="215"/>
      <c r="F18" s="218"/>
      <c r="G18" s="218"/>
      <c r="H18" s="312"/>
    </row>
    <row r="19" spans="1:8" ht="25.5" customHeight="1" thickBot="1">
      <c r="A19" s="122" t="s">
        <v>20</v>
      </c>
      <c r="B19" s="49" t="s">
        <v>374</v>
      </c>
      <c r="C19" s="116">
        <f>+C7+C8+C10+C11+C13+C14+C15+C16+C17+C18</f>
        <v>32740</v>
      </c>
      <c r="D19" s="250">
        <f>+D7+D8+D10+D11+D13+D14+D15+D16+D17+D18</f>
        <v>35834</v>
      </c>
      <c r="E19" s="49" t="s">
        <v>354</v>
      </c>
      <c r="F19" s="192">
        <f>SUM(F7:F18)</f>
        <v>32680</v>
      </c>
      <c r="G19" s="192">
        <f>SUM(G7:G18)</f>
        <v>38385</v>
      </c>
      <c r="H19" s="312"/>
    </row>
    <row r="20" spans="1:8" ht="12.75" customHeight="1">
      <c r="A20" s="219" t="s">
        <v>21</v>
      </c>
      <c r="B20" s="123" t="s">
        <v>349</v>
      </c>
      <c r="C20" s="251">
        <f>+C21+C22+C23+C24</f>
        <v>0</v>
      </c>
      <c r="D20" s="252">
        <f>+D21+D22+D23+D24</f>
        <v>3265</v>
      </c>
      <c r="E20" s="124" t="s">
        <v>137</v>
      </c>
      <c r="F20" s="193"/>
      <c r="G20" s="193"/>
      <c r="H20" s="312"/>
    </row>
    <row r="21" spans="1:8" ht="12.75" customHeight="1">
      <c r="A21" s="212" t="s">
        <v>22</v>
      </c>
      <c r="B21" s="124" t="s">
        <v>151</v>
      </c>
      <c r="C21" s="37"/>
      <c r="D21" s="247">
        <v>3265</v>
      </c>
      <c r="E21" s="124" t="s">
        <v>353</v>
      </c>
      <c r="F21" s="194"/>
      <c r="G21" s="194"/>
      <c r="H21" s="312"/>
    </row>
    <row r="22" spans="1:8" ht="12.75" customHeight="1">
      <c r="A22" s="212" t="s">
        <v>23</v>
      </c>
      <c r="B22" s="124" t="s">
        <v>152</v>
      </c>
      <c r="C22" s="37"/>
      <c r="D22" s="247"/>
      <c r="E22" s="124" t="s">
        <v>111</v>
      </c>
      <c r="F22" s="194"/>
      <c r="G22" s="194"/>
      <c r="H22" s="312"/>
    </row>
    <row r="23" spans="1:8" ht="12.75" customHeight="1">
      <c r="A23" s="212" t="s">
        <v>24</v>
      </c>
      <c r="B23" s="124" t="s">
        <v>157</v>
      </c>
      <c r="C23" s="37"/>
      <c r="D23" s="247"/>
      <c r="E23" s="124" t="s">
        <v>112</v>
      </c>
      <c r="F23" s="194"/>
      <c r="G23" s="194"/>
      <c r="H23" s="312"/>
    </row>
    <row r="24" spans="1:8" ht="12.75" customHeight="1">
      <c r="A24" s="212" t="s">
        <v>25</v>
      </c>
      <c r="B24" s="124" t="s">
        <v>158</v>
      </c>
      <c r="C24" s="37"/>
      <c r="D24" s="247"/>
      <c r="E24" s="123" t="s">
        <v>160</v>
      </c>
      <c r="F24" s="194"/>
      <c r="G24" s="194"/>
      <c r="H24" s="312"/>
    </row>
    <row r="25" spans="1:8" ht="12.75" customHeight="1">
      <c r="A25" s="212" t="s">
        <v>26</v>
      </c>
      <c r="B25" s="124" t="s">
        <v>350</v>
      </c>
      <c r="C25" s="253">
        <f>+C26+C27</f>
        <v>0</v>
      </c>
      <c r="D25" s="254">
        <f>+D26+D27</f>
        <v>0</v>
      </c>
      <c r="E25" s="124" t="s">
        <v>138</v>
      </c>
      <c r="F25" s="194"/>
      <c r="G25" s="194"/>
      <c r="H25" s="312"/>
    </row>
    <row r="26" spans="1:8" ht="12.75" customHeight="1">
      <c r="A26" s="219" t="s">
        <v>27</v>
      </c>
      <c r="B26" s="123" t="s">
        <v>347</v>
      </c>
      <c r="C26" s="224"/>
      <c r="D26" s="255"/>
      <c r="E26" s="132" t="s">
        <v>139</v>
      </c>
      <c r="F26" s="193"/>
      <c r="G26" s="193"/>
      <c r="H26" s="312"/>
    </row>
    <row r="27" spans="1:8" ht="12.75" customHeight="1" thickBot="1">
      <c r="A27" s="212" t="s">
        <v>28</v>
      </c>
      <c r="B27" s="124" t="s">
        <v>348</v>
      </c>
      <c r="C27" s="38"/>
      <c r="D27" s="256"/>
      <c r="E27" s="215"/>
      <c r="F27" s="194"/>
      <c r="G27" s="194"/>
      <c r="H27" s="312"/>
    </row>
    <row r="28" spans="1:8" ht="15.75" customHeight="1" thickBot="1">
      <c r="A28" s="122" t="s">
        <v>29</v>
      </c>
      <c r="B28" s="49" t="s">
        <v>351</v>
      </c>
      <c r="C28" s="116">
        <f>+C20+C25</f>
        <v>0</v>
      </c>
      <c r="D28" s="116">
        <f>+D20+D25</f>
        <v>3265</v>
      </c>
      <c r="E28" s="49" t="s">
        <v>355</v>
      </c>
      <c r="F28" s="192">
        <f>SUM(F20:F27)</f>
        <v>0</v>
      </c>
      <c r="G28" s="192">
        <f>SUM(G20:G27)</f>
        <v>0</v>
      </c>
      <c r="H28" s="312"/>
    </row>
    <row r="29" spans="1:8" ht="13.5" thickBot="1">
      <c r="A29" s="122" t="s">
        <v>30</v>
      </c>
      <c r="B29" s="125" t="s">
        <v>352</v>
      </c>
      <c r="C29" s="191">
        <f>+C19+C28</f>
        <v>32740</v>
      </c>
      <c r="D29" s="191">
        <f>+D19+D28</f>
        <v>39099</v>
      </c>
      <c r="E29" s="125" t="s">
        <v>356</v>
      </c>
      <c r="F29" s="126">
        <f>+F19+F28</f>
        <v>32680</v>
      </c>
      <c r="G29" s="126">
        <f>+G19+G28</f>
        <v>38385</v>
      </c>
      <c r="H29" s="312"/>
    </row>
    <row r="30" spans="1:8" ht="13.5" thickBot="1">
      <c r="A30" s="122" t="s">
        <v>31</v>
      </c>
      <c r="B30" s="125" t="s">
        <v>115</v>
      </c>
      <c r="C30" s="191"/>
      <c r="D30" s="191">
        <f>G19-D19</f>
        <v>2551</v>
      </c>
      <c r="E30" s="125" t="s">
        <v>116</v>
      </c>
      <c r="F30" s="126">
        <f>IF(C19-F19&gt;0,C19-F19,"-")</f>
        <v>60</v>
      </c>
      <c r="G30" s="126"/>
      <c r="H30" s="312"/>
    </row>
    <row r="31" spans="1:8" ht="13.5" thickBot="1">
      <c r="A31" s="122" t="s">
        <v>32</v>
      </c>
      <c r="B31" s="125" t="s">
        <v>161</v>
      </c>
      <c r="C31" s="191"/>
      <c r="D31" s="191"/>
      <c r="E31" s="125" t="s">
        <v>162</v>
      </c>
      <c r="F31" s="126">
        <f>IF(C19+C20-F29&gt;0,C19+C20-F29,"-")</f>
        <v>60</v>
      </c>
      <c r="G31" s="126">
        <f>IF(D19+D20-G29&gt;0,D19+D20-G29,"-")</f>
        <v>714</v>
      </c>
      <c r="H31" s="312"/>
    </row>
    <row r="32" spans="1:7" ht="18.75">
      <c r="A32" s="201"/>
      <c r="B32" s="313"/>
      <c r="C32" s="313"/>
      <c r="D32" s="313"/>
      <c r="E32" s="313"/>
      <c r="F32" s="220"/>
      <c r="G32" s="220"/>
    </row>
  </sheetData>
  <sheetProtection/>
  <mergeCells count="4">
    <mergeCell ref="A4:A5"/>
    <mergeCell ref="H2:H31"/>
    <mergeCell ref="B32:E32"/>
    <mergeCell ref="A1:G1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34"/>
  <sheetViews>
    <sheetView zoomScaleSheetLayoutView="115" workbookViewId="0" topLeftCell="A1">
      <selection activeCell="K8" sqref="K8"/>
    </sheetView>
  </sheetViews>
  <sheetFormatPr defaultColWidth="9.00390625" defaultRowHeight="12.75"/>
  <cols>
    <col min="1" max="1" width="6.875" style="34" customWidth="1"/>
    <col min="2" max="2" width="39.375" style="94" customWidth="1"/>
    <col min="3" max="3" width="11.625" style="94" customWidth="1"/>
    <col min="4" max="4" width="11.00390625" style="94" customWidth="1"/>
    <col min="5" max="5" width="35.875" style="34" customWidth="1"/>
    <col min="6" max="6" width="11.50390625" style="34" customWidth="1"/>
    <col min="7" max="7" width="11.375" style="34" customWidth="1"/>
    <col min="8" max="8" width="4.875" style="34" customWidth="1"/>
    <col min="9" max="16384" width="9.375" style="34" customWidth="1"/>
  </cols>
  <sheetData>
    <row r="1" spans="1:7" ht="12.75">
      <c r="A1" s="340" t="s">
        <v>443</v>
      </c>
      <c r="B1" s="340"/>
      <c r="C1" s="340"/>
      <c r="D1" s="340"/>
      <c r="E1" s="340"/>
      <c r="F1" s="340"/>
      <c r="G1" s="340"/>
    </row>
    <row r="2" spans="1:10" ht="31.5">
      <c r="A2" s="201"/>
      <c r="B2" s="202" t="s">
        <v>114</v>
      </c>
      <c r="C2" s="202"/>
      <c r="D2" s="202"/>
      <c r="E2" s="341"/>
      <c r="F2" s="203"/>
      <c r="G2" s="203"/>
      <c r="H2" s="312" t="s">
        <v>430</v>
      </c>
      <c r="I2" s="201"/>
      <c r="J2" s="201"/>
    </row>
    <row r="3" spans="1:10" ht="13.5" thickBot="1">
      <c r="A3" s="201"/>
      <c r="B3" s="204"/>
      <c r="C3" s="204"/>
      <c r="D3" s="201"/>
      <c r="E3" s="201"/>
      <c r="F3" s="201"/>
      <c r="G3" s="201"/>
      <c r="H3" s="312"/>
      <c r="I3" s="201"/>
      <c r="J3" s="201"/>
    </row>
    <row r="4" spans="1:10" ht="13.5" thickBot="1">
      <c r="A4" s="314" t="s">
        <v>55</v>
      </c>
      <c r="B4" s="206" t="s">
        <v>43</v>
      </c>
      <c r="C4" s="207"/>
      <c r="D4" s="207"/>
      <c r="E4" s="206" t="s">
        <v>45</v>
      </c>
      <c r="F4" s="208"/>
      <c r="G4" s="208"/>
      <c r="H4" s="312"/>
      <c r="I4" s="201"/>
      <c r="J4" s="201"/>
    </row>
    <row r="5" spans="1:10" s="117" customFormat="1" ht="28.5" customHeight="1" thickBot="1">
      <c r="A5" s="315"/>
      <c r="B5" s="209" t="s">
        <v>49</v>
      </c>
      <c r="C5" s="228" t="s">
        <v>182</v>
      </c>
      <c r="D5" s="245" t="s">
        <v>417</v>
      </c>
      <c r="E5" s="209" t="s">
        <v>49</v>
      </c>
      <c r="F5" s="228" t="s">
        <v>182</v>
      </c>
      <c r="G5" s="245" t="s">
        <v>417</v>
      </c>
      <c r="H5" s="312"/>
      <c r="I5" s="221"/>
      <c r="J5" s="221"/>
    </row>
    <row r="6" spans="1:10" s="117" customFormat="1" ht="13.5" thickBot="1">
      <c r="A6" s="118">
        <v>1</v>
      </c>
      <c r="B6" s="119">
        <v>2</v>
      </c>
      <c r="C6" s="120">
        <v>3</v>
      </c>
      <c r="D6" s="118">
        <v>4</v>
      </c>
      <c r="E6" s="119">
        <v>5</v>
      </c>
      <c r="F6" s="120">
        <v>6</v>
      </c>
      <c r="G6" s="118">
        <v>7</v>
      </c>
      <c r="H6" s="312"/>
      <c r="I6" s="221"/>
      <c r="J6" s="221"/>
    </row>
    <row r="7" spans="1:10" ht="24" customHeight="1">
      <c r="A7" s="211" t="s">
        <v>8</v>
      </c>
      <c r="B7" s="132" t="s">
        <v>357</v>
      </c>
      <c r="C7" s="265"/>
      <c r="D7" s="266"/>
      <c r="E7" s="132" t="s">
        <v>153</v>
      </c>
      <c r="F7" s="36">
        <v>1600</v>
      </c>
      <c r="G7" s="246">
        <v>2314</v>
      </c>
      <c r="H7" s="312"/>
      <c r="I7" s="201"/>
      <c r="J7" s="201"/>
    </row>
    <row r="8" spans="1:10" ht="24" customHeight="1">
      <c r="A8" s="212" t="s">
        <v>9</v>
      </c>
      <c r="B8" s="124" t="s">
        <v>358</v>
      </c>
      <c r="C8" s="37"/>
      <c r="D8" s="247"/>
      <c r="E8" s="124" t="s">
        <v>363</v>
      </c>
      <c r="F8" s="37"/>
      <c r="G8" s="247"/>
      <c r="H8" s="312"/>
      <c r="I8" s="201"/>
      <c r="J8" s="201"/>
    </row>
    <row r="9" spans="1:10" ht="12.75" customHeight="1">
      <c r="A9" s="212" t="s">
        <v>10</v>
      </c>
      <c r="B9" s="124" t="s">
        <v>1</v>
      </c>
      <c r="C9" s="37">
        <v>1540</v>
      </c>
      <c r="D9" s="247">
        <v>1540</v>
      </c>
      <c r="E9" s="124" t="s">
        <v>133</v>
      </c>
      <c r="F9" s="37"/>
      <c r="G9" s="247"/>
      <c r="H9" s="312"/>
      <c r="I9" s="201"/>
      <c r="J9" s="201"/>
    </row>
    <row r="10" spans="1:10" ht="12.75" customHeight="1">
      <c r="A10" s="212" t="s">
        <v>11</v>
      </c>
      <c r="B10" s="124" t="s">
        <v>359</v>
      </c>
      <c r="C10" s="37"/>
      <c r="D10" s="247"/>
      <c r="E10" s="124" t="s">
        <v>364</v>
      </c>
      <c r="F10" s="37"/>
      <c r="G10" s="247"/>
      <c r="H10" s="312"/>
      <c r="I10" s="201"/>
      <c r="J10" s="201"/>
    </row>
    <row r="11" spans="1:10" ht="12.75" customHeight="1">
      <c r="A11" s="212" t="s">
        <v>12</v>
      </c>
      <c r="B11" s="124" t="s">
        <v>360</v>
      </c>
      <c r="C11" s="37"/>
      <c r="D11" s="247"/>
      <c r="E11" s="124" t="s">
        <v>156</v>
      </c>
      <c r="F11" s="37"/>
      <c r="G11" s="247"/>
      <c r="H11" s="312"/>
      <c r="I11" s="201"/>
      <c r="J11" s="201"/>
    </row>
    <row r="12" spans="1:10" ht="12.75" customHeight="1">
      <c r="A12" s="212" t="s">
        <v>13</v>
      </c>
      <c r="B12" s="124" t="s">
        <v>361</v>
      </c>
      <c r="C12" s="37"/>
      <c r="D12" s="247"/>
      <c r="E12" s="215"/>
      <c r="F12" s="37"/>
      <c r="G12" s="247"/>
      <c r="H12" s="312"/>
      <c r="I12" s="201"/>
      <c r="J12" s="201"/>
    </row>
    <row r="13" spans="1:10" ht="12.75" customHeight="1">
      <c r="A13" s="212" t="s">
        <v>14</v>
      </c>
      <c r="B13" s="215"/>
      <c r="C13" s="37"/>
      <c r="D13" s="247"/>
      <c r="E13" s="215"/>
      <c r="F13" s="37"/>
      <c r="G13" s="247"/>
      <c r="H13" s="312"/>
      <c r="I13" s="201"/>
      <c r="J13" s="201"/>
    </row>
    <row r="14" spans="1:10" ht="12.75" customHeight="1">
      <c r="A14" s="212" t="s">
        <v>15</v>
      </c>
      <c r="B14" s="215"/>
      <c r="C14" s="37"/>
      <c r="D14" s="247"/>
      <c r="E14" s="215"/>
      <c r="F14" s="37"/>
      <c r="G14" s="247"/>
      <c r="H14" s="312"/>
      <c r="I14" s="201"/>
      <c r="J14" s="201"/>
    </row>
    <row r="15" spans="1:10" ht="12.75" customHeight="1">
      <c r="A15" s="212" t="s">
        <v>16</v>
      </c>
      <c r="B15" s="215"/>
      <c r="C15" s="37"/>
      <c r="D15" s="247"/>
      <c r="E15" s="215"/>
      <c r="F15" s="37"/>
      <c r="G15" s="247"/>
      <c r="H15" s="312"/>
      <c r="I15" s="201"/>
      <c r="J15" s="201"/>
    </row>
    <row r="16" spans="1:10" ht="12.75">
      <c r="A16" s="212" t="s">
        <v>17</v>
      </c>
      <c r="B16" s="215"/>
      <c r="C16" s="37"/>
      <c r="D16" s="247"/>
      <c r="E16" s="215"/>
      <c r="F16" s="37"/>
      <c r="G16" s="247"/>
      <c r="H16" s="312"/>
      <c r="I16" s="201"/>
      <c r="J16" s="201"/>
    </row>
    <row r="17" spans="1:10" ht="12.75" customHeight="1" thickBot="1">
      <c r="A17" s="219" t="s">
        <v>18</v>
      </c>
      <c r="B17" s="222"/>
      <c r="C17" s="223"/>
      <c r="D17" s="258"/>
      <c r="E17" s="123" t="s">
        <v>39</v>
      </c>
      <c r="F17" s="224"/>
      <c r="G17" s="255"/>
      <c r="H17" s="312"/>
      <c r="I17" s="201"/>
      <c r="J17" s="201"/>
    </row>
    <row r="18" spans="1:10" ht="25.5" customHeight="1" thickBot="1">
      <c r="A18" s="122" t="s">
        <v>19</v>
      </c>
      <c r="B18" s="49" t="s">
        <v>375</v>
      </c>
      <c r="C18" s="116">
        <f>+C7+C9+C10+C12+C13+C14+C15+C16+C17</f>
        <v>1540</v>
      </c>
      <c r="D18" s="250">
        <f>+D7+D9+D10+D12+D13+D14+D15+D16+D17</f>
        <v>1540</v>
      </c>
      <c r="E18" s="49" t="s">
        <v>376</v>
      </c>
      <c r="F18" s="116">
        <f>+F7+F9+F11+F12+F13+F14+F15+F16+F17</f>
        <v>1600</v>
      </c>
      <c r="G18" s="250">
        <f>+G7+G9+G11+G12+G13+G14+G15+G16+G17</f>
        <v>2314</v>
      </c>
      <c r="H18" s="312"/>
      <c r="I18" s="201"/>
      <c r="J18" s="201"/>
    </row>
    <row r="19" spans="1:10" ht="24" customHeight="1">
      <c r="A19" s="211" t="s">
        <v>20</v>
      </c>
      <c r="B19" s="128" t="s">
        <v>174</v>
      </c>
      <c r="C19" s="259">
        <f>+C20+C21+C22+C23+C24</f>
        <v>0</v>
      </c>
      <c r="D19" s="260">
        <f>+D20+D21+D22+D23+D24</f>
        <v>60</v>
      </c>
      <c r="E19" s="124" t="s">
        <v>137</v>
      </c>
      <c r="F19" s="36"/>
      <c r="G19" s="246"/>
      <c r="H19" s="312"/>
      <c r="I19" s="201"/>
      <c r="J19" s="201"/>
    </row>
    <row r="20" spans="1:10" ht="12.75" customHeight="1">
      <c r="A20" s="212" t="s">
        <v>21</v>
      </c>
      <c r="B20" s="129" t="s">
        <v>163</v>
      </c>
      <c r="C20" s="37"/>
      <c r="D20" s="247"/>
      <c r="E20" s="124" t="s">
        <v>140</v>
      </c>
      <c r="F20" s="37"/>
      <c r="G20" s="247"/>
      <c r="H20" s="312"/>
      <c r="I20" s="201"/>
      <c r="J20" s="201"/>
    </row>
    <row r="21" spans="1:10" ht="12.75" customHeight="1">
      <c r="A21" s="211" t="s">
        <v>22</v>
      </c>
      <c r="B21" s="129" t="s">
        <v>164</v>
      </c>
      <c r="C21" s="37"/>
      <c r="D21" s="247"/>
      <c r="E21" s="124" t="s">
        <v>111</v>
      </c>
      <c r="F21" s="37"/>
      <c r="G21" s="247"/>
      <c r="H21" s="312"/>
      <c r="I21" s="201"/>
      <c r="J21" s="201"/>
    </row>
    <row r="22" spans="1:10" ht="12.75" customHeight="1">
      <c r="A22" s="212" t="s">
        <v>23</v>
      </c>
      <c r="B22" s="129" t="s">
        <v>165</v>
      </c>
      <c r="C22" s="37"/>
      <c r="D22" s="247"/>
      <c r="E22" s="124" t="s">
        <v>112</v>
      </c>
      <c r="F22" s="37"/>
      <c r="G22" s="247"/>
      <c r="H22" s="312"/>
      <c r="I22" s="201"/>
      <c r="J22" s="201"/>
    </row>
    <row r="23" spans="1:10" ht="12.75" customHeight="1">
      <c r="A23" s="211" t="s">
        <v>24</v>
      </c>
      <c r="B23" s="129" t="s">
        <v>166</v>
      </c>
      <c r="C23" s="37"/>
      <c r="D23" s="247">
        <v>60</v>
      </c>
      <c r="E23" s="123" t="s">
        <v>160</v>
      </c>
      <c r="F23" s="37"/>
      <c r="G23" s="247"/>
      <c r="H23" s="312"/>
      <c r="I23" s="201"/>
      <c r="J23" s="201"/>
    </row>
    <row r="24" spans="1:10" ht="22.5" customHeight="1">
      <c r="A24" s="212" t="s">
        <v>25</v>
      </c>
      <c r="B24" s="130" t="s">
        <v>167</v>
      </c>
      <c r="C24" s="37"/>
      <c r="D24" s="247"/>
      <c r="E24" s="124" t="s">
        <v>141</v>
      </c>
      <c r="F24" s="37"/>
      <c r="G24" s="247"/>
      <c r="H24" s="312"/>
      <c r="I24" s="201"/>
      <c r="J24" s="201"/>
    </row>
    <row r="25" spans="1:10" ht="25.5" customHeight="1">
      <c r="A25" s="211" t="s">
        <v>26</v>
      </c>
      <c r="B25" s="131" t="s">
        <v>168</v>
      </c>
      <c r="C25" s="253">
        <f>+C26+C27+C28+C29+C30</f>
        <v>0</v>
      </c>
      <c r="D25" s="254">
        <f>+D26+D27+D28+D29+D30</f>
        <v>0</v>
      </c>
      <c r="E25" s="132" t="s">
        <v>139</v>
      </c>
      <c r="F25" s="37"/>
      <c r="G25" s="247"/>
      <c r="H25" s="312"/>
      <c r="I25" s="201"/>
      <c r="J25" s="201"/>
    </row>
    <row r="26" spans="1:10" ht="12.75" customHeight="1">
      <c r="A26" s="212" t="s">
        <v>27</v>
      </c>
      <c r="B26" s="130" t="s">
        <v>169</v>
      </c>
      <c r="C26" s="37"/>
      <c r="D26" s="247"/>
      <c r="E26" s="132" t="s">
        <v>365</v>
      </c>
      <c r="F26" s="37"/>
      <c r="G26" s="247"/>
      <c r="H26" s="312"/>
      <c r="I26" s="201"/>
      <c r="J26" s="201"/>
    </row>
    <row r="27" spans="1:10" ht="12.75" customHeight="1">
      <c r="A27" s="211" t="s">
        <v>28</v>
      </c>
      <c r="B27" s="130" t="s">
        <v>170</v>
      </c>
      <c r="C27" s="37"/>
      <c r="D27" s="247"/>
      <c r="E27" s="127"/>
      <c r="F27" s="37"/>
      <c r="G27" s="247"/>
      <c r="H27" s="312"/>
      <c r="I27" s="201"/>
      <c r="J27" s="201"/>
    </row>
    <row r="28" spans="1:10" ht="12.75" customHeight="1">
      <c r="A28" s="212" t="s">
        <v>29</v>
      </c>
      <c r="B28" s="129" t="s">
        <v>171</v>
      </c>
      <c r="C28" s="37"/>
      <c r="D28" s="247"/>
      <c r="E28" s="127"/>
      <c r="F28" s="37"/>
      <c r="G28" s="247"/>
      <c r="H28" s="312"/>
      <c r="I28" s="201"/>
      <c r="J28" s="201"/>
    </row>
    <row r="29" spans="1:10" ht="12.75" customHeight="1">
      <c r="A29" s="211" t="s">
        <v>30</v>
      </c>
      <c r="B29" s="225" t="s">
        <v>172</v>
      </c>
      <c r="C29" s="37"/>
      <c r="D29" s="247"/>
      <c r="E29" s="215"/>
      <c r="F29" s="37"/>
      <c r="G29" s="247"/>
      <c r="H29" s="312"/>
      <c r="I29" s="201"/>
      <c r="J29" s="201"/>
    </row>
    <row r="30" spans="1:10" ht="12.75" customHeight="1" thickBot="1">
      <c r="A30" s="212" t="s">
        <v>31</v>
      </c>
      <c r="B30" s="226" t="s">
        <v>173</v>
      </c>
      <c r="C30" s="37"/>
      <c r="D30" s="247"/>
      <c r="E30" s="127"/>
      <c r="F30" s="37"/>
      <c r="G30" s="247"/>
      <c r="H30" s="312"/>
      <c r="I30" s="201"/>
      <c r="J30" s="201"/>
    </row>
    <row r="31" spans="1:10" ht="21.75" customHeight="1" thickBot="1">
      <c r="A31" s="122" t="s">
        <v>32</v>
      </c>
      <c r="B31" s="49" t="s">
        <v>362</v>
      </c>
      <c r="C31" s="116">
        <f>+C19+C25</f>
        <v>0</v>
      </c>
      <c r="D31" s="250">
        <f>+D19+D25</f>
        <v>60</v>
      </c>
      <c r="E31" s="49" t="s">
        <v>366</v>
      </c>
      <c r="F31" s="116">
        <f>SUM(F19:F30)</f>
        <v>0</v>
      </c>
      <c r="G31" s="250">
        <f>SUM(G19:G30)</f>
        <v>0</v>
      </c>
      <c r="H31" s="312"/>
      <c r="I31" s="201"/>
      <c r="J31" s="201"/>
    </row>
    <row r="32" spans="1:10" ht="13.5" thickBot="1">
      <c r="A32" s="122" t="s">
        <v>33</v>
      </c>
      <c r="B32" s="125" t="s">
        <v>367</v>
      </c>
      <c r="C32" s="191">
        <f>+C18+C31</f>
        <v>1540</v>
      </c>
      <c r="D32" s="257">
        <f>+D18+D31</f>
        <v>1600</v>
      </c>
      <c r="E32" s="125" t="s">
        <v>368</v>
      </c>
      <c r="F32" s="191">
        <f>+F18+F31</f>
        <v>1600</v>
      </c>
      <c r="G32" s="257">
        <f>+G18+G31</f>
        <v>2314</v>
      </c>
      <c r="H32" s="312"/>
      <c r="I32" s="201"/>
      <c r="J32" s="201"/>
    </row>
    <row r="33" spans="1:10" ht="13.5" thickBot="1">
      <c r="A33" s="122" t="s">
        <v>34</v>
      </c>
      <c r="B33" s="125" t="s">
        <v>115</v>
      </c>
      <c r="C33" s="191">
        <f>IF(C18-F18&lt;0,F18-C18,"-")</f>
        <v>60</v>
      </c>
      <c r="D33" s="257">
        <f>IF(D18-G18&lt;0,G18-D18,"-")</f>
        <v>774</v>
      </c>
      <c r="E33" s="125" t="s">
        <v>116</v>
      </c>
      <c r="F33" s="191" t="str">
        <f>IF(C18-F18&gt;0,C18-F18,"-")</f>
        <v>-</v>
      </c>
      <c r="G33" s="257" t="str">
        <f>IF(D18-G18&gt;0,D18-G18,"-")</f>
        <v>-</v>
      </c>
      <c r="H33" s="312"/>
      <c r="I33" s="201"/>
      <c r="J33" s="201"/>
    </row>
    <row r="34" spans="1:10" ht="13.5" thickBot="1">
      <c r="A34" s="122" t="s">
        <v>35</v>
      </c>
      <c r="B34" s="125" t="s">
        <v>161</v>
      </c>
      <c r="C34" s="191">
        <f>IF(C18+C19-F32&lt;0,F32-(C18+C19),"-")</f>
        <v>60</v>
      </c>
      <c r="D34" s="257">
        <f>IF(D18+D19-G32&lt;0,G32-(D18+D19),"-")</f>
        <v>714</v>
      </c>
      <c r="E34" s="125" t="s">
        <v>162</v>
      </c>
      <c r="F34" s="191" t="str">
        <f>IF(C18+C19-F32&gt;0,C18+C19-F32,"-")</f>
        <v>-</v>
      </c>
      <c r="G34" s="257" t="str">
        <f>IF(D18+D19-G32&gt;0,D18+D19-G32,"-")</f>
        <v>-</v>
      </c>
      <c r="H34" s="312"/>
      <c r="I34" s="201"/>
      <c r="J34" s="201"/>
    </row>
  </sheetData>
  <sheetProtection/>
  <mergeCells count="3">
    <mergeCell ref="A4:A5"/>
    <mergeCell ref="H2:H34"/>
    <mergeCell ref="A1:G1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zoomScale="120" zoomScaleNormal="120" workbookViewId="0" topLeftCell="A1">
      <selection activeCell="I6" sqref="I6"/>
    </sheetView>
  </sheetViews>
  <sheetFormatPr defaultColWidth="9.00390625" defaultRowHeight="12.75"/>
  <cols>
    <col min="1" max="1" width="5.625" style="56" customWidth="1"/>
    <col min="2" max="2" width="35.625" style="56" customWidth="1"/>
    <col min="3" max="6" width="14.00390625" style="56" customWidth="1"/>
    <col min="7" max="16384" width="9.375" style="56" customWidth="1"/>
  </cols>
  <sheetData>
    <row r="1" spans="1:6" ht="15">
      <c r="A1" s="342" t="s">
        <v>444</v>
      </c>
      <c r="B1" s="342"/>
      <c r="C1" s="342"/>
      <c r="D1" s="342"/>
      <c r="E1" s="342"/>
      <c r="F1" s="342"/>
    </row>
    <row r="2" spans="1:6" ht="33" customHeight="1">
      <c r="A2" s="316" t="s">
        <v>414</v>
      </c>
      <c r="B2" s="316"/>
      <c r="C2" s="316"/>
      <c r="D2" s="316"/>
      <c r="E2" s="316"/>
      <c r="F2" s="316"/>
    </row>
    <row r="3" spans="1:7" ht="15.75" customHeight="1" thickBot="1">
      <c r="A3" s="57"/>
      <c r="B3" s="57"/>
      <c r="C3" s="261"/>
      <c r="D3" s="323" t="s">
        <v>42</v>
      </c>
      <c r="E3" s="324"/>
      <c r="F3" s="323"/>
      <c r="G3" s="64"/>
    </row>
    <row r="4" spans="1:6" ht="63" customHeight="1">
      <c r="A4" s="319" t="s">
        <v>6</v>
      </c>
      <c r="B4" s="321" t="s">
        <v>144</v>
      </c>
      <c r="C4" s="321" t="s">
        <v>181</v>
      </c>
      <c r="D4" s="321"/>
      <c r="E4" s="321"/>
      <c r="F4" s="317" t="s">
        <v>177</v>
      </c>
    </row>
    <row r="5" spans="1:6" ht="15.75" thickBot="1">
      <c r="A5" s="320"/>
      <c r="B5" s="322"/>
      <c r="C5" s="59" t="s">
        <v>175</v>
      </c>
      <c r="D5" s="59" t="s">
        <v>176</v>
      </c>
      <c r="E5" s="59" t="s">
        <v>369</v>
      </c>
      <c r="F5" s="318"/>
    </row>
    <row r="6" spans="1:6" ht="15.75" thickBot="1">
      <c r="A6" s="61">
        <v>1</v>
      </c>
      <c r="B6" s="62">
        <v>2</v>
      </c>
      <c r="C6" s="62">
        <v>3</v>
      </c>
      <c r="D6" s="62">
        <v>4</v>
      </c>
      <c r="E6" s="62">
        <v>5</v>
      </c>
      <c r="F6" s="63">
        <v>6</v>
      </c>
    </row>
    <row r="7" spans="1:6" ht="15">
      <c r="A7" s="60" t="s">
        <v>8</v>
      </c>
      <c r="B7" s="70"/>
      <c r="C7" s="71"/>
      <c r="D7" s="71"/>
      <c r="E7" s="71"/>
      <c r="F7" s="67">
        <f>SUM(C7:E7)</f>
        <v>0</v>
      </c>
    </row>
    <row r="8" spans="1:6" ht="15">
      <c r="A8" s="58" t="s">
        <v>9</v>
      </c>
      <c r="B8" s="72"/>
      <c r="C8" s="73"/>
      <c r="D8" s="73"/>
      <c r="E8" s="73"/>
      <c r="F8" s="68">
        <f>SUM(C8:E8)</f>
        <v>0</v>
      </c>
    </row>
    <row r="9" spans="1:6" ht="15">
      <c r="A9" s="58" t="s">
        <v>10</v>
      </c>
      <c r="B9" s="72"/>
      <c r="C9" s="73"/>
      <c r="D9" s="73"/>
      <c r="E9" s="73"/>
      <c r="F9" s="68">
        <f>SUM(C9:E9)</f>
        <v>0</v>
      </c>
    </row>
    <row r="10" spans="1:6" ht="15">
      <c r="A10" s="58" t="s">
        <v>11</v>
      </c>
      <c r="B10" s="72"/>
      <c r="C10" s="73"/>
      <c r="D10" s="73"/>
      <c r="E10" s="73"/>
      <c r="F10" s="68">
        <f>SUM(C10:E10)</f>
        <v>0</v>
      </c>
    </row>
    <row r="11" spans="1:6" ht="15.75" thickBot="1">
      <c r="A11" s="65" t="s">
        <v>12</v>
      </c>
      <c r="B11" s="74"/>
      <c r="C11" s="75"/>
      <c r="D11" s="75"/>
      <c r="E11" s="75"/>
      <c r="F11" s="68">
        <f>SUM(C11:E11)</f>
        <v>0</v>
      </c>
    </row>
    <row r="12" spans="1:6" s="174" customFormat="1" ht="15" thickBot="1">
      <c r="A12" s="171" t="s">
        <v>13</v>
      </c>
      <c r="B12" s="66" t="s">
        <v>145</v>
      </c>
      <c r="C12" s="172">
        <f>SUM(C7:C11)</f>
        <v>0</v>
      </c>
      <c r="D12" s="172">
        <f>SUM(D7:D11)</f>
        <v>0</v>
      </c>
      <c r="E12" s="172">
        <f>SUM(E7:E11)</f>
        <v>0</v>
      </c>
      <c r="F12" s="173">
        <f>SUM(F7:F11)</f>
        <v>0</v>
      </c>
    </row>
  </sheetData>
  <sheetProtection/>
  <mergeCells count="7">
    <mergeCell ref="A1:F1"/>
    <mergeCell ref="A2:F2"/>
    <mergeCell ref="F4:F5"/>
    <mergeCell ref="A4:A5"/>
    <mergeCell ref="B4:B5"/>
    <mergeCell ref="C4:E4"/>
    <mergeCell ref="D3:F3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 ................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E13"/>
  <sheetViews>
    <sheetView zoomScale="120" zoomScaleNormal="120" workbookViewId="0" topLeftCell="A1">
      <selection activeCell="H10" sqref="H10"/>
    </sheetView>
  </sheetViews>
  <sheetFormatPr defaultColWidth="9.00390625" defaultRowHeight="12.75"/>
  <cols>
    <col min="1" max="1" width="5.625" style="56" customWidth="1"/>
    <col min="2" max="2" width="56.875" style="56" customWidth="1"/>
    <col min="3" max="4" width="12.125" style="56" customWidth="1"/>
    <col min="5" max="16384" width="9.375" style="56" customWidth="1"/>
  </cols>
  <sheetData>
    <row r="1" spans="1:4" ht="15">
      <c r="A1" s="342" t="s">
        <v>444</v>
      </c>
      <c r="B1" s="342"/>
      <c r="C1" s="342"/>
      <c r="D1" s="342"/>
    </row>
    <row r="2" spans="1:4" ht="33" customHeight="1">
      <c r="A2" s="316" t="s">
        <v>415</v>
      </c>
      <c r="B2" s="316"/>
      <c r="C2" s="316"/>
      <c r="D2" s="316"/>
    </row>
    <row r="3" spans="1:5" ht="15.75" customHeight="1" thickBot="1">
      <c r="A3" s="57"/>
      <c r="B3" s="57"/>
      <c r="C3" s="57"/>
      <c r="D3" s="69" t="s">
        <v>42</v>
      </c>
      <c r="E3" s="64"/>
    </row>
    <row r="4" spans="1:4" ht="26.25" customHeight="1" thickBot="1">
      <c r="A4" s="76" t="s">
        <v>6</v>
      </c>
      <c r="B4" s="77" t="s">
        <v>142</v>
      </c>
      <c r="C4" s="78" t="s">
        <v>182</v>
      </c>
      <c r="D4" s="78" t="s">
        <v>417</v>
      </c>
    </row>
    <row r="5" spans="1:4" ht="15.75" thickBot="1">
      <c r="A5" s="79">
        <v>1</v>
      </c>
      <c r="B5" s="80">
        <v>2</v>
      </c>
      <c r="C5" s="81">
        <v>3</v>
      </c>
      <c r="D5" s="81">
        <v>4</v>
      </c>
    </row>
    <row r="6" spans="1:4" ht="15">
      <c r="A6" s="82" t="s">
        <v>8</v>
      </c>
      <c r="B6" s="133" t="s">
        <v>44</v>
      </c>
      <c r="C6" s="267">
        <v>700</v>
      </c>
      <c r="D6" s="267">
        <v>2053</v>
      </c>
    </row>
    <row r="7" spans="1:4" ht="36.75">
      <c r="A7" s="83" t="s">
        <v>9</v>
      </c>
      <c r="B7" s="140" t="s">
        <v>178</v>
      </c>
      <c r="C7" s="268"/>
      <c r="D7" s="268"/>
    </row>
    <row r="8" spans="1:4" ht="15">
      <c r="A8" s="83" t="s">
        <v>10</v>
      </c>
      <c r="B8" s="141" t="s">
        <v>390</v>
      </c>
      <c r="C8" s="268"/>
      <c r="D8" s="268"/>
    </row>
    <row r="9" spans="1:4" ht="24.75">
      <c r="A9" s="83" t="s">
        <v>11</v>
      </c>
      <c r="B9" s="141" t="s">
        <v>180</v>
      </c>
      <c r="C9" s="268">
        <v>1540</v>
      </c>
      <c r="D9" s="268">
        <v>1540</v>
      </c>
    </row>
    <row r="10" spans="1:4" ht="15">
      <c r="A10" s="84" t="s">
        <v>12</v>
      </c>
      <c r="B10" s="141" t="s">
        <v>179</v>
      </c>
      <c r="C10" s="269">
        <v>100</v>
      </c>
      <c r="D10" s="269">
        <v>133</v>
      </c>
    </row>
    <row r="11" spans="1:4" ht="15.75" thickBot="1">
      <c r="A11" s="83" t="s">
        <v>13</v>
      </c>
      <c r="B11" s="142" t="s">
        <v>143</v>
      </c>
      <c r="C11" s="268"/>
      <c r="D11" s="268"/>
    </row>
    <row r="12" spans="1:4" ht="15.75" thickBot="1">
      <c r="A12" s="325" t="s">
        <v>146</v>
      </c>
      <c r="B12" s="326"/>
      <c r="C12" s="85">
        <f>SUM(C6:C11)</f>
        <v>2340</v>
      </c>
      <c r="D12" s="85">
        <f>SUM(D6:D11)</f>
        <v>3726</v>
      </c>
    </row>
    <row r="13" spans="1:4" ht="23.25" customHeight="1">
      <c r="A13" s="327" t="s">
        <v>150</v>
      </c>
      <c r="B13" s="327"/>
      <c r="C13" s="327"/>
      <c r="D13" s="327"/>
    </row>
  </sheetData>
  <sheetProtection/>
  <mergeCells count="4">
    <mergeCell ref="A2:D2"/>
    <mergeCell ref="A12:B12"/>
    <mergeCell ref="A13:D13"/>
    <mergeCell ref="A1:D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9"/>
  <sheetViews>
    <sheetView zoomScale="120" zoomScaleNormal="120" workbookViewId="0" topLeftCell="A1">
      <selection activeCell="F6" sqref="F6"/>
    </sheetView>
  </sheetViews>
  <sheetFormatPr defaultColWidth="9.00390625" defaultRowHeight="12.75"/>
  <cols>
    <col min="1" max="1" width="5.625" style="56" customWidth="1"/>
    <col min="2" max="2" width="66.875" style="56" customWidth="1"/>
    <col min="3" max="3" width="27.00390625" style="56" customWidth="1"/>
    <col min="4" max="16384" width="9.375" style="56" customWidth="1"/>
  </cols>
  <sheetData>
    <row r="1" spans="1:3" ht="15">
      <c r="A1" s="342" t="s">
        <v>444</v>
      </c>
      <c r="B1" s="342"/>
      <c r="C1" s="342"/>
    </row>
    <row r="2" spans="1:3" ht="33" customHeight="1">
      <c r="A2" s="316" t="s">
        <v>416</v>
      </c>
      <c r="B2" s="316"/>
      <c r="C2" s="316"/>
    </row>
    <row r="3" spans="1:3" ht="15.75" customHeight="1" thickBot="1">
      <c r="A3" s="57"/>
      <c r="B3" s="57"/>
      <c r="C3" s="69" t="s">
        <v>42</v>
      </c>
    </row>
    <row r="4" spans="1:3" ht="26.25" customHeight="1" thickBot="1">
      <c r="A4" s="76" t="s">
        <v>6</v>
      </c>
      <c r="B4" s="77" t="s">
        <v>147</v>
      </c>
      <c r="C4" s="78" t="s">
        <v>149</v>
      </c>
    </row>
    <row r="5" spans="1:3" ht="15.75" thickBot="1">
      <c r="A5" s="79">
        <v>1</v>
      </c>
      <c r="B5" s="80">
        <v>2</v>
      </c>
      <c r="C5" s="81">
        <v>3</v>
      </c>
    </row>
    <row r="6" spans="1:3" ht="15">
      <c r="A6" s="82" t="s">
        <v>8</v>
      </c>
      <c r="B6" s="89"/>
      <c r="C6" s="86"/>
    </row>
    <row r="7" spans="1:3" ht="15">
      <c r="A7" s="83" t="s">
        <v>9</v>
      </c>
      <c r="B7" s="90"/>
      <c r="C7" s="87"/>
    </row>
    <row r="8" spans="1:3" ht="15.75" thickBot="1">
      <c r="A8" s="84" t="s">
        <v>10</v>
      </c>
      <c r="B8" s="91"/>
      <c r="C8" s="88"/>
    </row>
    <row r="9" spans="1:3" s="174" customFormat="1" ht="17.25" customHeight="1" thickBot="1">
      <c r="A9" s="175" t="s">
        <v>11</v>
      </c>
      <c r="B9" s="50" t="s">
        <v>148</v>
      </c>
      <c r="C9" s="85">
        <f>SUM(C6:C8)</f>
        <v>0</v>
      </c>
    </row>
  </sheetData>
  <sheetProtection/>
  <mergeCells count="2">
    <mergeCell ref="A2:C2"/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SAMSUNG</cp:lastModifiedBy>
  <cp:lastPrinted>2015-04-24T09:04:25Z</cp:lastPrinted>
  <dcterms:created xsi:type="dcterms:W3CDTF">1999-10-30T10:30:45Z</dcterms:created>
  <dcterms:modified xsi:type="dcterms:W3CDTF">2015-05-15T11:14:07Z</dcterms:modified>
  <cp:category/>
  <cp:version/>
  <cp:contentType/>
  <cp:contentStatus/>
</cp:coreProperties>
</file>