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0" yWindow="0" windowWidth="20376" windowHeight="12228" firstSheet="3" activeTab="10"/>
  </bookViews>
  <sheets>
    <sheet name="1. melléklet" sheetId="15" r:id="rId1"/>
    <sheet name="2. melléklet " sheetId="1" r:id="rId2"/>
    <sheet name="3. melléklet" sheetId="4" r:id="rId3"/>
    <sheet name="4. melléklet" sheetId="9" r:id="rId4"/>
    <sheet name="5. melléklet" sheetId="5" r:id="rId5"/>
    <sheet name="6. melléklet" sheetId="6" r:id="rId6"/>
    <sheet name="7. melléklet" sheetId="2" r:id="rId7"/>
    <sheet name="8. melléklet" sheetId="7" r:id="rId8"/>
    <sheet name="9. melléklet" sheetId="3" r:id="rId9"/>
    <sheet name="10.melléklet" sheetId="10" r:id="rId10"/>
    <sheet name="11. melléklet" sheetId="11" r:id="rId11"/>
  </sheets>
  <externalReferences>
    <externalReference r:id="rId12"/>
  </externalReferences>
  <calcPr calcId="125725"/>
</workbook>
</file>

<file path=xl/calcChain.xml><?xml version="1.0" encoding="utf-8"?>
<calcChain xmlns="http://schemas.openxmlformats.org/spreadsheetml/2006/main">
  <c r="N32" i="11"/>
  <c r="N28"/>
  <c r="N22"/>
  <c r="N21"/>
  <c r="N17"/>
  <c r="N15"/>
  <c r="N12"/>
  <c r="N13"/>
  <c r="G32"/>
  <c r="G22"/>
  <c r="G21"/>
  <c r="G15"/>
  <c r="G17"/>
  <c r="G18"/>
  <c r="G16"/>
  <c r="D32"/>
  <c r="D28"/>
  <c r="D29"/>
  <c r="D12"/>
  <c r="D13"/>
  <c r="O13" i="10"/>
  <c r="O12"/>
  <c r="L13"/>
  <c r="L12"/>
  <c r="G32" i="3"/>
  <c r="G30"/>
  <c r="G24"/>
  <c r="G22"/>
  <c r="G19"/>
  <c r="G16"/>
  <c r="G15" i="7"/>
  <c r="G16"/>
  <c r="G17"/>
  <c r="G18"/>
  <c r="G19"/>
  <c r="G20"/>
  <c r="G14"/>
  <c r="G14" i="2"/>
  <c r="P28"/>
  <c r="P14"/>
  <c r="M28"/>
  <c r="M15"/>
  <c r="M16"/>
  <c r="M17"/>
  <c r="M18"/>
  <c r="M19"/>
  <c r="M20"/>
  <c r="M21"/>
  <c r="M22"/>
  <c r="M23"/>
  <c r="M24"/>
  <c r="M25"/>
  <c r="M14"/>
  <c r="J16"/>
  <c r="J17"/>
  <c r="J22"/>
  <c r="J24"/>
  <c r="J14"/>
  <c r="G28"/>
  <c r="G15"/>
  <c r="G16"/>
  <c r="G17"/>
  <c r="G22"/>
  <c r="G24"/>
  <c r="G40" i="6"/>
  <c r="G22"/>
  <c r="G24"/>
  <c r="G26"/>
  <c r="G29"/>
  <c r="G31"/>
  <c r="G33"/>
  <c r="G35"/>
  <c r="G20"/>
  <c r="G16"/>
  <c r="G17"/>
  <c r="G18"/>
  <c r="G15"/>
  <c r="H44" i="5"/>
  <c r="H49"/>
  <c r="H48"/>
  <c r="H17"/>
  <c r="H18"/>
  <c r="H19"/>
  <c r="H20"/>
  <c r="H21"/>
  <c r="H16"/>
  <c r="H14" i="9"/>
  <c r="H15"/>
  <c r="H16"/>
  <c r="H13"/>
  <c r="N31" i="4"/>
  <c r="K31"/>
  <c r="H31"/>
  <c r="E31"/>
  <c r="N14"/>
  <c r="K26"/>
  <c r="H24"/>
  <c r="E26"/>
  <c r="E24"/>
  <c r="E20"/>
  <c r="E21"/>
  <c r="E22"/>
  <c r="E19"/>
  <c r="E15"/>
  <c r="E16"/>
  <c r="E17"/>
  <c r="E14"/>
  <c r="P17"/>
  <c r="E40" i="1"/>
  <c r="E41"/>
  <c r="E39"/>
  <c r="E35"/>
  <c r="E34"/>
  <c r="E29"/>
  <c r="E28"/>
  <c r="E23"/>
  <c r="E24"/>
  <c r="E25"/>
  <c r="E26"/>
  <c r="E22"/>
  <c r="E15"/>
  <c r="E16"/>
  <c r="E17"/>
  <c r="E18"/>
  <c r="E14"/>
  <c r="R17" i="4" l="1"/>
  <c r="Q17" s="1"/>
  <c r="Q31" s="1"/>
  <c r="H31" i="7"/>
  <c r="H13"/>
  <c r="M17" i="11"/>
  <c r="H21"/>
  <c r="H17"/>
  <c r="O17" s="1"/>
  <c r="F17"/>
  <c r="E12"/>
  <c r="O12" s="1"/>
  <c r="E28"/>
  <c r="B28"/>
  <c r="C12"/>
  <c r="O13"/>
  <c r="M13"/>
  <c r="H15" l="1"/>
  <c r="H32" s="1"/>
  <c r="F16"/>
  <c r="F15" s="1"/>
  <c r="F22"/>
  <c r="F21" s="1"/>
  <c r="F32" l="1"/>
  <c r="E15"/>
  <c r="C15"/>
  <c r="C32" s="1"/>
  <c r="N13" i="10"/>
  <c r="M12"/>
  <c r="M29" s="1"/>
  <c r="H36" i="3"/>
  <c r="L28" i="2"/>
  <c r="F14" i="6"/>
  <c r="G55" i="5"/>
  <c r="H51"/>
  <c r="I51"/>
  <c r="I48"/>
  <c r="H13"/>
  <c r="H28" s="1"/>
  <c r="G13"/>
  <c r="G28" s="1"/>
  <c r="I12" i="9"/>
  <c r="I19" s="1"/>
  <c r="G12"/>
  <c r="G19" s="1"/>
  <c r="H12"/>
  <c r="H19" s="1"/>
  <c r="L31" i="4"/>
  <c r="J31"/>
  <c r="I55" i="5" l="1"/>
  <c r="D31" i="4"/>
  <c r="F31"/>
  <c r="F19" i="1" l="1"/>
  <c r="E19"/>
  <c r="D19"/>
  <c r="F36"/>
  <c r="E36"/>
  <c r="D36"/>
  <c r="F42"/>
  <c r="E42"/>
  <c r="D42"/>
  <c r="D44" l="1"/>
  <c r="F44"/>
  <c r="E44"/>
  <c r="I29" i="10" l="1"/>
  <c r="N28" i="2"/>
  <c r="I28"/>
  <c r="K28"/>
  <c r="F28"/>
  <c r="G14" i="6"/>
  <c r="G12" s="1"/>
  <c r="G42" s="1"/>
  <c r="I13" i="5"/>
  <c r="I28" s="1"/>
  <c r="F29" i="1"/>
  <c r="F45" s="1"/>
  <c r="J29" i="10" l="1"/>
  <c r="H55" i="5" l="1"/>
  <c r="O28" i="11" l="1"/>
  <c r="O27"/>
  <c r="O22"/>
  <c r="E21"/>
  <c r="E32" s="1"/>
  <c r="O15"/>
  <c r="P12" i="10"/>
  <c r="H15"/>
  <c r="H29" s="1"/>
  <c r="G15"/>
  <c r="G29" s="1"/>
  <c r="P15" l="1"/>
  <c r="P29" s="1"/>
  <c r="G21" i="3"/>
  <c r="G36" s="1"/>
  <c r="G13" i="7"/>
  <c r="G31" s="1"/>
  <c r="Q28" i="2" l="1"/>
  <c r="H28"/>
  <c r="H14" i="6"/>
  <c r="H12" s="1"/>
  <c r="H42" s="1"/>
  <c r="R31" i="4"/>
  <c r="O31"/>
  <c r="I31"/>
  <c r="E45" i="1"/>
  <c r="M28" i="11" l="1"/>
  <c r="M22"/>
  <c r="F21" i="3" l="1"/>
  <c r="F36" s="1"/>
  <c r="F13" i="7" l="1"/>
  <c r="F31" s="1"/>
  <c r="M15" i="11" l="1"/>
  <c r="M21"/>
  <c r="G31" i="4"/>
  <c r="P31"/>
  <c r="M31"/>
  <c r="D29" i="1"/>
  <c r="D45" s="1"/>
  <c r="O28" i="2"/>
  <c r="K12" i="10"/>
  <c r="N12" s="1"/>
  <c r="N15"/>
  <c r="M32" i="11" l="1"/>
  <c r="F12" i="6"/>
  <c r="F42" s="1"/>
  <c r="K29" i="10"/>
  <c r="N29" s="1"/>
  <c r="P13"/>
</calcChain>
</file>

<file path=xl/sharedStrings.xml><?xml version="1.0" encoding="utf-8"?>
<sst xmlns="http://schemas.openxmlformats.org/spreadsheetml/2006/main" count="429" uniqueCount="216">
  <si>
    <t>I: MŰKÖDÉSI BEVÉTELEK ÉS KIADÁSOK</t>
  </si>
  <si>
    <t>BEVÉTELEK ÖSSZESEN</t>
  </si>
  <si>
    <t>Bevételek</t>
  </si>
  <si>
    <t>Kiadások</t>
  </si>
  <si>
    <t>személyi juttatások</t>
  </si>
  <si>
    <t>dologi kiadások</t>
  </si>
  <si>
    <t>KIADÁSOK ÖSSZESEN</t>
  </si>
  <si>
    <t>II. FELHALMOZÁSI C. BEVÉTELEK ÉS KIADÁSOK</t>
  </si>
  <si>
    <t>BEVÉTELEK MINDÖSSZESEN</t>
  </si>
  <si>
    <t>KIADÁSOK MINDÖSSZESEN</t>
  </si>
  <si>
    <t>MŰKÖDÉSI ÉS FELHALMOZÁSI BEVÉTELEK ÉS KIADÁSOK</t>
  </si>
  <si>
    <t>E</t>
  </si>
  <si>
    <t>A</t>
  </si>
  <si>
    <t>B</t>
  </si>
  <si>
    <t>C</t>
  </si>
  <si>
    <t>D</t>
  </si>
  <si>
    <t>F</t>
  </si>
  <si>
    <t>G</t>
  </si>
  <si>
    <t>előirányzat</t>
  </si>
  <si>
    <t>I.  ÖNKORMÁNYZAT</t>
  </si>
  <si>
    <t>CÍM</t>
  </si>
  <si>
    <t>ALCÍM</t>
  </si>
  <si>
    <t>MEGNEVEZÉS</t>
  </si>
  <si>
    <t>I.</t>
  </si>
  <si>
    <t>ÖNKORMÁNYZAT</t>
  </si>
  <si>
    <t>KÖLTSÉGVETÉSI TÁMOGATÁS JOGCÍMENKÉNT</t>
  </si>
  <si>
    <t>I.Önkormányzat</t>
  </si>
  <si>
    <t>ebből:</t>
  </si>
  <si>
    <t xml:space="preserve"> </t>
  </si>
  <si>
    <t xml:space="preserve">                  </t>
  </si>
  <si>
    <t>Szociális étkeztetés</t>
  </si>
  <si>
    <t>Köztemető fenntartás és működtetés</t>
  </si>
  <si>
    <t>FELHALMOZÁSI CÉLÚ BEVÉTELEK</t>
  </si>
  <si>
    <t xml:space="preserve">     </t>
  </si>
  <si>
    <t>CÍM          ALCÍM</t>
  </si>
  <si>
    <t>SKTC Sümeg</t>
  </si>
  <si>
    <t>közvilágítás fenntartásának támogatása</t>
  </si>
  <si>
    <t>közutak fenntartásának támogatása</t>
  </si>
  <si>
    <t>MŰKÖDÉSI BEVÉTELEK ÖSSZESÍTETT ELŐIRÁNYZATA</t>
  </si>
  <si>
    <t>Ellátottak pénzbeni juttatásai</t>
  </si>
  <si>
    <t>Támogatásértékű működési kiadások</t>
  </si>
  <si>
    <t>Tűzoltó Köztestület</t>
  </si>
  <si>
    <t>Egyéb önkormányzati feladatok támogatása</t>
  </si>
  <si>
    <t>018010</t>
  </si>
  <si>
    <t>013320</t>
  </si>
  <si>
    <t>011130</t>
  </si>
  <si>
    <t>064010</t>
  </si>
  <si>
    <t>066020</t>
  </si>
  <si>
    <t>082044</t>
  </si>
  <si>
    <t>082091</t>
  </si>
  <si>
    <t>066020 Községgazdálkodás</t>
  </si>
  <si>
    <t>107055</t>
  </si>
  <si>
    <t>Megnevezés</t>
  </si>
  <si>
    <t>Közhatalmi bevételek</t>
  </si>
  <si>
    <t>Pénzeszköz átvétel</t>
  </si>
  <si>
    <t>Személyi juttatások</t>
  </si>
  <si>
    <t>Tartalék</t>
  </si>
  <si>
    <t>Működési bevételek</t>
  </si>
  <si>
    <t>Költségvetési támogatások</t>
  </si>
  <si>
    <t>Előző évi pénzmaradvány</t>
  </si>
  <si>
    <t>ÁH-on belüli megelőlegezés</t>
  </si>
  <si>
    <t>Dologi kiadások</t>
  </si>
  <si>
    <t>ÁH-on belüli megelőlegezés visszafiz.</t>
  </si>
  <si>
    <t>Beruházások</t>
  </si>
  <si>
    <t>Felújítások</t>
  </si>
  <si>
    <t>Pénzeszköz átadások</t>
  </si>
  <si>
    <t>Munkaadót terhelő járulékok</t>
  </si>
  <si>
    <t>066010</t>
  </si>
  <si>
    <t>045160</t>
  </si>
  <si>
    <t>Falugondnoki szolgáltatás</t>
  </si>
  <si>
    <t>Köztemető fenntartás, műk.</t>
  </si>
  <si>
    <t>Ktgvetési tám.</t>
  </si>
  <si>
    <t>Pénzeszk. átvét.</t>
  </si>
  <si>
    <t>900020</t>
  </si>
  <si>
    <t>Kamatbevételek</t>
  </si>
  <si>
    <t>ÖSSZESEN</t>
  </si>
  <si>
    <t>Iparűzési adó</t>
  </si>
  <si>
    <t>Gépjárműadó 40% önk.megillető</t>
  </si>
  <si>
    <t>Késedelmi pótlék bevétel</t>
  </si>
  <si>
    <t>Lakott külterülettel kapcsolatos feladatok</t>
  </si>
  <si>
    <t>Kulturális feladatok támogatása</t>
  </si>
  <si>
    <t>Közhatalmi bev.</t>
  </si>
  <si>
    <t>Intézményi bev.</t>
  </si>
  <si>
    <t>Személyi juttatások, munkaadót terhelő járulékok és dologi kiadások összesített előirányzata</t>
  </si>
  <si>
    <t>Önk. és társulások igazg. tev.</t>
  </si>
  <si>
    <t>Közutak fenntartása</t>
  </si>
  <si>
    <t>Közvilágítás</t>
  </si>
  <si>
    <t>Zöldterület-kezelés</t>
  </si>
  <si>
    <t>Város és községgazd. szolg.</t>
  </si>
  <si>
    <t>Könyvtári tevékenység</t>
  </si>
  <si>
    <t>Közművelődés</t>
  </si>
  <si>
    <t>I.Önkorm.</t>
  </si>
  <si>
    <t>Települési támogatás</t>
  </si>
  <si>
    <t>tartalék</t>
  </si>
  <si>
    <t>Tagdíj</t>
  </si>
  <si>
    <t>Sajátos bevételek</t>
  </si>
  <si>
    <t>Költsgv.bevételek</t>
  </si>
  <si>
    <t>T.eszköz ért.</t>
  </si>
  <si>
    <t>Pénzmaradvány</t>
  </si>
  <si>
    <t xml:space="preserve">  Összesen</t>
  </si>
  <si>
    <t>ei.</t>
  </si>
  <si>
    <t>082091 Közművelődés</t>
  </si>
  <si>
    <t>Pénzeszk.átvétel</t>
  </si>
  <si>
    <t>Beruházás</t>
  </si>
  <si>
    <t>Felújítás</t>
  </si>
  <si>
    <t>Pénzeszk. átadás</t>
  </si>
  <si>
    <t>Hitel</t>
  </si>
  <si>
    <t>FELHALMOZÁS CÉLÚ KIADÁSOK</t>
  </si>
  <si>
    <t>INTÉZMÉNYI MŰKÖDÉSI BEVÉTELEK</t>
  </si>
  <si>
    <t>Forint</t>
  </si>
  <si>
    <t>KÖZHATALMI BEVÉTELEK</t>
  </si>
  <si>
    <t>TÁMOGATÁSÉRTÉKŰ MŰKÖDÉSI BEVÉTELEK</t>
  </si>
  <si>
    <t>Szociális feladatok egyéb támogatása</t>
  </si>
  <si>
    <t>ELLÁTOTTAK PÉNZBENI JUTTATÁSAI</t>
  </si>
  <si>
    <t>TÁMOGATÁSÉRTÉKŰ MŰKÖDÉSI KIADÁSOK</t>
  </si>
  <si>
    <t>Támogatásértékű működési bevétel</t>
  </si>
  <si>
    <t>Egyéb szoc. pénzbeli és term. ellátás</t>
  </si>
  <si>
    <t>107060</t>
  </si>
  <si>
    <t>köztemető fenntartásának támogatása</t>
  </si>
  <si>
    <t>041237</t>
  </si>
  <si>
    <t>Közfoglalkoztatási mintaprogram</t>
  </si>
  <si>
    <t>Műk. pénzmaradvány</t>
  </si>
  <si>
    <t>Kommunális adó</t>
  </si>
  <si>
    <t>zöldterület-kezeléssel kapcs. feladatok</t>
  </si>
  <si>
    <t>Önk. funkcióira nem sorolh. bev. áh-n kívülről</t>
  </si>
  <si>
    <t>Önkorm. elszámolásai a központi ktgvetéssel</t>
  </si>
  <si>
    <t>Település-üzemeltetéshez kapcsolodó feladatok</t>
  </si>
  <si>
    <t>Önk. és társulásaik ált. igazg. tev.</t>
  </si>
  <si>
    <t>235 Ft/fő/év</t>
  </si>
  <si>
    <t>041237 Közfogl. mintaprog.</t>
  </si>
  <si>
    <t>m.adót terh. járulék</t>
  </si>
  <si>
    <t>018030</t>
  </si>
  <si>
    <t>041233</t>
  </si>
  <si>
    <t>Védőnői szolgálat</t>
  </si>
  <si>
    <t>Sümeg Önkormányzat</t>
  </si>
  <si>
    <t>018030 Tám. finansz. műv.</t>
  </si>
  <si>
    <t>módosított</t>
  </si>
  <si>
    <t>Egyéb működési bevétel</t>
  </si>
  <si>
    <t>Településképi arculati kézikönyv elkész-nek tám.</t>
  </si>
  <si>
    <t>Hosszabb időtart. közfogl.</t>
  </si>
  <si>
    <t>104051</t>
  </si>
  <si>
    <t>Egyéb közhatalmi bevétel</t>
  </si>
  <si>
    <t>Tűzoltóság támogatásának visszafiz.</t>
  </si>
  <si>
    <t>Hősi emlékmű pályázat</t>
  </si>
  <si>
    <t>Szociális Társulás finansz.</t>
  </si>
  <si>
    <t>018010 Önk. elszám. kp. ktgv-sel</t>
  </si>
  <si>
    <t>Közműv. érdekeltségnöv. támog.</t>
  </si>
  <si>
    <t>Kistelepülési támog.</t>
  </si>
  <si>
    <t>013320 Köztemető fenntartása</t>
  </si>
  <si>
    <t>teljesítés</t>
  </si>
  <si>
    <t>Hosszabb időtartamú közfoglalkoztatás</t>
  </si>
  <si>
    <t>107066</t>
  </si>
  <si>
    <t>Egyéb szoc. ellát.</t>
  </si>
  <si>
    <t>CÍMREND</t>
  </si>
  <si>
    <t>Alkalmazott kormányzati funkciók</t>
  </si>
  <si>
    <t>Önkormányzatok és társulásaik általános igazgatási tevékenysége</t>
  </si>
  <si>
    <t>013350</t>
  </si>
  <si>
    <t>Az önkormányzati vagyonnal való gazdálkodással kapcsolatos feladatok</t>
  </si>
  <si>
    <t>Önkormányzatok elszámolásai a központi költségvetéssel</t>
  </si>
  <si>
    <t>Támogatási célú finanszírozási műveletek</t>
  </si>
  <si>
    <t>041232</t>
  </si>
  <si>
    <t>Start-munka program - Téli közfoglalkoztatás</t>
  </si>
  <si>
    <t>Közutak, hidak, alagutak üzemeltetési, fenntartása</t>
  </si>
  <si>
    <t>Város és községgazdálkodási szolgáltatások</t>
  </si>
  <si>
    <t>Könyvtári szolgáltatások</t>
  </si>
  <si>
    <t>082092</t>
  </si>
  <si>
    <t>Közművelődés - hagyományos közösségi kulturális értékek gondozása</t>
  </si>
  <si>
    <t>Gyermekvédelmi pénzbeli és természetbeni ellátások</t>
  </si>
  <si>
    <t>Egyéb szociális pénzbeli és természetbeni ellátások, támogatások</t>
  </si>
  <si>
    <t>Önkormányzatok funkcióira nem sorolható bevételei áh-on kívülről</t>
  </si>
  <si>
    <t>RIGÁCS KÖZSÉG ÖNKORMÁNYZATA</t>
  </si>
  <si>
    <t>Önk.és társ. ált.igazg.tev.</t>
  </si>
  <si>
    <t>Város-községgazd.szolg.</t>
  </si>
  <si>
    <t>Közm.int.köz.színterek</t>
  </si>
  <si>
    <t>Köztemető fenntartás</t>
  </si>
  <si>
    <t>Önk.bevétel ÁH. kívülről</t>
  </si>
  <si>
    <t>Önkorm. elszámolásai</t>
  </si>
  <si>
    <t>Tám. finansz. műv.</t>
  </si>
  <si>
    <t>Gyermekvéd. ellát.</t>
  </si>
  <si>
    <t>egyéb szoc. Tám.</t>
  </si>
  <si>
    <t>Tulajdonosi bevétel</t>
  </si>
  <si>
    <t>Szolgáltatások ellenért.</t>
  </si>
  <si>
    <t>Egyéb működési célú tám ÁH-n belülre</t>
  </si>
  <si>
    <t xml:space="preserve">Kiegészítés </t>
  </si>
  <si>
    <t>Műk. Célú ktv. Tám.</t>
  </si>
  <si>
    <t>Elszámolásból szárm bev.</t>
  </si>
  <si>
    <t>RIGÁCS KÖZSÉG ÖNKORMÁNYZAT</t>
  </si>
  <si>
    <t>Egyéb nem int. Ellát.</t>
  </si>
  <si>
    <t>Rigács KÖZSÉG ÖNKORMÁNYZATA</t>
  </si>
  <si>
    <t>Gógánfai Tündérkert Óvoda</t>
  </si>
  <si>
    <t>egyéb műk. Tám. ÁH-n kivűlre</t>
  </si>
  <si>
    <t>011130 Önk. igazg. tev.</t>
  </si>
  <si>
    <t>1. melléklet Rigács Község Önkormányzata Képviselő-testületének 4/2018.(V.30.) önkormányzati rendelethez</t>
  </si>
  <si>
    <t>Temető kerítés felújítás, kapucsere</t>
  </si>
  <si>
    <t>Járda felújítás</t>
  </si>
  <si>
    <t>I. világháborús emlékmű felújítás</t>
  </si>
  <si>
    <t>Buszmegálló létesítése</t>
  </si>
  <si>
    <t>Traktor tolólap vásárlás</t>
  </si>
  <si>
    <t>Gyermekvédelmi támogatás</t>
  </si>
  <si>
    <t>Szülési segély</t>
  </si>
  <si>
    <t>temetési segély</t>
  </si>
  <si>
    <t>beiskolázási támogatás</t>
  </si>
  <si>
    <t>Szociális étkezés</t>
  </si>
  <si>
    <t>ÖSSZESÍTETT ELŐIRÁNYZATA</t>
  </si>
  <si>
    <t>módosítás</t>
  </si>
  <si>
    <t xml:space="preserve">módosított </t>
  </si>
  <si>
    <r>
      <t xml:space="preserve">2. melléklet Rigács Község Önkormányzat Képviselő-testületének 1/2017. (II.28.) önkormányzati rendelethez </t>
    </r>
    <r>
      <rPr>
        <sz val="9"/>
        <rFont val="Calibri"/>
        <family val="2"/>
        <charset val="238"/>
      </rPr>
      <t>[</t>
    </r>
    <r>
      <rPr>
        <sz val="9"/>
        <rFont val="Arial CE"/>
        <charset val="238"/>
      </rPr>
      <t>1</t>
    </r>
    <r>
      <rPr>
        <sz val="9"/>
        <rFont val="Calibri"/>
        <family val="2"/>
        <charset val="238"/>
      </rPr>
      <t>]</t>
    </r>
    <r>
      <rPr>
        <sz val="9"/>
        <rFont val="Arial CE"/>
        <charset val="238"/>
      </rPr>
      <t xml:space="preserve"> </t>
    </r>
    <r>
      <rPr>
        <sz val="9"/>
        <rFont val="Calibri"/>
        <family val="2"/>
        <charset val="238"/>
      </rPr>
      <t>[</t>
    </r>
    <r>
      <rPr>
        <sz val="9"/>
        <rFont val="Arial CE"/>
        <charset val="238"/>
      </rPr>
      <t>2</t>
    </r>
    <r>
      <rPr>
        <sz val="9"/>
        <rFont val="Calibri"/>
        <family val="2"/>
        <charset val="238"/>
      </rPr>
      <t>]</t>
    </r>
  </si>
  <si>
    <r>
      <t xml:space="preserve">3. melléklet Rigács Község Önkormányzat Képviselő-testületének   1/2017.(II.28.) önkormányzati rendelethez </t>
    </r>
    <r>
      <rPr>
        <sz val="9"/>
        <rFont val="Calibri"/>
        <family val="2"/>
        <charset val="238"/>
      </rPr>
      <t>[</t>
    </r>
    <r>
      <rPr>
        <sz val="9"/>
        <rFont val="Arial CE"/>
        <charset val="238"/>
      </rPr>
      <t>1</t>
    </r>
    <r>
      <rPr>
        <sz val="9"/>
        <rFont val="Calibri"/>
        <family val="2"/>
        <charset val="238"/>
      </rPr>
      <t>]</t>
    </r>
    <r>
      <rPr>
        <sz val="9"/>
        <rFont val="Arial CE"/>
        <charset val="238"/>
      </rPr>
      <t xml:space="preserve"> </t>
    </r>
    <r>
      <rPr>
        <sz val="9"/>
        <rFont val="Calibri"/>
        <family val="2"/>
        <charset val="238"/>
      </rPr>
      <t>[</t>
    </r>
    <r>
      <rPr>
        <sz val="9"/>
        <rFont val="Arial CE"/>
        <charset val="238"/>
      </rPr>
      <t>2</t>
    </r>
    <r>
      <rPr>
        <sz val="9"/>
        <rFont val="Calibri"/>
        <family val="2"/>
        <charset val="238"/>
      </rPr>
      <t>]</t>
    </r>
  </si>
  <si>
    <t>4. melléklet Rigács Község Önkormányzat Képviselő-testületének   1/2017.(II.28.) önkormányzati rendelethez [1] [2]</t>
  </si>
  <si>
    <t>5. melléklet Rigács Község Önkormányzat Képviselő-testületének  1/2017.(II.28.) önkormányzati rendelethez [1] [2]</t>
  </si>
  <si>
    <t>6. melléklet Rigács Község Önkormányzat Képviselő-testületének   1/2017.(II.28.) önkormányzati rendelethez [1] [2]</t>
  </si>
  <si>
    <t>7. melléklet Rigács Község Önkormányzat Képviselő-testületének  1/2017.(II.28.) önkormányzati rendelethez [1] [2]</t>
  </si>
  <si>
    <t>8. melléklet Rigács Község Önkormányzat Képviselő-testületének  1/2017.(II.28.) önkormányzati rendelethez [1] [2]</t>
  </si>
  <si>
    <t>9. melléklet Rigács Község Önkormányzat Képviselő-testületének  1/2017.(II.28.) önkormányzati rendelethez [1] [2]</t>
  </si>
  <si>
    <t>10. melléklet Rigács Község Önkormányzat Képviselő-testületének  1/2017.(II.28.) önkormányzati rendelethez [1] [2]</t>
  </si>
  <si>
    <t>11. melléklet Rigács Község Önkormányzat Képviselő-testületének  1/2017.(II.28.) önkormányzati rendelethez [1] [2]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</si>
</sst>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6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9"/>
      <name val="Arial CE"/>
      <charset val="238"/>
    </font>
    <font>
      <sz val="8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sz val="8.5"/>
      <name val="Arial CE"/>
      <charset val="238"/>
    </font>
    <font>
      <sz val="8.8000000000000007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9"/>
      <name val="Ariel"/>
      <charset val="238"/>
    </font>
    <font>
      <sz val="11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  <font>
      <sz val="10"/>
      <color rgb="FFFF0000"/>
      <name val="Arial CE"/>
      <charset val="238"/>
    </font>
    <font>
      <sz val="9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2" fillId="0" borderId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5" fillId="8" borderId="88" applyNumberFormat="0" applyAlignment="0" applyProtection="0"/>
    <xf numFmtId="0" fontId="36" fillId="0" borderId="0" applyNumberFormat="0" applyFill="0" applyBorder="0" applyAlignment="0" applyProtection="0"/>
    <xf numFmtId="0" fontId="37" fillId="0" borderId="89" applyNumberFormat="0" applyFill="0" applyAlignment="0" applyProtection="0"/>
    <xf numFmtId="0" fontId="38" fillId="0" borderId="90" applyNumberFormat="0" applyFill="0" applyAlignment="0" applyProtection="0"/>
    <xf numFmtId="0" fontId="39" fillId="0" borderId="91" applyNumberFormat="0" applyFill="0" applyAlignment="0" applyProtection="0"/>
    <xf numFmtId="0" fontId="39" fillId="0" borderId="0" applyNumberFormat="0" applyFill="0" applyBorder="0" applyAlignment="0" applyProtection="0"/>
    <xf numFmtId="0" fontId="40" fillId="17" borderId="92" applyNumberFormat="0" applyAlignment="0" applyProtection="0"/>
    <xf numFmtId="43" fontId="3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93" applyNumberFormat="0" applyFill="0" applyAlignment="0" applyProtection="0"/>
    <xf numFmtId="0" fontId="1" fillId="18" borderId="94" applyNumberFormat="0" applyFont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2" borderId="0" applyNumberFormat="0" applyBorder="0" applyAlignment="0" applyProtection="0"/>
    <xf numFmtId="0" fontId="43" fillId="5" borderId="0" applyNumberFormat="0" applyBorder="0" applyAlignment="0" applyProtection="0"/>
    <xf numFmtId="0" fontId="44" fillId="23" borderId="95" applyNumberFormat="0" applyAlignment="0" applyProtection="0"/>
    <xf numFmtId="0" fontId="45" fillId="0" borderId="0" applyNumberFormat="0" applyFill="0" applyBorder="0" applyAlignment="0" applyProtection="0"/>
    <xf numFmtId="0" fontId="32" fillId="0" borderId="0"/>
    <xf numFmtId="0" fontId="1" fillId="0" borderId="0"/>
    <xf numFmtId="0" fontId="46" fillId="0" borderId="96" applyNumberFormat="0" applyFill="0" applyAlignment="0" applyProtection="0"/>
    <xf numFmtId="0" fontId="47" fillId="4" borderId="0" applyNumberFormat="0" applyBorder="0" applyAlignment="0" applyProtection="0"/>
    <xf numFmtId="0" fontId="48" fillId="24" borderId="0" applyNumberFormat="0" applyBorder="0" applyAlignment="0" applyProtection="0"/>
    <xf numFmtId="0" fontId="49" fillId="23" borderId="88" applyNumberFormat="0" applyAlignment="0" applyProtection="0"/>
    <xf numFmtId="43" fontId="33" fillId="0" borderId="0" applyFont="0" applyFill="0" applyBorder="0" applyAlignment="0" applyProtection="0"/>
    <xf numFmtId="0" fontId="33" fillId="0" borderId="0"/>
  </cellStyleXfs>
  <cellXfs count="670">
    <xf numFmtId="0" fontId="0" fillId="0" borderId="0" xfId="0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12" xfId="0" applyBorder="1" applyAlignment="1">
      <alignment horizontal="center"/>
    </xf>
    <xf numFmtId="0" fontId="5" fillId="0" borderId="2" xfId="0" applyFont="1" applyBorder="1"/>
    <xf numFmtId="0" fontId="2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6" xfId="0" applyBorder="1"/>
    <xf numFmtId="0" fontId="0" fillId="0" borderId="25" xfId="0" applyBorder="1"/>
    <xf numFmtId="0" fontId="3" fillId="0" borderId="7" xfId="0" applyFont="1" applyBorder="1"/>
    <xf numFmtId="0" fontId="3" fillId="0" borderId="8" xfId="0" applyFont="1" applyBorder="1"/>
    <xf numFmtId="0" fontId="3" fillId="0" borderId="29" xfId="0" applyFont="1" applyBorder="1"/>
    <xf numFmtId="0" fontId="3" fillId="0" borderId="30" xfId="0" applyFont="1" applyBorder="1"/>
    <xf numFmtId="0" fontId="6" fillId="0" borderId="2" xfId="0" applyFont="1" applyBorder="1"/>
    <xf numFmtId="0" fontId="3" fillId="0" borderId="33" xfId="0" applyFont="1" applyBorder="1"/>
    <xf numFmtId="0" fontId="3" fillId="0" borderId="34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1" fillId="0" borderId="0" xfId="0" applyFont="1"/>
    <xf numFmtId="0" fontId="2" fillId="0" borderId="16" xfId="0" applyFont="1" applyBorder="1"/>
    <xf numFmtId="0" fontId="0" fillId="0" borderId="42" xfId="0" applyBorder="1"/>
    <xf numFmtId="0" fontId="10" fillId="0" borderId="2" xfId="0" applyFont="1" applyBorder="1"/>
    <xf numFmtId="0" fontId="0" fillId="0" borderId="16" xfId="0" applyBorder="1"/>
    <xf numFmtId="0" fontId="13" fillId="0" borderId="0" xfId="0" applyFont="1"/>
    <xf numFmtId="0" fontId="4" fillId="0" borderId="0" xfId="0" applyFont="1"/>
    <xf numFmtId="0" fontId="0" fillId="0" borderId="56" xfId="0" applyBorder="1"/>
    <xf numFmtId="0" fontId="0" fillId="0" borderId="57" xfId="0" applyBorder="1"/>
    <xf numFmtId="0" fontId="6" fillId="0" borderId="58" xfId="0" applyFont="1" applyBorder="1"/>
    <xf numFmtId="0" fontId="2" fillId="0" borderId="51" xfId="0" applyFont="1" applyBorder="1"/>
    <xf numFmtId="0" fontId="2" fillId="0" borderId="25" xfId="0" applyFont="1" applyBorder="1"/>
    <xf numFmtId="0" fontId="10" fillId="0" borderId="26" xfId="0" applyFont="1" applyBorder="1"/>
    <xf numFmtId="0" fontId="2" fillId="0" borderId="19" xfId="0" applyFont="1" applyBorder="1"/>
    <xf numFmtId="0" fontId="2" fillId="0" borderId="42" xfId="0" applyFont="1" applyBorder="1"/>
    <xf numFmtId="0" fontId="0" fillId="0" borderId="38" xfId="0" applyBorder="1"/>
    <xf numFmtId="0" fontId="0" fillId="0" borderId="28" xfId="0" applyBorder="1"/>
    <xf numFmtId="0" fontId="0" fillId="0" borderId="10" xfId="0" applyBorder="1"/>
    <xf numFmtId="0" fontId="15" fillId="0" borderId="2" xfId="0" applyFont="1" applyBorder="1"/>
    <xf numFmtId="0" fontId="15" fillId="0" borderId="12" xfId="0" applyFont="1" applyBorder="1"/>
    <xf numFmtId="0" fontId="0" fillId="0" borderId="12" xfId="0" applyBorder="1"/>
    <xf numFmtId="0" fontId="0" fillId="0" borderId="36" xfId="0" applyBorder="1"/>
    <xf numFmtId="0" fontId="0" fillId="0" borderId="5" xfId="0" applyBorder="1"/>
    <xf numFmtId="0" fontId="0" fillId="0" borderId="11" xfId="0" applyBorder="1"/>
    <xf numFmtId="0" fontId="0" fillId="0" borderId="50" xfId="0" applyBorder="1"/>
    <xf numFmtId="0" fontId="0" fillId="0" borderId="23" xfId="0" applyBorder="1"/>
    <xf numFmtId="0" fontId="0" fillId="0" borderId="51" xfId="0" applyBorder="1"/>
    <xf numFmtId="0" fontId="0" fillId="0" borderId="60" xfId="0" applyBorder="1"/>
    <xf numFmtId="0" fontId="13" fillId="0" borderId="0" xfId="0" applyFont="1" applyBorder="1"/>
    <xf numFmtId="0" fontId="4" fillId="0" borderId="0" xfId="0" applyFont="1" applyBorder="1"/>
    <xf numFmtId="0" fontId="6" fillId="0" borderId="48" xfId="0" applyFont="1" applyBorder="1"/>
    <xf numFmtId="0" fontId="10" fillId="0" borderId="27" xfId="0" applyFont="1" applyBorder="1"/>
    <xf numFmtId="0" fontId="0" fillId="0" borderId="8" xfId="0" applyBorder="1"/>
    <xf numFmtId="0" fontId="0" fillId="0" borderId="34" xfId="0" applyBorder="1"/>
    <xf numFmtId="0" fontId="0" fillId="0" borderId="35" xfId="0" applyBorder="1"/>
    <xf numFmtId="0" fontId="16" fillId="0" borderId="62" xfId="0" applyFont="1" applyBorder="1"/>
    <xf numFmtId="0" fontId="16" fillId="0" borderId="2" xfId="0" applyFont="1" applyBorder="1"/>
    <xf numFmtId="0" fontId="16" fillId="0" borderId="12" xfId="0" applyFont="1" applyBorder="1"/>
    <xf numFmtId="0" fontId="2" fillId="0" borderId="36" xfId="0" applyFont="1" applyBorder="1"/>
    <xf numFmtId="0" fontId="0" fillId="0" borderId="62" xfId="0" applyBorder="1"/>
    <xf numFmtId="0" fontId="6" fillId="0" borderId="62" xfId="0" applyFont="1" applyBorder="1"/>
    <xf numFmtId="0" fontId="6" fillId="0" borderId="12" xfId="0" applyFont="1" applyBorder="1"/>
    <xf numFmtId="0" fontId="0" fillId="0" borderId="62" xfId="0" applyFill="1" applyBorder="1"/>
    <xf numFmtId="0" fontId="17" fillId="0" borderId="2" xfId="0" applyFont="1" applyBorder="1"/>
    <xf numFmtId="0" fontId="17" fillId="0" borderId="12" xfId="0" applyFont="1" applyBorder="1"/>
    <xf numFmtId="0" fontId="17" fillId="0" borderId="62" xfId="0" applyFont="1" applyBorder="1"/>
    <xf numFmtId="0" fontId="0" fillId="0" borderId="64" xfId="0" applyBorder="1"/>
    <xf numFmtId="0" fontId="2" fillId="0" borderId="18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10" fillId="0" borderId="46" xfId="0" applyFont="1" applyBorder="1" applyAlignment="1">
      <alignment horizontal="center"/>
    </xf>
    <xf numFmtId="0" fontId="2" fillId="0" borderId="5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65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1" xfId="0" applyFont="1" applyBorder="1"/>
    <xf numFmtId="0" fontId="0" fillId="0" borderId="36" xfId="0" applyBorder="1" applyAlignment="1">
      <alignment horizontal="right"/>
    </xf>
    <xf numFmtId="0" fontId="2" fillId="0" borderId="5" xfId="0" applyFont="1" applyBorder="1"/>
    <xf numFmtId="0" fontId="0" fillId="0" borderId="67" xfId="0" applyBorder="1"/>
    <xf numFmtId="0" fontId="17" fillId="0" borderId="67" xfId="0" applyFont="1" applyBorder="1"/>
    <xf numFmtId="0" fontId="4" fillId="0" borderId="2" xfId="0" applyFont="1" applyBorder="1"/>
    <xf numFmtId="0" fontId="0" fillId="0" borderId="30" xfId="0" applyBorder="1"/>
    <xf numFmtId="0" fontId="14" fillId="0" borderId="16" xfId="0" applyFont="1" applyBorder="1"/>
    <xf numFmtId="0" fontId="14" fillId="0" borderId="17" xfId="0" applyFont="1" applyBorder="1"/>
    <xf numFmtId="0" fontId="0" fillId="0" borderId="17" xfId="0" applyBorder="1"/>
    <xf numFmtId="0" fontId="2" fillId="0" borderId="57" xfId="0" applyFont="1" applyBorder="1"/>
    <xf numFmtId="0" fontId="14" fillId="0" borderId="57" xfId="0" applyFont="1" applyBorder="1"/>
    <xf numFmtId="0" fontId="14" fillId="0" borderId="70" xfId="0" applyFont="1" applyBorder="1"/>
    <xf numFmtId="0" fontId="2" fillId="0" borderId="25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0" fillId="0" borderId="6" xfId="0" applyBorder="1" applyAlignment="1">
      <alignment horizontal="right"/>
    </xf>
    <xf numFmtId="0" fontId="0" fillId="0" borderId="37" xfId="0" applyBorder="1" applyAlignment="1">
      <alignment horizontal="right"/>
    </xf>
    <xf numFmtId="0" fontId="2" fillId="0" borderId="45" xfId="0" applyFont="1" applyBorder="1"/>
    <xf numFmtId="0" fontId="0" fillId="0" borderId="65" xfId="0" applyBorder="1"/>
    <xf numFmtId="0" fontId="2" fillId="0" borderId="3" xfId="0" applyFont="1" applyBorder="1"/>
    <xf numFmtId="0" fontId="4" fillId="0" borderId="0" xfId="0" applyFont="1" applyAlignment="1">
      <alignment horizontal="right"/>
    </xf>
    <xf numFmtId="0" fontId="4" fillId="0" borderId="56" xfId="0" applyFont="1" applyBorder="1" applyAlignment="1">
      <alignment horizontal="center"/>
    </xf>
    <xf numFmtId="0" fontId="2" fillId="0" borderId="56" xfId="0" applyFont="1" applyBorder="1"/>
    <xf numFmtId="0" fontId="2" fillId="0" borderId="71" xfId="0" applyFont="1" applyBorder="1"/>
    <xf numFmtId="0" fontId="2" fillId="0" borderId="70" xfId="0" applyFont="1" applyBorder="1"/>
    <xf numFmtId="0" fontId="4" fillId="0" borderId="47" xfId="0" applyFont="1" applyBorder="1"/>
    <xf numFmtId="0" fontId="9" fillId="0" borderId="58" xfId="0" applyFont="1" applyBorder="1"/>
    <xf numFmtId="0" fontId="10" fillId="0" borderId="48" xfId="0" applyFont="1" applyBorder="1"/>
    <xf numFmtId="0" fontId="2" fillId="0" borderId="51" xfId="0" applyFont="1" applyBorder="1" applyAlignment="1">
      <alignment horizontal="right"/>
    </xf>
    <xf numFmtId="0" fontId="2" fillId="0" borderId="54" xfId="0" applyFont="1" applyBorder="1"/>
    <xf numFmtId="0" fontId="2" fillId="0" borderId="55" xfId="0" applyFont="1" applyBorder="1"/>
    <xf numFmtId="14" fontId="10" fillId="0" borderId="26" xfId="0" applyNumberFormat="1" applyFont="1" applyBorder="1"/>
    <xf numFmtId="14" fontId="10" fillId="0" borderId="27" xfId="0" applyNumberFormat="1" applyFont="1" applyBorder="1"/>
    <xf numFmtId="0" fontId="2" fillId="0" borderId="34" xfId="0" applyFont="1" applyBorder="1"/>
    <xf numFmtId="0" fontId="2" fillId="0" borderId="35" xfId="0" applyFont="1" applyBorder="1"/>
    <xf numFmtId="0" fontId="16" fillId="0" borderId="3" xfId="0" applyFont="1" applyBorder="1"/>
    <xf numFmtId="0" fontId="0" fillId="0" borderId="3" xfId="0" applyBorder="1"/>
    <xf numFmtId="0" fontId="20" fillId="0" borderId="2" xfId="0" applyFont="1" applyBorder="1"/>
    <xf numFmtId="9" fontId="20" fillId="0" borderId="2" xfId="0" applyNumberFormat="1" applyFont="1" applyBorder="1"/>
    <xf numFmtId="0" fontId="1" fillId="0" borderId="2" xfId="0" applyFont="1" applyBorder="1"/>
    <xf numFmtId="0" fontId="21" fillId="0" borderId="2" xfId="0" applyFont="1" applyBorder="1"/>
    <xf numFmtId="0" fontId="16" fillId="0" borderId="5" xfId="0" applyFont="1" applyBorder="1"/>
    <xf numFmtId="0" fontId="16" fillId="0" borderId="67" xfId="0" applyFont="1" applyBorder="1"/>
    <xf numFmtId="0" fontId="21" fillId="0" borderId="62" xfId="0" applyFont="1" applyBorder="1"/>
    <xf numFmtId="0" fontId="1" fillId="0" borderId="62" xfId="0" applyFont="1" applyBorder="1"/>
    <xf numFmtId="0" fontId="0" fillId="0" borderId="68" xfId="0" applyBorder="1"/>
    <xf numFmtId="0" fontId="0" fillId="0" borderId="33" xfId="0" applyBorder="1"/>
    <xf numFmtId="0" fontId="0" fillId="0" borderId="72" xfId="0" applyBorder="1"/>
    <xf numFmtId="0" fontId="2" fillId="0" borderId="74" xfId="0" applyFont="1" applyBorder="1"/>
    <xf numFmtId="0" fontId="2" fillId="0" borderId="75" xfId="0" applyFont="1" applyBorder="1"/>
    <xf numFmtId="0" fontId="16" fillId="0" borderId="11" xfId="0" applyFont="1" applyBorder="1"/>
    <xf numFmtId="0" fontId="6" fillId="0" borderId="3" xfId="0" applyFont="1" applyBorder="1"/>
    <xf numFmtId="0" fontId="19" fillId="0" borderId="24" xfId="0" applyFont="1" applyBorder="1"/>
    <xf numFmtId="0" fontId="4" fillId="0" borderId="3" xfId="0" applyFont="1" applyBorder="1"/>
    <xf numFmtId="0" fontId="17" fillId="0" borderId="11" xfId="0" applyFont="1" applyBorder="1"/>
    <xf numFmtId="0" fontId="1" fillId="0" borderId="11" xfId="0" applyFont="1" applyBorder="1"/>
    <xf numFmtId="0" fontId="4" fillId="0" borderId="12" xfId="0" applyFont="1" applyBorder="1"/>
    <xf numFmtId="0" fontId="4" fillId="0" borderId="11" xfId="0" applyFont="1" applyBorder="1"/>
    <xf numFmtId="0" fontId="13" fillId="0" borderId="77" xfId="0" applyFont="1" applyBorder="1"/>
    <xf numFmtId="0" fontId="6" fillId="0" borderId="47" xfId="0" applyFont="1" applyBorder="1"/>
    <xf numFmtId="0" fontId="2" fillId="0" borderId="0" xfId="0" applyFont="1" applyAlignment="1"/>
    <xf numFmtId="0" fontId="7" fillId="0" borderId="2" xfId="0" applyFont="1" applyBorder="1"/>
    <xf numFmtId="0" fontId="14" fillId="0" borderId="11" xfId="0" applyFont="1" applyBorder="1"/>
    <xf numFmtId="0" fontId="0" fillId="0" borderId="45" xfId="0" applyBorder="1"/>
    <xf numFmtId="0" fontId="0" fillId="0" borderId="32" xfId="0" applyBorder="1"/>
    <xf numFmtId="0" fontId="0" fillId="0" borderId="29" xfId="0" applyBorder="1"/>
    <xf numFmtId="0" fontId="2" fillId="0" borderId="10" xfId="0" applyFont="1" applyBorder="1"/>
    <xf numFmtId="0" fontId="2" fillId="0" borderId="28" xfId="0" applyFont="1" applyBorder="1"/>
    <xf numFmtId="0" fontId="2" fillId="0" borderId="38" xfId="0" applyFont="1" applyBorder="1"/>
    <xf numFmtId="0" fontId="0" fillId="0" borderId="27" xfId="0" applyBorder="1"/>
    <xf numFmtId="0" fontId="0" fillId="0" borderId="48" xfId="0" applyBorder="1"/>
    <xf numFmtId="0" fontId="0" fillId="0" borderId="58" xfId="0" applyBorder="1"/>
    <xf numFmtId="0" fontId="0" fillId="0" borderId="71" xfId="0" applyBorder="1"/>
    <xf numFmtId="0" fontId="2" fillId="0" borderId="78" xfId="0" applyFont="1" applyBorder="1"/>
    <xf numFmtId="0" fontId="2" fillId="0" borderId="60" xfId="0" applyFont="1" applyBorder="1"/>
    <xf numFmtId="0" fontId="2" fillId="0" borderId="33" xfId="0" applyFont="1" applyBorder="1"/>
    <xf numFmtId="0" fontId="0" fillId="0" borderId="79" xfId="0" applyBorder="1"/>
    <xf numFmtId="0" fontId="0" fillId="0" borderId="78" xfId="0" applyBorder="1"/>
    <xf numFmtId="0" fontId="0" fillId="0" borderId="70" xfId="0" applyBorder="1"/>
    <xf numFmtId="0" fontId="16" fillId="0" borderId="80" xfId="0" applyFont="1" applyBorder="1"/>
    <xf numFmtId="0" fontId="0" fillId="0" borderId="9" xfId="0" applyBorder="1"/>
    <xf numFmtId="0" fontId="0" fillId="0" borderId="63" xfId="0" applyBorder="1" applyAlignment="1">
      <alignment horizontal="left"/>
    </xf>
    <xf numFmtId="0" fontId="0" fillId="0" borderId="24" xfId="0" applyBorder="1"/>
    <xf numFmtId="0" fontId="11" fillId="0" borderId="43" xfId="0" applyFont="1" applyBorder="1" applyAlignment="1">
      <alignment horizontal="left"/>
    </xf>
    <xf numFmtId="0" fontId="19" fillId="0" borderId="62" xfId="0" applyFont="1" applyBorder="1" applyAlignment="1">
      <alignment horizontal="left"/>
    </xf>
    <xf numFmtId="0" fontId="19" fillId="0" borderId="3" xfId="0" applyFont="1" applyBorder="1"/>
    <xf numFmtId="0" fontId="19" fillId="0" borderId="63" xfId="0" applyFont="1" applyBorder="1" applyAlignment="1">
      <alignment horizontal="left"/>
    </xf>
    <xf numFmtId="0" fontId="0" fillId="0" borderId="80" xfId="0" applyBorder="1"/>
    <xf numFmtId="0" fontId="19" fillId="0" borderId="43" xfId="0" applyFont="1" applyBorder="1" applyAlignment="1">
      <alignment horizontal="left"/>
    </xf>
    <xf numFmtId="0" fontId="19" fillId="0" borderId="65" xfId="0" applyFont="1" applyBorder="1"/>
    <xf numFmtId="0" fontId="0" fillId="0" borderId="6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81" xfId="0" applyFont="1" applyBorder="1" applyAlignment="1">
      <alignment horizontal="left"/>
    </xf>
    <xf numFmtId="0" fontId="2" fillId="0" borderId="82" xfId="0" applyFont="1" applyBorder="1"/>
    <xf numFmtId="0" fontId="2" fillId="0" borderId="52" xfId="0" applyFont="1" applyBorder="1"/>
    <xf numFmtId="0" fontId="0" fillId="0" borderId="62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64" fontId="2" fillId="0" borderId="0" xfId="1" applyNumberFormat="1" applyFont="1" applyBorder="1"/>
    <xf numFmtId="164" fontId="19" fillId="0" borderId="0" xfId="1" applyNumberFormat="1" applyFont="1" applyBorder="1"/>
    <xf numFmtId="164" fontId="18" fillId="0" borderId="0" xfId="1" applyNumberFormat="1" applyFont="1" applyBorder="1" applyAlignment="1">
      <alignment horizontal="right"/>
    </xf>
    <xf numFmtId="164" fontId="0" fillId="0" borderId="0" xfId="1" applyNumberFormat="1" applyFont="1" applyBorder="1"/>
    <xf numFmtId="164" fontId="7" fillId="0" borderId="0" xfId="1" applyNumberFormat="1" applyFont="1" applyBorder="1"/>
    <xf numFmtId="164" fontId="10" fillId="0" borderId="0" xfId="1" applyNumberFormat="1" applyFont="1" applyBorder="1"/>
    <xf numFmtId="0" fontId="2" fillId="0" borderId="71" xfId="0" applyFont="1" applyBorder="1" applyAlignment="1"/>
    <xf numFmtId="0" fontId="2" fillId="0" borderId="57" xfId="0" applyFont="1" applyBorder="1" applyAlignment="1"/>
    <xf numFmtId="0" fontId="22" fillId="0" borderId="0" xfId="0" applyFont="1" applyBorder="1"/>
    <xf numFmtId="0" fontId="22" fillId="0" borderId="2" xfId="0" applyFont="1" applyBorder="1"/>
    <xf numFmtId="0" fontId="4" fillId="0" borderId="62" xfId="0" applyFont="1" applyBorder="1"/>
    <xf numFmtId="0" fontId="2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47" xfId="0" applyBorder="1"/>
    <xf numFmtId="0" fontId="12" fillId="0" borderId="40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0" fillId="0" borderId="3" xfId="0" applyFont="1" applyBorder="1"/>
    <xf numFmtId="0" fontId="8" fillId="0" borderId="2" xfId="0" applyFont="1" applyBorder="1"/>
    <xf numFmtId="49" fontId="6" fillId="0" borderId="62" xfId="0" applyNumberFormat="1" applyFont="1" applyBorder="1" applyAlignment="1">
      <alignment horizontal="left"/>
    </xf>
    <xf numFmtId="0" fontId="21" fillId="0" borderId="3" xfId="0" applyFont="1" applyBorder="1"/>
    <xf numFmtId="0" fontId="0" fillId="0" borderId="2" xfId="0" applyFont="1" applyBorder="1"/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63" xfId="0" applyBorder="1"/>
    <xf numFmtId="0" fontId="0" fillId="0" borderId="6" xfId="0" applyBorder="1" applyAlignment="1">
      <alignment horizontal="center"/>
    </xf>
    <xf numFmtId="0" fontId="3" fillId="0" borderId="0" xfId="0" applyFont="1" applyBorder="1"/>
    <xf numFmtId="0" fontId="2" fillId="0" borderId="62" xfId="0" applyFont="1" applyBorder="1"/>
    <xf numFmtId="3" fontId="0" fillId="0" borderId="36" xfId="0" applyNumberForma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3" fontId="0" fillId="0" borderId="36" xfId="0" applyNumberForma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5" fillId="0" borderId="36" xfId="0" applyNumberFormat="1" applyFont="1" applyBorder="1"/>
    <xf numFmtId="3" fontId="2" fillId="0" borderId="36" xfId="0" applyNumberFormat="1" applyFont="1" applyBorder="1"/>
    <xf numFmtId="3" fontId="0" fillId="0" borderId="36" xfId="0" applyNumberFormat="1" applyBorder="1"/>
    <xf numFmtId="3" fontId="0" fillId="0" borderId="39" xfId="0" applyNumberFormat="1" applyBorder="1"/>
    <xf numFmtId="3" fontId="2" fillId="0" borderId="40" xfId="0" applyNumberFormat="1" applyFont="1" applyBorder="1"/>
    <xf numFmtId="49" fontId="0" fillId="0" borderId="30" xfId="0" applyNumberFormat="1" applyBorder="1"/>
    <xf numFmtId="49" fontId="17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7" xfId="0" applyNumberFormat="1" applyBorder="1"/>
    <xf numFmtId="3" fontId="7" fillId="0" borderId="36" xfId="0" applyNumberFormat="1" applyFont="1" applyBorder="1"/>
    <xf numFmtId="0" fontId="7" fillId="0" borderId="51" xfId="0" applyFont="1" applyBorder="1" applyAlignment="1">
      <alignment horizontal="center"/>
    </xf>
    <xf numFmtId="0" fontId="4" fillId="0" borderId="6" xfId="0" applyFont="1" applyBorder="1"/>
    <xf numFmtId="164" fontId="2" fillId="0" borderId="19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5" xfId="0" applyFont="1" applyBorder="1"/>
    <xf numFmtId="0" fontId="6" fillId="0" borderId="79" xfId="0" applyFont="1" applyBorder="1"/>
    <xf numFmtId="0" fontId="17" fillId="0" borderId="13" xfId="0" applyFont="1" applyBorder="1" applyAlignment="1">
      <alignment horizontal="left"/>
    </xf>
    <xf numFmtId="49" fontId="17" fillId="0" borderId="13" xfId="0" applyNumberFormat="1" applyFont="1" applyBorder="1" applyAlignment="1">
      <alignment horizontal="left"/>
    </xf>
    <xf numFmtId="3" fontId="7" fillId="0" borderId="40" xfId="0" applyNumberFormat="1" applyFont="1" applyBorder="1"/>
    <xf numFmtId="3" fontId="8" fillId="0" borderId="36" xfId="0" applyNumberFormat="1" applyFont="1" applyBorder="1"/>
    <xf numFmtId="3" fontId="5" fillId="0" borderId="39" xfId="0" applyNumberFormat="1" applyFont="1" applyBorder="1"/>
    <xf numFmtId="3" fontId="8" fillId="0" borderId="40" xfId="0" applyNumberFormat="1" applyFont="1" applyBorder="1"/>
    <xf numFmtId="0" fontId="18" fillId="0" borderId="62" xfId="0" applyFont="1" applyBorder="1"/>
    <xf numFmtId="0" fontId="2" fillId="0" borderId="51" xfId="0" applyFont="1" applyBorder="1" applyAlignment="1">
      <alignment horizontal="left"/>
    </xf>
    <xf numFmtId="0" fontId="2" fillId="0" borderId="61" xfId="0" applyFont="1" applyBorder="1"/>
    <xf numFmtId="0" fontId="0" fillId="0" borderId="46" xfId="0" applyBorder="1"/>
    <xf numFmtId="0" fontId="2" fillId="0" borderId="70" xfId="0" applyFont="1" applyBorder="1" applyAlignment="1"/>
    <xf numFmtId="0" fontId="0" fillId="0" borderId="55" xfId="0" applyBorder="1"/>
    <xf numFmtId="0" fontId="7" fillId="0" borderId="21" xfId="0" applyFont="1" applyBorder="1"/>
    <xf numFmtId="0" fontId="2" fillId="0" borderId="0" xfId="0" applyFont="1" applyBorder="1" applyAlignment="1">
      <alignment horizontal="right"/>
    </xf>
    <xf numFmtId="0" fontId="7" fillId="0" borderId="62" xfId="0" applyFont="1" applyBorder="1"/>
    <xf numFmtId="0" fontId="8" fillId="0" borderId="62" xfId="0" applyFont="1" applyBorder="1"/>
    <xf numFmtId="0" fontId="14" fillId="0" borderId="12" xfId="0" applyFont="1" applyBorder="1"/>
    <xf numFmtId="0" fontId="22" fillId="0" borderId="62" xfId="0" applyFont="1" applyFill="1" applyBorder="1"/>
    <xf numFmtId="0" fontId="22" fillId="0" borderId="12" xfId="0" applyFont="1" applyBorder="1"/>
    <xf numFmtId="0" fontId="5" fillId="0" borderId="62" xfId="0" applyFont="1" applyBorder="1"/>
    <xf numFmtId="0" fontId="4" fillId="0" borderId="63" xfId="0" applyFont="1" applyBorder="1"/>
    <xf numFmtId="0" fontId="4" fillId="0" borderId="50" xfId="0" applyFont="1" applyBorder="1"/>
    <xf numFmtId="3" fontId="5" fillId="0" borderId="36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" fontId="5" fillId="2" borderId="36" xfId="0" applyNumberFormat="1" applyFont="1" applyFill="1" applyBorder="1"/>
    <xf numFmtId="3" fontId="5" fillId="0" borderId="52" xfId="0" applyNumberFormat="1" applyFont="1" applyBorder="1"/>
    <xf numFmtId="3" fontId="5" fillId="0" borderId="53" xfId="0" applyNumberFormat="1" applyFont="1" applyBorder="1"/>
    <xf numFmtId="3" fontId="5" fillId="0" borderId="37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5" fillId="0" borderId="37" xfId="0" applyNumberFormat="1" applyFont="1" applyBorder="1"/>
    <xf numFmtId="3" fontId="5" fillId="0" borderId="23" xfId="0" applyNumberFormat="1" applyFont="1" applyBorder="1"/>
    <xf numFmtId="3" fontId="5" fillId="0" borderId="32" xfId="0" applyNumberFormat="1" applyFont="1" applyBorder="1"/>
    <xf numFmtId="3" fontId="8" fillId="0" borderId="45" xfId="0" applyNumberFormat="1" applyFont="1" applyBorder="1"/>
    <xf numFmtId="3" fontId="8" fillId="2" borderId="40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54" xfId="0" applyBorder="1"/>
    <xf numFmtId="0" fontId="10" fillId="0" borderId="15" xfId="0" applyFont="1" applyBorder="1"/>
    <xf numFmtId="0" fontId="2" fillId="0" borderId="54" xfId="0" applyFont="1" applyBorder="1" applyAlignment="1">
      <alignment horizontal="right"/>
    </xf>
    <xf numFmtId="49" fontId="5" fillId="0" borderId="62" xfId="0" applyNumberFormat="1" applyFont="1" applyBorder="1" applyAlignment="1">
      <alignment horizontal="left"/>
    </xf>
    <xf numFmtId="49" fontId="5" fillId="0" borderId="63" xfId="0" applyNumberFormat="1" applyFont="1" applyBorder="1" applyAlignment="1">
      <alignment horizontal="left"/>
    </xf>
    <xf numFmtId="0" fontId="5" fillId="0" borderId="63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/>
    <xf numFmtId="0" fontId="5" fillId="0" borderId="63" xfId="0" applyFont="1" applyBorder="1" applyAlignment="1">
      <alignment horizontal="left"/>
    </xf>
    <xf numFmtId="0" fontId="8" fillId="0" borderId="15" xfId="0" applyFont="1" applyBorder="1"/>
    <xf numFmtId="0" fontId="14" fillId="0" borderId="59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right"/>
    </xf>
    <xf numFmtId="3" fontId="5" fillId="0" borderId="50" xfId="0" applyNumberFormat="1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17" xfId="0" applyFont="1" applyBorder="1"/>
    <xf numFmtId="3" fontId="8" fillId="0" borderId="15" xfId="0" applyNumberFormat="1" applyFont="1" applyBorder="1"/>
    <xf numFmtId="0" fontId="2" fillId="0" borderId="43" xfId="0" applyFont="1" applyBorder="1"/>
    <xf numFmtId="0" fontId="5" fillId="0" borderId="10" xfId="0" applyFont="1" applyBorder="1"/>
    <xf numFmtId="0" fontId="5" fillId="0" borderId="38" xfId="0" applyFont="1" applyBorder="1"/>
    <xf numFmtId="3" fontId="8" fillId="0" borderId="11" xfId="0" applyNumberFormat="1" applyFont="1" applyBorder="1"/>
    <xf numFmtId="49" fontId="17" fillId="0" borderId="62" xfId="0" applyNumberFormat="1" applyFont="1" applyBorder="1"/>
    <xf numFmtId="0" fontId="24" fillId="0" borderId="12" xfId="0" applyFont="1" applyBorder="1"/>
    <xf numFmtId="0" fontId="21" fillId="0" borderId="60" xfId="0" applyFont="1" applyFill="1" applyBorder="1"/>
    <xf numFmtId="0" fontId="21" fillId="0" borderId="0" xfId="0" applyFont="1" applyBorder="1"/>
    <xf numFmtId="0" fontId="21" fillId="0" borderId="64" xfId="0" applyFont="1" applyBorder="1"/>
    <xf numFmtId="0" fontId="18" fillId="0" borderId="62" xfId="0" applyFont="1" applyFill="1" applyBorder="1"/>
    <xf numFmtId="0" fontId="21" fillId="0" borderId="12" xfId="0" applyFont="1" applyBorder="1"/>
    <xf numFmtId="0" fontId="0" fillId="0" borderId="0" xfId="0" applyAlignment="1">
      <alignment horizontal="right"/>
    </xf>
    <xf numFmtId="0" fontId="16" fillId="0" borderId="61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Font="1" applyBorder="1" applyAlignment="1">
      <alignment horizontal="right"/>
    </xf>
    <xf numFmtId="0" fontId="4" fillId="0" borderId="52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9" fillId="0" borderId="79" xfId="0" applyFont="1" applyBorder="1"/>
    <xf numFmtId="0" fontId="16" fillId="0" borderId="36" xfId="0" applyFont="1" applyBorder="1" applyAlignment="1">
      <alignment horizontal="left"/>
    </xf>
    <xf numFmtId="3" fontId="2" fillId="0" borderId="34" xfId="0" applyNumberFormat="1" applyFont="1" applyBorder="1"/>
    <xf numFmtId="3" fontId="0" fillId="0" borderId="3" xfId="0" applyNumberFormat="1" applyFont="1" applyBorder="1"/>
    <xf numFmtId="3" fontId="0" fillId="0" borderId="3" xfId="0" applyNumberFormat="1" applyBorder="1"/>
    <xf numFmtId="3" fontId="0" fillId="0" borderId="5" xfId="0" applyNumberFormat="1" applyBorder="1"/>
    <xf numFmtId="3" fontId="1" fillId="0" borderId="3" xfId="0" applyNumberFormat="1" applyFont="1" applyBorder="1"/>
    <xf numFmtId="3" fontId="0" fillId="0" borderId="5" xfId="0" applyNumberFormat="1" applyFont="1" applyBorder="1"/>
    <xf numFmtId="3" fontId="4" fillId="0" borderId="5" xfId="0" applyNumberFormat="1" applyFont="1" applyBorder="1"/>
    <xf numFmtId="3" fontId="4" fillId="0" borderId="3" xfId="0" applyNumberFormat="1" applyFont="1" applyBorder="1"/>
    <xf numFmtId="3" fontId="0" fillId="0" borderId="66" xfId="0" applyNumberFormat="1" applyBorder="1"/>
    <xf numFmtId="3" fontId="2" fillId="0" borderId="73" xfId="0" applyNumberFormat="1" applyFont="1" applyBorder="1"/>
    <xf numFmtId="0" fontId="10" fillId="0" borderId="59" xfId="0" applyFont="1" applyBorder="1" applyAlignment="1">
      <alignment horizontal="center"/>
    </xf>
    <xf numFmtId="0" fontId="18" fillId="0" borderId="52" xfId="0" applyFont="1" applyBorder="1"/>
    <xf numFmtId="0" fontId="2" fillId="0" borderId="7" xfId="0" applyFont="1" applyBorder="1" applyAlignment="1">
      <alignment horizontal="right"/>
    </xf>
    <xf numFmtId="14" fontId="10" fillId="0" borderId="28" xfId="0" applyNumberFormat="1" applyFont="1" applyBorder="1"/>
    <xf numFmtId="14" fontId="10" fillId="0" borderId="85" xfId="0" applyNumberFormat="1" applyFont="1" applyBorder="1"/>
    <xf numFmtId="14" fontId="10" fillId="0" borderId="10" xfId="0" applyNumberFormat="1" applyFont="1" applyBorder="1"/>
    <xf numFmtId="0" fontId="10" fillId="0" borderId="28" xfId="0" applyFont="1" applyBorder="1" applyAlignment="1">
      <alignment horizontal="center"/>
    </xf>
    <xf numFmtId="49" fontId="16" fillId="0" borderId="61" xfId="0" applyNumberFormat="1" applyFont="1" applyBorder="1"/>
    <xf numFmtId="0" fontId="8" fillId="0" borderId="48" xfId="0" applyFont="1" applyBorder="1"/>
    <xf numFmtId="0" fontId="8" fillId="0" borderId="27" xfId="0" applyFont="1" applyBorder="1"/>
    <xf numFmtId="0" fontId="25" fillId="0" borderId="2" xfId="0" applyFont="1" applyBorder="1"/>
    <xf numFmtId="0" fontId="6" fillId="0" borderId="3" xfId="0" applyFont="1" applyBorder="1" applyAlignment="1">
      <alignment horizontal="right"/>
    </xf>
    <xf numFmtId="3" fontId="16" fillId="0" borderId="11" xfId="0" applyNumberFormat="1" applyFont="1" applyBorder="1"/>
    <xf numFmtId="3" fontId="0" fillId="0" borderId="11" xfId="0" applyNumberFormat="1" applyBorder="1"/>
    <xf numFmtId="3" fontId="1" fillId="0" borderId="5" xfId="0" applyNumberFormat="1" applyFont="1" applyBorder="1"/>
    <xf numFmtId="3" fontId="4" fillId="0" borderId="11" xfId="0" applyNumberFormat="1" applyFont="1" applyBorder="1"/>
    <xf numFmtId="3" fontId="0" fillId="0" borderId="22" xfId="0" applyNumberFormat="1" applyBorder="1"/>
    <xf numFmtId="3" fontId="0" fillId="0" borderId="53" xfId="0" applyNumberFormat="1" applyBorder="1"/>
    <xf numFmtId="3" fontId="13" fillId="0" borderId="77" xfId="0" applyNumberFormat="1" applyFont="1" applyBorder="1"/>
    <xf numFmtId="3" fontId="0" fillId="0" borderId="67" xfId="0" applyNumberFormat="1" applyBorder="1"/>
    <xf numFmtId="0" fontId="6" fillId="0" borderId="6" xfId="0" applyFont="1" applyBorder="1"/>
    <xf numFmtId="3" fontId="13" fillId="0" borderId="5" xfId="0" applyNumberFormat="1" applyFont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0" fontId="5" fillId="0" borderId="7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7" fillId="0" borderId="68" xfId="0" applyFont="1" applyBorder="1" applyAlignment="1">
      <alignment horizontal="center"/>
    </xf>
    <xf numFmtId="0" fontId="18" fillId="0" borderId="15" xfId="0" applyFont="1" applyBorder="1" applyAlignment="1">
      <alignment horizontal="left"/>
    </xf>
    <xf numFmtId="0" fontId="7" fillId="0" borderId="66" xfId="0" applyFont="1" applyBorder="1" applyAlignment="1">
      <alignment horizontal="center"/>
    </xf>
    <xf numFmtId="3" fontId="25" fillId="0" borderId="76" xfId="0" applyNumberFormat="1" applyFont="1" applyBorder="1" applyAlignment="1">
      <alignment horizontal="right"/>
    </xf>
    <xf numFmtId="3" fontId="25" fillId="0" borderId="76" xfId="0" applyNumberFormat="1" applyFont="1" applyBorder="1"/>
    <xf numFmtId="3" fontId="7" fillId="0" borderId="76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11" fillId="0" borderId="28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22" xfId="0" applyNumberFormat="1" applyFont="1" applyBorder="1"/>
    <xf numFmtId="3" fontId="11" fillId="0" borderId="34" xfId="0" applyNumberFormat="1" applyFont="1" applyBorder="1" applyAlignment="1">
      <alignment horizontal="right"/>
    </xf>
    <xf numFmtId="3" fontId="11" fillId="0" borderId="34" xfId="0" applyNumberFormat="1" applyFont="1" applyBorder="1"/>
    <xf numFmtId="3" fontId="11" fillId="0" borderId="5" xfId="0" applyNumberFormat="1" applyFont="1" applyBorder="1" applyAlignment="1">
      <alignment horizontal="right"/>
    </xf>
    <xf numFmtId="3" fontId="7" fillId="0" borderId="76" xfId="0" applyNumberFormat="1" applyFont="1" applyBorder="1"/>
    <xf numFmtId="3" fontId="11" fillId="0" borderId="5" xfId="0" applyNumberFormat="1" applyFont="1" applyBorder="1"/>
    <xf numFmtId="3" fontId="11" fillId="0" borderId="66" xfId="0" applyNumberFormat="1" applyFont="1" applyBorder="1" applyAlignment="1">
      <alignment horizontal="right"/>
    </xf>
    <xf numFmtId="3" fontId="11" fillId="0" borderId="66" xfId="0" applyNumberFormat="1" applyFont="1" applyBorder="1"/>
    <xf numFmtId="3" fontId="7" fillId="0" borderId="83" xfId="0" applyNumberFormat="1" applyFont="1" applyBorder="1" applyAlignment="1">
      <alignment horizontal="right"/>
    </xf>
    <xf numFmtId="3" fontId="8" fillId="0" borderId="76" xfId="0" applyNumberFormat="1" applyFont="1" applyBorder="1" applyAlignment="1">
      <alignment horizontal="right"/>
    </xf>
    <xf numFmtId="3" fontId="5" fillId="0" borderId="79" xfId="0" applyNumberFormat="1" applyFont="1" applyBorder="1"/>
    <xf numFmtId="3" fontId="5" fillId="0" borderId="78" xfId="0" applyNumberFormat="1" applyFont="1" applyBorder="1"/>
    <xf numFmtId="3" fontId="5" fillId="0" borderId="70" xfId="0" applyNumberFormat="1" applyFont="1" applyBorder="1"/>
    <xf numFmtId="3" fontId="18" fillId="0" borderId="76" xfId="0" applyNumberFormat="1" applyFont="1" applyBorder="1" applyAlignment="1">
      <alignment horizontal="right"/>
    </xf>
    <xf numFmtId="3" fontId="18" fillId="0" borderId="76" xfId="0" applyNumberFormat="1" applyFont="1" applyBorder="1"/>
    <xf numFmtId="3" fontId="5" fillId="0" borderId="28" xfId="0" applyNumberFormat="1" applyFont="1" applyBorder="1" applyAlignment="1">
      <alignment horizontal="right"/>
    </xf>
    <xf numFmtId="3" fontId="5" fillId="0" borderId="28" xfId="0" applyNumberFormat="1" applyFont="1" applyBorder="1"/>
    <xf numFmtId="3" fontId="5" fillId="0" borderId="22" xfId="0" applyNumberFormat="1" applyFont="1" applyBorder="1" applyAlignment="1">
      <alignment horizontal="right"/>
    </xf>
    <xf numFmtId="3" fontId="5" fillId="0" borderId="22" xfId="0" applyNumberFormat="1" applyFont="1" applyBorder="1"/>
    <xf numFmtId="3" fontId="5" fillId="0" borderId="34" xfId="0" applyNumberFormat="1" applyFont="1" applyBorder="1" applyAlignment="1">
      <alignment horizontal="right"/>
    </xf>
    <xf numFmtId="3" fontId="5" fillId="0" borderId="34" xfId="0" applyNumberFormat="1" applyFont="1" applyBorder="1"/>
    <xf numFmtId="3" fontId="18" fillId="0" borderId="5" xfId="0" applyNumberFormat="1" applyFont="1" applyBorder="1" applyAlignment="1">
      <alignment horizontal="right"/>
    </xf>
    <xf numFmtId="3" fontId="18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8" fillId="0" borderId="76" xfId="0" applyNumberFormat="1" applyFont="1" applyBorder="1"/>
    <xf numFmtId="3" fontId="5" fillId="0" borderId="5" xfId="0" applyNumberFormat="1" applyFont="1" applyBorder="1"/>
    <xf numFmtId="3" fontId="5" fillId="0" borderId="66" xfId="0" applyNumberFormat="1" applyFont="1" applyBorder="1" applyAlignment="1">
      <alignment horizontal="right"/>
    </xf>
    <xf numFmtId="3" fontId="5" fillId="0" borderId="66" xfId="0" applyNumberFormat="1" applyFont="1" applyBorder="1"/>
    <xf numFmtId="3" fontId="8" fillId="0" borderId="8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36" xfId="0" applyFont="1" applyBorder="1" applyAlignment="1">
      <alignment horizontal="center"/>
    </xf>
    <xf numFmtId="0" fontId="2" fillId="0" borderId="21" xfId="0" applyFont="1" applyBorder="1"/>
    <xf numFmtId="0" fontId="2" fillId="0" borderId="49" xfId="0" applyFont="1" applyBorder="1"/>
    <xf numFmtId="0" fontId="0" fillId="0" borderId="61" xfId="0" applyBorder="1"/>
    <xf numFmtId="0" fontId="14" fillId="0" borderId="47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7" fillId="0" borderId="21" xfId="0" applyNumberFormat="1" applyFont="1" applyBorder="1"/>
    <xf numFmtId="3" fontId="5" fillId="0" borderId="46" xfId="0" applyNumberFormat="1" applyFont="1" applyBorder="1"/>
    <xf numFmtId="3" fontId="7" fillId="0" borderId="13" xfId="0" applyNumberFormat="1" applyFont="1" applyBorder="1"/>
    <xf numFmtId="3" fontId="11" fillId="0" borderId="13" xfId="0" applyNumberFormat="1" applyFont="1" applyBorder="1"/>
    <xf numFmtId="3" fontId="28" fillId="0" borderId="13" xfId="0" applyNumberFormat="1" applyFont="1" applyBorder="1"/>
    <xf numFmtId="3" fontId="28" fillId="0" borderId="20" xfId="0" applyNumberFormat="1" applyFont="1" applyBorder="1"/>
    <xf numFmtId="3" fontId="8" fillId="0" borderId="13" xfId="0" applyNumberFormat="1" applyFont="1" applyBorder="1"/>
    <xf numFmtId="3" fontId="8" fillId="0" borderId="20" xfId="0" applyNumberFormat="1" applyFont="1" applyBorder="1"/>
    <xf numFmtId="3" fontId="5" fillId="0" borderId="20" xfId="0" applyNumberFormat="1" applyFont="1" applyBorder="1"/>
    <xf numFmtId="3" fontId="8" fillId="0" borderId="18" xfId="0" applyNumberFormat="1" applyFont="1" applyBorder="1"/>
    <xf numFmtId="0" fontId="18" fillId="0" borderId="63" xfId="0" applyFont="1" applyBorder="1" applyAlignment="1"/>
    <xf numFmtId="0" fontId="18" fillId="0" borderId="6" xfId="0" applyFont="1" applyBorder="1" applyAlignment="1"/>
    <xf numFmtId="0" fontId="18" fillId="0" borderId="50" xfId="0" applyFont="1" applyBorder="1" applyAlignment="1"/>
    <xf numFmtId="0" fontId="0" fillId="0" borderId="20" xfId="0" applyBorder="1" applyAlignment="1"/>
    <xf numFmtId="3" fontId="8" fillId="0" borderId="20" xfId="0" applyNumberFormat="1" applyFont="1" applyBorder="1" applyAlignment="1"/>
    <xf numFmtId="0" fontId="29" fillId="0" borderId="2" xfId="0" applyFont="1" applyBorder="1"/>
    <xf numFmtId="0" fontId="11" fillId="0" borderId="12" xfId="0" applyFont="1" applyBorder="1"/>
    <xf numFmtId="3" fontId="8" fillId="0" borderId="5" xfId="0" applyNumberFormat="1" applyFont="1" applyBorder="1"/>
    <xf numFmtId="3" fontId="0" fillId="0" borderId="0" xfId="0" applyNumberForma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8" fillId="0" borderId="63" xfId="0" applyFont="1" applyBorder="1"/>
    <xf numFmtId="0" fontId="4" fillId="0" borderId="0" xfId="0" applyFon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0" fontId="0" fillId="0" borderId="24" xfId="0" applyBorder="1" applyAlignment="1">
      <alignment horizontal="right"/>
    </xf>
    <xf numFmtId="0" fontId="30" fillId="0" borderId="0" xfId="0" applyFont="1"/>
    <xf numFmtId="0" fontId="11" fillId="0" borderId="62" xfId="0" applyFont="1" applyBorder="1" applyAlignment="1">
      <alignment horizontal="left"/>
    </xf>
    <xf numFmtId="0" fontId="8" fillId="0" borderId="67" xfId="0" applyFont="1" applyBorder="1"/>
    <xf numFmtId="0" fontId="8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10" fillId="0" borderId="26" xfId="0" applyFont="1" applyBorder="1" applyAlignment="1">
      <alignment horizontal="center"/>
    </xf>
    <xf numFmtId="3" fontId="0" fillId="0" borderId="31" xfId="0" applyNumberFormat="1" applyBorder="1"/>
    <xf numFmtId="3" fontId="7" fillId="0" borderId="5" xfId="0" applyNumberFormat="1" applyFont="1" applyBorder="1"/>
    <xf numFmtId="49" fontId="17" fillId="0" borderId="13" xfId="0" applyNumberFormat="1" applyFont="1" applyBorder="1"/>
    <xf numFmtId="0" fontId="2" fillId="0" borderId="0" xfId="0" applyFont="1" applyAlignment="1">
      <alignment horizontal="center"/>
    </xf>
    <xf numFmtId="3" fontId="4" fillId="0" borderId="22" xfId="0" applyNumberFormat="1" applyFont="1" applyBorder="1"/>
    <xf numFmtId="49" fontId="0" fillId="0" borderId="13" xfId="0" applyNumberFormat="1" applyBorder="1"/>
    <xf numFmtId="49" fontId="2" fillId="0" borderId="19" xfId="0" applyNumberFormat="1" applyFont="1" applyBorder="1"/>
    <xf numFmtId="49" fontId="16" fillId="0" borderId="13" xfId="0" applyNumberFormat="1" applyFont="1" applyBorder="1"/>
    <xf numFmtId="49" fontId="4" fillId="0" borderId="13" xfId="0" applyNumberFormat="1" applyFont="1" applyBorder="1"/>
    <xf numFmtId="49" fontId="18" fillId="0" borderId="13" xfId="0" applyNumberFormat="1" applyFont="1" applyBorder="1"/>
    <xf numFmtId="49" fontId="0" fillId="0" borderId="14" xfId="0" applyNumberFormat="1" applyBorder="1"/>
    <xf numFmtId="0" fontId="18" fillId="0" borderId="52" xfId="0" applyFont="1" applyBorder="1" applyAlignment="1">
      <alignment horizontal="right"/>
    </xf>
    <xf numFmtId="49" fontId="17" fillId="0" borderId="36" xfId="0" applyNumberFormat="1" applyFont="1" applyBorder="1" applyAlignment="1">
      <alignment horizontal="left"/>
    </xf>
    <xf numFmtId="0" fontId="19" fillId="0" borderId="80" xfId="0" applyFont="1" applyBorder="1"/>
    <xf numFmtId="3" fontId="11" fillId="0" borderId="76" xfId="0" applyNumberFormat="1" applyFont="1" applyBorder="1" applyAlignment="1">
      <alignment horizontal="right"/>
    </xf>
    <xf numFmtId="3" fontId="11" fillId="0" borderId="76" xfId="0" applyNumberFormat="1" applyFont="1" applyBorder="1"/>
    <xf numFmtId="3" fontId="7" fillId="0" borderId="45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3" fontId="11" fillId="0" borderId="35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53" xfId="0" applyNumberFormat="1" applyFont="1" applyBorder="1" applyAlignment="1">
      <alignment horizontal="right"/>
    </xf>
    <xf numFmtId="3" fontId="7" fillId="0" borderId="87" xfId="0" applyNumberFormat="1" applyFont="1" applyBorder="1" applyAlignment="1">
      <alignment horizontal="right"/>
    </xf>
    <xf numFmtId="3" fontId="8" fillId="0" borderId="45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76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35" xfId="0" applyNumberFormat="1" applyFont="1" applyBorder="1" applyAlignment="1">
      <alignment horizontal="right"/>
    </xf>
    <xf numFmtId="3" fontId="5" fillId="0" borderId="53" xfId="0" applyNumberFormat="1" applyFont="1" applyBorder="1" applyAlignment="1">
      <alignment horizontal="right"/>
    </xf>
    <xf numFmtId="3" fontId="8" fillId="0" borderId="87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3" fontId="0" fillId="0" borderId="69" xfId="0" applyNumberFormat="1" applyBorder="1"/>
    <xf numFmtId="3" fontId="0" fillId="0" borderId="86" xfId="0" applyNumberFormat="1" applyBorder="1"/>
    <xf numFmtId="0" fontId="10" fillId="0" borderId="84" xfId="0" applyFont="1" applyBorder="1" applyAlignment="1">
      <alignment horizontal="center"/>
    </xf>
    <xf numFmtId="3" fontId="0" fillId="0" borderId="85" xfId="0" applyNumberFormat="1" applyBorder="1"/>
    <xf numFmtId="3" fontId="0" fillId="0" borderId="1" xfId="0" applyNumberFormat="1" applyBorder="1"/>
    <xf numFmtId="3" fontId="7" fillId="0" borderId="67" xfId="0" applyNumberFormat="1" applyFont="1" applyBorder="1"/>
    <xf numFmtId="3" fontId="2" fillId="0" borderId="41" xfId="0" applyNumberFormat="1" applyFont="1" applyBorder="1"/>
    <xf numFmtId="3" fontId="18" fillId="0" borderId="67" xfId="0" applyNumberFormat="1" applyFont="1" applyBorder="1"/>
    <xf numFmtId="3" fontId="5" fillId="0" borderId="85" xfId="0" applyNumberFormat="1" applyFont="1" applyBorder="1"/>
    <xf numFmtId="3" fontId="8" fillId="0" borderId="67" xfId="0" applyNumberFormat="1" applyFont="1" applyBorder="1"/>
    <xf numFmtId="3" fontId="5" fillId="0" borderId="67" xfId="0" applyNumberFormat="1" applyFont="1" applyBorder="1"/>
    <xf numFmtId="3" fontId="5" fillId="0" borderId="86" xfId="0" applyNumberFormat="1" applyFont="1" applyBorder="1"/>
    <xf numFmtId="3" fontId="5" fillId="0" borderId="31" xfId="0" applyNumberFormat="1" applyFont="1" applyBorder="1"/>
    <xf numFmtId="3" fontId="5" fillId="0" borderId="69" xfId="0" applyNumberFormat="1" applyFont="1" applyBorder="1"/>
    <xf numFmtId="3" fontId="8" fillId="0" borderId="41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50" xfId="0" applyNumberFormat="1" applyFont="1" applyBorder="1" applyAlignment="1">
      <alignment horizontal="right"/>
    </xf>
    <xf numFmtId="3" fontId="5" fillId="0" borderId="44" xfId="0" applyNumberFormat="1" applyFont="1" applyBorder="1"/>
    <xf numFmtId="3" fontId="8" fillId="0" borderId="17" xfId="0" applyNumberFormat="1" applyFont="1" applyBorder="1"/>
    <xf numFmtId="14" fontId="10" fillId="0" borderId="84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1" fillId="0" borderId="0" xfId="2"/>
    <xf numFmtId="0" fontId="6" fillId="0" borderId="0" xfId="2" applyFont="1" applyBorder="1" applyAlignment="1"/>
    <xf numFmtId="0" fontId="22" fillId="0" borderId="0" xfId="2" applyFont="1"/>
    <xf numFmtId="0" fontId="1" fillId="0" borderId="0" xfId="2" applyAlignment="1">
      <alignment horizontal="center"/>
    </xf>
    <xf numFmtId="0" fontId="22" fillId="0" borderId="0" xfId="2" applyFont="1" applyAlignment="1">
      <alignment horizontal="center"/>
    </xf>
    <xf numFmtId="0" fontId="2" fillId="0" borderId="22" xfId="2" applyFont="1" applyBorder="1"/>
    <xf numFmtId="0" fontId="2" fillId="0" borderId="69" xfId="2" applyFont="1" applyBorder="1"/>
    <xf numFmtId="0" fontId="2" fillId="0" borderId="24" xfId="2" applyFont="1" applyBorder="1"/>
    <xf numFmtId="0" fontId="2" fillId="0" borderId="6" xfId="2" applyFont="1" applyBorder="1"/>
    <xf numFmtId="0" fontId="1" fillId="0" borderId="6" xfId="2" applyBorder="1"/>
    <xf numFmtId="0" fontId="1" fillId="0" borderId="24" xfId="2" applyBorder="1"/>
    <xf numFmtId="0" fontId="2" fillId="0" borderId="66" xfId="2" applyFont="1" applyBorder="1"/>
    <xf numFmtId="0" fontId="2" fillId="0" borderId="68" xfId="2" applyFont="1" applyBorder="1"/>
    <xf numFmtId="0" fontId="2" fillId="0" borderId="33" xfId="2" applyFont="1" applyBorder="1"/>
    <xf numFmtId="0" fontId="2" fillId="0" borderId="0" xfId="2" applyFont="1" applyBorder="1"/>
    <xf numFmtId="0" fontId="1" fillId="0" borderId="0" xfId="2" applyBorder="1"/>
    <xf numFmtId="0" fontId="1" fillId="0" borderId="33" xfId="2" applyBorder="1"/>
    <xf numFmtId="0" fontId="22" fillId="0" borderId="34" xfId="2" applyFont="1" applyBorder="1"/>
    <xf numFmtId="0" fontId="22" fillId="0" borderId="1" xfId="2" applyFont="1" applyBorder="1"/>
    <xf numFmtId="0" fontId="1" fillId="0" borderId="65" xfId="2" applyBorder="1"/>
    <xf numFmtId="0" fontId="1" fillId="0" borderId="4" xfId="2" applyBorder="1"/>
    <xf numFmtId="0" fontId="1" fillId="0" borderId="5" xfId="2" applyBorder="1"/>
    <xf numFmtId="49" fontId="1" fillId="0" borderId="67" xfId="2" applyNumberFormat="1" applyBorder="1"/>
    <xf numFmtId="0" fontId="1" fillId="0" borderId="3" xfId="2" applyBorder="1"/>
    <xf numFmtId="0" fontId="29" fillId="0" borderId="2" xfId="2" applyFont="1" applyBorder="1"/>
    <xf numFmtId="0" fontId="29" fillId="0" borderId="3" xfId="2" applyFont="1" applyBorder="1"/>
    <xf numFmtId="0" fontId="29" fillId="0" borderId="67" xfId="2" applyFont="1" applyBorder="1" applyAlignment="1">
      <alignment horizontal="left"/>
    </xf>
    <xf numFmtId="0" fontId="29" fillId="0" borderId="2" xfId="2" applyFont="1" applyBorder="1" applyAlignment="1">
      <alignment horizontal="left"/>
    </xf>
    <xf numFmtId="0" fontId="29" fillId="0" borderId="3" xfId="2" applyFont="1" applyBorder="1" applyAlignment="1">
      <alignment horizontal="left"/>
    </xf>
    <xf numFmtId="49" fontId="32" fillId="0" borderId="67" xfId="2" applyNumberFormat="1" applyFont="1" applyBorder="1"/>
    <xf numFmtId="49" fontId="1" fillId="0" borderId="67" xfId="2" applyNumberFormat="1" applyFill="1" applyBorder="1"/>
    <xf numFmtId="0" fontId="29" fillId="0" borderId="2" xfId="2" applyFont="1" applyFill="1" applyBorder="1"/>
    <xf numFmtId="0" fontId="1" fillId="0" borderId="2" xfId="2" applyBorder="1"/>
    <xf numFmtId="0" fontId="1" fillId="0" borderId="67" xfId="2" applyBorder="1"/>
    <xf numFmtId="0" fontId="31" fillId="0" borderId="2" xfId="2" applyFont="1" applyFill="1" applyBorder="1"/>
    <xf numFmtId="0" fontId="1" fillId="0" borderId="2" xfId="2" applyFill="1" applyBorder="1"/>
    <xf numFmtId="3" fontId="5" fillId="0" borderId="2" xfId="0" applyNumberFormat="1" applyFont="1" applyBorder="1"/>
    <xf numFmtId="0" fontId="6" fillId="0" borderId="36" xfId="43" applyFont="1" applyBorder="1" applyAlignment="1">
      <alignment horizontal="left"/>
    </xf>
    <xf numFmtId="3" fontId="0" fillId="0" borderId="36" xfId="0" applyNumberFormat="1" applyFont="1" applyBorder="1"/>
    <xf numFmtId="3" fontId="0" fillId="0" borderId="2" xfId="0" applyNumberFormat="1" applyFont="1" applyBorder="1"/>
    <xf numFmtId="3" fontId="0" fillId="0" borderId="0" xfId="0" applyNumberFormat="1"/>
    <xf numFmtId="3" fontId="5" fillId="0" borderId="14" xfId="0" applyNumberFormat="1" applyFont="1" applyBorder="1"/>
    <xf numFmtId="3" fontId="5" fillId="0" borderId="13" xfId="0" applyNumberFormat="1" applyFont="1" applyBorder="1"/>
    <xf numFmtId="0" fontId="5" fillId="0" borderId="19" xfId="0" applyFont="1" applyBorder="1"/>
    <xf numFmtId="0" fontId="5" fillId="0" borderId="48" xfId="0" applyFont="1" applyBorder="1"/>
    <xf numFmtId="0" fontId="5" fillId="0" borderId="71" xfId="0" applyFont="1" applyBorder="1"/>
    <xf numFmtId="0" fontId="5" fillId="0" borderId="32" xfId="0" applyFont="1" applyBorder="1"/>
    <xf numFmtId="0" fontId="8" fillId="0" borderId="31" xfId="0" applyFont="1" applyBorder="1"/>
    <xf numFmtId="0" fontId="8" fillId="0" borderId="39" xfId="0" applyFont="1" applyBorder="1"/>
    <xf numFmtId="0" fontId="5" fillId="0" borderId="11" xfId="0" applyFont="1" applyBorder="1"/>
    <xf numFmtId="0" fontId="5" fillId="0" borderId="5" xfId="0" applyFont="1" applyBorder="1"/>
    <xf numFmtId="49" fontId="5" fillId="0" borderId="36" xfId="0" applyNumberFormat="1" applyFont="1" applyBorder="1" applyAlignment="1">
      <alignment horizontal="left"/>
    </xf>
    <xf numFmtId="0" fontId="6" fillId="0" borderId="11" xfId="43" applyFont="1" applyBorder="1"/>
    <xf numFmtId="0" fontId="6" fillId="0" borderId="5" xfId="43" applyFont="1" applyBorder="1"/>
    <xf numFmtId="49" fontId="6" fillId="0" borderId="36" xfId="43" applyNumberFormat="1" applyFont="1" applyBorder="1" applyAlignment="1">
      <alignment horizontal="left"/>
    </xf>
    <xf numFmtId="49" fontId="1" fillId="0" borderId="13" xfId="2" applyNumberFormat="1" applyFill="1" applyBorder="1"/>
    <xf numFmtId="3" fontId="8" fillId="0" borderId="34" xfId="0" applyNumberFormat="1" applyFont="1" applyBorder="1"/>
    <xf numFmtId="3" fontId="50" fillId="2" borderId="5" xfId="49" applyNumberFormat="1" applyFont="1" applyFill="1" applyBorder="1" applyAlignment="1">
      <alignment horizontal="right" vertical="top" wrapText="1"/>
    </xf>
    <xf numFmtId="0" fontId="0" fillId="0" borderId="52" xfId="0" applyFont="1" applyBorder="1" applyAlignment="1">
      <alignment horizontal="right"/>
    </xf>
    <xf numFmtId="3" fontId="51" fillId="0" borderId="5" xfId="0" applyNumberFormat="1" applyFont="1" applyBorder="1"/>
    <xf numFmtId="0" fontId="16" fillId="0" borderId="33" xfId="0" applyFont="1" applyBorder="1"/>
    <xf numFmtId="0" fontId="5" fillId="0" borderId="60" xfId="0" applyFont="1" applyBorder="1" applyAlignment="1">
      <alignment horizontal="left"/>
    </xf>
    <xf numFmtId="3" fontId="8" fillId="0" borderId="28" xfId="0" applyNumberFormat="1" applyFont="1" applyBorder="1" applyAlignment="1">
      <alignment horizontal="right"/>
    </xf>
    <xf numFmtId="3" fontId="8" fillId="0" borderId="28" xfId="0" applyNumberFormat="1" applyFont="1" applyBorder="1"/>
    <xf numFmtId="3" fontId="8" fillId="0" borderId="10" xfId="0" applyNumberFormat="1" applyFont="1" applyBorder="1" applyAlignment="1">
      <alignment horizontal="right"/>
    </xf>
    <xf numFmtId="3" fontId="52" fillId="0" borderId="76" xfId="0" applyNumberFormat="1" applyFont="1" applyBorder="1" applyAlignment="1">
      <alignment horizontal="right"/>
    </xf>
    <xf numFmtId="3" fontId="53" fillId="0" borderId="36" xfId="0" applyNumberFormat="1" applyFont="1" applyBorder="1"/>
    <xf numFmtId="3" fontId="53" fillId="0" borderId="11" xfId="0" applyNumberFormat="1" applyFont="1" applyBorder="1"/>
    <xf numFmtId="3" fontId="53" fillId="0" borderId="37" xfId="0" applyNumberFormat="1" applyFont="1" applyBorder="1"/>
    <xf numFmtId="3" fontId="53" fillId="0" borderId="23" xfId="0" applyNumberFormat="1" applyFont="1" applyBorder="1"/>
    <xf numFmtId="3" fontId="52" fillId="0" borderId="36" xfId="0" applyNumberFormat="1" applyFont="1" applyBorder="1"/>
    <xf numFmtId="3" fontId="52" fillId="0" borderId="11" xfId="0" applyNumberFormat="1" applyFont="1" applyBorder="1"/>
    <xf numFmtId="3" fontId="53" fillId="0" borderId="52" xfId="0" applyNumberFormat="1" applyFont="1" applyBorder="1"/>
    <xf numFmtId="3" fontId="53" fillId="0" borderId="53" xfId="0" applyNumberFormat="1" applyFont="1" applyBorder="1"/>
    <xf numFmtId="0" fontId="54" fillId="0" borderId="2" xfId="0" applyFont="1" applyBorder="1"/>
    <xf numFmtId="0" fontId="54" fillId="0" borderId="12" xfId="0" applyFont="1" applyBorder="1"/>
    <xf numFmtId="3" fontId="54" fillId="0" borderId="36" xfId="0" applyNumberFormat="1" applyFont="1" applyBorder="1"/>
    <xf numFmtId="3" fontId="54" fillId="0" borderId="5" xfId="0" applyNumberFormat="1" applyFont="1" applyBorder="1"/>
    <xf numFmtId="3" fontId="54" fillId="0" borderId="67" xfId="0" applyNumberFormat="1" applyFont="1" applyBorder="1"/>
    <xf numFmtId="0" fontId="0" fillId="0" borderId="12" xfId="0" applyFont="1" applyBorder="1"/>
    <xf numFmtId="3" fontId="0" fillId="0" borderId="67" xfId="0" applyNumberFormat="1" applyFont="1" applyBorder="1"/>
    <xf numFmtId="49" fontId="4" fillId="0" borderId="15" xfId="2" applyNumberFormat="1" applyFont="1" applyBorder="1"/>
    <xf numFmtId="0" fontId="10" fillId="0" borderId="80" xfId="0" applyFont="1" applyBorder="1"/>
    <xf numFmtId="0" fontId="0" fillId="0" borderId="78" xfId="0" applyFont="1" applyBorder="1"/>
    <xf numFmtId="0" fontId="0" fillId="0" borderId="79" xfId="0" applyFont="1" applyBorder="1"/>
    <xf numFmtId="0" fontId="0" fillId="0" borderId="70" xfId="0" applyFont="1" applyBorder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5" fillId="0" borderId="57" xfId="0" applyFont="1" applyBorder="1"/>
    <xf numFmtId="3" fontId="8" fillId="0" borderId="16" xfId="0" applyNumberFormat="1" applyFont="1" applyBorder="1"/>
    <xf numFmtId="0" fontId="5" fillId="0" borderId="8" xfId="0" applyFont="1" applyBorder="1"/>
    <xf numFmtId="0" fontId="5" fillId="0" borderId="0" xfId="0" applyFont="1" applyBorder="1"/>
    <xf numFmtId="3" fontId="5" fillId="0" borderId="6" xfId="0" applyNumberFormat="1" applyFont="1" applyBorder="1"/>
    <xf numFmtId="3" fontId="5" fillId="0" borderId="0" xfId="0" applyNumberFormat="1" applyFont="1" applyBorder="1"/>
    <xf numFmtId="3" fontId="8" fillId="0" borderId="2" xfId="0" applyNumberFormat="1" applyFont="1" applyBorder="1"/>
    <xf numFmtId="3" fontId="53" fillId="0" borderId="2" xfId="0" applyNumberFormat="1" applyFont="1" applyBorder="1"/>
    <xf numFmtId="3" fontId="53" fillId="0" borderId="6" xfId="0" applyNumberFormat="1" applyFont="1" applyBorder="1"/>
    <xf numFmtId="3" fontId="52" fillId="0" borderId="2" xfId="0" applyNumberFormat="1" applyFont="1" applyBorder="1"/>
    <xf numFmtId="3" fontId="53" fillId="0" borderId="0" xfId="0" applyNumberFormat="1" applyFont="1" applyBorder="1"/>
    <xf numFmtId="0" fontId="14" fillId="0" borderId="25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5" fillId="0" borderId="30" xfId="0" applyNumberFormat="1" applyFont="1" applyBorder="1"/>
    <xf numFmtId="3" fontId="5" fillId="2" borderId="2" xfId="0" applyNumberFormat="1" applyFont="1" applyFill="1" applyBorder="1"/>
    <xf numFmtId="3" fontId="8" fillId="2" borderId="16" xfId="0" applyNumberFormat="1" applyFont="1" applyFill="1" applyBorder="1"/>
    <xf numFmtId="0" fontId="0" fillId="0" borderId="57" xfId="0" applyFont="1" applyBorder="1"/>
    <xf numFmtId="3" fontId="8" fillId="0" borderId="41" xfId="0" applyNumberFormat="1" applyFont="1" applyBorder="1" applyAlignment="1">
      <alignment horizontal="right"/>
    </xf>
    <xf numFmtId="3" fontId="11" fillId="0" borderId="69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68" xfId="0" applyNumberFormat="1" applyFont="1" applyBorder="1" applyAlignment="1">
      <alignment horizontal="right"/>
    </xf>
    <xf numFmtId="3" fontId="11" fillId="0" borderId="67" xfId="0" applyNumberFormat="1" applyFont="1" applyBorder="1" applyAlignment="1">
      <alignment horizontal="right"/>
    </xf>
    <xf numFmtId="3" fontId="7" fillId="0" borderId="97" xfId="0" applyNumberFormat="1" applyFont="1" applyBorder="1" applyAlignment="1">
      <alignment horizontal="right"/>
    </xf>
    <xf numFmtId="3" fontId="5" fillId="0" borderId="57" xfId="0" applyNumberFormat="1" applyFont="1" applyBorder="1"/>
    <xf numFmtId="3" fontId="5" fillId="0" borderId="85" xfId="0" applyNumberFormat="1" applyFont="1" applyBorder="1" applyAlignment="1">
      <alignment horizontal="right"/>
    </xf>
    <xf numFmtId="3" fontId="5" fillId="0" borderId="69" xfId="0" applyNumberFormat="1" applyFont="1" applyBorder="1" applyAlignment="1">
      <alignment horizontal="right"/>
    </xf>
    <xf numFmtId="3" fontId="8" fillId="0" borderId="85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67" xfId="0" applyNumberFormat="1" applyFont="1" applyBorder="1" applyAlignment="1">
      <alignment horizontal="right"/>
    </xf>
    <xf numFmtId="3" fontId="5" fillId="0" borderId="68" xfId="0" applyNumberFormat="1" applyFont="1" applyBorder="1" applyAlignment="1">
      <alignment horizontal="right"/>
    </xf>
    <xf numFmtId="3" fontId="8" fillId="0" borderId="97" xfId="0" applyNumberFormat="1" applyFont="1" applyBorder="1" applyAlignment="1">
      <alignment horizontal="right"/>
    </xf>
    <xf numFmtId="0" fontId="29" fillId="0" borderId="67" xfId="2" applyFont="1" applyBorder="1" applyAlignment="1">
      <alignment horizontal="left"/>
    </xf>
    <xf numFmtId="0" fontId="29" fillId="0" borderId="2" xfId="2" applyFont="1" applyBorder="1" applyAlignment="1">
      <alignment horizontal="left"/>
    </xf>
    <xf numFmtId="0" fontId="29" fillId="0" borderId="3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5" xfId="43" applyFont="1" applyBorder="1" applyAlignment="1">
      <alignment horizontal="left"/>
    </xf>
    <xf numFmtId="0" fontId="6" fillId="0" borderId="11" xfId="43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" fillId="0" borderId="57" xfId="0" applyFont="1" applyBorder="1" applyAlignment="1">
      <alignment horizontal="center"/>
    </xf>
    <xf numFmtId="0" fontId="17" fillId="0" borderId="6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80" xfId="0" applyFont="1" applyBorder="1" applyAlignment="1">
      <alignment horizontal="left"/>
    </xf>
    <xf numFmtId="0" fontId="2" fillId="0" borderId="79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11" fillId="0" borderId="71" xfId="0" applyFont="1" applyBorder="1" applyAlignment="1">
      <alignment horizontal="left"/>
    </xf>
    <xf numFmtId="0" fontId="11" fillId="0" borderId="78" xfId="0" applyFont="1" applyBorder="1" applyAlignment="1">
      <alignment horizontal="left"/>
    </xf>
  </cellXfs>
  <cellStyles count="50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Bevitel 2" xfId="22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zres" xfId="1" builtinId="3"/>
    <cellStyle name="Ezres 2" xfId="29"/>
    <cellStyle name="Ezres 3" xfId="48"/>
    <cellStyle name="Figyelmeztetés 2" xfId="30"/>
    <cellStyle name="Hivatkozott cella 2" xfId="31"/>
    <cellStyle name="Jegyzet 2" xfId="32"/>
    <cellStyle name="Jelölőszín (1)" xfId="33"/>
    <cellStyle name="Jelölőszín (2)" xfId="34"/>
    <cellStyle name="Jelölőszín (3)" xfId="35"/>
    <cellStyle name="Jelölőszín (4)" xfId="36"/>
    <cellStyle name="Jelölőszín (5)" xfId="37"/>
    <cellStyle name="Jelölőszín (6)" xfId="38"/>
    <cellStyle name="Jó 2" xfId="39"/>
    <cellStyle name="Kimenet 2" xfId="40"/>
    <cellStyle name="Magyarázó szöveg 2" xfId="41"/>
    <cellStyle name="Normál" xfId="0" builtinId="0"/>
    <cellStyle name="Normál 2" xfId="2"/>
    <cellStyle name="Normál 3" xfId="42"/>
    <cellStyle name="Normál 4" xfId="3"/>
    <cellStyle name="Normál 5" xfId="49"/>
    <cellStyle name="Normál_Munka1" xfId="43"/>
    <cellStyle name="Összesen 2" xfId="44"/>
    <cellStyle name="Rossz 2" xfId="45"/>
    <cellStyle name="Semleges 2" xfId="46"/>
    <cellStyle name="Számítás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Local\Temp\fokonyvi_karton_2018-06-06_15-49-51_395.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vonat"/>
    </sheetNames>
    <sheetDataSet>
      <sheetData sheetId="0">
        <row r="7">
          <cell r="D7">
            <v>697000</v>
          </cell>
        </row>
        <row r="15">
          <cell r="D15">
            <v>2522406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opLeftCell="A4" workbookViewId="0">
      <selection activeCell="D18" sqref="D18:I18"/>
    </sheetView>
  </sheetViews>
  <sheetFormatPr defaultColWidth="9.109375" defaultRowHeight="13.2"/>
  <cols>
    <col min="1" max="3" width="9.109375" style="498"/>
    <col min="4" max="4" width="9.109375" style="498" customWidth="1"/>
    <col min="5" max="7" width="9.109375" style="498"/>
    <col min="8" max="8" width="9.109375" style="498" customWidth="1"/>
    <col min="9" max="9" width="12" style="498" customWidth="1"/>
    <col min="10" max="16384" width="9.109375" style="498"/>
  </cols>
  <sheetData>
    <row r="1" spans="1:9">
      <c r="A1" s="624" t="s">
        <v>192</v>
      </c>
      <c r="B1" s="624"/>
      <c r="C1" s="624"/>
      <c r="D1" s="624"/>
      <c r="E1" s="624"/>
      <c r="F1" s="624"/>
      <c r="G1" s="624"/>
      <c r="H1" s="624"/>
      <c r="I1" s="624"/>
    </row>
    <row r="2" spans="1:9">
      <c r="A2" s="499"/>
      <c r="B2" s="499"/>
      <c r="C2" s="499"/>
      <c r="D2" s="499"/>
      <c r="E2" s="499"/>
      <c r="F2" s="499"/>
      <c r="G2" s="499"/>
      <c r="H2" s="499"/>
    </row>
    <row r="3" spans="1:9">
      <c r="A3" s="500"/>
      <c r="B3" s="500"/>
      <c r="C3" s="625" t="s">
        <v>170</v>
      </c>
      <c r="D3" s="625"/>
      <c r="E3" s="625"/>
      <c r="F3" s="625"/>
    </row>
    <row r="4" spans="1:9">
      <c r="A4" s="500"/>
      <c r="B4" s="500"/>
      <c r="C4" s="500"/>
    </row>
    <row r="5" spans="1:9">
      <c r="C5" s="500"/>
      <c r="D5" s="625" t="s">
        <v>153</v>
      </c>
      <c r="E5" s="625"/>
      <c r="F5" s="500"/>
    </row>
    <row r="6" spans="1:9">
      <c r="A6" s="501"/>
      <c r="C6" s="625" t="s">
        <v>154</v>
      </c>
      <c r="D6" s="625"/>
      <c r="E6" s="625"/>
      <c r="F6" s="625"/>
    </row>
    <row r="7" spans="1:9">
      <c r="A7" s="501"/>
      <c r="C7" s="502"/>
      <c r="D7" s="625">
        <v>2017</v>
      </c>
      <c r="E7" s="625"/>
      <c r="F7" s="502"/>
    </row>
    <row r="8" spans="1:9">
      <c r="D8" s="502"/>
    </row>
    <row r="9" spans="1:9">
      <c r="A9" s="503" t="s">
        <v>20</v>
      </c>
      <c r="B9" s="504" t="s">
        <v>21</v>
      </c>
      <c r="C9" s="505"/>
      <c r="D9" s="506" t="s">
        <v>52</v>
      </c>
      <c r="E9" s="506"/>
      <c r="F9" s="506"/>
      <c r="G9" s="506"/>
      <c r="H9" s="507"/>
      <c r="I9" s="508"/>
    </row>
    <row r="10" spans="1:9">
      <c r="A10" s="509"/>
      <c r="B10" s="510"/>
      <c r="C10" s="511"/>
      <c r="D10" s="512"/>
      <c r="E10" s="512"/>
      <c r="F10" s="512"/>
      <c r="G10" s="512"/>
      <c r="H10" s="513"/>
      <c r="I10" s="514"/>
    </row>
    <row r="11" spans="1:9">
      <c r="A11" s="515" t="s">
        <v>23</v>
      </c>
      <c r="B11" s="516" t="s">
        <v>24</v>
      </c>
      <c r="C11" s="517"/>
      <c r="D11" s="518"/>
      <c r="E11" s="518"/>
      <c r="F11" s="518"/>
      <c r="G11" s="518"/>
      <c r="H11" s="518"/>
      <c r="I11" s="517"/>
    </row>
    <row r="12" spans="1:9">
      <c r="A12" s="519"/>
      <c r="B12" s="520" t="s">
        <v>45</v>
      </c>
      <c r="C12" s="521"/>
      <c r="D12" s="522" t="s">
        <v>155</v>
      </c>
      <c r="E12" s="522"/>
      <c r="F12" s="522"/>
      <c r="G12" s="522"/>
      <c r="H12" s="522"/>
      <c r="I12" s="523"/>
    </row>
    <row r="13" spans="1:9">
      <c r="A13" s="519"/>
      <c r="B13" s="520" t="s">
        <v>44</v>
      </c>
      <c r="C13" s="521"/>
      <c r="D13" s="621" t="s">
        <v>31</v>
      </c>
      <c r="E13" s="622"/>
      <c r="F13" s="622"/>
      <c r="G13" s="622"/>
      <c r="H13" s="622"/>
      <c r="I13" s="623"/>
    </row>
    <row r="14" spans="1:9">
      <c r="A14" s="519"/>
      <c r="B14" s="520" t="s">
        <v>156</v>
      </c>
      <c r="C14" s="521"/>
      <c r="D14" s="524" t="s">
        <v>157</v>
      </c>
      <c r="E14" s="525"/>
      <c r="F14" s="525"/>
      <c r="G14" s="525"/>
      <c r="H14" s="525"/>
      <c r="I14" s="526"/>
    </row>
    <row r="15" spans="1:9">
      <c r="A15" s="519"/>
      <c r="B15" s="527" t="s">
        <v>43</v>
      </c>
      <c r="C15" s="521"/>
      <c r="D15" s="524" t="s">
        <v>158</v>
      </c>
      <c r="E15" s="525"/>
      <c r="F15" s="525"/>
      <c r="G15" s="525"/>
      <c r="H15" s="525"/>
      <c r="I15" s="526"/>
    </row>
    <row r="16" spans="1:9">
      <c r="A16" s="519"/>
      <c r="B16" s="527" t="s">
        <v>131</v>
      </c>
      <c r="C16" s="521"/>
      <c r="D16" s="524" t="s">
        <v>159</v>
      </c>
      <c r="E16" s="525"/>
      <c r="F16" s="525"/>
      <c r="G16" s="525"/>
      <c r="H16" s="525"/>
      <c r="I16" s="526"/>
    </row>
    <row r="17" spans="1:9">
      <c r="A17" s="519"/>
      <c r="B17" s="527" t="s">
        <v>160</v>
      </c>
      <c r="C17" s="521"/>
      <c r="D17" s="524" t="s">
        <v>161</v>
      </c>
      <c r="E17" s="525"/>
      <c r="F17" s="525"/>
      <c r="G17" s="525"/>
      <c r="H17" s="525"/>
      <c r="I17" s="526"/>
    </row>
    <row r="18" spans="1:9">
      <c r="A18" s="519"/>
      <c r="B18" s="520" t="s">
        <v>132</v>
      </c>
      <c r="C18" s="521"/>
      <c r="D18" s="621" t="s">
        <v>150</v>
      </c>
      <c r="E18" s="622"/>
      <c r="F18" s="622"/>
      <c r="G18" s="622"/>
      <c r="H18" s="622"/>
      <c r="I18" s="623"/>
    </row>
    <row r="19" spans="1:9">
      <c r="A19" s="519"/>
      <c r="B19" s="527" t="s">
        <v>68</v>
      </c>
      <c r="C19" s="521"/>
      <c r="D19" s="621" t="s">
        <v>162</v>
      </c>
      <c r="E19" s="622"/>
      <c r="F19" s="622"/>
      <c r="G19" s="622"/>
      <c r="H19" s="622"/>
      <c r="I19" s="623"/>
    </row>
    <row r="20" spans="1:9">
      <c r="A20" s="519"/>
      <c r="B20" s="520" t="s">
        <v>46</v>
      </c>
      <c r="C20" s="521"/>
      <c r="D20" s="522" t="s">
        <v>86</v>
      </c>
      <c r="E20" s="522"/>
      <c r="F20" s="522"/>
      <c r="G20" s="522"/>
      <c r="H20" s="522"/>
      <c r="I20" s="523"/>
    </row>
    <row r="21" spans="1:9">
      <c r="A21" s="519"/>
      <c r="B21" s="527" t="s">
        <v>67</v>
      </c>
      <c r="C21" s="521"/>
      <c r="D21" s="522" t="s">
        <v>87</v>
      </c>
      <c r="E21" s="522"/>
      <c r="F21" s="522"/>
      <c r="G21" s="522"/>
      <c r="H21" s="522"/>
      <c r="I21" s="523"/>
    </row>
    <row r="22" spans="1:9">
      <c r="A22" s="519"/>
      <c r="B22" s="528" t="s">
        <v>47</v>
      </c>
      <c r="C22" s="521"/>
      <c r="D22" s="529" t="s">
        <v>163</v>
      </c>
      <c r="E22" s="522"/>
      <c r="F22" s="522"/>
      <c r="G22" s="522"/>
      <c r="H22" s="522"/>
      <c r="I22" s="523"/>
    </row>
    <row r="23" spans="1:9">
      <c r="A23" s="519"/>
      <c r="B23" s="520" t="s">
        <v>48</v>
      </c>
      <c r="C23" s="521"/>
      <c r="D23" s="522" t="s">
        <v>164</v>
      </c>
      <c r="E23" s="522"/>
      <c r="F23" s="522"/>
      <c r="G23" s="522"/>
      <c r="H23" s="522"/>
      <c r="I23" s="523"/>
    </row>
    <row r="24" spans="1:9">
      <c r="A24" s="519"/>
      <c r="B24" s="520" t="s">
        <v>165</v>
      </c>
      <c r="C24" s="521"/>
      <c r="D24" s="522" t="s">
        <v>166</v>
      </c>
      <c r="E24" s="522"/>
      <c r="F24" s="522"/>
      <c r="G24" s="522"/>
      <c r="H24" s="522"/>
      <c r="I24" s="523"/>
    </row>
    <row r="25" spans="1:9">
      <c r="A25" s="519"/>
      <c r="B25" s="520" t="s">
        <v>140</v>
      </c>
      <c r="C25" s="521"/>
      <c r="D25" s="522" t="s">
        <v>167</v>
      </c>
      <c r="E25" s="522"/>
      <c r="F25" s="522"/>
      <c r="G25" s="522"/>
      <c r="H25" s="522"/>
      <c r="I25" s="523"/>
    </row>
    <row r="26" spans="1:9">
      <c r="A26" s="519"/>
      <c r="B26" s="527" t="s">
        <v>51</v>
      </c>
      <c r="C26" s="521"/>
      <c r="D26" s="522" t="s">
        <v>69</v>
      </c>
      <c r="E26" s="522"/>
      <c r="F26" s="522"/>
      <c r="G26" s="522"/>
      <c r="H26" s="522"/>
      <c r="I26" s="523"/>
    </row>
    <row r="27" spans="1:9">
      <c r="A27" s="519"/>
      <c r="B27" s="527" t="s">
        <v>117</v>
      </c>
      <c r="C27" s="521"/>
      <c r="D27" s="522" t="s">
        <v>168</v>
      </c>
      <c r="E27" s="522"/>
      <c r="F27" s="522"/>
      <c r="G27" s="522"/>
      <c r="H27" s="522"/>
      <c r="I27" s="523"/>
    </row>
    <row r="28" spans="1:9">
      <c r="A28" s="519"/>
      <c r="B28" s="527" t="s">
        <v>73</v>
      </c>
      <c r="C28" s="521"/>
      <c r="D28" s="522" t="s">
        <v>169</v>
      </c>
      <c r="E28" s="522"/>
      <c r="F28" s="522"/>
      <c r="G28" s="522"/>
      <c r="H28" s="522"/>
      <c r="I28" s="523"/>
    </row>
    <row r="29" spans="1:9">
      <c r="A29" s="519"/>
      <c r="B29" s="520"/>
      <c r="C29" s="521"/>
      <c r="D29" s="522"/>
      <c r="E29" s="530"/>
      <c r="F29" s="530"/>
      <c r="G29" s="530"/>
      <c r="H29" s="530"/>
      <c r="I29" s="521"/>
    </row>
    <row r="30" spans="1:9">
      <c r="A30" s="519"/>
      <c r="B30" s="531"/>
      <c r="C30" s="521"/>
      <c r="D30" s="530"/>
      <c r="E30" s="530"/>
      <c r="F30" s="530"/>
      <c r="G30" s="530"/>
      <c r="H30" s="530"/>
      <c r="I30" s="521"/>
    </row>
    <row r="31" spans="1:9">
      <c r="A31" s="519"/>
      <c r="B31" s="531"/>
      <c r="C31" s="521"/>
      <c r="D31" s="532"/>
      <c r="E31" s="530"/>
      <c r="F31" s="530"/>
      <c r="G31" s="530"/>
      <c r="H31" s="530"/>
      <c r="I31" s="521"/>
    </row>
    <row r="32" spans="1:9">
      <c r="A32" s="519"/>
      <c r="B32" s="531"/>
      <c r="C32" s="521"/>
      <c r="D32" s="532"/>
      <c r="E32" s="530"/>
      <c r="F32" s="530"/>
      <c r="G32" s="530"/>
      <c r="H32" s="530"/>
      <c r="I32" s="521"/>
    </row>
    <row r="33" spans="1:9">
      <c r="A33" s="519"/>
      <c r="B33" s="520"/>
      <c r="C33" s="521"/>
      <c r="D33" s="533"/>
      <c r="E33" s="530"/>
      <c r="F33" s="530"/>
      <c r="G33" s="530"/>
      <c r="H33" s="530"/>
      <c r="I33" s="521"/>
    </row>
    <row r="34" spans="1:9">
      <c r="A34" s="519"/>
      <c r="B34" s="531"/>
      <c r="C34" s="521"/>
      <c r="D34" s="533"/>
      <c r="E34" s="530"/>
      <c r="F34" s="530"/>
      <c r="G34" s="530"/>
      <c r="H34" s="530"/>
      <c r="I34" s="521"/>
    </row>
    <row r="35" spans="1:9">
      <c r="A35" s="519"/>
      <c r="B35" s="520"/>
      <c r="C35" s="521"/>
      <c r="D35" s="533"/>
      <c r="E35" s="530"/>
      <c r="F35" s="530"/>
      <c r="G35" s="530"/>
      <c r="H35" s="530"/>
      <c r="I35" s="521"/>
    </row>
  </sheetData>
  <mergeCells count="8">
    <mergeCell ref="D18:I18"/>
    <mergeCell ref="D19:I19"/>
    <mergeCell ref="A1:I1"/>
    <mergeCell ref="C3:F3"/>
    <mergeCell ref="D5:E5"/>
    <mergeCell ref="C6:F6"/>
    <mergeCell ref="D7:E7"/>
    <mergeCell ref="D13:I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0"/>
  <sheetViews>
    <sheetView workbookViewId="0">
      <selection activeCell="C1" sqref="C1:M1"/>
    </sheetView>
  </sheetViews>
  <sheetFormatPr defaultRowHeight="13.2"/>
  <cols>
    <col min="2" max="2" width="18.44140625" customWidth="1"/>
    <col min="3" max="6" width="9" customWidth="1"/>
    <col min="7" max="8" width="9.88671875" bestFit="1" customWidth="1"/>
    <col min="9" max="10" width="9" customWidth="1"/>
    <col min="11" max="12" width="9.5546875" customWidth="1"/>
    <col min="13" max="13" width="9.44140625" customWidth="1"/>
    <col min="14" max="16" width="10" customWidth="1"/>
  </cols>
  <sheetData>
    <row r="1" spans="1:16">
      <c r="C1" s="662" t="s">
        <v>214</v>
      </c>
      <c r="D1" s="662"/>
      <c r="E1" s="662"/>
      <c r="F1" s="662"/>
      <c r="G1" s="662"/>
      <c r="H1" s="662"/>
      <c r="I1" s="662"/>
      <c r="J1" s="662"/>
      <c r="K1" s="662"/>
      <c r="L1" s="662"/>
      <c r="M1" s="662"/>
    </row>
    <row r="2" spans="1:16"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39"/>
      <c r="O2" s="39"/>
    </row>
    <row r="3" spans="1:16">
      <c r="C3" s="205"/>
      <c r="G3" s="205"/>
      <c r="N3" s="39"/>
      <c r="O3" s="39"/>
    </row>
    <row r="4" spans="1:16">
      <c r="A4" s="4"/>
      <c r="B4" s="4"/>
      <c r="C4" s="4"/>
      <c r="D4" s="4"/>
      <c r="E4" s="637" t="s">
        <v>170</v>
      </c>
      <c r="F4" s="637"/>
      <c r="G4" s="637"/>
      <c r="H4" s="637"/>
      <c r="I4" s="637"/>
    </row>
    <row r="5" spans="1:16">
      <c r="A5" s="4"/>
      <c r="B5" s="4"/>
      <c r="C5" s="4"/>
      <c r="D5" s="4"/>
      <c r="G5" s="205"/>
    </row>
    <row r="6" spans="1:16">
      <c r="C6" s="4"/>
      <c r="D6" s="4"/>
      <c r="E6" s="636" t="s">
        <v>32</v>
      </c>
      <c r="F6" s="636"/>
      <c r="G6" s="636"/>
      <c r="H6" s="636"/>
      <c r="I6" s="636"/>
    </row>
    <row r="7" spans="1:16">
      <c r="F7" s="153"/>
      <c r="G7" s="447">
        <v>2017</v>
      </c>
    </row>
    <row r="8" spans="1:16" ht="13.8" thickBot="1">
      <c r="C8" t="s">
        <v>33</v>
      </c>
      <c r="P8" s="318" t="s">
        <v>109</v>
      </c>
    </row>
    <row r="9" spans="1:16">
      <c r="A9" s="116" t="s">
        <v>34</v>
      </c>
      <c r="B9" s="166"/>
      <c r="C9" s="665" t="s">
        <v>95</v>
      </c>
      <c r="D9" s="666"/>
      <c r="E9" s="665" t="s">
        <v>96</v>
      </c>
      <c r="F9" s="666"/>
      <c r="G9" s="665" t="s">
        <v>102</v>
      </c>
      <c r="H9" s="666"/>
      <c r="I9" s="665" t="s">
        <v>97</v>
      </c>
      <c r="J9" s="666"/>
      <c r="K9" s="665" t="s">
        <v>98</v>
      </c>
      <c r="L9" s="647"/>
      <c r="M9" s="666"/>
      <c r="N9" s="665" t="s">
        <v>99</v>
      </c>
      <c r="O9" s="647"/>
      <c r="P9" s="667"/>
    </row>
    <row r="10" spans="1:16" ht="13.8" thickBot="1">
      <c r="A10" s="167"/>
      <c r="B10" s="168"/>
      <c r="C10" s="362" t="s">
        <v>100</v>
      </c>
      <c r="D10" s="479" t="s">
        <v>136</v>
      </c>
      <c r="E10" s="362" t="s">
        <v>100</v>
      </c>
      <c r="F10" s="479" t="s">
        <v>136</v>
      </c>
      <c r="G10" s="362" t="s">
        <v>100</v>
      </c>
      <c r="H10" s="479" t="s">
        <v>136</v>
      </c>
      <c r="I10" s="362" t="s">
        <v>100</v>
      </c>
      <c r="J10" s="479" t="s">
        <v>136</v>
      </c>
      <c r="K10" s="362" t="s">
        <v>100</v>
      </c>
      <c r="L10" s="362" t="s">
        <v>204</v>
      </c>
      <c r="M10" s="479" t="s">
        <v>136</v>
      </c>
      <c r="N10" s="362" t="s">
        <v>100</v>
      </c>
      <c r="O10" s="362"/>
      <c r="P10" s="479" t="s">
        <v>136</v>
      </c>
    </row>
    <row r="11" spans="1:16" ht="13.8" thickBot="1">
      <c r="A11" s="116" t="s">
        <v>19</v>
      </c>
      <c r="B11" s="166"/>
      <c r="C11" s="169"/>
      <c r="D11" s="170"/>
      <c r="E11" s="169"/>
      <c r="F11" s="170"/>
      <c r="G11" s="169"/>
      <c r="H11" s="170"/>
      <c r="I11" s="169"/>
      <c r="J11" s="581"/>
      <c r="K11" s="582"/>
      <c r="L11" s="605"/>
      <c r="M11" s="581"/>
      <c r="N11" s="582"/>
      <c r="O11" s="605"/>
      <c r="P11" s="583"/>
    </row>
    <row r="12" spans="1:16" ht="13.8" thickBot="1">
      <c r="A12" s="663" t="s">
        <v>135</v>
      </c>
      <c r="B12" s="664"/>
      <c r="C12" s="365"/>
      <c r="D12" s="366"/>
      <c r="E12" s="365"/>
      <c r="F12" s="366"/>
      <c r="G12" s="365"/>
      <c r="H12" s="366"/>
      <c r="I12" s="365"/>
      <c r="J12" s="385"/>
      <c r="K12" s="380">
        <f>SUM(K13:K14)</f>
        <v>9919770</v>
      </c>
      <c r="L12" s="380">
        <f>M12-K12</f>
        <v>-1632</v>
      </c>
      <c r="M12" s="395">
        <f>M13</f>
        <v>9918138</v>
      </c>
      <c r="N12" s="380">
        <f>C12+E12+G12+I12+K12</f>
        <v>9919770</v>
      </c>
      <c r="O12" s="606">
        <f>P12-N12</f>
        <v>-1632</v>
      </c>
      <c r="P12" s="466">
        <f>D12+F12+H12+J12+M12</f>
        <v>9918138</v>
      </c>
    </row>
    <row r="13" spans="1:16">
      <c r="A13" s="360" t="s">
        <v>59</v>
      </c>
      <c r="B13" s="173"/>
      <c r="C13" s="368"/>
      <c r="D13" s="369"/>
      <c r="E13" s="368"/>
      <c r="F13" s="369"/>
      <c r="G13" s="368"/>
      <c r="H13" s="369"/>
      <c r="I13" s="368"/>
      <c r="J13" s="387"/>
      <c r="K13" s="386">
        <v>9919770</v>
      </c>
      <c r="L13" s="386">
        <f>L12</f>
        <v>-1632</v>
      </c>
      <c r="M13" s="386">
        <v>9918138</v>
      </c>
      <c r="N13" s="584">
        <f>K13</f>
        <v>9919770</v>
      </c>
      <c r="O13" s="584">
        <f>O12</f>
        <v>-1632</v>
      </c>
      <c r="P13" s="469">
        <f>SUM(M13:M13)</f>
        <v>9918138</v>
      </c>
    </row>
    <row r="14" spans="1:16" ht="13.8" thickBot="1">
      <c r="A14" s="174"/>
      <c r="B14" s="175"/>
      <c r="C14" s="370"/>
      <c r="D14" s="371"/>
      <c r="E14" s="370"/>
      <c r="F14" s="371"/>
      <c r="G14" s="370"/>
      <c r="H14" s="371"/>
      <c r="I14" s="370"/>
      <c r="J14" s="371"/>
      <c r="K14" s="370"/>
      <c r="L14" s="370"/>
      <c r="M14" s="371"/>
      <c r="N14" s="370"/>
      <c r="O14" s="607"/>
      <c r="P14" s="461"/>
    </row>
    <row r="15" spans="1:16" ht="13.8" thickBot="1">
      <c r="A15" s="663" t="s">
        <v>129</v>
      </c>
      <c r="B15" s="664"/>
      <c r="C15" s="365"/>
      <c r="D15" s="366"/>
      <c r="E15" s="365"/>
      <c r="F15" s="366"/>
      <c r="G15" s="380">
        <f>SUM(G16:G16)</f>
        <v>0</v>
      </c>
      <c r="H15" s="380">
        <f>SUM(H16:H16)</f>
        <v>0</v>
      </c>
      <c r="I15" s="365"/>
      <c r="J15" s="366"/>
      <c r="K15" s="365"/>
      <c r="L15" s="365"/>
      <c r="M15" s="366"/>
      <c r="N15" s="367">
        <f>C15+E15+G15+I15+K15</f>
        <v>0</v>
      </c>
      <c r="O15" s="608"/>
      <c r="P15" s="460">
        <f>D15+F15+H15+J15+M15</f>
        <v>0</v>
      </c>
    </row>
    <row r="16" spans="1:16">
      <c r="A16" s="176"/>
      <c r="B16" s="111"/>
      <c r="C16" s="372"/>
      <c r="D16" s="373"/>
      <c r="E16" s="372"/>
      <c r="F16" s="373"/>
      <c r="G16" s="372"/>
      <c r="H16" s="372"/>
      <c r="I16" s="372"/>
      <c r="J16" s="373"/>
      <c r="K16" s="372"/>
      <c r="L16" s="372"/>
      <c r="M16" s="373"/>
      <c r="N16" s="372"/>
      <c r="O16" s="609"/>
      <c r="P16" s="462"/>
    </row>
    <row r="17" spans="1:16" ht="13.8" thickBot="1">
      <c r="A17" s="179"/>
      <c r="B17" s="145"/>
      <c r="C17" s="370"/>
      <c r="D17" s="371"/>
      <c r="E17" s="370"/>
      <c r="F17" s="371"/>
      <c r="G17" s="370"/>
      <c r="H17" s="370"/>
      <c r="I17" s="370"/>
      <c r="J17" s="371"/>
      <c r="K17" s="370"/>
      <c r="L17" s="370"/>
      <c r="M17" s="371"/>
      <c r="N17" s="370"/>
      <c r="O17" s="607"/>
      <c r="P17" s="461"/>
    </row>
    <row r="18" spans="1:16" ht="13.8" thickBot="1">
      <c r="A18" s="363" t="s">
        <v>50</v>
      </c>
      <c r="B18" s="180"/>
      <c r="C18" s="367"/>
      <c r="D18" s="375"/>
      <c r="E18" s="367"/>
      <c r="F18" s="375"/>
      <c r="G18" s="367"/>
      <c r="H18" s="367"/>
      <c r="I18" s="367"/>
      <c r="J18" s="375"/>
      <c r="K18" s="367"/>
      <c r="L18" s="367"/>
      <c r="M18" s="375"/>
      <c r="N18" s="367"/>
      <c r="O18" s="608"/>
      <c r="P18" s="460"/>
    </row>
    <row r="19" spans="1:16">
      <c r="A19" s="176"/>
      <c r="B19" s="111"/>
      <c r="C19" s="372"/>
      <c r="D19" s="373"/>
      <c r="E19" s="372"/>
      <c r="F19" s="373"/>
      <c r="G19" s="372"/>
      <c r="H19" s="372"/>
      <c r="I19" s="372"/>
      <c r="J19" s="373"/>
      <c r="K19" s="372"/>
      <c r="L19" s="372"/>
      <c r="M19" s="373"/>
      <c r="N19" s="372"/>
      <c r="O19" s="609"/>
      <c r="P19" s="462"/>
    </row>
    <row r="20" spans="1:16" ht="13.8" thickBot="1">
      <c r="A20" s="183"/>
      <c r="B20" s="139"/>
      <c r="C20" s="377"/>
      <c r="D20" s="378"/>
      <c r="E20" s="377"/>
      <c r="F20" s="378"/>
      <c r="G20" s="377"/>
      <c r="H20" s="377"/>
      <c r="I20" s="377"/>
      <c r="J20" s="378"/>
      <c r="K20" s="377"/>
      <c r="L20" s="377"/>
      <c r="M20" s="378"/>
      <c r="N20" s="377"/>
      <c r="O20" s="610"/>
      <c r="P20" s="464"/>
    </row>
    <row r="21" spans="1:16" ht="13.8" thickBot="1">
      <c r="A21" s="361" t="s">
        <v>101</v>
      </c>
      <c r="B21" s="172"/>
      <c r="C21" s="367"/>
      <c r="D21" s="375"/>
      <c r="E21" s="367"/>
      <c r="F21" s="375"/>
      <c r="G21" s="367"/>
      <c r="H21" s="367"/>
      <c r="I21" s="367"/>
      <c r="J21" s="375"/>
      <c r="K21" s="367"/>
      <c r="L21" s="367"/>
      <c r="M21" s="375"/>
      <c r="N21" s="367"/>
      <c r="O21" s="608"/>
      <c r="P21" s="460"/>
    </row>
    <row r="22" spans="1:16">
      <c r="A22" s="181"/>
      <c r="B22" s="182"/>
      <c r="C22" s="372"/>
      <c r="D22" s="373"/>
      <c r="E22" s="372"/>
      <c r="F22" s="373"/>
      <c r="G22" s="372"/>
      <c r="H22" s="372"/>
      <c r="I22" s="372"/>
      <c r="J22" s="373"/>
      <c r="K22" s="372"/>
      <c r="L22" s="372"/>
      <c r="M22" s="373"/>
      <c r="N22" s="372"/>
      <c r="O22" s="609"/>
      <c r="P22" s="462"/>
    </row>
    <row r="23" spans="1:16" ht="13.8" thickBot="1">
      <c r="A23" s="179"/>
      <c r="B23" s="145"/>
      <c r="C23" s="370"/>
      <c r="D23" s="371"/>
      <c r="E23" s="370"/>
      <c r="F23" s="371"/>
      <c r="G23" s="370"/>
      <c r="H23" s="370"/>
      <c r="I23" s="370"/>
      <c r="J23" s="371"/>
      <c r="K23" s="370"/>
      <c r="L23" s="370"/>
      <c r="M23" s="371"/>
      <c r="N23" s="370"/>
      <c r="O23" s="607"/>
      <c r="P23" s="461"/>
    </row>
    <row r="24" spans="1:16" ht="13.8" thickBot="1">
      <c r="A24" s="363" t="s">
        <v>145</v>
      </c>
      <c r="B24" s="457"/>
      <c r="C24" s="458"/>
      <c r="D24" s="459"/>
      <c r="E24" s="458"/>
      <c r="F24" s="459"/>
      <c r="G24" s="380"/>
      <c r="H24" s="380"/>
      <c r="I24" s="458"/>
      <c r="J24" s="459"/>
      <c r="K24" s="458"/>
      <c r="L24" s="458"/>
      <c r="M24" s="459"/>
      <c r="N24" s="380"/>
      <c r="O24" s="606"/>
      <c r="P24" s="466"/>
    </row>
    <row r="25" spans="1:16">
      <c r="A25" s="176" t="s">
        <v>146</v>
      </c>
      <c r="B25" s="182"/>
      <c r="C25" s="372"/>
      <c r="D25" s="373"/>
      <c r="E25" s="372"/>
      <c r="F25" s="373"/>
      <c r="G25" s="372"/>
      <c r="H25" s="372"/>
      <c r="I25" s="372"/>
      <c r="J25" s="373"/>
      <c r="K25" s="372"/>
      <c r="L25" s="372"/>
      <c r="M25" s="373"/>
      <c r="N25" s="372"/>
      <c r="O25" s="609"/>
      <c r="P25" s="462"/>
    </row>
    <row r="26" spans="1:16">
      <c r="A26" s="437" t="s">
        <v>147</v>
      </c>
      <c r="B26" s="178"/>
      <c r="C26" s="374"/>
      <c r="D26" s="376"/>
      <c r="E26" s="374"/>
      <c r="F26" s="376"/>
      <c r="G26" s="374"/>
      <c r="H26" s="374"/>
      <c r="I26" s="374"/>
      <c r="J26" s="376"/>
      <c r="K26" s="374"/>
      <c r="L26" s="374"/>
      <c r="M26" s="376"/>
      <c r="N26" s="374"/>
      <c r="O26" s="611"/>
      <c r="P26" s="463"/>
    </row>
    <row r="27" spans="1:16">
      <c r="A27" s="177"/>
      <c r="B27" s="178"/>
      <c r="C27" s="374"/>
      <c r="D27" s="376"/>
      <c r="E27" s="374"/>
      <c r="F27" s="376"/>
      <c r="G27" s="374"/>
      <c r="H27" s="374"/>
      <c r="I27" s="374"/>
      <c r="J27" s="376"/>
      <c r="K27" s="374"/>
      <c r="L27" s="374"/>
      <c r="M27" s="376"/>
      <c r="N27" s="374"/>
      <c r="O27" s="611"/>
      <c r="P27" s="463"/>
    </row>
    <row r="28" spans="1:16" ht="13.8" thickBot="1">
      <c r="A28" s="179"/>
      <c r="B28" s="145"/>
      <c r="C28" s="370"/>
      <c r="D28" s="371"/>
      <c r="E28" s="370"/>
      <c r="F28" s="371"/>
      <c r="G28" s="370"/>
      <c r="H28" s="370"/>
      <c r="I28" s="370"/>
      <c r="J28" s="371"/>
      <c r="K28" s="370"/>
      <c r="L28" s="370"/>
      <c r="M28" s="371"/>
      <c r="N28" s="370"/>
      <c r="O28" s="607"/>
      <c r="P28" s="461"/>
    </row>
    <row r="29" spans="1:16" ht="14.4" thickTop="1" thickBot="1">
      <c r="A29" s="185" t="s">
        <v>75</v>
      </c>
      <c r="B29" s="186"/>
      <c r="C29" s="379"/>
      <c r="D29" s="379"/>
      <c r="E29" s="379"/>
      <c r="F29" s="379"/>
      <c r="G29" s="379">
        <f>G15+G12+G18+G21+G24</f>
        <v>0</v>
      </c>
      <c r="H29" s="379">
        <f>H15+H12+H18+H21+H24</f>
        <v>0</v>
      </c>
      <c r="I29" s="379">
        <f>I12+I15+I18+I21+I24</f>
        <v>0</v>
      </c>
      <c r="J29" s="379">
        <f>J18</f>
        <v>0</v>
      </c>
      <c r="K29" s="379">
        <f>SUM(K12)</f>
        <v>9919770</v>
      </c>
      <c r="L29" s="379"/>
      <c r="M29" s="379">
        <f>M12</f>
        <v>9918138</v>
      </c>
      <c r="N29" s="379">
        <f>C29+E29+G29+I29+K29</f>
        <v>9919770</v>
      </c>
      <c r="O29" s="612"/>
      <c r="P29" s="465">
        <f>P12+P15+P18+P21+P24</f>
        <v>9918138</v>
      </c>
    </row>
    <row r="30" spans="1:16" ht="13.8" thickTop="1"/>
  </sheetData>
  <mergeCells count="12">
    <mergeCell ref="N9:P9"/>
    <mergeCell ref="K9:M9"/>
    <mergeCell ref="I9:J9"/>
    <mergeCell ref="G9:H9"/>
    <mergeCell ref="E9:F9"/>
    <mergeCell ref="C1:M1"/>
    <mergeCell ref="C2:M2"/>
    <mergeCell ref="E4:I4"/>
    <mergeCell ref="E6:I6"/>
    <mergeCell ref="A15:B15"/>
    <mergeCell ref="C9:D9"/>
    <mergeCell ref="A12:B12"/>
  </mergeCells>
  <phoneticPr fontId="6" type="noConversion"/>
  <pageMargins left="0.35433070866141736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3"/>
  <sheetViews>
    <sheetView tabSelected="1" workbookViewId="0">
      <selection activeCell="B1" sqref="B1:L1"/>
    </sheetView>
  </sheetViews>
  <sheetFormatPr defaultRowHeight="13.2"/>
  <cols>
    <col min="2" max="2" width="31.5546875" customWidth="1"/>
    <col min="3" max="3" width="9.88671875" bestFit="1" customWidth="1"/>
    <col min="4" max="4" width="9.88671875" customWidth="1"/>
    <col min="5" max="5" width="9.88671875" bestFit="1" customWidth="1"/>
    <col min="6" max="6" width="9.44140625" bestFit="1" customWidth="1"/>
    <col min="7" max="7" width="9.44140625" customWidth="1"/>
    <col min="9" max="9" width="9.44140625" bestFit="1" customWidth="1"/>
    <col min="13" max="13" width="9.88671875" bestFit="1" customWidth="1"/>
    <col min="14" max="14" width="9.88671875" customWidth="1"/>
    <col min="15" max="15" width="9.88671875" bestFit="1" customWidth="1"/>
  </cols>
  <sheetData>
    <row r="1" spans="1:16">
      <c r="B1" s="626" t="s">
        <v>215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</row>
    <row r="2" spans="1:16"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</row>
    <row r="3" spans="1:16">
      <c r="C3" s="205"/>
      <c r="D3" s="205"/>
      <c r="H3" s="205"/>
    </row>
    <row r="4" spans="1:16">
      <c r="A4" s="4"/>
      <c r="B4" s="4"/>
      <c r="C4" s="4"/>
      <c r="D4" s="4"/>
      <c r="E4" s="637" t="s">
        <v>170</v>
      </c>
      <c r="F4" s="637"/>
      <c r="G4" s="637"/>
      <c r="H4" s="637"/>
      <c r="I4" s="637"/>
      <c r="J4" s="4"/>
    </row>
    <row r="5" spans="1:16">
      <c r="A5" s="4"/>
      <c r="B5" s="4"/>
      <c r="C5" s="4"/>
      <c r="D5" s="4"/>
      <c r="E5" s="242"/>
      <c r="F5" s="242"/>
      <c r="G5" s="587"/>
      <c r="H5" s="242"/>
      <c r="I5" s="242"/>
      <c r="J5" s="4"/>
    </row>
    <row r="6" spans="1:16">
      <c r="A6" s="4"/>
      <c r="B6" s="4"/>
      <c r="C6" s="4"/>
      <c r="D6" s="4"/>
      <c r="E6" s="636" t="s">
        <v>107</v>
      </c>
      <c r="F6" s="636"/>
      <c r="G6" s="636"/>
      <c r="H6" s="636"/>
      <c r="I6" s="636"/>
      <c r="J6" s="4"/>
    </row>
    <row r="7" spans="1:16">
      <c r="A7" s="4"/>
      <c r="B7" s="4"/>
      <c r="C7" s="4"/>
      <c r="D7" s="4"/>
      <c r="E7" s="4"/>
      <c r="F7" s="636">
        <v>2017</v>
      </c>
      <c r="G7" s="636"/>
      <c r="H7" s="636"/>
      <c r="I7" s="4"/>
      <c r="J7" s="4"/>
    </row>
    <row r="8" spans="1:16" ht="13.8" thickBot="1">
      <c r="O8" s="318" t="s">
        <v>109</v>
      </c>
    </row>
    <row r="9" spans="1:16">
      <c r="A9" s="116" t="s">
        <v>34</v>
      </c>
      <c r="B9" s="166"/>
      <c r="C9" s="665" t="s">
        <v>103</v>
      </c>
      <c r="D9" s="647"/>
      <c r="E9" s="666"/>
      <c r="F9" s="665" t="s">
        <v>104</v>
      </c>
      <c r="G9" s="647"/>
      <c r="H9" s="666"/>
      <c r="I9" s="665" t="s">
        <v>105</v>
      </c>
      <c r="J9" s="666"/>
      <c r="K9" s="665" t="s">
        <v>106</v>
      </c>
      <c r="L9" s="666"/>
      <c r="M9" s="665" t="s">
        <v>99</v>
      </c>
      <c r="N9" s="647"/>
      <c r="O9" s="667"/>
    </row>
    <row r="10" spans="1:16" ht="13.8" thickBot="1">
      <c r="A10" s="167"/>
      <c r="B10" s="168"/>
      <c r="C10" s="362" t="s">
        <v>100</v>
      </c>
      <c r="D10" s="362" t="s">
        <v>204</v>
      </c>
      <c r="E10" s="364" t="s">
        <v>136</v>
      </c>
      <c r="F10" s="362" t="s">
        <v>100</v>
      </c>
      <c r="G10" s="362" t="s">
        <v>204</v>
      </c>
      <c r="H10" s="364" t="s">
        <v>136</v>
      </c>
      <c r="I10" s="362" t="s">
        <v>100</v>
      </c>
      <c r="J10" s="364" t="s">
        <v>136</v>
      </c>
      <c r="K10" s="362" t="s">
        <v>100</v>
      </c>
      <c r="L10" s="364" t="s">
        <v>136</v>
      </c>
      <c r="M10" s="362" t="s">
        <v>100</v>
      </c>
      <c r="N10" s="362" t="s">
        <v>204</v>
      </c>
      <c r="O10" s="364" t="s">
        <v>136</v>
      </c>
    </row>
    <row r="11" spans="1:16" ht="13.8" thickBot="1">
      <c r="A11" s="116" t="s">
        <v>19</v>
      </c>
      <c r="B11" s="166"/>
      <c r="C11" s="381"/>
      <c r="D11" s="613"/>
      <c r="E11" s="382"/>
      <c r="F11" s="381"/>
      <c r="G11" s="613"/>
      <c r="H11" s="382"/>
      <c r="I11" s="381"/>
      <c r="J11" s="382"/>
      <c r="K11" s="381"/>
      <c r="L11" s="382"/>
      <c r="M11" s="381"/>
      <c r="N11" s="613"/>
      <c r="O11" s="383"/>
    </row>
    <row r="12" spans="1:16" ht="13.8" thickBot="1">
      <c r="A12" s="663" t="s">
        <v>135</v>
      </c>
      <c r="B12" s="664"/>
      <c r="C12" s="384">
        <f>C13</f>
        <v>0</v>
      </c>
      <c r="D12" s="384">
        <f>D13</f>
        <v>1753516</v>
      </c>
      <c r="E12" s="384">
        <f>SUM(E13:E14)</f>
        <v>1753516</v>
      </c>
      <c r="F12" s="384"/>
      <c r="G12" s="384"/>
      <c r="H12" s="385"/>
      <c r="I12" s="384"/>
      <c r="J12" s="385"/>
      <c r="K12" s="384"/>
      <c r="L12" s="385"/>
      <c r="M12" s="380">
        <v>0</v>
      </c>
      <c r="N12" s="614">
        <f>O12-M12</f>
        <v>1753516</v>
      </c>
      <c r="O12" s="466">
        <f>E12</f>
        <v>1753516</v>
      </c>
    </row>
    <row r="13" spans="1:16">
      <c r="A13" s="360" t="s">
        <v>196</v>
      </c>
      <c r="B13" s="173"/>
      <c r="C13" s="386">
        <v>0</v>
      </c>
      <c r="D13" s="386">
        <f>E13-C13</f>
        <v>1753516</v>
      </c>
      <c r="E13" s="386">
        <v>1753516</v>
      </c>
      <c r="F13" s="386"/>
      <c r="G13" s="386"/>
      <c r="H13" s="387"/>
      <c r="I13" s="386"/>
      <c r="J13" s="387"/>
      <c r="K13" s="386"/>
      <c r="L13" s="387"/>
      <c r="M13" s="386">
        <f>C13+F13+I13+K13</f>
        <v>0</v>
      </c>
      <c r="N13" s="614">
        <f>O13-M13</f>
        <v>1753516</v>
      </c>
      <c r="O13" s="469">
        <f>E13+H13+J13+L13</f>
        <v>1753516</v>
      </c>
    </row>
    <row r="14" spans="1:16" ht="13.8" thickBot="1">
      <c r="A14" s="174"/>
      <c r="B14" s="175"/>
      <c r="C14" s="388"/>
      <c r="D14" s="388"/>
      <c r="E14" s="388">
        <v>0</v>
      </c>
      <c r="F14" s="388"/>
      <c r="G14" s="388"/>
      <c r="H14" s="389"/>
      <c r="I14" s="388"/>
      <c r="J14" s="389"/>
      <c r="K14" s="388"/>
      <c r="L14" s="389"/>
      <c r="M14" s="388"/>
      <c r="N14" s="615"/>
      <c r="O14" s="282"/>
    </row>
    <row r="15" spans="1:16" ht="13.8" thickBot="1">
      <c r="A15" s="361" t="s">
        <v>191</v>
      </c>
      <c r="B15" s="172"/>
      <c r="C15" s="380">
        <f>SUM(C16:C16)</f>
        <v>0</v>
      </c>
      <c r="D15" s="380"/>
      <c r="E15" s="380">
        <f>SUM(E16:E16)</f>
        <v>0</v>
      </c>
      <c r="F15" s="380">
        <f>F16</f>
        <v>2522406</v>
      </c>
      <c r="G15" s="386">
        <f>H15-F15</f>
        <v>0</v>
      </c>
      <c r="H15" s="395">
        <f>H16</f>
        <v>2522406</v>
      </c>
      <c r="I15" s="380"/>
      <c r="J15" s="395"/>
      <c r="K15" s="380"/>
      <c r="L15" s="395"/>
      <c r="M15" s="380">
        <f>C15+F15+I15+K15</f>
        <v>2522406</v>
      </c>
      <c r="N15" s="606">
        <f>O15-M15</f>
        <v>0</v>
      </c>
      <c r="O15" s="466">
        <f t="shared" ref="O15" si="0">E15+H15+J15+L15</f>
        <v>2522406</v>
      </c>
      <c r="P15" s="243"/>
    </row>
    <row r="16" spans="1:16" ht="13.8" thickBot="1">
      <c r="A16" s="559" t="s">
        <v>194</v>
      </c>
      <c r="B16" s="558"/>
      <c r="C16" s="386">
        <v>0</v>
      </c>
      <c r="D16" s="386"/>
      <c r="E16" s="386">
        <v>0</v>
      </c>
      <c r="F16" s="386">
        <f>[1]Kivonat!$D$15</f>
        <v>2522406</v>
      </c>
      <c r="G16" s="386">
        <f>H16-F16</f>
        <v>0</v>
      </c>
      <c r="H16" s="387">
        <v>2522406</v>
      </c>
      <c r="I16" s="560"/>
      <c r="J16" s="561"/>
      <c r="K16" s="560"/>
      <c r="L16" s="561"/>
      <c r="M16" s="560"/>
      <c r="N16" s="616"/>
      <c r="O16" s="562"/>
      <c r="P16" s="243"/>
    </row>
    <row r="17" spans="1:15" ht="13.8" thickBot="1">
      <c r="A17" s="363" t="s">
        <v>148</v>
      </c>
      <c r="B17" s="180"/>
      <c r="C17" s="563"/>
      <c r="D17" s="563"/>
      <c r="E17" s="380"/>
      <c r="F17" s="380">
        <f>F18</f>
        <v>1589953</v>
      </c>
      <c r="G17" s="386">
        <f t="shared" ref="G17:G18" si="1">H17-F17</f>
        <v>-637453</v>
      </c>
      <c r="H17" s="395">
        <f>H18</f>
        <v>952500</v>
      </c>
      <c r="I17" s="467"/>
      <c r="J17" s="468"/>
      <c r="K17" s="467"/>
      <c r="L17" s="468"/>
      <c r="M17" s="380">
        <f>F17</f>
        <v>1589953</v>
      </c>
      <c r="N17" s="606">
        <f>O17-M17</f>
        <v>-637453</v>
      </c>
      <c r="O17" s="466">
        <f>H17</f>
        <v>952500</v>
      </c>
    </row>
    <row r="18" spans="1:15">
      <c r="A18" s="176" t="s">
        <v>193</v>
      </c>
      <c r="B18" s="111"/>
      <c r="C18" s="390"/>
      <c r="D18" s="390"/>
      <c r="E18" s="390"/>
      <c r="F18" s="390">
        <v>1589953</v>
      </c>
      <c r="G18" s="386">
        <f t="shared" si="1"/>
        <v>-637453</v>
      </c>
      <c r="H18" s="391">
        <v>952500</v>
      </c>
      <c r="I18" s="390"/>
      <c r="J18" s="391"/>
      <c r="K18" s="390"/>
      <c r="L18" s="391"/>
      <c r="M18" s="390"/>
      <c r="N18" s="617"/>
      <c r="O18" s="470"/>
    </row>
    <row r="19" spans="1:15">
      <c r="A19" s="177"/>
      <c r="B19" s="178"/>
      <c r="C19" s="392"/>
      <c r="D19" s="392"/>
      <c r="E19" s="392"/>
      <c r="F19" s="392"/>
      <c r="G19" s="392"/>
      <c r="H19" s="393"/>
      <c r="I19" s="394"/>
      <c r="J19" s="393"/>
      <c r="K19" s="392"/>
      <c r="L19" s="393"/>
      <c r="M19" s="394"/>
      <c r="N19" s="618"/>
      <c r="O19" s="277"/>
    </row>
    <row r="20" spans="1:15" ht="13.8" thickBot="1">
      <c r="A20" s="179"/>
      <c r="B20" s="145"/>
      <c r="C20" s="388"/>
      <c r="D20" s="388"/>
      <c r="E20" s="388"/>
      <c r="F20" s="388"/>
      <c r="G20" s="388"/>
      <c r="H20" s="389"/>
      <c r="I20" s="388"/>
      <c r="J20" s="389"/>
      <c r="K20" s="388"/>
      <c r="L20" s="389"/>
      <c r="M20" s="388"/>
      <c r="N20" s="615"/>
      <c r="O20" s="282"/>
    </row>
    <row r="21" spans="1:15" ht="13.8" thickBot="1">
      <c r="A21" s="363" t="s">
        <v>50</v>
      </c>
      <c r="B21" s="180"/>
      <c r="C21" s="563"/>
      <c r="D21" s="563"/>
      <c r="E21" s="380">
        <f>SUM(E22:E24)</f>
        <v>0</v>
      </c>
      <c r="F21" s="380">
        <f>F22</f>
        <v>697000</v>
      </c>
      <c r="G21" s="380">
        <f>H21-F21</f>
        <v>0</v>
      </c>
      <c r="H21" s="395">
        <f>H22</f>
        <v>697000</v>
      </c>
      <c r="I21" s="380"/>
      <c r="J21" s="395"/>
      <c r="K21" s="380"/>
      <c r="L21" s="395"/>
      <c r="M21" s="380">
        <f>C21+F21+I21+K21</f>
        <v>697000</v>
      </c>
      <c r="N21" s="606">
        <f>O21-M21</f>
        <v>0</v>
      </c>
      <c r="O21" s="466">
        <v>697000</v>
      </c>
    </row>
    <row r="22" spans="1:15" ht="13.8" thickBot="1">
      <c r="A22" s="176" t="s">
        <v>195</v>
      </c>
      <c r="B22" s="111"/>
      <c r="C22" s="390"/>
      <c r="D22" s="390"/>
      <c r="E22" s="390"/>
      <c r="F22" s="390">
        <f>[1]Kivonat!$D$7</f>
        <v>697000</v>
      </c>
      <c r="G22" s="380">
        <f>H22-F22</f>
        <v>0</v>
      </c>
      <c r="H22" s="391">
        <v>697000</v>
      </c>
      <c r="I22" s="390"/>
      <c r="J22" s="391"/>
      <c r="K22" s="390"/>
      <c r="L22" s="391"/>
      <c r="M22" s="390">
        <f>C22+F22+I22+K22</f>
        <v>697000</v>
      </c>
      <c r="N22" s="606">
        <f>O22-M22</f>
        <v>0</v>
      </c>
      <c r="O22" s="470">
        <f t="shared" ref="O22" si="2">E22+H22+J22+L22</f>
        <v>697000</v>
      </c>
    </row>
    <row r="23" spans="1:15">
      <c r="A23" s="176"/>
      <c r="B23" s="111"/>
      <c r="C23" s="390"/>
      <c r="D23" s="390"/>
      <c r="E23" s="390"/>
      <c r="F23" s="390"/>
      <c r="G23" s="390"/>
      <c r="H23" s="391"/>
      <c r="I23" s="390"/>
      <c r="J23" s="396"/>
      <c r="K23" s="394"/>
      <c r="L23" s="396"/>
      <c r="M23" s="394"/>
      <c r="N23" s="618"/>
      <c r="O23" s="277"/>
    </row>
    <row r="24" spans="1:15">
      <c r="A24" s="181"/>
      <c r="B24" s="111"/>
      <c r="C24" s="394"/>
      <c r="D24" s="394"/>
      <c r="E24" s="394"/>
      <c r="F24" s="394"/>
      <c r="G24" s="394"/>
      <c r="H24" s="396"/>
      <c r="I24" s="394"/>
      <c r="J24" s="396"/>
      <c r="K24" s="394"/>
      <c r="L24" s="396"/>
      <c r="M24" s="394"/>
      <c r="N24" s="618"/>
      <c r="O24" s="277"/>
    </row>
    <row r="25" spans="1:15" ht="13.8" thickBot="1">
      <c r="A25" s="183"/>
      <c r="B25" s="139"/>
      <c r="C25" s="397"/>
      <c r="D25" s="397"/>
      <c r="E25" s="397"/>
      <c r="F25" s="397"/>
      <c r="G25" s="397"/>
      <c r="H25" s="398"/>
      <c r="I25" s="397"/>
      <c r="J25" s="398"/>
      <c r="K25" s="397"/>
      <c r="L25" s="398"/>
      <c r="M25" s="397"/>
      <c r="N25" s="619"/>
      <c r="O25" s="471"/>
    </row>
    <row r="26" spans="1:15" ht="13.8" thickBot="1">
      <c r="A26" s="361" t="s">
        <v>101</v>
      </c>
      <c r="B26" s="172"/>
      <c r="C26" s="563"/>
      <c r="D26" s="563"/>
      <c r="E26" s="380">
        <v>0</v>
      </c>
      <c r="F26" s="380"/>
      <c r="G26" s="380"/>
      <c r="H26" s="395"/>
      <c r="I26" s="380"/>
      <c r="J26" s="395"/>
      <c r="K26" s="380"/>
      <c r="L26" s="395"/>
      <c r="M26" s="380"/>
      <c r="N26" s="606"/>
      <c r="O26" s="466"/>
    </row>
    <row r="27" spans="1:15" ht="13.8" thickBot="1">
      <c r="A27" s="668"/>
      <c r="B27" s="669"/>
      <c r="C27" s="397"/>
      <c r="D27" s="397"/>
      <c r="E27" s="397">
        <v>0</v>
      </c>
      <c r="F27" s="397"/>
      <c r="G27" s="397"/>
      <c r="H27" s="398"/>
      <c r="I27" s="397"/>
      <c r="J27" s="398"/>
      <c r="K27" s="397"/>
      <c r="L27" s="398"/>
      <c r="M27" s="397"/>
      <c r="N27" s="619"/>
      <c r="O27" s="471">
        <f t="shared" ref="O27:O28" si="3">E27+H27+J27+L27</f>
        <v>0</v>
      </c>
    </row>
    <row r="28" spans="1:15" ht="13.8" thickBot="1">
      <c r="A28" s="579" t="s">
        <v>132</v>
      </c>
      <c r="B28" s="580" t="str">
        <f>'1. melléklet'!$D$18</f>
        <v>Hosszabb időtartamú közfoglalkoztatás</v>
      </c>
      <c r="C28" s="380">
        <v>0</v>
      </c>
      <c r="D28" s="380">
        <f>D29</f>
        <v>1500000</v>
      </c>
      <c r="E28" s="380">
        <f>E29</f>
        <v>1500000</v>
      </c>
      <c r="F28" s="380"/>
      <c r="G28" s="380"/>
      <c r="H28" s="395"/>
      <c r="I28" s="380"/>
      <c r="J28" s="395"/>
      <c r="K28" s="380"/>
      <c r="L28" s="395"/>
      <c r="M28" s="380">
        <f>C28+F28+I28+K28</f>
        <v>0</v>
      </c>
      <c r="N28" s="606">
        <f>O28-M28</f>
        <v>1500000</v>
      </c>
      <c r="O28" s="466">
        <f t="shared" si="3"/>
        <v>1500000</v>
      </c>
    </row>
    <row r="29" spans="1:15">
      <c r="A29" s="181" t="s">
        <v>197</v>
      </c>
      <c r="B29" s="182"/>
      <c r="C29" s="390">
        <v>0</v>
      </c>
      <c r="D29" s="390">
        <f>E29-C29</f>
        <v>1500000</v>
      </c>
      <c r="E29" s="390">
        <v>1500000</v>
      </c>
      <c r="F29" s="390"/>
      <c r="G29" s="390"/>
      <c r="H29" s="391"/>
      <c r="I29" s="390"/>
      <c r="J29" s="391"/>
      <c r="K29" s="390"/>
      <c r="L29" s="391"/>
      <c r="M29" s="390"/>
      <c r="N29" s="617"/>
      <c r="O29" s="470"/>
    </row>
    <row r="30" spans="1:15">
      <c r="A30" s="177"/>
      <c r="B30" s="178"/>
      <c r="C30" s="394"/>
      <c r="D30" s="394"/>
      <c r="E30" s="394"/>
      <c r="F30" s="394"/>
      <c r="G30" s="394"/>
      <c r="H30" s="396"/>
      <c r="I30" s="394"/>
      <c r="J30" s="396"/>
      <c r="K30" s="394"/>
      <c r="L30" s="396"/>
      <c r="M30" s="394"/>
      <c r="N30" s="618"/>
      <c r="O30" s="277"/>
    </row>
    <row r="31" spans="1:15" ht="13.8" thickBot="1">
      <c r="A31" s="179"/>
      <c r="B31" s="145"/>
      <c r="C31" s="388"/>
      <c r="D31" s="388"/>
      <c r="E31" s="388"/>
      <c r="F31" s="388"/>
      <c r="G31" s="388"/>
      <c r="H31" s="389"/>
      <c r="I31" s="388"/>
      <c r="J31" s="389"/>
      <c r="K31" s="388"/>
      <c r="L31" s="389"/>
      <c r="M31" s="388"/>
      <c r="N31" s="615"/>
      <c r="O31" s="282"/>
    </row>
    <row r="32" spans="1:15" ht="14.4" thickTop="1" thickBot="1">
      <c r="A32" s="185" t="s">
        <v>75</v>
      </c>
      <c r="B32" s="186"/>
      <c r="C32" s="399">
        <f>C15</f>
        <v>0</v>
      </c>
      <c r="D32" s="399">
        <f>E32-C32</f>
        <v>3253516</v>
      </c>
      <c r="E32" s="399">
        <f>E12+E15+E21+E26+E28</f>
        <v>3253516</v>
      </c>
      <c r="F32" s="399">
        <f>F15+F17+F22</f>
        <v>4809359</v>
      </c>
      <c r="G32" s="399">
        <f>H32-F32</f>
        <v>-637453</v>
      </c>
      <c r="H32" s="399">
        <f>H15+H17+H22</f>
        <v>4171906</v>
      </c>
      <c r="I32" s="399"/>
      <c r="J32" s="399"/>
      <c r="K32" s="399"/>
      <c r="L32" s="399"/>
      <c r="M32" s="399">
        <f>M15+M17+M21</f>
        <v>4809359</v>
      </c>
      <c r="N32" s="620">
        <f>O32-M32</f>
        <v>3989171</v>
      </c>
      <c r="O32" s="472">
        <v>8798530</v>
      </c>
    </row>
    <row r="33" ht="13.8" thickTop="1"/>
  </sheetData>
  <mergeCells count="12">
    <mergeCell ref="B1:L1"/>
    <mergeCell ref="M9:O9"/>
    <mergeCell ref="A27:B27"/>
    <mergeCell ref="B2:L2"/>
    <mergeCell ref="E4:I4"/>
    <mergeCell ref="E6:I6"/>
    <mergeCell ref="C9:E9"/>
    <mergeCell ref="F9:H9"/>
    <mergeCell ref="I9:J9"/>
    <mergeCell ref="K9:L9"/>
    <mergeCell ref="F7:H7"/>
    <mergeCell ref="A12:B12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7"/>
  <sheetViews>
    <sheetView zoomScaleNormal="100" workbookViewId="0">
      <selection sqref="A1:H1"/>
    </sheetView>
  </sheetViews>
  <sheetFormatPr defaultRowHeight="13.2"/>
  <cols>
    <col min="2" max="2" width="8.33203125" customWidth="1"/>
    <col min="3" max="3" width="15" customWidth="1"/>
    <col min="4" max="6" width="11" customWidth="1"/>
    <col min="7" max="7" width="11.44140625" customWidth="1"/>
  </cols>
  <sheetData>
    <row r="1" spans="1:10">
      <c r="A1" s="626" t="s">
        <v>206</v>
      </c>
      <c r="B1" s="626"/>
      <c r="C1" s="626"/>
      <c r="D1" s="626"/>
      <c r="E1" s="626"/>
      <c r="F1" s="626"/>
      <c r="G1" s="626"/>
      <c r="H1" s="626"/>
    </row>
    <row r="2" spans="1:10">
      <c r="A2" s="626"/>
      <c r="B2" s="626"/>
      <c r="C2" s="626"/>
      <c r="D2" s="626"/>
      <c r="E2" s="626"/>
      <c r="F2" s="626"/>
      <c r="G2" s="626"/>
      <c r="H2" s="626"/>
    </row>
    <row r="3" spans="1:10">
      <c r="A3" s="204"/>
      <c r="B3" s="204"/>
      <c r="C3" s="204"/>
      <c r="D3" s="204"/>
      <c r="E3" s="204"/>
      <c r="F3" s="204"/>
      <c r="G3" s="204"/>
    </row>
    <row r="4" spans="1:10">
      <c r="A4" s="4"/>
      <c r="B4" s="4"/>
      <c r="C4" s="4" t="s">
        <v>170</v>
      </c>
      <c r="D4" s="4"/>
      <c r="E4" s="4"/>
    </row>
    <row r="5" spans="1:10">
      <c r="G5" s="7"/>
    </row>
    <row r="6" spans="1:10">
      <c r="A6" s="633" t="s">
        <v>10</v>
      </c>
      <c r="B6" s="633"/>
      <c r="C6" s="633"/>
      <c r="D6" s="633"/>
      <c r="E6" s="633"/>
      <c r="F6" s="633"/>
      <c r="G6" s="7"/>
    </row>
    <row r="7" spans="1:10">
      <c r="A7" s="7"/>
      <c r="B7" s="633" t="s">
        <v>203</v>
      </c>
      <c r="C7" s="633"/>
      <c r="D7" s="633"/>
      <c r="E7" s="633"/>
      <c r="F7" s="7"/>
      <c r="G7" s="6"/>
    </row>
    <row r="8" spans="1:10">
      <c r="A8" s="6"/>
      <c r="B8" s="6"/>
      <c r="C8" s="266">
        <v>2017</v>
      </c>
      <c r="D8" s="6"/>
      <c r="E8" s="6"/>
      <c r="F8" s="6"/>
      <c r="G8" s="6"/>
    </row>
    <row r="9" spans="1:10" ht="13.8" thickBot="1">
      <c r="A9" s="1"/>
      <c r="B9" s="1"/>
      <c r="C9" s="1"/>
      <c r="D9" s="1"/>
      <c r="E9" s="1"/>
      <c r="F9" s="1"/>
      <c r="G9" s="184" t="s">
        <v>109</v>
      </c>
    </row>
    <row r="10" spans="1:10" ht="13.8" thickBot="1">
      <c r="A10" s="18"/>
      <c r="B10" s="19" t="s">
        <v>12</v>
      </c>
      <c r="C10" s="20"/>
      <c r="D10" s="21" t="s">
        <v>13</v>
      </c>
      <c r="E10" s="21" t="s">
        <v>14</v>
      </c>
      <c r="F10" s="21" t="s">
        <v>15</v>
      </c>
      <c r="G10" s="20" t="s">
        <v>11</v>
      </c>
    </row>
    <row r="11" spans="1:10" ht="14.25" customHeight="1" thickBot="1">
      <c r="A11" s="627" t="s">
        <v>52</v>
      </c>
      <c r="B11" s="628"/>
      <c r="C11" s="629"/>
      <c r="D11" s="627">
        <v>2017</v>
      </c>
      <c r="E11" s="628"/>
      <c r="F11" s="628"/>
      <c r="G11" s="629"/>
    </row>
    <row r="12" spans="1:10" s="4" customFormat="1" ht="15" customHeight="1">
      <c r="A12" s="60"/>
      <c r="B12" s="226" t="s">
        <v>0</v>
      </c>
      <c r="C12" s="226"/>
      <c r="D12" s="29"/>
      <c r="E12" s="30"/>
      <c r="F12" s="215"/>
      <c r="G12" s="216"/>
      <c r="J12"/>
    </row>
    <row r="13" spans="1:10" s="4" customFormat="1">
      <c r="A13" s="227" t="s">
        <v>2</v>
      </c>
      <c r="B13" s="94"/>
      <c r="C13" s="53"/>
      <c r="D13" s="403" t="s">
        <v>18</v>
      </c>
      <c r="E13" s="439" t="s">
        <v>204</v>
      </c>
      <c r="F13" s="439" t="s">
        <v>136</v>
      </c>
      <c r="G13" s="12"/>
    </row>
    <row r="14" spans="1:10">
      <c r="A14" s="72" t="s">
        <v>57</v>
      </c>
      <c r="B14" s="2"/>
      <c r="C14" s="2"/>
      <c r="D14" s="228">
        <v>25980760</v>
      </c>
      <c r="E14" s="440">
        <f>F14-D14</f>
        <v>8739449</v>
      </c>
      <c r="F14" s="431">
        <v>34720209</v>
      </c>
      <c r="G14" s="12"/>
    </row>
    <row r="15" spans="1:10">
      <c r="A15" s="72" t="s">
        <v>53</v>
      </c>
      <c r="B15" s="2"/>
      <c r="C15" s="2"/>
      <c r="D15" s="228">
        <v>1785000</v>
      </c>
      <c r="E15" s="440">
        <f t="shared" ref="E15:E18" si="0">F15-D15</f>
        <v>2074090</v>
      </c>
      <c r="F15" s="431">
        <v>3859090</v>
      </c>
      <c r="G15" s="12"/>
    </row>
    <row r="16" spans="1:10">
      <c r="A16" s="72" t="s">
        <v>58</v>
      </c>
      <c r="B16" s="2"/>
      <c r="C16" s="2"/>
      <c r="D16" s="228">
        <v>304776</v>
      </c>
      <c r="E16" s="440">
        <f t="shared" si="0"/>
        <v>1759460</v>
      </c>
      <c r="F16" s="431">
        <v>2064236</v>
      </c>
      <c r="G16" s="12"/>
    </row>
    <row r="17" spans="1:7">
      <c r="A17" s="72" t="s">
        <v>115</v>
      </c>
      <c r="B17" s="2"/>
      <c r="C17" s="2"/>
      <c r="D17" s="228">
        <v>55000</v>
      </c>
      <c r="E17" s="440">
        <f t="shared" si="0"/>
        <v>518651</v>
      </c>
      <c r="F17" s="431">
        <v>573651</v>
      </c>
      <c r="G17" s="12"/>
    </row>
    <row r="18" spans="1:7">
      <c r="A18" s="72" t="s">
        <v>60</v>
      </c>
      <c r="B18" s="2"/>
      <c r="C18" s="2"/>
      <c r="D18" s="228">
        <v>0</v>
      </c>
      <c r="E18" s="440">
        <f t="shared" si="0"/>
        <v>4549925</v>
      </c>
      <c r="F18" s="431">
        <v>4549925</v>
      </c>
      <c r="G18" s="12"/>
    </row>
    <row r="19" spans="1:7" ht="13.5" customHeight="1">
      <c r="A19" s="227" t="s">
        <v>1</v>
      </c>
      <c r="B19" s="3"/>
      <c r="C19" s="3"/>
      <c r="D19" s="229">
        <f>SUM(D14:D18)</f>
        <v>28125536</v>
      </c>
      <c r="E19" s="441">
        <f>SUM(E14:E18)</f>
        <v>17641575</v>
      </c>
      <c r="F19" s="432">
        <f>SUM(F14:F18)</f>
        <v>45767111</v>
      </c>
      <c r="G19" s="217"/>
    </row>
    <row r="20" spans="1:7">
      <c r="A20" s="72"/>
      <c r="B20" s="2"/>
      <c r="C20" s="2"/>
      <c r="D20" s="92"/>
      <c r="E20" s="440"/>
      <c r="F20" s="433"/>
      <c r="G20" s="12"/>
    </row>
    <row r="21" spans="1:7">
      <c r="A21" s="227" t="s">
        <v>3</v>
      </c>
      <c r="B21" s="2"/>
      <c r="C21" s="2"/>
      <c r="D21" s="92"/>
      <c r="E21" s="440"/>
      <c r="F21" s="433"/>
      <c r="G21" s="12"/>
    </row>
    <row r="22" spans="1:7">
      <c r="A22" s="72" t="s">
        <v>55</v>
      </c>
      <c r="B22" s="2"/>
      <c r="C22" s="2"/>
      <c r="D22" s="228">
        <v>14154287</v>
      </c>
      <c r="E22" s="440">
        <f>F22-D22</f>
        <v>3363159</v>
      </c>
      <c r="F22" s="431">
        <v>17517446</v>
      </c>
      <c r="G22" s="12"/>
    </row>
    <row r="23" spans="1:7">
      <c r="A23" s="72" t="s">
        <v>66</v>
      </c>
      <c r="B23" s="2"/>
      <c r="C23" s="2"/>
      <c r="D23" s="228">
        <v>4962610</v>
      </c>
      <c r="E23" s="440">
        <f t="shared" ref="E23:E26" si="1">F23-D23</f>
        <v>-2133280</v>
      </c>
      <c r="F23" s="431">
        <v>2829330</v>
      </c>
      <c r="G23" s="12"/>
    </row>
    <row r="24" spans="1:7">
      <c r="A24" s="72" t="s">
        <v>61</v>
      </c>
      <c r="B24" s="2"/>
      <c r="C24" s="2"/>
      <c r="D24" s="228">
        <v>8364379</v>
      </c>
      <c r="E24" s="440">
        <f t="shared" si="1"/>
        <v>-580267</v>
      </c>
      <c r="F24" s="431">
        <v>7784112</v>
      </c>
      <c r="G24" s="12"/>
    </row>
    <row r="25" spans="1:7">
      <c r="A25" s="72" t="s">
        <v>39</v>
      </c>
      <c r="B25" s="2"/>
      <c r="C25" s="2"/>
      <c r="D25" s="228">
        <v>2100500</v>
      </c>
      <c r="E25" s="440">
        <f t="shared" si="1"/>
        <v>-1539172</v>
      </c>
      <c r="F25" s="431">
        <v>561328</v>
      </c>
      <c r="G25" s="12"/>
    </row>
    <row r="26" spans="1:7">
      <c r="A26" s="188" t="s">
        <v>40</v>
      </c>
      <c r="B26" s="13"/>
      <c r="C26" s="13"/>
      <c r="D26" s="228">
        <v>2942686</v>
      </c>
      <c r="E26" s="440">
        <f t="shared" si="1"/>
        <v>268337</v>
      </c>
      <c r="F26" s="431">
        <v>3211023</v>
      </c>
      <c r="G26" s="12"/>
    </row>
    <row r="27" spans="1:7">
      <c r="A27" s="72" t="s">
        <v>56</v>
      </c>
      <c r="B27" s="2"/>
      <c r="C27" s="2"/>
      <c r="D27" s="230"/>
      <c r="E27" s="440"/>
      <c r="F27" s="434">
        <v>0</v>
      </c>
      <c r="G27" s="12"/>
    </row>
    <row r="28" spans="1:7">
      <c r="A28" s="630" t="s">
        <v>62</v>
      </c>
      <c r="B28" s="631"/>
      <c r="C28" s="632"/>
      <c r="D28" s="228">
        <v>711485</v>
      </c>
      <c r="E28" s="440">
        <f>F28-D28</f>
        <v>3727370</v>
      </c>
      <c r="F28" s="431">
        <v>4438855</v>
      </c>
      <c r="G28" s="12"/>
    </row>
    <row r="29" spans="1:7" ht="13.5" customHeight="1">
      <c r="A29" s="227" t="s">
        <v>6</v>
      </c>
      <c r="B29" s="3"/>
      <c r="C29" s="3"/>
      <c r="D29" s="229">
        <f>SUM(D22:D28)</f>
        <v>33235947</v>
      </c>
      <c r="E29" s="441">
        <f>SUM(E22:E28)</f>
        <v>3106147</v>
      </c>
      <c r="F29" s="432">
        <f>SUM(F22:F28)</f>
        <v>36342094</v>
      </c>
      <c r="G29" s="217"/>
    </row>
    <row r="30" spans="1:7">
      <c r="A30" s="224"/>
      <c r="B30" s="22"/>
      <c r="C30" s="22"/>
      <c r="D30" s="108"/>
      <c r="E30" s="225"/>
      <c r="F30" s="108"/>
      <c r="G30" s="218"/>
    </row>
    <row r="31" spans="1:7" ht="13.5" customHeight="1">
      <c r="A31" s="307"/>
      <c r="B31" s="221" t="s">
        <v>7</v>
      </c>
      <c r="C31" s="221"/>
      <c r="D31" s="231"/>
      <c r="E31" s="222"/>
      <c r="F31" s="231"/>
      <c r="G31" s="223"/>
    </row>
    <row r="32" spans="1:7">
      <c r="A32" s="227"/>
      <c r="B32" s="8"/>
      <c r="C32" s="8"/>
      <c r="D32" s="232"/>
      <c r="E32" s="9"/>
      <c r="F32" s="232"/>
      <c r="G32" s="217"/>
    </row>
    <row r="33" spans="1:7">
      <c r="A33" s="227" t="s">
        <v>2</v>
      </c>
      <c r="B33" s="2"/>
      <c r="C33" s="2"/>
      <c r="D33" s="403" t="s">
        <v>18</v>
      </c>
      <c r="E33" s="439" t="s">
        <v>136</v>
      </c>
      <c r="F33" s="475" t="s">
        <v>149</v>
      </c>
      <c r="G33" s="12"/>
    </row>
    <row r="34" spans="1:7">
      <c r="A34" s="72" t="s">
        <v>59</v>
      </c>
      <c r="B34" s="2"/>
      <c r="C34" s="2"/>
      <c r="D34" s="228">
        <v>9919770</v>
      </c>
      <c r="E34" s="440">
        <f>F34-D34</f>
        <v>-1632</v>
      </c>
      <c r="F34" s="431">
        <v>9918138</v>
      </c>
      <c r="G34" s="12"/>
    </row>
    <row r="35" spans="1:7">
      <c r="A35" s="72" t="s">
        <v>54</v>
      </c>
      <c r="B35" s="2"/>
      <c r="C35" s="2"/>
      <c r="D35" s="228">
        <v>0</v>
      </c>
      <c r="E35" s="440">
        <f>F35-D35</f>
        <v>750000</v>
      </c>
      <c r="F35" s="431">
        <v>750000</v>
      </c>
      <c r="G35" s="12"/>
    </row>
    <row r="36" spans="1:7" ht="13.5" customHeight="1">
      <c r="A36" s="227" t="s">
        <v>1</v>
      </c>
      <c r="B36" s="3"/>
      <c r="C36" s="3"/>
      <c r="D36" s="229">
        <f>SUM(D34:D35)</f>
        <v>9919770</v>
      </c>
      <c r="E36" s="441">
        <f>SUM(E34:E35)</f>
        <v>748368</v>
      </c>
      <c r="F36" s="432">
        <f>SUM(F34:F35)</f>
        <v>10668138</v>
      </c>
      <c r="G36" s="217"/>
    </row>
    <row r="37" spans="1:7">
      <c r="A37" s="72"/>
      <c r="B37" s="2"/>
      <c r="C37" s="2"/>
      <c r="D37" s="92"/>
      <c r="E37" s="440"/>
      <c r="F37" s="433"/>
      <c r="G37" s="12"/>
    </row>
    <row r="38" spans="1:7">
      <c r="A38" s="227" t="s">
        <v>3</v>
      </c>
      <c r="B38" s="2"/>
      <c r="C38" s="2"/>
      <c r="D38" s="92"/>
      <c r="E38" s="440"/>
      <c r="F38" s="433"/>
      <c r="G38" s="12"/>
    </row>
    <row r="39" spans="1:7">
      <c r="A39" s="72" t="s">
        <v>63</v>
      </c>
      <c r="B39" s="2"/>
      <c r="C39" s="2"/>
      <c r="D39" s="228">
        <v>2879908</v>
      </c>
      <c r="E39" s="440">
        <f>F39-D39</f>
        <v>364541</v>
      </c>
      <c r="F39" s="431">
        <v>3244449</v>
      </c>
      <c r="G39" s="12"/>
    </row>
    <row r="40" spans="1:7">
      <c r="A40" s="72" t="s">
        <v>64</v>
      </c>
      <c r="B40" s="2"/>
      <c r="C40" s="2"/>
      <c r="D40" s="228">
        <v>1929451</v>
      </c>
      <c r="E40" s="440">
        <f t="shared" ref="E40:E41" si="2">F40-D40</f>
        <v>3624630</v>
      </c>
      <c r="F40" s="431">
        <v>5554081</v>
      </c>
      <c r="G40" s="12"/>
    </row>
    <row r="41" spans="1:7">
      <c r="A41" s="72" t="s">
        <v>65</v>
      </c>
      <c r="B41" s="2"/>
      <c r="C41" s="2"/>
      <c r="D41" s="228">
        <v>0</v>
      </c>
      <c r="E41" s="440">
        <f t="shared" si="2"/>
        <v>0</v>
      </c>
      <c r="F41" s="431">
        <v>0</v>
      </c>
      <c r="G41" s="12"/>
    </row>
    <row r="42" spans="1:7" ht="13.5" customHeight="1">
      <c r="A42" s="227" t="s">
        <v>6</v>
      </c>
      <c r="B42" s="3"/>
      <c r="C42" s="3"/>
      <c r="D42" s="229">
        <f>SUM(D39:D41)</f>
        <v>4809359</v>
      </c>
      <c r="E42" s="441">
        <f>SUM(E39:E41)</f>
        <v>3989171</v>
      </c>
      <c r="F42" s="432">
        <f>SUM(F39:F41)</f>
        <v>8798530</v>
      </c>
      <c r="G42" s="217"/>
    </row>
    <row r="43" spans="1:7" ht="13.8" thickBot="1">
      <c r="A43" s="224"/>
      <c r="B43" s="22"/>
      <c r="C43" s="22"/>
      <c r="D43" s="109"/>
      <c r="E43" s="442"/>
      <c r="F43" s="435"/>
      <c r="G43" s="218"/>
    </row>
    <row r="44" spans="1:7" ht="13.5" customHeight="1">
      <c r="A44" s="24" t="s">
        <v>8</v>
      </c>
      <c r="B44" s="25"/>
      <c r="C44" s="25"/>
      <c r="D44" s="233">
        <f>D19+D36</f>
        <v>38045306</v>
      </c>
      <c r="E44" s="233">
        <f>E19+E36</f>
        <v>18389943</v>
      </c>
      <c r="F44" s="233">
        <f>F19+F36</f>
        <v>56435249</v>
      </c>
      <c r="G44" s="219"/>
    </row>
    <row r="45" spans="1:7" ht="14.25" customHeight="1" thickBot="1">
      <c r="A45" s="26" t="s">
        <v>9</v>
      </c>
      <c r="B45" s="27"/>
      <c r="C45" s="27"/>
      <c r="D45" s="234">
        <f>D29+D42</f>
        <v>38045306</v>
      </c>
      <c r="E45" s="234">
        <f>E29+E42</f>
        <v>7095318</v>
      </c>
      <c r="F45" s="234">
        <f>F29+F42</f>
        <v>45140624</v>
      </c>
      <c r="G45" s="220"/>
    </row>
    <row r="46" spans="1:7">
      <c r="A46" s="1"/>
      <c r="B46" s="1"/>
      <c r="C46" s="1"/>
      <c r="D46" s="427"/>
      <c r="E46" s="5"/>
      <c r="F46" s="5"/>
      <c r="G46" s="5"/>
    </row>
    <row r="47" spans="1:7">
      <c r="A47" s="204"/>
      <c r="B47" s="1"/>
      <c r="C47" s="1"/>
      <c r="D47" s="1"/>
      <c r="E47" s="1"/>
      <c r="F47" s="1"/>
      <c r="G47" s="1"/>
    </row>
  </sheetData>
  <mergeCells count="7">
    <mergeCell ref="A1:H1"/>
    <mergeCell ref="A2:H2"/>
    <mergeCell ref="D11:G11"/>
    <mergeCell ref="A11:C11"/>
    <mergeCell ref="A28:C28"/>
    <mergeCell ref="A6:F6"/>
    <mergeCell ref="B7:E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2"/>
  <sheetViews>
    <sheetView workbookViewId="0">
      <selection activeCell="C1" sqref="C1:M1"/>
    </sheetView>
  </sheetViews>
  <sheetFormatPr defaultRowHeight="13.2"/>
  <cols>
    <col min="1" max="1" width="7.88671875" customWidth="1"/>
    <col min="2" max="2" width="9.109375" customWidth="1"/>
    <col min="3" max="3" width="18.44140625" customWidth="1"/>
    <col min="4" max="12" width="9.6640625" customWidth="1"/>
    <col min="13" max="14" width="10.33203125" customWidth="1"/>
    <col min="15" max="18" width="9.6640625" customWidth="1"/>
  </cols>
  <sheetData>
    <row r="1" spans="1:18">
      <c r="C1" s="626" t="s">
        <v>207</v>
      </c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585"/>
    </row>
    <row r="2" spans="1:18"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585"/>
    </row>
    <row r="3" spans="1:18">
      <c r="A3" s="4"/>
      <c r="B3" s="4"/>
      <c r="C3" s="4"/>
    </row>
    <row r="4" spans="1:18">
      <c r="A4" s="4"/>
      <c r="B4" s="4"/>
      <c r="C4" s="401"/>
      <c r="D4" s="637" t="s">
        <v>170</v>
      </c>
      <c r="E4" s="637"/>
      <c r="F4" s="637"/>
      <c r="G4" s="637"/>
      <c r="H4" s="637"/>
      <c r="I4" s="637"/>
      <c r="J4" s="637"/>
      <c r="K4" s="637"/>
      <c r="L4" s="637"/>
    </row>
    <row r="5" spans="1:18">
      <c r="A5" s="4"/>
      <c r="B5" s="4"/>
      <c r="C5" s="401"/>
      <c r="D5" s="242"/>
      <c r="E5" s="587"/>
      <c r="F5" s="242"/>
      <c r="G5" s="242"/>
      <c r="H5" s="587"/>
      <c r="I5" s="242"/>
      <c r="J5" s="242"/>
      <c r="K5" s="587"/>
      <c r="L5" s="242"/>
    </row>
    <row r="6" spans="1:18">
      <c r="A6" s="4"/>
      <c r="B6" s="4"/>
      <c r="C6" s="4"/>
      <c r="D6" s="636" t="s">
        <v>38</v>
      </c>
      <c r="E6" s="636"/>
      <c r="F6" s="636"/>
      <c r="G6" s="636"/>
      <c r="H6" s="636"/>
      <c r="I6" s="636"/>
      <c r="J6" s="636"/>
      <c r="K6" s="636"/>
      <c r="L6" s="636"/>
      <c r="M6" s="4"/>
      <c r="N6" s="4"/>
      <c r="O6" s="4"/>
      <c r="P6" s="4"/>
      <c r="Q6" s="4"/>
      <c r="R6" s="4"/>
    </row>
    <row r="7" spans="1:18">
      <c r="A7" s="4"/>
      <c r="B7" s="4"/>
      <c r="C7" s="4"/>
      <c r="D7" s="4"/>
      <c r="E7" s="4"/>
      <c r="F7" s="4"/>
      <c r="G7" s="4">
        <v>2017</v>
      </c>
      <c r="H7" s="4"/>
      <c r="I7" s="4"/>
      <c r="J7" s="4"/>
      <c r="K7" s="4"/>
      <c r="L7" s="4"/>
      <c r="M7" s="4"/>
      <c r="N7" s="4"/>
      <c r="O7" s="4"/>
      <c r="P7" s="4"/>
      <c r="Q7" s="4"/>
      <c r="R7" s="33"/>
    </row>
    <row r="8" spans="1:18" ht="13.8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43"/>
      <c r="Q8" s="243"/>
      <c r="R8" s="318" t="s">
        <v>109</v>
      </c>
    </row>
    <row r="9" spans="1:18" ht="13.8" thickBot="1">
      <c r="A9" s="31"/>
      <c r="B9" s="249" t="s">
        <v>12</v>
      </c>
      <c r="C9" s="34"/>
      <c r="D9" s="642" t="s">
        <v>13</v>
      </c>
      <c r="E9" s="643"/>
      <c r="F9" s="644"/>
      <c r="G9" s="642" t="s">
        <v>14</v>
      </c>
      <c r="H9" s="643"/>
      <c r="I9" s="644"/>
      <c r="J9" s="642" t="s">
        <v>15</v>
      </c>
      <c r="K9" s="643"/>
      <c r="L9" s="644"/>
      <c r="M9" s="642" t="s">
        <v>11</v>
      </c>
      <c r="N9" s="643"/>
      <c r="O9" s="644"/>
      <c r="P9" s="642" t="s">
        <v>17</v>
      </c>
      <c r="Q9" s="643"/>
      <c r="R9" s="644"/>
    </row>
    <row r="10" spans="1:18" ht="15" customHeight="1" thickBot="1">
      <c r="A10" s="10" t="s">
        <v>20</v>
      </c>
      <c r="B10" s="638" t="s">
        <v>22</v>
      </c>
      <c r="C10" s="639"/>
      <c r="D10" s="642" t="s">
        <v>82</v>
      </c>
      <c r="E10" s="643"/>
      <c r="F10" s="644"/>
      <c r="G10" s="642" t="s">
        <v>81</v>
      </c>
      <c r="H10" s="643"/>
      <c r="I10" s="644"/>
      <c r="J10" s="642" t="s">
        <v>71</v>
      </c>
      <c r="K10" s="643"/>
      <c r="L10" s="644"/>
      <c r="M10" s="642" t="s">
        <v>72</v>
      </c>
      <c r="N10" s="643"/>
      <c r="O10" s="644"/>
      <c r="P10" s="642" t="s">
        <v>121</v>
      </c>
      <c r="Q10" s="643"/>
      <c r="R10" s="644"/>
    </row>
    <row r="11" spans="1:18" ht="15" customHeight="1" thickBot="1">
      <c r="A11" s="301" t="s">
        <v>21</v>
      </c>
      <c r="B11" s="640"/>
      <c r="C11" s="641"/>
      <c r="D11" s="208" t="s">
        <v>18</v>
      </c>
      <c r="E11" s="588" t="s">
        <v>204</v>
      </c>
      <c r="F11" s="209" t="s">
        <v>136</v>
      </c>
      <c r="G11" s="208" t="s">
        <v>18</v>
      </c>
      <c r="H11" s="588" t="s">
        <v>204</v>
      </c>
      <c r="I11" s="209" t="s">
        <v>136</v>
      </c>
      <c r="J11" s="208" t="s">
        <v>18</v>
      </c>
      <c r="K11" s="588" t="s">
        <v>204</v>
      </c>
      <c r="L11" s="209" t="s">
        <v>136</v>
      </c>
      <c r="M11" s="208" t="s">
        <v>18</v>
      </c>
      <c r="N11" s="588" t="s">
        <v>204</v>
      </c>
      <c r="O11" s="209" t="s">
        <v>136</v>
      </c>
      <c r="P11" s="208" t="s">
        <v>18</v>
      </c>
      <c r="Q11" s="588" t="s">
        <v>204</v>
      </c>
      <c r="R11" s="209" t="s">
        <v>136</v>
      </c>
    </row>
    <row r="12" spans="1:18" ht="13.8" thickBot="1">
      <c r="A12" s="116" t="s">
        <v>19</v>
      </c>
      <c r="B12" s="116"/>
      <c r="C12" s="171"/>
      <c r="D12" s="543"/>
      <c r="E12" s="589"/>
      <c r="F12" s="542"/>
      <c r="G12" s="309"/>
      <c r="H12" s="591"/>
      <c r="I12" s="308"/>
      <c r="J12" s="309"/>
      <c r="K12" s="591"/>
      <c r="L12" s="308"/>
      <c r="M12" s="309"/>
      <c r="N12" s="591"/>
      <c r="O12" s="308"/>
      <c r="P12" s="309"/>
      <c r="Q12" s="591"/>
      <c r="R12" s="308"/>
    </row>
    <row r="13" spans="1:18">
      <c r="A13" s="161"/>
      <c r="B13" s="160"/>
      <c r="C13" s="50"/>
      <c r="D13" s="541"/>
      <c r="E13" s="541"/>
      <c r="F13" s="541"/>
      <c r="G13" s="303"/>
      <c r="H13" s="592"/>
      <c r="I13" s="304"/>
      <c r="J13" s="303"/>
      <c r="K13" s="592"/>
      <c r="L13" s="304"/>
      <c r="M13" s="303"/>
      <c r="N13" s="592"/>
      <c r="O13" s="304"/>
      <c r="P13" s="303"/>
      <c r="Q13" s="592"/>
      <c r="R13" s="304"/>
    </row>
    <row r="14" spans="1:18">
      <c r="A14" s="552" t="s">
        <v>45</v>
      </c>
      <c r="B14" s="551" t="s">
        <v>171</v>
      </c>
      <c r="C14" s="550"/>
      <c r="D14" s="540">
        <v>9103128</v>
      </c>
      <c r="E14" s="540">
        <f>F14-D14</f>
        <v>0</v>
      </c>
      <c r="F14" s="540">
        <v>9103128</v>
      </c>
      <c r="G14" s="235"/>
      <c r="H14" s="534"/>
      <c r="I14" s="276"/>
      <c r="J14" s="235"/>
      <c r="K14" s="534"/>
      <c r="L14" s="276"/>
      <c r="M14" s="235">
        <v>750000</v>
      </c>
      <c r="N14" s="534">
        <f>O14-M14</f>
        <v>0</v>
      </c>
      <c r="O14" s="276">
        <v>750000</v>
      </c>
      <c r="P14" s="235"/>
      <c r="Q14" s="534"/>
      <c r="R14" s="276"/>
    </row>
    <row r="15" spans="1:18">
      <c r="A15" s="552" t="s">
        <v>68</v>
      </c>
      <c r="B15" s="551" t="s">
        <v>85</v>
      </c>
      <c r="C15" s="550"/>
      <c r="D15" s="540">
        <v>183870</v>
      </c>
      <c r="E15" s="540">
        <f t="shared" ref="E15:E17" si="0">F15-D15</f>
        <v>0</v>
      </c>
      <c r="F15" s="540">
        <v>183870</v>
      </c>
      <c r="G15" s="235"/>
      <c r="H15" s="534"/>
      <c r="I15" s="276"/>
      <c r="J15" s="235"/>
      <c r="K15" s="534"/>
      <c r="L15" s="276"/>
      <c r="M15" s="235"/>
      <c r="N15" s="534"/>
      <c r="O15" s="276"/>
      <c r="P15" s="235"/>
      <c r="Q15" s="534"/>
      <c r="R15" s="276"/>
    </row>
    <row r="16" spans="1:18">
      <c r="A16" s="552" t="s">
        <v>46</v>
      </c>
      <c r="B16" s="551" t="s">
        <v>86</v>
      </c>
      <c r="C16" s="550"/>
      <c r="D16" s="540">
        <v>512000</v>
      </c>
      <c r="E16" s="540">
        <f t="shared" si="0"/>
        <v>0</v>
      </c>
      <c r="F16" s="540">
        <v>512000</v>
      </c>
      <c r="G16" s="235"/>
      <c r="H16" s="534"/>
      <c r="I16" s="276"/>
      <c r="J16" s="235"/>
      <c r="K16" s="534"/>
      <c r="L16" s="276"/>
      <c r="M16" s="235"/>
      <c r="N16" s="534"/>
      <c r="O16" s="276"/>
      <c r="P16" s="235"/>
      <c r="Q16" s="534"/>
      <c r="R16" s="276"/>
    </row>
    <row r="17" spans="1:18">
      <c r="A17" s="552" t="s">
        <v>67</v>
      </c>
      <c r="B17" s="551" t="s">
        <v>87</v>
      </c>
      <c r="C17" s="550"/>
      <c r="D17" s="540">
        <v>958900</v>
      </c>
      <c r="E17" s="540">
        <f t="shared" si="0"/>
        <v>0</v>
      </c>
      <c r="F17" s="540">
        <v>958900</v>
      </c>
      <c r="G17" s="235"/>
      <c r="H17" s="534"/>
      <c r="I17" s="276"/>
      <c r="J17" s="235"/>
      <c r="K17" s="534"/>
      <c r="L17" s="276"/>
      <c r="M17" s="235"/>
      <c r="N17" s="534"/>
      <c r="O17" s="276"/>
      <c r="P17" s="275">
        <f>'2. melléklet '!E34</f>
        <v>-1632</v>
      </c>
      <c r="Q17" s="275">
        <f>R17-P17</f>
        <v>9919770</v>
      </c>
      <c r="R17" s="275">
        <f>'2. melléklet '!F34</f>
        <v>9918138</v>
      </c>
    </row>
    <row r="18" spans="1:18">
      <c r="A18" s="552" t="s">
        <v>47</v>
      </c>
      <c r="B18" s="551" t="s">
        <v>172</v>
      </c>
      <c r="C18" s="550"/>
      <c r="D18" s="540"/>
      <c r="E18" s="540"/>
      <c r="F18" s="540"/>
      <c r="G18" s="235"/>
      <c r="H18" s="534"/>
      <c r="I18" s="276"/>
      <c r="J18" s="235"/>
      <c r="K18" s="534"/>
      <c r="L18" s="276"/>
      <c r="M18" s="235"/>
      <c r="N18" s="534"/>
      <c r="O18" s="276"/>
      <c r="P18" s="564"/>
      <c r="Q18" s="596"/>
      <c r="R18" s="565"/>
    </row>
    <row r="19" spans="1:18">
      <c r="A19" s="535">
        <v>107060</v>
      </c>
      <c r="B19" s="551" t="s">
        <v>179</v>
      </c>
      <c r="C19" s="550"/>
      <c r="D19" s="540">
        <v>2773125</v>
      </c>
      <c r="E19" s="540">
        <f>F19-D19</f>
        <v>0</v>
      </c>
      <c r="F19" s="540">
        <v>2773125</v>
      </c>
      <c r="G19" s="235"/>
      <c r="H19" s="534"/>
      <c r="I19" s="276"/>
      <c r="J19" s="235"/>
      <c r="K19" s="534"/>
      <c r="L19" s="276"/>
      <c r="M19" s="235"/>
      <c r="N19" s="534"/>
      <c r="O19" s="276"/>
      <c r="P19" s="564"/>
      <c r="Q19" s="596"/>
      <c r="R19" s="565"/>
    </row>
    <row r="20" spans="1:18">
      <c r="A20" s="535">
        <v>107055</v>
      </c>
      <c r="B20" s="551" t="s">
        <v>69</v>
      </c>
      <c r="C20" s="550"/>
      <c r="D20" s="540">
        <v>2500000</v>
      </c>
      <c r="E20" s="540">
        <f t="shared" ref="E20:E22" si="1">F20-D20</f>
        <v>0</v>
      </c>
      <c r="F20" s="540">
        <v>2500000</v>
      </c>
      <c r="G20" s="235"/>
      <c r="H20" s="534"/>
      <c r="I20" s="276"/>
      <c r="J20" s="235"/>
      <c r="K20" s="534"/>
      <c r="L20" s="276"/>
      <c r="M20" s="235"/>
      <c r="N20" s="534"/>
      <c r="O20" s="276"/>
      <c r="P20" s="564"/>
      <c r="Q20" s="596"/>
      <c r="R20" s="565"/>
    </row>
    <row r="21" spans="1:18">
      <c r="A21" s="552" t="s">
        <v>132</v>
      </c>
      <c r="B21" s="551" t="s">
        <v>139</v>
      </c>
      <c r="C21" s="550"/>
      <c r="D21" s="540">
        <v>15564212</v>
      </c>
      <c r="E21" s="540">
        <f t="shared" si="1"/>
        <v>0</v>
      </c>
      <c r="F21" s="540">
        <v>15564212</v>
      </c>
      <c r="G21" s="283"/>
      <c r="H21" s="593"/>
      <c r="I21" s="284"/>
      <c r="J21" s="235"/>
      <c r="K21" s="593"/>
      <c r="L21" s="302"/>
      <c r="M21" s="283"/>
      <c r="N21" s="593"/>
      <c r="O21" s="284"/>
      <c r="P21" s="566"/>
      <c r="Q21" s="597"/>
      <c r="R21" s="567"/>
    </row>
    <row r="22" spans="1:18">
      <c r="A22" s="552" t="s">
        <v>48</v>
      </c>
      <c r="B22" s="551" t="s">
        <v>89</v>
      </c>
      <c r="C22" s="550"/>
      <c r="D22" s="540">
        <v>1200000</v>
      </c>
      <c r="E22" s="540">
        <f t="shared" si="1"/>
        <v>0</v>
      </c>
      <c r="F22" s="540">
        <v>1200000</v>
      </c>
      <c r="G22" s="283"/>
      <c r="H22" s="593"/>
      <c r="I22" s="284"/>
      <c r="J22" s="235"/>
      <c r="K22" s="593"/>
      <c r="L22" s="302"/>
      <c r="M22" s="283"/>
      <c r="N22" s="593"/>
      <c r="O22" s="284"/>
      <c r="P22" s="566"/>
      <c r="Q22" s="597"/>
      <c r="R22" s="567"/>
    </row>
    <row r="23" spans="1:18">
      <c r="A23" s="552" t="s">
        <v>49</v>
      </c>
      <c r="B23" s="551" t="s">
        <v>173</v>
      </c>
      <c r="C23" s="550"/>
      <c r="D23" s="540"/>
      <c r="E23" s="540"/>
      <c r="F23" s="540"/>
      <c r="G23" s="283"/>
      <c r="H23" s="593"/>
      <c r="I23" s="284"/>
      <c r="J23" s="235"/>
      <c r="K23" s="593"/>
      <c r="L23" s="302"/>
      <c r="M23" s="283"/>
      <c r="N23" s="593"/>
      <c r="O23" s="284"/>
      <c r="P23" s="566"/>
      <c r="Q23" s="597"/>
      <c r="R23" s="567"/>
    </row>
    <row r="24" spans="1:18">
      <c r="A24" s="552" t="s">
        <v>44</v>
      </c>
      <c r="B24" s="634" t="s">
        <v>174</v>
      </c>
      <c r="C24" s="635"/>
      <c r="D24" s="540">
        <v>1907229</v>
      </c>
      <c r="E24" s="540">
        <f>F24-D24</f>
        <v>0</v>
      </c>
      <c r="F24" s="540">
        <v>1907229</v>
      </c>
      <c r="G24" s="235">
        <v>2985053</v>
      </c>
      <c r="H24" s="534">
        <f>I24-G24</f>
        <v>874037</v>
      </c>
      <c r="I24" s="276">
        <v>3859090</v>
      </c>
      <c r="J24" s="235"/>
      <c r="K24" s="534"/>
      <c r="L24" s="310"/>
      <c r="M24" s="256"/>
      <c r="N24" s="595"/>
      <c r="O24" s="276"/>
      <c r="P24" s="568"/>
      <c r="Q24" s="598"/>
      <c r="R24" s="569"/>
    </row>
    <row r="25" spans="1:18">
      <c r="A25" s="535">
        <v>900020</v>
      </c>
      <c r="B25" s="551" t="s">
        <v>175</v>
      </c>
      <c r="C25" s="550"/>
      <c r="D25" s="540"/>
      <c r="E25" s="540"/>
      <c r="F25" s="540"/>
      <c r="G25" s="235"/>
      <c r="H25" s="534"/>
      <c r="I25" s="276"/>
      <c r="J25" s="235"/>
      <c r="K25" s="534"/>
      <c r="L25" s="310"/>
      <c r="M25" s="256"/>
      <c r="N25" s="595"/>
      <c r="O25" s="276"/>
      <c r="P25" s="568"/>
      <c r="Q25" s="598"/>
      <c r="R25" s="569"/>
    </row>
    <row r="26" spans="1:18">
      <c r="A26" s="552" t="s">
        <v>43</v>
      </c>
      <c r="B26" s="551" t="s">
        <v>176</v>
      </c>
      <c r="C26" s="550"/>
      <c r="D26" s="540">
        <v>2081981</v>
      </c>
      <c r="E26" s="540">
        <f>F26-D26</f>
        <v>0</v>
      </c>
      <c r="F26" s="540">
        <v>2081981</v>
      </c>
      <c r="G26" s="235"/>
      <c r="H26" s="534"/>
      <c r="I26" s="276"/>
      <c r="J26" s="235">
        <v>40574498</v>
      </c>
      <c r="K26" s="534">
        <f>L26-J26</f>
        <v>1392688</v>
      </c>
      <c r="L26" s="276">
        <v>41967186</v>
      </c>
      <c r="M26" s="256"/>
      <c r="N26" s="595"/>
      <c r="O26" s="276"/>
      <c r="P26" s="568"/>
      <c r="Q26" s="598"/>
      <c r="R26" s="569"/>
    </row>
    <row r="27" spans="1:18">
      <c r="A27" s="552" t="s">
        <v>131</v>
      </c>
      <c r="B27" s="551" t="s">
        <v>177</v>
      </c>
      <c r="C27" s="550"/>
      <c r="D27" s="540"/>
      <c r="E27" s="540"/>
      <c r="F27" s="540"/>
      <c r="G27" s="235"/>
      <c r="H27" s="534"/>
      <c r="I27" s="276"/>
      <c r="J27" s="235"/>
      <c r="K27" s="534"/>
      <c r="L27" s="310"/>
      <c r="M27" s="256"/>
      <c r="N27" s="595"/>
      <c r="O27" s="276"/>
      <c r="P27" s="568"/>
      <c r="Q27" s="598"/>
      <c r="R27" s="569"/>
    </row>
    <row r="28" spans="1:18">
      <c r="A28" s="552" t="s">
        <v>140</v>
      </c>
      <c r="B28" s="551" t="s">
        <v>178</v>
      </c>
      <c r="C28" s="550"/>
      <c r="D28" s="540"/>
      <c r="E28" s="540"/>
      <c r="F28" s="540"/>
      <c r="G28" s="235"/>
      <c r="H28" s="534"/>
      <c r="I28" s="276"/>
      <c r="J28" s="235"/>
      <c r="K28" s="534"/>
      <c r="L28" s="310"/>
      <c r="M28" s="256"/>
      <c r="N28" s="595"/>
      <c r="O28" s="276"/>
      <c r="P28" s="568"/>
      <c r="Q28" s="598"/>
      <c r="R28" s="569"/>
    </row>
    <row r="29" spans="1:18">
      <c r="A29" s="549"/>
      <c r="B29" s="548"/>
      <c r="C29" s="547"/>
      <c r="D29" s="415"/>
      <c r="E29" s="415"/>
      <c r="F29" s="415"/>
      <c r="G29" s="235"/>
      <c r="H29" s="534"/>
      <c r="I29" s="310"/>
      <c r="J29" s="235"/>
      <c r="K29" s="534"/>
      <c r="L29" s="310"/>
      <c r="M29" s="256"/>
      <c r="N29" s="595"/>
      <c r="O29" s="276"/>
      <c r="P29" s="568"/>
      <c r="Q29" s="598"/>
      <c r="R29" s="569"/>
    </row>
    <row r="30" spans="1:18" ht="13.8" thickBot="1">
      <c r="A30" s="546"/>
      <c r="B30" s="545"/>
      <c r="C30" s="544"/>
      <c r="D30" s="539"/>
      <c r="E30" s="539"/>
      <c r="F30" s="539"/>
      <c r="G30" s="279"/>
      <c r="H30" s="594"/>
      <c r="I30" s="280"/>
      <c r="J30" s="279"/>
      <c r="K30" s="594"/>
      <c r="L30" s="280"/>
      <c r="M30" s="279"/>
      <c r="N30" s="594"/>
      <c r="O30" s="280"/>
      <c r="P30" s="570"/>
      <c r="Q30" s="599"/>
      <c r="R30" s="571"/>
    </row>
    <row r="31" spans="1:18" ht="13.8" thickBot="1">
      <c r="A31" s="298"/>
      <c r="B31" s="298" t="s">
        <v>75</v>
      </c>
      <c r="C31" s="305"/>
      <c r="D31" s="306">
        <f>SUM(D14:D28)</f>
        <v>36784445</v>
      </c>
      <c r="E31" s="590">
        <f>SUM(E26:E30)</f>
        <v>0</v>
      </c>
      <c r="F31" s="286">
        <f>SUM(F13:F27)</f>
        <v>36784445</v>
      </c>
      <c r="G31" s="306">
        <f>SUM(G14:G24)</f>
        <v>2985053</v>
      </c>
      <c r="H31" s="590">
        <f>SUM(H13:H30)</f>
        <v>874037</v>
      </c>
      <c r="I31" s="286">
        <f>I24</f>
        <v>3859090</v>
      </c>
      <c r="J31" s="306">
        <f>SUM(J13:J30)</f>
        <v>40574498</v>
      </c>
      <c r="K31" s="590">
        <f>SUM(K13:K30)</f>
        <v>1392688</v>
      </c>
      <c r="L31" s="286">
        <f>SUM(L14:L30)</f>
        <v>41967186</v>
      </c>
      <c r="M31" s="258">
        <f>SUM(M14:M22)</f>
        <v>750000</v>
      </c>
      <c r="N31" s="590">
        <f>SUM(N12:N30)</f>
        <v>0</v>
      </c>
      <c r="O31" s="286">
        <f>SUM(O14:O24)</f>
        <v>750000</v>
      </c>
      <c r="P31" s="306">
        <f>SUM(P14:P22)</f>
        <v>-1632</v>
      </c>
      <c r="Q31" s="590">
        <f>SUM(Q12:Q30)</f>
        <v>9919770</v>
      </c>
      <c r="R31" s="286">
        <f>R17</f>
        <v>9918138</v>
      </c>
    </row>
    <row r="32" spans="1:18">
      <c r="D32" s="538"/>
      <c r="E32" s="538"/>
    </row>
  </sheetData>
  <mergeCells count="16">
    <mergeCell ref="P10:R10"/>
    <mergeCell ref="D9:F9"/>
    <mergeCell ref="G9:I9"/>
    <mergeCell ref="J9:L9"/>
    <mergeCell ref="M9:O9"/>
    <mergeCell ref="P9:R9"/>
    <mergeCell ref="D10:F10"/>
    <mergeCell ref="G10:I10"/>
    <mergeCell ref="J10:L10"/>
    <mergeCell ref="M10:O10"/>
    <mergeCell ref="B24:C24"/>
    <mergeCell ref="C1:M1"/>
    <mergeCell ref="C2:M2"/>
    <mergeCell ref="D6:L6"/>
    <mergeCell ref="D4:L4"/>
    <mergeCell ref="B10:C11"/>
  </mergeCells>
  <phoneticPr fontId="6" type="noConversion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sqref="A1:J1"/>
    </sheetView>
  </sheetViews>
  <sheetFormatPr defaultRowHeight="13.2"/>
  <cols>
    <col min="1" max="1" width="4" customWidth="1"/>
    <col min="2" max="2" width="7.33203125" customWidth="1"/>
    <col min="6" max="6" width="8.44140625" customWidth="1"/>
    <col min="7" max="10" width="9.6640625" customWidth="1"/>
  </cols>
  <sheetData>
    <row r="1" spans="1:10">
      <c r="A1" s="626" t="s">
        <v>208</v>
      </c>
      <c r="B1" s="626"/>
      <c r="C1" s="626"/>
      <c r="D1" s="626"/>
      <c r="E1" s="626"/>
      <c r="F1" s="626"/>
      <c r="G1" s="626"/>
      <c r="H1" s="626"/>
      <c r="I1" s="626"/>
      <c r="J1" s="626"/>
    </row>
    <row r="2" spans="1:10" ht="1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</row>
    <row r="3" spans="1:10" ht="13.8">
      <c r="A3" s="204"/>
      <c r="B3" s="38"/>
      <c r="C3" s="38"/>
      <c r="J3" s="39"/>
    </row>
    <row r="4" spans="1:10" ht="13.8">
      <c r="A4" s="38"/>
      <c r="B4" s="38"/>
      <c r="C4" s="636" t="s">
        <v>170</v>
      </c>
      <c r="D4" s="636"/>
      <c r="E4" s="636"/>
      <c r="F4" s="636"/>
      <c r="G4" s="636"/>
    </row>
    <row r="5" spans="1:10" ht="13.8">
      <c r="A5" s="38"/>
      <c r="G5" s="38"/>
    </row>
    <row r="6" spans="1:10" ht="13.8">
      <c r="B6" s="38"/>
      <c r="C6" s="636" t="s">
        <v>108</v>
      </c>
      <c r="D6" s="636"/>
      <c r="E6" s="636"/>
      <c r="F6" s="636"/>
      <c r="G6" s="636"/>
    </row>
    <row r="7" spans="1:10">
      <c r="D7" s="39"/>
      <c r="E7" s="402">
        <v>2017</v>
      </c>
    </row>
    <row r="8" spans="1:10" ht="13.8" thickBot="1">
      <c r="J8" s="318" t="s">
        <v>109</v>
      </c>
    </row>
    <row r="9" spans="1:10" ht="15.75" customHeight="1">
      <c r="A9" s="165"/>
      <c r="B9" s="41"/>
      <c r="C9" s="165"/>
      <c r="D9" s="41"/>
      <c r="E9" s="41"/>
      <c r="F9" s="41"/>
      <c r="G9" s="407"/>
      <c r="H9" s="164"/>
      <c r="I9" s="169"/>
      <c r="J9" s="163"/>
    </row>
    <row r="10" spans="1:10" ht="15" customHeight="1" thickBot="1">
      <c r="A10" s="122" t="s">
        <v>20</v>
      </c>
      <c r="B10" s="44" t="s">
        <v>21</v>
      </c>
      <c r="C10" s="122"/>
      <c r="D10" s="44" t="s">
        <v>22</v>
      </c>
      <c r="E10" s="44"/>
      <c r="F10" s="23"/>
      <c r="G10" s="336" t="s">
        <v>18</v>
      </c>
      <c r="H10" s="443" t="s">
        <v>204</v>
      </c>
      <c r="I10" s="476" t="s">
        <v>136</v>
      </c>
      <c r="J10" s="162"/>
    </row>
    <row r="11" spans="1:10" ht="14.25" customHeight="1">
      <c r="A11" s="10" t="s">
        <v>23</v>
      </c>
      <c r="B11" s="11"/>
      <c r="C11" s="10" t="s">
        <v>24</v>
      </c>
      <c r="D11" s="11"/>
      <c r="E11" s="11"/>
      <c r="F11" s="11"/>
      <c r="G11" s="161"/>
      <c r="H11" s="160"/>
      <c r="I11" s="251"/>
      <c r="J11" s="159"/>
    </row>
    <row r="12" spans="1:10">
      <c r="A12" s="72"/>
      <c r="B12" s="241" t="s">
        <v>45</v>
      </c>
      <c r="C12" s="68" t="s">
        <v>127</v>
      </c>
      <c r="D12" s="69"/>
      <c r="E12" s="69"/>
      <c r="F12" s="2"/>
      <c r="G12" s="536">
        <f>SUM(G13:G16)</f>
        <v>55000</v>
      </c>
      <c r="H12" s="236">
        <f t="shared" ref="H12" si="0">SUM(H14:H16)</f>
        <v>44171</v>
      </c>
      <c r="I12" s="236">
        <f>SUM(I13:I16)</f>
        <v>573651</v>
      </c>
      <c r="J12" s="56"/>
    </row>
    <row r="13" spans="1:10">
      <c r="A13" s="72"/>
      <c r="B13" s="241"/>
      <c r="C13" s="188" t="s">
        <v>181</v>
      </c>
      <c r="D13" s="69"/>
      <c r="E13" s="69"/>
      <c r="F13" s="2"/>
      <c r="G13" s="536">
        <v>0</v>
      </c>
      <c r="H13" s="327">
        <f>I13-G13</f>
        <v>474480</v>
      </c>
      <c r="I13" s="537">
        <v>474480</v>
      </c>
      <c r="J13" s="56"/>
    </row>
    <row r="14" spans="1:10">
      <c r="A14" s="72"/>
      <c r="B14" s="241"/>
      <c r="C14" s="72" t="s">
        <v>74</v>
      </c>
      <c r="D14" s="2"/>
      <c r="E14" s="2"/>
      <c r="F14" s="2"/>
      <c r="G14" s="237">
        <v>25000</v>
      </c>
      <c r="H14" s="327">
        <f t="shared" ref="H14:H16" si="1">I14-G14</f>
        <v>-22910</v>
      </c>
      <c r="I14" s="355">
        <v>2090</v>
      </c>
      <c r="J14" s="56"/>
    </row>
    <row r="15" spans="1:10">
      <c r="A15" s="72"/>
      <c r="B15" s="241"/>
      <c r="C15" s="72" t="s">
        <v>180</v>
      </c>
      <c r="D15" s="2"/>
      <c r="E15" s="2"/>
      <c r="F15" s="2"/>
      <c r="G15" s="237">
        <v>30000</v>
      </c>
      <c r="H15" s="327">
        <f t="shared" si="1"/>
        <v>17081</v>
      </c>
      <c r="I15" s="355">
        <v>47081</v>
      </c>
      <c r="J15" s="56"/>
    </row>
    <row r="16" spans="1:10">
      <c r="A16" s="72"/>
      <c r="B16" s="241"/>
      <c r="C16" s="72" t="s">
        <v>137</v>
      </c>
      <c r="D16" s="2"/>
      <c r="E16" s="2"/>
      <c r="F16" s="2"/>
      <c r="G16" s="237">
        <v>0</v>
      </c>
      <c r="H16" s="327">
        <f t="shared" si="1"/>
        <v>50000</v>
      </c>
      <c r="I16" s="355">
        <v>50000</v>
      </c>
      <c r="J16" s="56"/>
    </row>
    <row r="17" spans="1:10">
      <c r="A17" s="72"/>
      <c r="B17" s="241"/>
      <c r="C17" s="75"/>
      <c r="D17" s="2"/>
      <c r="E17" s="2"/>
      <c r="F17" s="2"/>
      <c r="G17" s="237"/>
      <c r="H17" s="329"/>
      <c r="I17" s="355"/>
      <c r="J17" s="56"/>
    </row>
    <row r="18" spans="1:10" ht="13.8" thickBot="1">
      <c r="A18" s="158"/>
      <c r="B18" s="240"/>
      <c r="C18" s="158"/>
      <c r="D18" s="97"/>
      <c r="E18" s="97"/>
      <c r="F18" s="97"/>
      <c r="G18" s="238"/>
      <c r="H18" s="444"/>
      <c r="I18" s="478"/>
      <c r="J18" s="157"/>
    </row>
    <row r="19" spans="1:10" ht="13.8" thickBot="1">
      <c r="A19" s="17"/>
      <c r="B19" s="37"/>
      <c r="C19" s="31" t="s">
        <v>75</v>
      </c>
      <c r="D19" s="34"/>
      <c r="E19" s="34"/>
      <c r="F19" s="32"/>
      <c r="G19" s="239">
        <f>G12</f>
        <v>55000</v>
      </c>
      <c r="H19" s="239">
        <f t="shared" ref="H19:I19" si="2">H12</f>
        <v>44171</v>
      </c>
      <c r="I19" s="239">
        <f t="shared" si="2"/>
        <v>573651</v>
      </c>
      <c r="J19" s="156"/>
    </row>
  </sheetData>
  <mergeCells count="4">
    <mergeCell ref="C6:G6"/>
    <mergeCell ref="C4:G4"/>
    <mergeCell ref="A2:J2"/>
    <mergeCell ref="A1:J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5"/>
  <sheetViews>
    <sheetView workbookViewId="0">
      <selection sqref="A1:J1"/>
    </sheetView>
  </sheetViews>
  <sheetFormatPr defaultRowHeight="13.2"/>
  <cols>
    <col min="1" max="1" width="4.5546875" customWidth="1"/>
    <col min="2" max="2" width="7.109375" customWidth="1"/>
    <col min="3" max="3" width="5.6640625" customWidth="1"/>
    <col min="6" max="6" width="13.88671875" customWidth="1"/>
    <col min="7" max="7" width="9.88671875" customWidth="1"/>
    <col min="8" max="8" width="9.6640625" customWidth="1"/>
    <col min="9" max="9" width="10.109375" bestFit="1" customWidth="1"/>
    <col min="10" max="10" width="8.88671875" customWidth="1"/>
  </cols>
  <sheetData>
    <row r="1" spans="1:10">
      <c r="A1" s="626" t="s">
        <v>209</v>
      </c>
      <c r="B1" s="626"/>
      <c r="C1" s="626"/>
      <c r="D1" s="626"/>
      <c r="E1" s="626"/>
      <c r="F1" s="626"/>
      <c r="G1" s="626"/>
      <c r="H1" s="626"/>
      <c r="I1" s="626"/>
      <c r="J1" s="626"/>
    </row>
    <row r="2" spans="1:10" ht="1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</row>
    <row r="3" spans="1:10" ht="13.8">
      <c r="A3" s="204"/>
      <c r="B3" s="38"/>
      <c r="C3" s="38"/>
      <c r="J3" s="39"/>
    </row>
    <row r="4" spans="1:10" ht="13.8">
      <c r="A4" s="38"/>
      <c r="B4" s="38"/>
      <c r="C4" s="38"/>
      <c r="D4" s="636" t="s">
        <v>170</v>
      </c>
      <c r="E4" s="636"/>
      <c r="F4" s="636"/>
      <c r="G4" s="636"/>
    </row>
    <row r="5" spans="1:10" ht="13.8">
      <c r="A5" s="38"/>
      <c r="B5" s="38"/>
      <c r="C5" s="38"/>
      <c r="D5" s="38"/>
      <c r="G5" s="38"/>
    </row>
    <row r="6" spans="1:10" ht="13.8">
      <c r="A6" s="38"/>
      <c r="B6" s="38"/>
      <c r="C6" s="38"/>
      <c r="D6" s="636" t="s">
        <v>110</v>
      </c>
      <c r="E6" s="636"/>
      <c r="F6" s="636"/>
      <c r="G6" s="636"/>
    </row>
    <row r="7" spans="1:10">
      <c r="D7" s="4"/>
      <c r="E7" s="645">
        <v>2017</v>
      </c>
      <c r="F7" s="645"/>
    </row>
    <row r="8" spans="1:10" ht="13.8" thickBot="1">
      <c r="D8" s="4"/>
      <c r="E8" s="189"/>
      <c r="F8" s="189"/>
      <c r="J8" s="318" t="s">
        <v>109</v>
      </c>
    </row>
    <row r="9" spans="1:10">
      <c r="A9" s="40"/>
      <c r="B9" s="40"/>
      <c r="C9" s="41"/>
      <c r="D9" s="41"/>
      <c r="E9" s="41"/>
      <c r="F9" s="41"/>
      <c r="G9" s="407"/>
      <c r="H9" s="42"/>
      <c r="I9" s="42"/>
      <c r="J9" s="63"/>
    </row>
    <row r="10" spans="1:10" ht="13.8" thickBot="1">
      <c r="A10" s="43" t="s">
        <v>20</v>
      </c>
      <c r="B10" s="43" t="s">
        <v>21</v>
      </c>
      <c r="C10" s="44"/>
      <c r="D10" s="44" t="s">
        <v>22</v>
      </c>
      <c r="E10" s="44"/>
      <c r="F10" s="23"/>
      <c r="G10" s="336" t="s">
        <v>18</v>
      </c>
      <c r="H10" s="45" t="s">
        <v>204</v>
      </c>
      <c r="I10" s="45" t="s">
        <v>136</v>
      </c>
      <c r="J10" s="64"/>
    </row>
    <row r="11" spans="1:10">
      <c r="A11" s="46" t="s">
        <v>23</v>
      </c>
      <c r="B11" s="46"/>
      <c r="C11" s="11" t="s">
        <v>24</v>
      </c>
      <c r="D11" s="11"/>
      <c r="E11" s="11"/>
      <c r="F11" s="47"/>
      <c r="G11" s="48"/>
      <c r="H11" s="49"/>
      <c r="I11" s="480"/>
      <c r="J11" s="50"/>
    </row>
    <row r="12" spans="1:10">
      <c r="A12" s="404"/>
      <c r="B12" s="404"/>
      <c r="C12" s="14"/>
      <c r="D12" s="14"/>
      <c r="E12" s="14"/>
      <c r="F12" s="405"/>
      <c r="G12" s="406"/>
      <c r="H12" s="66"/>
      <c r="I12" s="481"/>
      <c r="J12" s="67"/>
    </row>
    <row r="13" spans="1:10">
      <c r="A13" s="15"/>
      <c r="B13" s="253">
        <v>900020</v>
      </c>
      <c r="C13" s="436" t="s">
        <v>124</v>
      </c>
      <c r="D13" s="51"/>
      <c r="E13" s="51"/>
      <c r="F13" s="52"/>
      <c r="G13" s="245">
        <f>SUM(G15:G21)</f>
        <v>1785000</v>
      </c>
      <c r="H13" s="445">
        <f>SUM(H15:H21)</f>
        <v>2074090</v>
      </c>
      <c r="I13" s="482">
        <f>SUM(I16:I21)</f>
        <v>3859090</v>
      </c>
      <c r="J13" s="155"/>
    </row>
    <row r="14" spans="1:10">
      <c r="A14" s="15"/>
      <c r="B14" s="253"/>
      <c r="C14" s="436"/>
      <c r="D14" s="51"/>
      <c r="E14" s="51"/>
      <c r="F14" s="52"/>
      <c r="G14" s="245"/>
      <c r="H14" s="445"/>
      <c r="I14" s="482"/>
      <c r="J14" s="155"/>
    </row>
    <row r="15" spans="1:10">
      <c r="A15" s="15"/>
      <c r="B15" s="15"/>
      <c r="C15" s="2"/>
      <c r="D15" s="572"/>
      <c r="E15" s="572"/>
      <c r="F15" s="573"/>
      <c r="G15" s="574"/>
      <c r="H15" s="575"/>
      <c r="I15" s="576"/>
      <c r="J15" s="56"/>
    </row>
    <row r="16" spans="1:10">
      <c r="A16" s="15"/>
      <c r="B16" s="15"/>
      <c r="C16" s="2"/>
      <c r="D16" s="214" t="s">
        <v>122</v>
      </c>
      <c r="E16" s="214"/>
      <c r="F16" s="577"/>
      <c r="G16" s="235">
        <v>850000</v>
      </c>
      <c r="H16" s="396">
        <f>I16-G16</f>
        <v>-307000</v>
      </c>
      <c r="I16" s="578">
        <v>543000</v>
      </c>
      <c r="J16" s="56"/>
    </row>
    <row r="17" spans="1:10">
      <c r="A17" s="15"/>
      <c r="B17" s="15"/>
      <c r="C17" s="2"/>
      <c r="D17" s="2" t="s">
        <v>76</v>
      </c>
      <c r="E17" s="2"/>
      <c r="F17" s="53"/>
      <c r="G17" s="235">
        <v>350000</v>
      </c>
      <c r="H17" s="396">
        <f t="shared" ref="H17:H21" si="0">I17-G17</f>
        <v>2605335</v>
      </c>
      <c r="I17" s="355">
        <v>2955335</v>
      </c>
      <c r="J17" s="56"/>
    </row>
    <row r="18" spans="1:10" hidden="1">
      <c r="A18" s="15"/>
      <c r="B18" s="15"/>
      <c r="C18" s="2"/>
      <c r="D18" s="13"/>
      <c r="E18" s="13"/>
      <c r="F18" s="53"/>
      <c r="G18" s="235"/>
      <c r="H18" s="396">
        <f t="shared" si="0"/>
        <v>0</v>
      </c>
      <c r="I18" s="355"/>
      <c r="J18" s="56"/>
    </row>
    <row r="19" spans="1:10">
      <c r="A19" s="15"/>
      <c r="B19" s="15"/>
      <c r="C19" s="2"/>
      <c r="D19" s="2" t="s">
        <v>77</v>
      </c>
      <c r="E19" s="2"/>
      <c r="F19" s="53"/>
      <c r="G19" s="235">
        <v>550000</v>
      </c>
      <c r="H19" s="396">
        <f t="shared" si="0"/>
        <v>-196097</v>
      </c>
      <c r="I19" s="355">
        <v>353903</v>
      </c>
      <c r="J19" s="56"/>
    </row>
    <row r="20" spans="1:10">
      <c r="A20" s="15"/>
      <c r="B20" s="15"/>
      <c r="C20" s="2"/>
      <c r="D20" s="2" t="s">
        <v>78</v>
      </c>
      <c r="E20" s="2"/>
      <c r="F20" s="53"/>
      <c r="G20" s="235">
        <v>0</v>
      </c>
      <c r="H20" s="396">
        <f t="shared" si="0"/>
        <v>0</v>
      </c>
      <c r="I20" s="355">
        <v>0</v>
      </c>
      <c r="J20" s="56"/>
    </row>
    <row r="21" spans="1:10">
      <c r="A21" s="15"/>
      <c r="B21" s="15"/>
      <c r="C21" s="2"/>
      <c r="D21" s="2" t="s">
        <v>141</v>
      </c>
      <c r="E21" s="2"/>
      <c r="F21" s="53"/>
      <c r="G21" s="237">
        <v>35000</v>
      </c>
      <c r="H21" s="396">
        <f t="shared" si="0"/>
        <v>-28148</v>
      </c>
      <c r="I21" s="355">
        <v>6852</v>
      </c>
      <c r="J21" s="56"/>
    </row>
    <row r="22" spans="1:10">
      <c r="A22" s="15"/>
      <c r="B22" s="15"/>
      <c r="C22" s="2"/>
      <c r="D22" s="2"/>
      <c r="E22" s="2"/>
      <c r="F22" s="53"/>
      <c r="G22" s="237"/>
      <c r="H22" s="396"/>
      <c r="I22" s="355"/>
      <c r="J22" s="56"/>
    </row>
    <row r="23" spans="1:10">
      <c r="A23" s="15"/>
      <c r="B23" s="15"/>
      <c r="C23" s="2"/>
      <c r="D23" s="2"/>
      <c r="E23" s="2"/>
      <c r="F23" s="53"/>
      <c r="G23" s="237"/>
      <c r="H23" s="396"/>
      <c r="I23" s="355"/>
      <c r="J23" s="56"/>
    </row>
    <row r="24" spans="1:10">
      <c r="A24" s="15"/>
      <c r="B24" s="15"/>
      <c r="C24" s="2"/>
      <c r="D24" s="2"/>
      <c r="E24" s="2"/>
      <c r="F24" s="53"/>
      <c r="G24" s="237"/>
      <c r="H24" s="396"/>
      <c r="I24" s="355"/>
      <c r="J24" s="56"/>
    </row>
    <row r="25" spans="1:10">
      <c r="A25" s="15"/>
      <c r="B25" s="15"/>
      <c r="C25" s="2"/>
      <c r="D25" s="2"/>
      <c r="E25" s="2"/>
      <c r="F25" s="53"/>
      <c r="G25" s="237"/>
      <c r="H25" s="396"/>
      <c r="I25" s="355"/>
      <c r="J25" s="56"/>
    </row>
    <row r="26" spans="1:10">
      <c r="A26" s="15"/>
      <c r="B26" s="15"/>
      <c r="C26" s="2"/>
      <c r="D26" s="2"/>
      <c r="E26" s="2"/>
      <c r="F26" s="53"/>
      <c r="G26" s="237"/>
      <c r="H26" s="396"/>
      <c r="I26" s="355"/>
      <c r="J26" s="56"/>
    </row>
    <row r="27" spans="1:10" ht="13.8" thickBot="1">
      <c r="A27" s="16"/>
      <c r="B27" s="16"/>
      <c r="C27" s="22"/>
      <c r="D27" s="22"/>
      <c r="E27" s="22"/>
      <c r="F27" s="57"/>
      <c r="G27" s="244"/>
      <c r="H27" s="389"/>
      <c r="I27" s="477"/>
      <c r="J27" s="58"/>
    </row>
    <row r="28" spans="1:10" ht="13.8" thickBot="1">
      <c r="A28" s="59"/>
      <c r="B28" s="59"/>
      <c r="C28" s="31" t="s">
        <v>75</v>
      </c>
      <c r="D28" s="34"/>
      <c r="E28" s="34"/>
      <c r="F28" s="32"/>
      <c r="G28" s="255">
        <f>G13</f>
        <v>1785000</v>
      </c>
      <c r="H28" s="395">
        <f>H13</f>
        <v>2074090</v>
      </c>
      <c r="I28" s="483">
        <f>I13</f>
        <v>3859090</v>
      </c>
      <c r="J28" s="110"/>
    </row>
    <row r="29" spans="1:10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" customHeight="1">
      <c r="A32" s="1"/>
      <c r="B32" s="1"/>
      <c r="C32" s="633" t="s">
        <v>111</v>
      </c>
      <c r="D32" s="633"/>
      <c r="E32" s="633"/>
      <c r="F32" s="633"/>
      <c r="G32" s="633"/>
      <c r="H32" s="633"/>
      <c r="I32" s="1"/>
      <c r="J32" s="1"/>
    </row>
    <row r="33" spans="1:10" ht="13.8">
      <c r="A33" s="1"/>
      <c r="E33" s="645">
        <v>2017</v>
      </c>
      <c r="F33" s="645"/>
      <c r="G33" s="61"/>
      <c r="H33" s="1"/>
      <c r="I33" s="1"/>
      <c r="J33" s="1"/>
    </row>
    <row r="34" spans="1:10" ht="13.8" thickBot="1">
      <c r="A34" s="23"/>
      <c r="B34" s="1"/>
      <c r="C34" s="1"/>
      <c r="D34" s="62"/>
      <c r="E34" s="1"/>
      <c r="F34" s="1"/>
      <c r="G34" s="1"/>
      <c r="H34" s="62"/>
      <c r="I34" s="62"/>
      <c r="J34" s="184" t="s">
        <v>109</v>
      </c>
    </row>
    <row r="35" spans="1:10">
      <c r="A35" s="40"/>
      <c r="B35" s="40"/>
      <c r="C35" s="41"/>
      <c r="D35" s="41"/>
      <c r="E35" s="41"/>
      <c r="F35" s="41"/>
      <c r="G35" s="407"/>
      <c r="H35" s="42"/>
      <c r="I35" s="252"/>
      <c r="J35" s="63"/>
    </row>
    <row r="36" spans="1:10" ht="13.8" thickBot="1">
      <c r="A36" s="43" t="s">
        <v>20</v>
      </c>
      <c r="B36" s="43" t="s">
        <v>21</v>
      </c>
      <c r="C36" s="44"/>
      <c r="D36" s="44" t="s">
        <v>22</v>
      </c>
      <c r="E36" s="44"/>
      <c r="F36" s="44"/>
      <c r="G36" s="299" t="s">
        <v>18</v>
      </c>
      <c r="H36" s="45" t="s">
        <v>204</v>
      </c>
      <c r="I36" s="479" t="s">
        <v>136</v>
      </c>
      <c r="J36" s="64"/>
    </row>
    <row r="37" spans="1:10">
      <c r="A37" s="46" t="s">
        <v>23</v>
      </c>
      <c r="B37" s="450"/>
      <c r="C37" s="10" t="s">
        <v>24</v>
      </c>
      <c r="D37" s="11"/>
      <c r="E37" s="65"/>
      <c r="F37" s="35"/>
      <c r="G37" s="48"/>
      <c r="H37" s="49"/>
      <c r="I37" s="485"/>
      <c r="J37" s="50"/>
    </row>
    <row r="38" spans="1:10" hidden="1">
      <c r="A38" s="15"/>
      <c r="B38" s="451"/>
      <c r="C38" s="68"/>
      <c r="D38" s="69"/>
      <c r="E38" s="69"/>
      <c r="F38" s="70"/>
      <c r="G38" s="71"/>
      <c r="H38" s="93"/>
      <c r="I38" s="486"/>
      <c r="J38" s="91"/>
    </row>
    <row r="39" spans="1:10" hidden="1">
      <c r="A39" s="15"/>
      <c r="B39" s="449"/>
      <c r="C39" s="73"/>
      <c r="D39" s="2"/>
      <c r="E39" s="2"/>
      <c r="F39" s="53"/>
      <c r="G39" s="54"/>
      <c r="H39" s="55"/>
      <c r="I39" s="487"/>
      <c r="J39" s="56"/>
    </row>
    <row r="40" spans="1:10" hidden="1">
      <c r="A40" s="15"/>
      <c r="B40" s="449"/>
      <c r="C40" s="72"/>
      <c r="D40" s="2"/>
      <c r="E40" s="2"/>
      <c r="F40" s="53"/>
      <c r="G40" s="54"/>
      <c r="H40" s="55"/>
      <c r="I40" s="487"/>
      <c r="J40" s="56"/>
    </row>
    <row r="41" spans="1:10" hidden="1">
      <c r="A41" s="15"/>
      <c r="B41" s="449"/>
      <c r="C41" s="73"/>
      <c r="D41" s="28"/>
      <c r="E41" s="28"/>
      <c r="F41" s="74"/>
      <c r="G41" s="54"/>
      <c r="H41" s="55"/>
      <c r="I41" s="487"/>
      <c r="J41" s="56"/>
    </row>
    <row r="42" spans="1:10">
      <c r="A42" s="15"/>
      <c r="B42" s="449"/>
      <c r="C42" s="73"/>
      <c r="D42" s="28"/>
      <c r="E42" s="28"/>
      <c r="F42" s="74"/>
      <c r="G42" s="54"/>
      <c r="H42" s="55"/>
      <c r="I42" s="487"/>
      <c r="J42" s="56"/>
    </row>
    <row r="43" spans="1:10">
      <c r="A43" s="15"/>
      <c r="B43" s="254"/>
      <c r="C43" s="78"/>
      <c r="D43" s="76"/>
      <c r="E43" s="76"/>
      <c r="F43" s="77"/>
      <c r="G43" s="256"/>
      <c r="H43" s="426"/>
      <c r="I43" s="486"/>
      <c r="J43" s="56"/>
    </row>
    <row r="44" spans="1:10">
      <c r="A44" s="15"/>
      <c r="B44" s="254" t="s">
        <v>132</v>
      </c>
      <c r="C44" s="78" t="s">
        <v>150</v>
      </c>
      <c r="D44" s="76"/>
      <c r="E44" s="76"/>
      <c r="F44" s="77"/>
      <c r="G44" s="256">
        <v>8193633</v>
      </c>
      <c r="H44" s="426">
        <f>I44-G44</f>
        <v>7370579</v>
      </c>
      <c r="I44" s="486">
        <v>15564212</v>
      </c>
      <c r="J44" s="56"/>
    </row>
    <row r="45" spans="1:10">
      <c r="A45" s="15"/>
      <c r="B45" s="254"/>
      <c r="C45" s="78"/>
      <c r="D45" s="76"/>
      <c r="E45" s="76"/>
      <c r="F45" s="77"/>
      <c r="G45" s="256"/>
      <c r="H45" s="426"/>
      <c r="I45" s="486"/>
      <c r="J45" s="56"/>
    </row>
    <row r="46" spans="1:10">
      <c r="A46" s="15"/>
      <c r="B46" s="446"/>
      <c r="C46" s="75"/>
      <c r="D46" s="76"/>
      <c r="E46" s="76"/>
      <c r="F46" s="77"/>
      <c r="G46" s="235"/>
      <c r="H46" s="393"/>
      <c r="I46" s="484"/>
      <c r="J46" s="147"/>
    </row>
    <row r="47" spans="1:10">
      <c r="A47" s="15"/>
      <c r="B47" s="449"/>
      <c r="C47" s="72"/>
      <c r="D47" s="2"/>
      <c r="E47" s="2"/>
      <c r="F47" s="53"/>
      <c r="G47" s="235"/>
      <c r="H47" s="396"/>
      <c r="I47" s="487"/>
      <c r="J47" s="56"/>
    </row>
    <row r="48" spans="1:10">
      <c r="A48" s="15"/>
      <c r="B48" s="446" t="s">
        <v>45</v>
      </c>
      <c r="C48" s="78" t="s">
        <v>127</v>
      </c>
      <c r="D48" s="2"/>
      <c r="E48" s="2"/>
      <c r="F48" s="53"/>
      <c r="G48" s="235"/>
      <c r="H48" s="426">
        <f>SUM(H49:H49)</f>
        <v>42770</v>
      </c>
      <c r="I48" s="486">
        <f>I49</f>
        <v>42770</v>
      </c>
      <c r="J48" s="56"/>
    </row>
    <row r="49" spans="1:10">
      <c r="A49" s="15"/>
      <c r="B49" s="449"/>
      <c r="C49" s="72" t="s">
        <v>142</v>
      </c>
      <c r="D49" s="2"/>
      <c r="E49" s="2"/>
      <c r="F49" s="53"/>
      <c r="G49" s="235"/>
      <c r="H49" s="555">
        <f>I49-G49</f>
        <v>42770</v>
      </c>
      <c r="I49" s="534">
        <v>42770</v>
      </c>
      <c r="J49" s="56"/>
    </row>
    <row r="50" spans="1:10">
      <c r="A50" s="15"/>
      <c r="B50" s="451"/>
      <c r="C50" s="68"/>
      <c r="D50" s="69"/>
      <c r="E50" s="69"/>
      <c r="F50" s="70"/>
      <c r="G50" s="256"/>
      <c r="H50" s="554"/>
      <c r="I50" s="486"/>
      <c r="J50" s="91"/>
    </row>
    <row r="51" spans="1:10">
      <c r="A51" s="15"/>
      <c r="B51" s="553" t="s">
        <v>47</v>
      </c>
      <c r="C51" s="529" t="s">
        <v>163</v>
      </c>
      <c r="E51" s="522"/>
      <c r="F51" s="522"/>
      <c r="G51" s="522"/>
      <c r="H51" s="426">
        <f>H52</f>
        <v>400000</v>
      </c>
      <c r="I51" s="486">
        <f>I52</f>
        <v>400000</v>
      </c>
      <c r="J51" s="56"/>
    </row>
    <row r="52" spans="1:10">
      <c r="A52" s="15"/>
      <c r="B52" s="452"/>
      <c r="C52" s="188" t="s">
        <v>143</v>
      </c>
      <c r="D52" s="96"/>
      <c r="E52" s="2"/>
      <c r="F52" s="53"/>
      <c r="G52" s="256"/>
      <c r="H52" s="396">
        <v>400000</v>
      </c>
      <c r="I52" s="487">
        <v>400000</v>
      </c>
      <c r="J52" s="56"/>
    </row>
    <row r="53" spans="1:10">
      <c r="A53" s="15"/>
      <c r="B53" s="453"/>
      <c r="C53" s="137"/>
      <c r="D53" s="132"/>
      <c r="E53" s="76"/>
      <c r="F53" s="77"/>
      <c r="G53" s="235"/>
      <c r="H53" s="396"/>
      <c r="I53" s="487"/>
      <c r="J53" s="150"/>
    </row>
    <row r="54" spans="1:10" ht="13.8" thickBot="1">
      <c r="A54" s="16"/>
      <c r="B54" s="454"/>
      <c r="C54" s="1"/>
      <c r="D54" s="1"/>
      <c r="E54" s="1"/>
      <c r="F54" s="79"/>
      <c r="G54" s="257"/>
      <c r="H54" s="489"/>
      <c r="I54" s="488"/>
      <c r="J54" s="157"/>
    </row>
    <row r="55" spans="1:10" ht="13.8" thickBot="1">
      <c r="A55" s="59"/>
      <c r="B55" s="59"/>
      <c r="C55" s="31" t="s">
        <v>75</v>
      </c>
      <c r="D55" s="34"/>
      <c r="E55" s="34"/>
      <c r="F55" s="32"/>
      <c r="G55" s="258">
        <f>G44</f>
        <v>8193633</v>
      </c>
      <c r="H55" s="255">
        <f>H44+H48+H51</f>
        <v>7813349</v>
      </c>
      <c r="I55" s="306">
        <f>I44+I48+I51</f>
        <v>16006982</v>
      </c>
      <c r="J55" s="80"/>
    </row>
  </sheetData>
  <mergeCells count="7">
    <mergeCell ref="A1:J1"/>
    <mergeCell ref="E33:F33"/>
    <mergeCell ref="A2:J2"/>
    <mergeCell ref="D4:G4"/>
    <mergeCell ref="D6:G6"/>
    <mergeCell ref="E7:F7"/>
    <mergeCell ref="C32:H3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sqref="A1:H1"/>
    </sheetView>
  </sheetViews>
  <sheetFormatPr defaultRowHeight="13.2"/>
  <cols>
    <col min="1" max="1" width="7.88671875" customWidth="1"/>
    <col min="2" max="2" width="6.109375" customWidth="1"/>
    <col min="5" max="5" width="16.88671875" customWidth="1"/>
    <col min="6" max="8" width="11.6640625" customWidth="1"/>
    <col min="9" max="9" width="9.33203125" bestFit="1" customWidth="1"/>
  </cols>
  <sheetData>
    <row r="1" spans="1:9">
      <c r="A1" s="626" t="s">
        <v>210</v>
      </c>
      <c r="B1" s="626"/>
      <c r="C1" s="626"/>
      <c r="D1" s="626"/>
      <c r="E1" s="626"/>
      <c r="F1" s="626"/>
      <c r="G1" s="626"/>
      <c r="H1" s="626"/>
    </row>
    <row r="2" spans="1:9">
      <c r="A2" s="646"/>
      <c r="B2" s="646"/>
      <c r="C2" s="646"/>
      <c r="D2" s="646"/>
      <c r="E2" s="646"/>
      <c r="F2" s="646"/>
      <c r="G2" s="646"/>
      <c r="H2" s="646"/>
      <c r="I2" s="1"/>
    </row>
    <row r="3" spans="1:9">
      <c r="A3" s="1"/>
      <c r="B3" s="1"/>
      <c r="D3" s="1"/>
      <c r="E3" s="1"/>
      <c r="F3" s="1"/>
      <c r="G3" s="1"/>
      <c r="H3" s="1"/>
      <c r="I3" s="1"/>
    </row>
    <row r="4" spans="1:9">
      <c r="A4" s="6"/>
      <c r="B4" s="6"/>
      <c r="C4" s="633" t="s">
        <v>170</v>
      </c>
      <c r="D4" s="633"/>
      <c r="E4" s="633"/>
      <c r="F4" s="633"/>
      <c r="G4" s="473"/>
      <c r="H4" s="1"/>
      <c r="I4" s="1"/>
    </row>
    <row r="5" spans="1:9" ht="13.8" thickBot="1">
      <c r="A5" s="6"/>
      <c r="H5" s="408" t="s">
        <v>109</v>
      </c>
      <c r="I5" s="1"/>
    </row>
    <row r="6" spans="1:9">
      <c r="A6" s="198"/>
      <c r="B6" s="199"/>
      <c r="C6" s="647" t="s">
        <v>25</v>
      </c>
      <c r="D6" s="647"/>
      <c r="E6" s="647"/>
      <c r="F6" s="647"/>
      <c r="G6" s="474"/>
      <c r="H6" s="263"/>
      <c r="I6" s="1"/>
    </row>
    <row r="7" spans="1:9" ht="13.8" thickBot="1">
      <c r="A7" s="60"/>
      <c r="B7" s="1"/>
      <c r="C7" s="200"/>
      <c r="D7" s="189"/>
      <c r="E7" s="430">
        <v>2017</v>
      </c>
      <c r="F7" s="1"/>
      <c r="G7" s="1"/>
      <c r="H7" s="264"/>
      <c r="I7" s="1"/>
    </row>
    <row r="8" spans="1:9" ht="13.8" thickBot="1">
      <c r="A8" s="21" t="s">
        <v>12</v>
      </c>
      <c r="B8" s="81"/>
      <c r="C8" s="82" t="s">
        <v>13</v>
      </c>
      <c r="D8" s="83"/>
      <c r="E8" s="83"/>
      <c r="F8" s="21" t="s">
        <v>14</v>
      </c>
      <c r="G8" s="21" t="s">
        <v>15</v>
      </c>
      <c r="H8" s="21" t="s">
        <v>11</v>
      </c>
      <c r="I8" s="189"/>
    </row>
    <row r="9" spans="1:9" ht="15" customHeight="1" thickBot="1">
      <c r="A9" s="260" t="s">
        <v>20</v>
      </c>
      <c r="B9" s="60"/>
      <c r="C9" s="1"/>
      <c r="D9" s="1"/>
      <c r="E9" s="1"/>
      <c r="F9" s="262"/>
      <c r="G9" s="262"/>
      <c r="H9" s="85"/>
      <c r="I9" s="190"/>
    </row>
    <row r="10" spans="1:9" ht="15.75" customHeight="1" thickBot="1">
      <c r="A10" s="121" t="s">
        <v>21</v>
      </c>
      <c r="B10" s="86" t="s">
        <v>22</v>
      </c>
      <c r="C10" s="87"/>
      <c r="D10" s="87"/>
      <c r="E10" s="87"/>
      <c r="F10" s="246" t="s">
        <v>18</v>
      </c>
      <c r="G10" s="246" t="s">
        <v>204</v>
      </c>
      <c r="H10" s="246" t="s">
        <v>136</v>
      </c>
      <c r="I10" s="191"/>
    </row>
    <row r="11" spans="1:9">
      <c r="A11" s="261" t="s">
        <v>26</v>
      </c>
      <c r="B11" s="89"/>
      <c r="C11" s="14"/>
      <c r="D11" s="14"/>
      <c r="E11" s="14"/>
      <c r="F11" s="265"/>
      <c r="G11" s="248"/>
      <c r="H11" s="248"/>
      <c r="I11" s="192"/>
    </row>
    <row r="12" spans="1:9">
      <c r="A12" s="311" t="s">
        <v>43</v>
      </c>
      <c r="B12" s="648" t="s">
        <v>125</v>
      </c>
      <c r="C12" s="649"/>
      <c r="D12" s="649"/>
      <c r="E12" s="650"/>
      <c r="F12" s="409">
        <f>F14+F20+F22+F24+F26</f>
        <v>11969903</v>
      </c>
      <c r="G12" s="409">
        <f>G14+G20+G22+G24+G26</f>
        <v>1759460</v>
      </c>
      <c r="H12" s="409">
        <f>H14+H20+H22+H24+H26</f>
        <v>13729363</v>
      </c>
      <c r="I12" s="192"/>
    </row>
    <row r="13" spans="1:9">
      <c r="A13" s="72"/>
      <c r="B13" s="167"/>
      <c r="C13" s="1"/>
      <c r="D13" s="1"/>
      <c r="E13" s="79"/>
      <c r="F13" s="410"/>
      <c r="G13" s="410"/>
      <c r="H13" s="410"/>
      <c r="I13" s="192"/>
    </row>
    <row r="14" spans="1:9">
      <c r="A14" s="72"/>
      <c r="B14" s="268" t="s">
        <v>126</v>
      </c>
      <c r="C14" s="201"/>
      <c r="D14" s="201"/>
      <c r="E14" s="269"/>
      <c r="F14" s="411">
        <f>SUM(F15:F18)</f>
        <v>3561999</v>
      </c>
      <c r="G14" s="411">
        <f>SUM(G15:G18)</f>
        <v>0</v>
      </c>
      <c r="H14" s="411">
        <f>SUM(H15:H18)</f>
        <v>3561999</v>
      </c>
      <c r="I14" s="194"/>
    </row>
    <row r="15" spans="1:9">
      <c r="A15" s="272" t="s">
        <v>27</v>
      </c>
      <c r="B15" s="272"/>
      <c r="C15" s="424" t="s">
        <v>123</v>
      </c>
      <c r="D15" s="424"/>
      <c r="E15" s="425"/>
      <c r="F15" s="412">
        <v>958900</v>
      </c>
      <c r="G15" s="412">
        <f>H15-F15</f>
        <v>0</v>
      </c>
      <c r="H15" s="412">
        <v>958900</v>
      </c>
      <c r="I15" s="193"/>
    </row>
    <row r="16" spans="1:9">
      <c r="A16" s="72"/>
      <c r="B16" s="272"/>
      <c r="C16" s="424" t="s">
        <v>36</v>
      </c>
      <c r="D16" s="424"/>
      <c r="E16" s="425"/>
      <c r="F16" s="412">
        <v>512000</v>
      </c>
      <c r="G16" s="412">
        <f t="shared" ref="G16:G18" si="0">H16-F16</f>
        <v>0</v>
      </c>
      <c r="H16" s="412">
        <v>512000</v>
      </c>
      <c r="I16" s="193"/>
    </row>
    <row r="17" spans="1:12">
      <c r="A17" s="72"/>
      <c r="B17" s="272"/>
      <c r="C17" s="424" t="s">
        <v>118</v>
      </c>
      <c r="D17" s="424"/>
      <c r="E17" s="425"/>
      <c r="F17" s="412">
        <v>1907229</v>
      </c>
      <c r="G17" s="412">
        <f t="shared" si="0"/>
        <v>0</v>
      </c>
      <c r="H17" s="412">
        <v>1907229</v>
      </c>
      <c r="I17" s="195"/>
    </row>
    <row r="18" spans="1:12">
      <c r="A18" s="72"/>
      <c r="B18" s="272"/>
      <c r="C18" s="424" t="s">
        <v>37</v>
      </c>
      <c r="D18" s="424"/>
      <c r="E18" s="425"/>
      <c r="F18" s="412">
        <v>183870</v>
      </c>
      <c r="G18" s="412">
        <f t="shared" si="0"/>
        <v>0</v>
      </c>
      <c r="H18" s="412">
        <v>183870</v>
      </c>
      <c r="I18" s="192"/>
    </row>
    <row r="19" spans="1:12">
      <c r="A19" s="72"/>
      <c r="B19" s="270"/>
      <c r="C19" s="201"/>
      <c r="D19" s="201"/>
      <c r="E19" s="271"/>
      <c r="F19" s="413"/>
      <c r="G19" s="413"/>
      <c r="H19" s="413"/>
      <c r="I19" s="193"/>
    </row>
    <row r="20" spans="1:12">
      <c r="A20" s="72"/>
      <c r="B20" s="268" t="s">
        <v>42</v>
      </c>
      <c r="C20" s="154"/>
      <c r="D20" s="154"/>
      <c r="E20" s="271"/>
      <c r="F20" s="414">
        <v>5000000</v>
      </c>
      <c r="G20" s="414">
        <f>H20-F20</f>
        <v>0</v>
      </c>
      <c r="H20" s="414">
        <v>5000000</v>
      </c>
      <c r="I20" s="193"/>
    </row>
    <row r="21" spans="1:12">
      <c r="A21" s="72"/>
      <c r="B21" s="267"/>
      <c r="C21" s="154"/>
      <c r="D21" s="154"/>
      <c r="E21" s="271"/>
      <c r="F21" s="414"/>
      <c r="G21" s="414"/>
      <c r="H21" s="414"/>
      <c r="I21" s="193"/>
    </row>
    <row r="22" spans="1:12">
      <c r="A22" s="72"/>
      <c r="B22" s="268" t="s">
        <v>79</v>
      </c>
      <c r="C22" s="201"/>
      <c r="D22" s="201"/>
      <c r="E22" s="269"/>
      <c r="F22" s="411">
        <v>15300</v>
      </c>
      <c r="G22" s="414">
        <f t="shared" ref="G22:G35" si="1">H22-F22</f>
        <v>0</v>
      </c>
      <c r="H22" s="411">
        <v>15300</v>
      </c>
      <c r="I22" s="193"/>
    </row>
    <row r="23" spans="1:12">
      <c r="A23" s="72"/>
      <c r="B23" s="272"/>
      <c r="C23" s="13"/>
      <c r="D23" s="13"/>
      <c r="E23" s="90"/>
      <c r="F23" s="411"/>
      <c r="G23" s="414"/>
      <c r="H23" s="411"/>
      <c r="I23" s="193"/>
    </row>
    <row r="24" spans="1:12">
      <c r="A24" s="72"/>
      <c r="B24" s="268" t="s">
        <v>183</v>
      </c>
      <c r="C24" s="201"/>
      <c r="D24" s="201"/>
      <c r="E24" s="269"/>
      <c r="F24" s="411">
        <v>3087828</v>
      </c>
      <c r="G24" s="414">
        <f t="shared" si="1"/>
        <v>0</v>
      </c>
      <c r="H24" s="411">
        <v>3087828</v>
      </c>
      <c r="I24" s="196"/>
    </row>
    <row r="25" spans="1:12">
      <c r="A25" s="72"/>
      <c r="B25" s="268"/>
      <c r="C25" s="201"/>
      <c r="D25" s="201"/>
      <c r="E25" s="269"/>
      <c r="F25" s="411"/>
      <c r="G25" s="414"/>
      <c r="H25" s="411"/>
      <c r="I25" s="196"/>
    </row>
    <row r="26" spans="1:12">
      <c r="A26" s="72"/>
      <c r="B26" s="268" t="s">
        <v>184</v>
      </c>
      <c r="C26" s="201"/>
      <c r="D26" s="201"/>
      <c r="E26" s="269"/>
      <c r="F26" s="411">
        <v>304776</v>
      </c>
      <c r="G26" s="414">
        <f t="shared" si="1"/>
        <v>1759460</v>
      </c>
      <c r="H26" s="411">
        <v>2064236</v>
      </c>
      <c r="I26" s="196"/>
    </row>
    <row r="27" spans="1:12">
      <c r="A27" s="72"/>
      <c r="B27" s="268"/>
      <c r="C27" s="201"/>
      <c r="D27" s="201"/>
      <c r="E27" s="269"/>
      <c r="F27" s="411"/>
      <c r="G27" s="414"/>
      <c r="H27" s="411"/>
      <c r="I27" s="196"/>
    </row>
    <row r="28" spans="1:12">
      <c r="A28" s="72"/>
      <c r="B28" s="268"/>
      <c r="C28" s="201"/>
      <c r="D28" s="201"/>
      <c r="E28" s="269"/>
      <c r="F28" s="411"/>
      <c r="G28" s="414"/>
      <c r="H28" s="411"/>
      <c r="I28" s="196"/>
    </row>
    <row r="29" spans="1:12" ht="12.75" customHeight="1">
      <c r="A29" s="422"/>
      <c r="B29" s="419" t="s">
        <v>112</v>
      </c>
      <c r="C29" s="420"/>
      <c r="D29" s="420"/>
      <c r="E29" s="421"/>
      <c r="F29" s="423">
        <v>2422000</v>
      </c>
      <c r="G29" s="414">
        <f t="shared" si="1"/>
        <v>351125</v>
      </c>
      <c r="H29" s="423">
        <v>2773125</v>
      </c>
      <c r="I29" s="193"/>
    </row>
    <row r="30" spans="1:12">
      <c r="A30" s="72"/>
      <c r="B30" s="136"/>
      <c r="C30" s="133"/>
      <c r="D30" s="133"/>
      <c r="E30" s="312"/>
      <c r="F30" s="412"/>
      <c r="G30" s="414"/>
      <c r="H30" s="412"/>
      <c r="I30" s="193"/>
    </row>
    <row r="31" spans="1:12">
      <c r="A31" s="72"/>
      <c r="B31" s="259" t="s">
        <v>30</v>
      </c>
      <c r="C31" s="76"/>
      <c r="D31" s="133"/>
      <c r="E31" s="312"/>
      <c r="F31" s="415"/>
      <c r="G31" s="414">
        <f t="shared" si="1"/>
        <v>0</v>
      </c>
      <c r="H31" s="415"/>
      <c r="I31" s="193"/>
    </row>
    <row r="32" spans="1:12">
      <c r="A32" s="72"/>
      <c r="B32" s="313"/>
      <c r="C32" s="314"/>
      <c r="D32" s="314"/>
      <c r="E32" s="315"/>
      <c r="F32" s="410"/>
      <c r="G32" s="414"/>
      <c r="H32" s="410"/>
      <c r="I32" s="197"/>
      <c r="L32" s="204"/>
    </row>
    <row r="33" spans="1:10">
      <c r="A33" s="72"/>
      <c r="B33" s="316" t="s">
        <v>69</v>
      </c>
      <c r="C33" s="76"/>
      <c r="D33" s="76"/>
      <c r="E33" s="312"/>
      <c r="F33" s="415">
        <v>2500000</v>
      </c>
      <c r="G33" s="414">
        <f t="shared" si="1"/>
        <v>0</v>
      </c>
      <c r="H33" s="415">
        <v>2500000</v>
      </c>
      <c r="I33" s="193"/>
    </row>
    <row r="34" spans="1:10">
      <c r="A34" s="72"/>
      <c r="B34" s="313"/>
      <c r="C34" s="314"/>
      <c r="D34" s="314"/>
      <c r="E34" s="315"/>
      <c r="F34" s="410"/>
      <c r="G34" s="414"/>
      <c r="H34" s="410"/>
      <c r="I34" s="196"/>
    </row>
    <row r="35" spans="1:10">
      <c r="A35" s="72"/>
      <c r="B35" s="259" t="s">
        <v>80</v>
      </c>
      <c r="C35" s="133"/>
      <c r="D35" s="133"/>
      <c r="E35" s="317"/>
      <c r="F35" s="415">
        <v>1200000</v>
      </c>
      <c r="G35" s="414">
        <f t="shared" si="1"/>
        <v>0</v>
      </c>
      <c r="H35" s="415">
        <v>1200000</v>
      </c>
      <c r="I35" s="193"/>
    </row>
    <row r="36" spans="1:10">
      <c r="A36" s="72"/>
      <c r="B36" s="202"/>
      <c r="C36" s="96"/>
      <c r="D36" s="96"/>
      <c r="E36" s="149"/>
      <c r="F36" s="415"/>
      <c r="G36" s="415"/>
      <c r="H36" s="415"/>
      <c r="I36" s="193"/>
    </row>
    <row r="37" spans="1:10">
      <c r="A37" s="224"/>
      <c r="B37" s="429"/>
      <c r="C37" s="247"/>
      <c r="D37" s="247"/>
      <c r="E37" s="274"/>
      <c r="F37" s="416"/>
      <c r="G37" s="416"/>
      <c r="H37" s="416"/>
      <c r="I37" s="193"/>
    </row>
    <row r="38" spans="1:10">
      <c r="A38" s="224"/>
      <c r="B38" s="273" t="s">
        <v>185</v>
      </c>
      <c r="C38" s="247"/>
      <c r="D38" s="247"/>
      <c r="E38" s="274"/>
      <c r="F38" s="416"/>
      <c r="G38" s="416">
        <v>17745</v>
      </c>
      <c r="H38" s="416">
        <v>17745</v>
      </c>
      <c r="I38" s="193"/>
    </row>
    <row r="39" spans="1:10">
      <c r="A39" s="224"/>
      <c r="B39" s="429" t="s">
        <v>138</v>
      </c>
      <c r="C39" s="247"/>
      <c r="D39" s="247"/>
      <c r="E39" s="274"/>
      <c r="F39" s="416"/>
      <c r="G39" s="416">
        <v>1000000</v>
      </c>
      <c r="H39" s="416">
        <v>1000000</v>
      </c>
      <c r="I39" s="193"/>
    </row>
    <row r="40" spans="1:10">
      <c r="A40" s="224"/>
      <c r="B40" s="273" t="s">
        <v>182</v>
      </c>
      <c r="C40" s="247"/>
      <c r="D40" s="247"/>
      <c r="E40" s="274"/>
      <c r="F40" s="416">
        <v>8193633</v>
      </c>
      <c r="G40" s="416">
        <f>H40-F40</f>
        <v>7370579</v>
      </c>
      <c r="H40" s="416">
        <v>15564212</v>
      </c>
      <c r="I40" s="193"/>
    </row>
    <row r="41" spans="1:10" ht="13.8" thickBot="1">
      <c r="A41" s="224"/>
      <c r="B41" s="224"/>
      <c r="C41" s="22"/>
      <c r="D41" s="22"/>
      <c r="E41" s="57"/>
      <c r="F41" s="417"/>
      <c r="G41" s="417"/>
      <c r="H41" s="417"/>
      <c r="I41" s="193"/>
    </row>
    <row r="42" spans="1:10" ht="13.8" thickBot="1">
      <c r="A42" s="17"/>
      <c r="B42" s="31" t="s">
        <v>75</v>
      </c>
      <c r="C42" s="37"/>
      <c r="D42" s="37"/>
      <c r="E42" s="100"/>
      <c r="F42" s="418">
        <f>F12+F29+F33+F35+F40</f>
        <v>26285536</v>
      </c>
      <c r="G42" s="418">
        <f>SUM(G12+G29+G33+G35+G38+G39+G40)</f>
        <v>10498909</v>
      </c>
      <c r="H42" s="418">
        <f>H12+H29+H33+H35+H38+H39+H40</f>
        <v>36784445</v>
      </c>
      <c r="I42" s="193"/>
    </row>
    <row r="45" spans="1:10">
      <c r="A45" s="204"/>
      <c r="B45" s="1"/>
      <c r="C45" s="1"/>
      <c r="E45" s="1"/>
      <c r="F45" s="1"/>
      <c r="G45" s="1"/>
      <c r="H45" s="1"/>
      <c r="I45" s="1"/>
      <c r="J45" s="1"/>
    </row>
  </sheetData>
  <mergeCells count="5">
    <mergeCell ref="A2:H2"/>
    <mergeCell ref="C4:F4"/>
    <mergeCell ref="C6:F6"/>
    <mergeCell ref="B12:E12"/>
    <mergeCell ref="A1:H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B1" sqref="B1:O1"/>
    </sheetView>
  </sheetViews>
  <sheetFormatPr defaultRowHeight="13.2"/>
  <cols>
    <col min="3" max="3" width="11.109375" customWidth="1"/>
    <col min="4" max="4" width="6.6640625" customWidth="1"/>
    <col min="5" max="5" width="9.109375" hidden="1" customWidth="1"/>
    <col min="6" max="17" width="10.6640625" customWidth="1"/>
  </cols>
  <sheetData>
    <row r="1" spans="1:17">
      <c r="B1" s="626" t="s">
        <v>211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585"/>
    </row>
    <row r="2" spans="1:17"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585"/>
      <c r="Q2" s="1"/>
    </row>
    <row r="3" spans="1:17">
      <c r="B3" s="204"/>
      <c r="F3" s="204"/>
      <c r="G3" s="204"/>
      <c r="K3" s="1"/>
      <c r="N3" s="1"/>
      <c r="O3" s="1"/>
      <c r="P3" s="1"/>
      <c r="Q3" s="1"/>
    </row>
    <row r="4" spans="1:17">
      <c r="A4" s="4"/>
      <c r="B4" s="4"/>
      <c r="C4" s="4"/>
      <c r="F4" s="637" t="s">
        <v>186</v>
      </c>
      <c r="G4" s="637"/>
      <c r="H4" s="637"/>
      <c r="I4" s="637"/>
      <c r="J4" s="587"/>
    </row>
    <row r="5" spans="1:17">
      <c r="A5" s="4"/>
      <c r="B5" s="4"/>
      <c r="C5" s="4"/>
    </row>
    <row r="6" spans="1:17">
      <c r="A6" s="4"/>
      <c r="B6" s="636" t="s">
        <v>83</v>
      </c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636"/>
      <c r="P6" s="586"/>
      <c r="Q6" s="4"/>
    </row>
    <row r="7" spans="1:17">
      <c r="A7" s="4"/>
      <c r="B7" s="4"/>
      <c r="C7" s="4"/>
      <c r="D7" s="4"/>
      <c r="E7" s="4"/>
      <c r="F7" s="4"/>
      <c r="G7" s="4"/>
      <c r="H7" s="288">
        <v>2017</v>
      </c>
      <c r="I7" s="4"/>
      <c r="J7" s="4"/>
      <c r="K7" s="4"/>
      <c r="L7" s="4"/>
      <c r="M7" s="4"/>
      <c r="N7" s="4"/>
      <c r="O7" s="4"/>
      <c r="P7" s="4"/>
      <c r="Q7" s="318"/>
    </row>
    <row r="8" spans="1:17" ht="13.8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18" t="s">
        <v>109</v>
      </c>
    </row>
    <row r="9" spans="1:17" ht="13.8" thickBot="1">
      <c r="A9" s="31"/>
      <c r="B9" s="250" t="s">
        <v>12</v>
      </c>
      <c r="C9" s="98"/>
      <c r="D9" s="98"/>
      <c r="E9" s="99"/>
      <c r="F9" s="653" t="s">
        <v>13</v>
      </c>
      <c r="G9" s="654"/>
      <c r="H9" s="655"/>
      <c r="I9" s="653" t="s">
        <v>14</v>
      </c>
      <c r="J9" s="654"/>
      <c r="K9" s="655"/>
      <c r="L9" s="653" t="s">
        <v>15</v>
      </c>
      <c r="M9" s="654"/>
      <c r="N9" s="655"/>
      <c r="O9" s="653" t="s">
        <v>11</v>
      </c>
      <c r="P9" s="654"/>
      <c r="Q9" s="655"/>
    </row>
    <row r="10" spans="1:17">
      <c r="A10" s="116" t="s">
        <v>20</v>
      </c>
      <c r="B10" s="116" t="s">
        <v>22</v>
      </c>
      <c r="C10" s="102"/>
      <c r="D10" s="102"/>
      <c r="E10" s="103"/>
      <c r="F10" s="656" t="s">
        <v>4</v>
      </c>
      <c r="G10" s="657"/>
      <c r="H10" s="658"/>
      <c r="I10" s="656" t="s">
        <v>130</v>
      </c>
      <c r="J10" s="657"/>
      <c r="K10" s="658"/>
      <c r="L10" s="656" t="s">
        <v>5</v>
      </c>
      <c r="M10" s="657"/>
      <c r="N10" s="658"/>
      <c r="O10" s="656" t="s">
        <v>93</v>
      </c>
      <c r="P10" s="657"/>
      <c r="Q10" s="658"/>
    </row>
    <row r="11" spans="1:17" ht="13.8" thickBot="1">
      <c r="A11" s="291" t="s">
        <v>21</v>
      </c>
      <c r="B11" s="289"/>
      <c r="C11" s="104"/>
      <c r="D11" s="104"/>
      <c r="E11" s="105"/>
      <c r="F11" s="299" t="s">
        <v>18</v>
      </c>
      <c r="G11" s="600" t="s">
        <v>204</v>
      </c>
      <c r="H11" s="300" t="s">
        <v>136</v>
      </c>
      <c r="I11" s="299" t="s">
        <v>18</v>
      </c>
      <c r="J11" s="600" t="s">
        <v>204</v>
      </c>
      <c r="K11" s="300" t="s">
        <v>136</v>
      </c>
      <c r="L11" s="299" t="s">
        <v>18</v>
      </c>
      <c r="M11" s="600" t="s">
        <v>204</v>
      </c>
      <c r="N11" s="300" t="s">
        <v>136</v>
      </c>
      <c r="O11" s="299" t="s">
        <v>18</v>
      </c>
      <c r="P11" s="600" t="s">
        <v>204</v>
      </c>
      <c r="Q11" s="300" t="s">
        <v>136</v>
      </c>
    </row>
    <row r="12" spans="1:17">
      <c r="A12" s="10" t="s">
        <v>19</v>
      </c>
      <c r="B12" s="10"/>
      <c r="C12" s="65"/>
      <c r="D12" s="65"/>
      <c r="E12" s="35"/>
      <c r="F12" s="207"/>
      <c r="G12" s="41"/>
      <c r="H12" s="163"/>
      <c r="I12" s="207"/>
      <c r="J12" s="41"/>
      <c r="K12" s="163"/>
      <c r="L12" s="207"/>
      <c r="M12" s="41"/>
      <c r="N12" s="163"/>
      <c r="O12" s="207"/>
      <c r="P12" s="41"/>
      <c r="Q12" s="163"/>
    </row>
    <row r="13" spans="1:17">
      <c r="A13" s="212"/>
      <c r="B13" s="73"/>
      <c r="C13" s="28"/>
      <c r="D13" s="2"/>
      <c r="E13" s="53"/>
      <c r="F13" s="275"/>
      <c r="G13" s="601"/>
      <c r="H13" s="276"/>
      <c r="I13" s="235"/>
      <c r="J13" s="534"/>
      <c r="K13" s="276"/>
      <c r="L13" s="235"/>
      <c r="M13" s="534"/>
      <c r="N13" s="276"/>
      <c r="O13" s="235"/>
      <c r="P13" s="534"/>
      <c r="Q13" s="276"/>
    </row>
    <row r="14" spans="1:17">
      <c r="A14" s="292" t="s">
        <v>45</v>
      </c>
      <c r="B14" s="651" t="s">
        <v>84</v>
      </c>
      <c r="C14" s="652"/>
      <c r="D14" s="652"/>
      <c r="E14" s="53"/>
      <c r="F14" s="275">
        <v>4861636</v>
      </c>
      <c r="G14" s="601">
        <f>H14-F14</f>
        <v>31413</v>
      </c>
      <c r="H14" s="492">
        <v>4893049</v>
      </c>
      <c r="I14" s="487">
        <v>2366059</v>
      </c>
      <c r="J14" s="487">
        <f>K14-I14</f>
        <v>-1323493</v>
      </c>
      <c r="K14" s="276">
        <v>1042566</v>
      </c>
      <c r="L14" s="487">
        <v>5485687</v>
      </c>
      <c r="M14" s="487">
        <f>N14-L14</f>
        <v>-1964615</v>
      </c>
      <c r="N14" s="276">
        <v>3521072</v>
      </c>
      <c r="O14" s="278">
        <v>1215439</v>
      </c>
      <c r="P14" s="603">
        <f>Q14-O14</f>
        <v>-1215439</v>
      </c>
      <c r="Q14" s="276">
        <v>0</v>
      </c>
    </row>
    <row r="15" spans="1:17">
      <c r="A15" s="292" t="s">
        <v>44</v>
      </c>
      <c r="B15" s="272" t="s">
        <v>70</v>
      </c>
      <c r="C15" s="13"/>
      <c r="D15" s="13"/>
      <c r="E15" s="53"/>
      <c r="F15" s="275"/>
      <c r="G15" s="601">
        <f t="shared" ref="G15:G24" si="0">H15-F15</f>
        <v>0</v>
      </c>
      <c r="H15" s="492"/>
      <c r="I15" s="487"/>
      <c r="J15" s="487"/>
      <c r="K15" s="276"/>
      <c r="L15" s="487">
        <v>599214</v>
      </c>
      <c r="M15" s="487">
        <f t="shared" ref="M15:M25" si="1">N15-L15</f>
        <v>-419052</v>
      </c>
      <c r="N15" s="276">
        <v>180162</v>
      </c>
      <c r="O15" s="235"/>
      <c r="P15" s="534"/>
      <c r="Q15" s="276"/>
    </row>
    <row r="16" spans="1:17">
      <c r="A16" s="292" t="s">
        <v>132</v>
      </c>
      <c r="B16" s="272" t="s">
        <v>139</v>
      </c>
      <c r="C16" s="13"/>
      <c r="D16" s="13"/>
      <c r="E16" s="53"/>
      <c r="F16" s="275">
        <v>5780675</v>
      </c>
      <c r="G16" s="601">
        <f t="shared" si="0"/>
        <v>-1504016</v>
      </c>
      <c r="H16" s="492">
        <v>4276659</v>
      </c>
      <c r="I16" s="487">
        <v>635860</v>
      </c>
      <c r="J16" s="487">
        <f t="shared" ref="J16:J24" si="2">K16-I16</f>
        <v>-112282</v>
      </c>
      <c r="K16" s="276">
        <v>523578</v>
      </c>
      <c r="L16" s="487">
        <v>167190</v>
      </c>
      <c r="M16" s="487">
        <f t="shared" si="1"/>
        <v>196072</v>
      </c>
      <c r="N16" s="276">
        <v>363262</v>
      </c>
      <c r="O16" s="235"/>
      <c r="P16" s="534"/>
      <c r="Q16" s="276"/>
    </row>
    <row r="17" spans="1:17">
      <c r="A17" s="292" t="s">
        <v>119</v>
      </c>
      <c r="B17" s="272" t="s">
        <v>120</v>
      </c>
      <c r="C17" s="13"/>
      <c r="D17" s="13"/>
      <c r="E17" s="53"/>
      <c r="F17" s="275"/>
      <c r="G17" s="601">
        <f t="shared" si="0"/>
        <v>5026155</v>
      </c>
      <c r="H17" s="492">
        <v>5026155</v>
      </c>
      <c r="I17" s="487">
        <v>0</v>
      </c>
      <c r="J17" s="487">
        <f t="shared" si="2"/>
        <v>514250</v>
      </c>
      <c r="K17" s="276">
        <v>514250</v>
      </c>
      <c r="L17" s="487">
        <v>0</v>
      </c>
      <c r="M17" s="487">
        <f t="shared" si="1"/>
        <v>286909</v>
      </c>
      <c r="N17" s="276">
        <v>286909</v>
      </c>
      <c r="O17" s="235"/>
      <c r="P17" s="534"/>
      <c r="Q17" s="276"/>
    </row>
    <row r="18" spans="1:17">
      <c r="A18" s="292" t="s">
        <v>68</v>
      </c>
      <c r="B18" s="272" t="s">
        <v>85</v>
      </c>
      <c r="C18" s="13"/>
      <c r="D18" s="13"/>
      <c r="E18" s="53"/>
      <c r="F18" s="275"/>
      <c r="G18" s="601"/>
      <c r="H18" s="492"/>
      <c r="I18" s="487"/>
      <c r="J18" s="487"/>
      <c r="K18" s="276"/>
      <c r="L18" s="487">
        <v>183871</v>
      </c>
      <c r="M18" s="487">
        <f t="shared" si="1"/>
        <v>-71858</v>
      </c>
      <c r="N18" s="276">
        <v>112013</v>
      </c>
      <c r="O18" s="235"/>
      <c r="P18" s="534"/>
      <c r="Q18" s="276"/>
    </row>
    <row r="19" spans="1:17">
      <c r="A19" s="292" t="s">
        <v>46</v>
      </c>
      <c r="B19" s="272" t="s">
        <v>86</v>
      </c>
      <c r="C19" s="13"/>
      <c r="D19" s="13"/>
      <c r="E19" s="53"/>
      <c r="F19" s="275"/>
      <c r="G19" s="601"/>
      <c r="H19" s="492"/>
      <c r="I19" s="487"/>
      <c r="J19" s="487"/>
      <c r="K19" s="276"/>
      <c r="L19" s="487">
        <v>512001</v>
      </c>
      <c r="M19" s="487">
        <f t="shared" si="1"/>
        <v>-189483</v>
      </c>
      <c r="N19" s="276">
        <v>322518</v>
      </c>
      <c r="O19" s="235"/>
      <c r="P19" s="534"/>
      <c r="Q19" s="276"/>
    </row>
    <row r="20" spans="1:17">
      <c r="A20" s="292" t="s">
        <v>67</v>
      </c>
      <c r="B20" s="272" t="s">
        <v>87</v>
      </c>
      <c r="C20" s="13"/>
      <c r="D20" s="13"/>
      <c r="E20" s="53"/>
      <c r="F20" s="275"/>
      <c r="G20" s="601"/>
      <c r="H20" s="492"/>
      <c r="I20" s="487"/>
      <c r="J20" s="487"/>
      <c r="K20" s="276"/>
      <c r="L20" s="487">
        <v>292150</v>
      </c>
      <c r="M20" s="487">
        <f t="shared" si="1"/>
        <v>-173970</v>
      </c>
      <c r="N20" s="276">
        <v>118180</v>
      </c>
      <c r="O20" s="235"/>
      <c r="P20" s="534"/>
      <c r="Q20" s="276"/>
    </row>
    <row r="21" spans="1:17">
      <c r="A21" s="292" t="s">
        <v>47</v>
      </c>
      <c r="B21" s="651" t="s">
        <v>88</v>
      </c>
      <c r="C21" s="652"/>
      <c r="D21" s="652"/>
      <c r="E21" s="53"/>
      <c r="F21" s="275"/>
      <c r="G21" s="601"/>
      <c r="H21" s="492"/>
      <c r="I21" s="487"/>
      <c r="J21" s="487"/>
      <c r="K21" s="276"/>
      <c r="L21" s="487">
        <v>666750</v>
      </c>
      <c r="M21" s="487">
        <f t="shared" si="1"/>
        <v>175697</v>
      </c>
      <c r="N21" s="276">
        <v>842447</v>
      </c>
      <c r="O21" s="235"/>
      <c r="P21" s="534"/>
      <c r="Q21" s="276"/>
    </row>
    <row r="22" spans="1:17">
      <c r="A22" s="292" t="s">
        <v>48</v>
      </c>
      <c r="B22" s="272" t="s">
        <v>89</v>
      </c>
      <c r="C22" s="13"/>
      <c r="D22" s="13"/>
      <c r="E22" s="53"/>
      <c r="F22" s="275">
        <v>1180200</v>
      </c>
      <c r="G22" s="601">
        <f t="shared" si="0"/>
        <v>-101100</v>
      </c>
      <c r="H22" s="492">
        <v>1079100</v>
      </c>
      <c r="I22" s="487">
        <v>665197</v>
      </c>
      <c r="J22" s="487">
        <f t="shared" si="2"/>
        <v>-423184</v>
      </c>
      <c r="K22" s="276">
        <v>242013</v>
      </c>
      <c r="L22" s="487">
        <v>387350</v>
      </c>
      <c r="M22" s="487">
        <f t="shared" si="1"/>
        <v>-218976</v>
      </c>
      <c r="N22" s="276">
        <v>168374</v>
      </c>
      <c r="O22" s="235"/>
      <c r="P22" s="534"/>
      <c r="Q22" s="276"/>
    </row>
    <row r="23" spans="1:17">
      <c r="A23" s="293" t="s">
        <v>49</v>
      </c>
      <c r="B23" s="294" t="s">
        <v>90</v>
      </c>
      <c r="C23" s="295"/>
      <c r="D23" s="296"/>
      <c r="E23" s="57"/>
      <c r="F23" s="281"/>
      <c r="G23" s="601"/>
      <c r="H23" s="493"/>
      <c r="I23" s="490"/>
      <c r="J23" s="487"/>
      <c r="K23" s="284"/>
      <c r="L23" s="490">
        <v>267254</v>
      </c>
      <c r="M23" s="487">
        <f t="shared" si="1"/>
        <v>-137254</v>
      </c>
      <c r="N23" s="284">
        <v>130000</v>
      </c>
      <c r="O23" s="283"/>
      <c r="P23" s="593"/>
      <c r="Q23" s="284"/>
    </row>
    <row r="24" spans="1:17">
      <c r="A24" s="293" t="s">
        <v>51</v>
      </c>
      <c r="B24" s="294" t="s">
        <v>69</v>
      </c>
      <c r="C24" s="295"/>
      <c r="D24" s="296"/>
      <c r="E24" s="57"/>
      <c r="F24" s="283">
        <v>2331776</v>
      </c>
      <c r="G24" s="601">
        <f t="shared" si="0"/>
        <v>-89293</v>
      </c>
      <c r="H24" s="302">
        <v>2242483</v>
      </c>
      <c r="I24" s="490">
        <v>1295494</v>
      </c>
      <c r="J24" s="487">
        <f t="shared" si="2"/>
        <v>-788571</v>
      </c>
      <c r="K24" s="284">
        <v>506923</v>
      </c>
      <c r="L24" s="490">
        <v>1143000</v>
      </c>
      <c r="M24" s="487">
        <f t="shared" si="1"/>
        <v>-288262</v>
      </c>
      <c r="N24" s="284">
        <v>854738</v>
      </c>
      <c r="O24" s="283"/>
      <c r="P24" s="593"/>
      <c r="Q24" s="284"/>
    </row>
    <row r="25" spans="1:17">
      <c r="A25" s="293" t="s">
        <v>151</v>
      </c>
      <c r="B25" s="294" t="s">
        <v>152</v>
      </c>
      <c r="C25" s="295"/>
      <c r="D25" s="296"/>
      <c r="E25" s="57"/>
      <c r="F25" s="283"/>
      <c r="G25" s="601"/>
      <c r="H25" s="302"/>
      <c r="I25" s="490"/>
      <c r="J25" s="490"/>
      <c r="K25" s="284"/>
      <c r="L25" s="490"/>
      <c r="M25" s="487">
        <f t="shared" si="1"/>
        <v>884437</v>
      </c>
      <c r="N25" s="284">
        <v>884437</v>
      </c>
      <c r="O25" s="283"/>
      <c r="P25" s="593"/>
      <c r="Q25" s="284"/>
    </row>
    <row r="26" spans="1:17">
      <c r="A26" s="293"/>
      <c r="B26" s="294"/>
      <c r="C26" s="295"/>
      <c r="D26" s="296"/>
      <c r="E26" s="57"/>
      <c r="F26" s="283"/>
      <c r="G26" s="601"/>
      <c r="H26" s="302"/>
      <c r="I26" s="490"/>
      <c r="J26" s="490"/>
      <c r="K26" s="284"/>
      <c r="L26" s="490"/>
      <c r="M26" s="490"/>
      <c r="N26" s="284"/>
      <c r="O26" s="283"/>
      <c r="P26" s="593"/>
      <c r="Q26" s="284"/>
    </row>
    <row r="27" spans="1:17" ht="13.8" thickBot="1">
      <c r="A27" s="297"/>
      <c r="B27" s="294"/>
      <c r="C27" s="295"/>
      <c r="D27" s="296"/>
      <c r="E27" s="57"/>
      <c r="F27" s="257"/>
      <c r="G27" s="601"/>
      <c r="H27" s="494"/>
      <c r="I27" s="488"/>
      <c r="J27" s="488"/>
      <c r="K27" s="285"/>
      <c r="L27" s="488"/>
      <c r="M27" s="488"/>
      <c r="N27" s="285"/>
      <c r="O27" s="257"/>
      <c r="P27" s="602"/>
      <c r="Q27" s="285"/>
    </row>
    <row r="28" spans="1:17" ht="13.8" thickBot="1">
      <c r="A28" s="290"/>
      <c r="B28" s="298" t="s">
        <v>75</v>
      </c>
      <c r="C28" s="34"/>
      <c r="D28" s="34"/>
      <c r="E28" s="32"/>
      <c r="F28" s="258">
        <f>SUM(F14:F24)</f>
        <v>14154287</v>
      </c>
      <c r="G28" s="590">
        <f>SUM(G14:G25)</f>
        <v>3363159</v>
      </c>
      <c r="H28" s="495">
        <f>SUM(H14:H24)</f>
        <v>17517446</v>
      </c>
      <c r="I28" s="491">
        <f>SUM(I14:I24)</f>
        <v>4962610</v>
      </c>
      <c r="J28" s="491"/>
      <c r="K28" s="286">
        <f>SUM(K14:K24)</f>
        <v>2829330</v>
      </c>
      <c r="L28" s="491">
        <f>SUM(L13:L26)</f>
        <v>9704467</v>
      </c>
      <c r="M28" s="491">
        <f>SUM(M14:M27)</f>
        <v>-1920355</v>
      </c>
      <c r="N28" s="286">
        <f>SUM(N14:N25)</f>
        <v>7784112</v>
      </c>
      <c r="O28" s="287">
        <f>SUM(O13:O27)</f>
        <v>1215439</v>
      </c>
      <c r="P28" s="604">
        <f>SUM(P13:P27)</f>
        <v>-1215439</v>
      </c>
      <c r="Q28" s="286">
        <f>Q14</f>
        <v>0</v>
      </c>
    </row>
    <row r="31" spans="1:17">
      <c r="A31" s="204"/>
      <c r="D31" s="1"/>
      <c r="F31" s="1"/>
      <c r="G31" s="1"/>
      <c r="H31" s="1"/>
      <c r="I31" s="1"/>
      <c r="J31" s="1"/>
    </row>
  </sheetData>
  <mergeCells count="14">
    <mergeCell ref="B21:D21"/>
    <mergeCell ref="F9:H9"/>
    <mergeCell ref="I9:K9"/>
    <mergeCell ref="L9:N9"/>
    <mergeCell ref="O9:Q9"/>
    <mergeCell ref="F10:H10"/>
    <mergeCell ref="I10:K10"/>
    <mergeCell ref="L10:N10"/>
    <mergeCell ref="O10:Q10"/>
    <mergeCell ref="B1:O1"/>
    <mergeCell ref="B2:O2"/>
    <mergeCell ref="B6:O6"/>
    <mergeCell ref="B14:D14"/>
    <mergeCell ref="F4:I4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I1"/>
    </sheetView>
  </sheetViews>
  <sheetFormatPr defaultRowHeight="13.2"/>
  <cols>
    <col min="1" max="1" width="9.88671875" customWidth="1"/>
    <col min="2" max="2" width="8.109375" customWidth="1"/>
    <col min="5" max="5" width="10.109375" customWidth="1"/>
    <col min="6" max="6" width="10" customWidth="1"/>
    <col min="7" max="7" width="9.5546875" customWidth="1"/>
    <col min="8" max="8" width="10.109375" bestFit="1" customWidth="1"/>
    <col min="9" max="9" width="9.6640625" customWidth="1"/>
  </cols>
  <sheetData>
    <row r="1" spans="1:9">
      <c r="A1" s="626" t="s">
        <v>212</v>
      </c>
      <c r="B1" s="626"/>
      <c r="C1" s="626"/>
      <c r="D1" s="626"/>
      <c r="E1" s="626"/>
      <c r="F1" s="626"/>
      <c r="G1" s="626"/>
      <c r="H1" s="626"/>
      <c r="I1" s="626"/>
    </row>
    <row r="2" spans="1:9">
      <c r="A2" s="626"/>
      <c r="B2" s="626"/>
      <c r="C2" s="626"/>
      <c r="D2" s="626"/>
      <c r="E2" s="626"/>
      <c r="F2" s="626"/>
      <c r="G2" s="626"/>
      <c r="H2" s="626"/>
      <c r="I2" s="626"/>
    </row>
    <row r="3" spans="1:9">
      <c r="A3" s="400"/>
      <c r="B3" s="400"/>
      <c r="C3" s="400"/>
      <c r="D3" s="400"/>
      <c r="E3" s="400"/>
      <c r="F3" s="400"/>
      <c r="G3" s="400"/>
      <c r="H3" s="400"/>
      <c r="I3" s="400"/>
    </row>
    <row r="4" spans="1:9">
      <c r="A4" s="4"/>
      <c r="B4" s="4"/>
      <c r="C4" s="636" t="s">
        <v>188</v>
      </c>
      <c r="D4" s="636"/>
      <c r="E4" s="636"/>
      <c r="F4" s="636"/>
    </row>
    <row r="5" spans="1:9">
      <c r="A5" s="205"/>
      <c r="B5" s="4"/>
      <c r="C5" s="4"/>
      <c r="D5" s="4"/>
      <c r="E5" s="4"/>
      <c r="F5" s="4"/>
      <c r="G5" s="4"/>
      <c r="H5" s="4"/>
      <c r="I5" s="4"/>
    </row>
    <row r="6" spans="1:9" ht="13.8">
      <c r="A6" s="4"/>
      <c r="B6" s="203"/>
      <c r="C6" s="637" t="s">
        <v>113</v>
      </c>
      <c r="D6" s="637"/>
      <c r="E6" s="637"/>
      <c r="F6" s="637"/>
      <c r="G6" s="4"/>
      <c r="H6" s="4"/>
      <c r="I6" s="4"/>
    </row>
    <row r="7" spans="1:9">
      <c r="C7" s="113"/>
      <c r="D7" s="637">
        <v>2017</v>
      </c>
      <c r="E7" s="637"/>
    </row>
    <row r="8" spans="1:9" ht="13.8" thickBot="1">
      <c r="I8" s="318" t="s">
        <v>109</v>
      </c>
    </row>
    <row r="9" spans="1:9" ht="13.8" thickBot="1">
      <c r="A9" s="114" t="s">
        <v>12</v>
      </c>
      <c r="B9" s="81"/>
      <c r="C9" s="82" t="s">
        <v>13</v>
      </c>
      <c r="D9" s="83"/>
      <c r="E9" s="84"/>
      <c r="F9" s="21" t="s">
        <v>14</v>
      </c>
      <c r="G9" s="21" t="s">
        <v>15</v>
      </c>
      <c r="H9" s="21" t="s">
        <v>11</v>
      </c>
      <c r="I9" s="21" t="s">
        <v>16</v>
      </c>
    </row>
    <row r="10" spans="1:9">
      <c r="A10" s="115" t="s">
        <v>20</v>
      </c>
      <c r="B10" s="116" t="s">
        <v>28</v>
      </c>
      <c r="C10" s="101" t="s">
        <v>52</v>
      </c>
      <c r="D10" s="101"/>
      <c r="E10" s="117"/>
      <c r="F10" s="118"/>
      <c r="G10" s="119"/>
      <c r="H10" s="324"/>
      <c r="I10" s="120"/>
    </row>
    <row r="11" spans="1:9" ht="13.8" thickBot="1">
      <c r="A11" s="121" t="s">
        <v>21</v>
      </c>
      <c r="B11" s="122"/>
      <c r="C11" s="44"/>
      <c r="D11" s="44"/>
      <c r="E11" s="123"/>
      <c r="F11" s="336" t="s">
        <v>18</v>
      </c>
      <c r="G11" s="124" t="s">
        <v>204</v>
      </c>
      <c r="H11" s="496" t="s">
        <v>205</v>
      </c>
      <c r="I11" s="125"/>
    </row>
    <row r="12" spans="1:9">
      <c r="A12" s="338" t="s">
        <v>91</v>
      </c>
      <c r="B12" s="251"/>
      <c r="C12" s="11"/>
      <c r="D12" s="11"/>
      <c r="E12" s="11"/>
      <c r="F12" s="342"/>
      <c r="G12" s="339"/>
      <c r="H12" s="340"/>
      <c r="I12" s="341"/>
    </row>
    <row r="13" spans="1:9">
      <c r="A13" s="337">
        <v>107060</v>
      </c>
      <c r="B13" s="659" t="s">
        <v>116</v>
      </c>
      <c r="C13" s="660"/>
      <c r="D13" s="660"/>
      <c r="E13" s="661"/>
      <c r="F13" s="326">
        <f>SUM(F14:F16)</f>
        <v>2100500</v>
      </c>
      <c r="G13" s="326">
        <f>SUM(G14:G16)</f>
        <v>-1873500</v>
      </c>
      <c r="H13" s="497">
        <f>SUM(H14:H20)</f>
        <v>561328</v>
      </c>
      <c r="I13" s="127"/>
    </row>
    <row r="14" spans="1:9">
      <c r="A14" s="325"/>
      <c r="B14" s="69"/>
      <c r="C14" s="214" t="s">
        <v>198</v>
      </c>
      <c r="D14" s="69"/>
      <c r="E14" s="128"/>
      <c r="F14" s="327">
        <v>0</v>
      </c>
      <c r="G14" s="327">
        <f>H14-F14</f>
        <v>167000</v>
      </c>
      <c r="H14" s="327">
        <v>167000</v>
      </c>
      <c r="I14" s="143"/>
    </row>
    <row r="15" spans="1:9">
      <c r="A15" s="320"/>
      <c r="B15" s="69"/>
      <c r="C15" s="214" t="s">
        <v>187</v>
      </c>
      <c r="D15" s="69"/>
      <c r="E15" s="128"/>
      <c r="F15" s="327">
        <v>2100500</v>
      </c>
      <c r="G15" s="327">
        <f t="shared" ref="G15:G20" si="0">H15-F15</f>
        <v>-2100500</v>
      </c>
      <c r="H15" s="327">
        <v>0</v>
      </c>
      <c r="I15" s="143"/>
    </row>
    <row r="16" spans="1:9">
      <c r="A16" s="321"/>
      <c r="B16" s="133"/>
      <c r="C16" s="214" t="s">
        <v>92</v>
      </c>
      <c r="D16" s="133"/>
      <c r="E16" s="210"/>
      <c r="F16" s="327"/>
      <c r="G16" s="327">
        <f t="shared" si="0"/>
        <v>60000</v>
      </c>
      <c r="H16" s="327">
        <v>60000</v>
      </c>
      <c r="I16" s="147"/>
    </row>
    <row r="17" spans="1:9">
      <c r="A17" s="556"/>
      <c r="B17" s="133"/>
      <c r="C17" s="214" t="s">
        <v>199</v>
      </c>
      <c r="D17" s="133"/>
      <c r="E17" s="210"/>
      <c r="F17" s="327"/>
      <c r="G17" s="327">
        <f t="shared" si="0"/>
        <v>20000</v>
      </c>
      <c r="H17" s="327">
        <v>20000</v>
      </c>
      <c r="I17" s="147"/>
    </row>
    <row r="18" spans="1:9">
      <c r="A18" s="556"/>
      <c r="B18" s="133"/>
      <c r="C18" s="214" t="s">
        <v>200</v>
      </c>
      <c r="D18" s="133"/>
      <c r="E18" s="210"/>
      <c r="F18" s="327"/>
      <c r="G18" s="327">
        <f t="shared" si="0"/>
        <v>20000</v>
      </c>
      <c r="H18" s="327">
        <v>20000</v>
      </c>
      <c r="I18" s="147"/>
    </row>
    <row r="19" spans="1:9">
      <c r="A19" s="556"/>
      <c r="B19" s="133"/>
      <c r="C19" s="214" t="s">
        <v>201</v>
      </c>
      <c r="D19" s="133"/>
      <c r="E19" s="210"/>
      <c r="F19" s="327"/>
      <c r="G19" s="327">
        <f t="shared" si="0"/>
        <v>240000</v>
      </c>
      <c r="H19" s="327">
        <v>240000</v>
      </c>
      <c r="I19" s="143"/>
    </row>
    <row r="20" spans="1:9">
      <c r="A20" s="322"/>
      <c r="B20" s="76"/>
      <c r="C20" s="131" t="s">
        <v>202</v>
      </c>
      <c r="D20" s="130"/>
      <c r="E20" s="129"/>
      <c r="F20" s="328"/>
      <c r="G20" s="327">
        <f t="shared" si="0"/>
        <v>54328</v>
      </c>
      <c r="H20" s="327">
        <v>54328</v>
      </c>
      <c r="I20" s="56"/>
    </row>
    <row r="21" spans="1:9">
      <c r="A21" s="321"/>
      <c r="B21" s="133"/>
      <c r="C21" s="133"/>
      <c r="D21" s="133"/>
      <c r="E21" s="213"/>
      <c r="F21" s="327"/>
      <c r="G21" s="327"/>
      <c r="H21" s="327"/>
      <c r="I21" s="56"/>
    </row>
    <row r="22" spans="1:9" hidden="1">
      <c r="A22" s="322"/>
      <c r="B22" s="130"/>
      <c r="C22" s="131"/>
      <c r="D22" s="133"/>
      <c r="E22" s="129"/>
      <c r="F22" s="329"/>
      <c r="G22" s="329"/>
      <c r="H22" s="329"/>
      <c r="I22" s="56"/>
    </row>
    <row r="23" spans="1:9" hidden="1">
      <c r="A23" s="323"/>
      <c r="B23" s="76"/>
      <c r="C23" s="76"/>
      <c r="D23" s="76"/>
      <c r="E23" s="129"/>
      <c r="F23" s="329"/>
      <c r="G23" s="329"/>
      <c r="H23" s="329"/>
      <c r="I23" s="56"/>
    </row>
    <row r="24" spans="1:9" hidden="1">
      <c r="A24" s="323"/>
      <c r="B24" s="76"/>
      <c r="C24" s="76"/>
      <c r="D24" s="2"/>
      <c r="E24" s="129"/>
      <c r="F24" s="330"/>
      <c r="G24" s="330"/>
      <c r="H24" s="350"/>
      <c r="I24" s="148"/>
    </row>
    <row r="25" spans="1:9">
      <c r="A25" s="455"/>
      <c r="B25" s="76"/>
      <c r="C25" s="131"/>
      <c r="D25" s="133"/>
      <c r="E25" s="129"/>
      <c r="F25" s="329"/>
      <c r="G25" s="332"/>
      <c r="H25" s="332"/>
      <c r="I25" s="148"/>
    </row>
    <row r="26" spans="1:9">
      <c r="A26" s="321"/>
      <c r="B26" s="133"/>
      <c r="C26" s="214"/>
      <c r="D26" s="133"/>
      <c r="E26" s="210"/>
      <c r="F26" s="331"/>
      <c r="G26" s="331"/>
      <c r="H26" s="350"/>
      <c r="I26" s="148"/>
    </row>
    <row r="27" spans="1:9">
      <c r="A27" s="320"/>
      <c r="B27" s="94"/>
      <c r="C27" s="2"/>
      <c r="D27" s="2"/>
      <c r="E27" s="2"/>
      <c r="F27" s="329"/>
      <c r="G27" s="329"/>
      <c r="H27" s="328"/>
      <c r="I27" s="56"/>
    </row>
    <row r="28" spans="1:9">
      <c r="A28" s="320"/>
      <c r="B28" s="2"/>
      <c r="C28" s="2"/>
      <c r="D28" s="2"/>
      <c r="E28" s="129"/>
      <c r="F28" s="329"/>
      <c r="G28" s="329"/>
      <c r="H28" s="329"/>
      <c r="I28" s="56"/>
    </row>
    <row r="29" spans="1:9" ht="13.8">
      <c r="A29" s="320"/>
      <c r="B29" s="3"/>
      <c r="C29" s="3"/>
      <c r="D29" s="3"/>
      <c r="E29" s="112"/>
      <c r="F29" s="357"/>
      <c r="G29" s="357"/>
      <c r="H29" s="358"/>
      <c r="I29" s="91"/>
    </row>
    <row r="30" spans="1:9" ht="13.8" thickBot="1">
      <c r="A30" s="106"/>
      <c r="B30" s="138"/>
      <c r="C30" s="1"/>
      <c r="D30" s="1"/>
      <c r="E30" s="139"/>
      <c r="F30" s="334"/>
      <c r="G30" s="334"/>
      <c r="H30" s="334"/>
      <c r="I30" s="107"/>
    </row>
    <row r="31" spans="1:9" ht="15" thickTop="1" thickBot="1">
      <c r="A31" s="140"/>
      <c r="B31" s="141" t="s">
        <v>75</v>
      </c>
      <c r="C31" s="141"/>
      <c r="D31" s="141"/>
      <c r="E31" s="142"/>
      <c r="F31" s="335">
        <f>F13</f>
        <v>2100500</v>
      </c>
      <c r="G31" s="335">
        <f>G13+G20+G25</f>
        <v>-1819172</v>
      </c>
      <c r="H31" s="335">
        <f>H13</f>
        <v>561328</v>
      </c>
      <c r="I31" s="151"/>
    </row>
  </sheetData>
  <mergeCells count="6">
    <mergeCell ref="A1:I1"/>
    <mergeCell ref="B13:E13"/>
    <mergeCell ref="A2:I2"/>
    <mergeCell ref="C4:F4"/>
    <mergeCell ref="C6:F6"/>
    <mergeCell ref="D7:E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sqref="A1:I1"/>
    </sheetView>
  </sheetViews>
  <sheetFormatPr defaultRowHeight="13.2"/>
  <cols>
    <col min="1" max="1" width="7.44140625" customWidth="1"/>
    <col min="2" max="2" width="8.109375" customWidth="1"/>
    <col min="5" max="5" width="11.88671875" customWidth="1"/>
    <col min="6" max="6" width="9.88671875" customWidth="1"/>
    <col min="7" max="7" width="10" customWidth="1"/>
    <col min="8" max="8" width="9.6640625" customWidth="1"/>
    <col min="9" max="9" width="10.109375" customWidth="1"/>
  </cols>
  <sheetData>
    <row r="1" spans="1:9">
      <c r="A1" s="626" t="s">
        <v>213</v>
      </c>
      <c r="B1" s="626"/>
      <c r="C1" s="626"/>
      <c r="D1" s="626"/>
      <c r="E1" s="626"/>
      <c r="F1" s="626"/>
      <c r="G1" s="626"/>
      <c r="H1" s="626"/>
      <c r="I1" s="626"/>
    </row>
    <row r="2" spans="1:9">
      <c r="A2" s="626"/>
      <c r="B2" s="626"/>
      <c r="C2" s="626"/>
      <c r="D2" s="626"/>
      <c r="E2" s="626"/>
      <c r="F2" s="626"/>
      <c r="G2" s="626"/>
      <c r="H2" s="626"/>
      <c r="I2" s="626"/>
    </row>
    <row r="3" spans="1:9">
      <c r="A3" s="205"/>
      <c r="B3" s="205"/>
      <c r="C3" s="205"/>
      <c r="D3" s="206"/>
      <c r="E3" s="206"/>
      <c r="F3" s="206"/>
      <c r="G3" s="206"/>
      <c r="H3" s="206"/>
      <c r="I3" s="206"/>
    </row>
    <row r="4" spans="1:9">
      <c r="A4" s="39"/>
      <c r="C4" s="637" t="s">
        <v>170</v>
      </c>
      <c r="D4" s="637"/>
      <c r="E4" s="637"/>
      <c r="F4" s="637"/>
    </row>
    <row r="6" spans="1:9">
      <c r="A6" s="39"/>
      <c r="B6" s="39"/>
      <c r="C6" s="39" t="s">
        <v>114</v>
      </c>
      <c r="D6" s="39"/>
      <c r="E6" s="39"/>
      <c r="F6" s="39"/>
      <c r="I6" s="4"/>
    </row>
    <row r="7" spans="1:9">
      <c r="A7" s="39" t="s">
        <v>29</v>
      </c>
      <c r="B7" s="39"/>
      <c r="C7" s="113"/>
      <c r="D7" s="637">
        <v>2017</v>
      </c>
      <c r="E7" s="637"/>
      <c r="F7" s="39"/>
    </row>
    <row r="8" spans="1:9" ht="13.8" thickBot="1">
      <c r="G8" s="33"/>
      <c r="H8" s="33"/>
      <c r="I8" s="318" t="s">
        <v>109</v>
      </c>
    </row>
    <row r="9" spans="1:9" ht="13.8" thickBot="1">
      <c r="A9" s="114" t="s">
        <v>12</v>
      </c>
      <c r="B9" s="81"/>
      <c r="C9" s="82" t="s">
        <v>13</v>
      </c>
      <c r="D9" s="83"/>
      <c r="E9" s="84"/>
      <c r="F9" s="21" t="s">
        <v>14</v>
      </c>
      <c r="G9" s="21" t="s">
        <v>15</v>
      </c>
      <c r="H9" s="21" t="s">
        <v>11</v>
      </c>
      <c r="I9" s="21" t="s">
        <v>16</v>
      </c>
    </row>
    <row r="10" spans="1:9">
      <c r="A10" s="115" t="s">
        <v>20</v>
      </c>
      <c r="B10" s="116" t="s">
        <v>28</v>
      </c>
      <c r="C10" s="101" t="s">
        <v>52</v>
      </c>
      <c r="D10" s="101"/>
      <c r="E10" s="117"/>
      <c r="F10" s="152"/>
      <c r="G10" s="42"/>
      <c r="H10" s="252"/>
      <c r="I10" s="344"/>
    </row>
    <row r="11" spans="1:9" ht="13.8" thickBot="1">
      <c r="A11" s="121" t="s">
        <v>21</v>
      </c>
      <c r="B11" s="122"/>
      <c r="C11" s="44"/>
      <c r="D11" s="44"/>
      <c r="E11" s="123"/>
      <c r="F11" s="336" t="s">
        <v>18</v>
      </c>
      <c r="G11" s="443" t="s">
        <v>204</v>
      </c>
      <c r="H11" s="479" t="s">
        <v>136</v>
      </c>
      <c r="I11" s="345"/>
    </row>
    <row r="12" spans="1:9">
      <c r="A12" s="187" t="s">
        <v>23</v>
      </c>
      <c r="B12" s="14" t="s">
        <v>24</v>
      </c>
      <c r="C12" s="14"/>
      <c r="D12" s="14"/>
      <c r="E12" s="88"/>
      <c r="F12" s="126"/>
      <c r="G12" s="126"/>
      <c r="H12" s="89"/>
      <c r="I12" s="127"/>
    </row>
    <row r="13" spans="1:9">
      <c r="A13" s="319"/>
      <c r="B13" s="69"/>
      <c r="C13" s="69"/>
      <c r="D13" s="69"/>
      <c r="E13" s="128"/>
      <c r="F13" s="134"/>
      <c r="G13" s="134"/>
      <c r="H13" s="135"/>
      <c r="I13" s="143"/>
    </row>
    <row r="14" spans="1:9">
      <c r="A14" s="343" t="s">
        <v>45</v>
      </c>
      <c r="B14" s="346" t="s">
        <v>127</v>
      </c>
      <c r="C14" s="69"/>
      <c r="D14" s="69"/>
      <c r="E14" s="128"/>
      <c r="F14" s="332"/>
      <c r="G14" s="332"/>
      <c r="H14" s="332"/>
      <c r="I14" s="348"/>
    </row>
    <row r="15" spans="1:9">
      <c r="A15" s="343"/>
      <c r="B15" s="346"/>
      <c r="C15" s="69"/>
      <c r="D15" s="69"/>
      <c r="E15" s="128"/>
      <c r="F15" s="333"/>
      <c r="G15" s="333"/>
      <c r="H15" s="333"/>
      <c r="I15" s="348"/>
    </row>
    <row r="16" spans="1:9">
      <c r="A16" s="54"/>
      <c r="B16" s="211" t="s">
        <v>35</v>
      </c>
      <c r="C16" s="69"/>
      <c r="D16" s="69"/>
      <c r="E16" s="128"/>
      <c r="F16" s="333">
        <v>733431</v>
      </c>
      <c r="G16" s="333">
        <f>H16-F16</f>
        <v>0</v>
      </c>
      <c r="H16" s="333">
        <v>733431</v>
      </c>
      <c r="I16" s="348"/>
    </row>
    <row r="17" spans="1:15">
      <c r="A17" s="54"/>
      <c r="B17" s="2"/>
      <c r="C17" s="28"/>
      <c r="D17" s="2"/>
      <c r="E17" s="129"/>
      <c r="F17" s="328"/>
      <c r="G17" s="328"/>
      <c r="H17" s="328"/>
      <c r="I17" s="349"/>
    </row>
    <row r="18" spans="1:15">
      <c r="A18" s="54"/>
      <c r="B18" s="211" t="s">
        <v>134</v>
      </c>
      <c r="C18" s="28"/>
      <c r="D18" s="2"/>
      <c r="E18" s="129"/>
      <c r="F18" s="333">
        <v>32600</v>
      </c>
      <c r="G18" s="333">
        <v>0</v>
      </c>
      <c r="H18" s="333">
        <v>32600</v>
      </c>
      <c r="I18" s="349"/>
    </row>
    <row r="19" spans="1:15">
      <c r="A19" s="54"/>
      <c r="B19" s="2"/>
      <c r="C19" s="28" t="s">
        <v>133</v>
      </c>
      <c r="D19" s="2"/>
      <c r="E19" s="129"/>
      <c r="F19" s="328">
        <v>32600</v>
      </c>
      <c r="G19" s="328">
        <f>H19-F19</f>
        <v>0</v>
      </c>
      <c r="H19" s="328">
        <v>32600</v>
      </c>
      <c r="I19" s="349"/>
    </row>
    <row r="20" spans="1:15">
      <c r="A20" s="54"/>
      <c r="B20" s="2"/>
      <c r="C20" s="28"/>
      <c r="D20" s="2"/>
      <c r="E20" s="129"/>
      <c r="F20" s="328"/>
      <c r="G20" s="328"/>
      <c r="H20" s="328"/>
      <c r="I20" s="349"/>
    </row>
    <row r="21" spans="1:15">
      <c r="A21" s="54"/>
      <c r="B21" s="211" t="s">
        <v>41</v>
      </c>
      <c r="C21" s="96"/>
      <c r="D21" s="96"/>
      <c r="E21" s="146"/>
      <c r="F21" s="333">
        <f>F22</f>
        <v>42770</v>
      </c>
      <c r="G21" s="333">
        <f>G22</f>
        <v>-42770</v>
      </c>
      <c r="H21" s="333">
        <v>0</v>
      </c>
      <c r="I21" s="349"/>
    </row>
    <row r="22" spans="1:15">
      <c r="A22" s="54"/>
      <c r="B22" s="36"/>
      <c r="C22" s="28" t="s">
        <v>94</v>
      </c>
      <c r="D22" s="28"/>
      <c r="E22" s="347" t="s">
        <v>128</v>
      </c>
      <c r="F22" s="328">
        <v>42770</v>
      </c>
      <c r="G22" s="328">
        <f>H22-F22</f>
        <v>-42770</v>
      </c>
      <c r="H22" s="328">
        <v>0</v>
      </c>
      <c r="I22" s="351"/>
    </row>
    <row r="23" spans="1:15">
      <c r="A23" s="325"/>
      <c r="B23" s="94"/>
      <c r="C23" s="28"/>
      <c r="D23" s="28"/>
      <c r="E23" s="2"/>
      <c r="F23" s="329"/>
      <c r="G23" s="329"/>
      <c r="H23" s="329"/>
      <c r="I23" s="349"/>
    </row>
    <row r="24" spans="1:15">
      <c r="A24" s="325"/>
      <c r="B24" s="438" t="s">
        <v>189</v>
      </c>
      <c r="C24" s="28"/>
      <c r="D24" s="28"/>
      <c r="E24" s="2"/>
      <c r="F24" s="329">
        <v>121904</v>
      </c>
      <c r="G24" s="332">
        <f>H24-F24</f>
        <v>0</v>
      </c>
      <c r="H24" s="332">
        <v>121904</v>
      </c>
      <c r="I24" s="349"/>
    </row>
    <row r="25" spans="1:15">
      <c r="A25" s="325"/>
      <c r="B25" s="94"/>
      <c r="C25" s="28"/>
      <c r="D25" s="28"/>
      <c r="E25" s="2"/>
      <c r="F25" s="329"/>
      <c r="G25" s="329"/>
      <c r="H25" s="329"/>
      <c r="I25" s="349"/>
      <c r="O25" s="39"/>
    </row>
    <row r="26" spans="1:15">
      <c r="A26" s="325"/>
      <c r="B26" s="94"/>
      <c r="C26" s="28"/>
      <c r="D26" s="28"/>
      <c r="E26" s="2"/>
      <c r="F26" s="329"/>
      <c r="G26" s="329"/>
      <c r="H26" s="329"/>
      <c r="I26" s="349"/>
    </row>
    <row r="27" spans="1:15">
      <c r="A27" s="325"/>
      <c r="B27" s="438"/>
      <c r="C27" s="28"/>
      <c r="D27" s="28"/>
      <c r="E27" s="2"/>
      <c r="F27" s="329"/>
      <c r="G27" s="332"/>
      <c r="H27" s="332"/>
      <c r="I27" s="349"/>
    </row>
    <row r="28" spans="1:15">
      <c r="A28" s="325"/>
      <c r="B28" s="94"/>
      <c r="C28" s="28"/>
      <c r="D28" s="28"/>
      <c r="E28" s="2"/>
      <c r="F28" s="329"/>
      <c r="G28" s="329"/>
      <c r="H28" s="329"/>
      <c r="I28" s="349"/>
    </row>
    <row r="29" spans="1:15">
      <c r="A29" s="325"/>
      <c r="B29" s="94"/>
      <c r="C29" s="28"/>
      <c r="D29" s="28"/>
      <c r="E29" s="2"/>
      <c r="F29" s="329"/>
      <c r="G29" s="329"/>
      <c r="H29" s="329"/>
      <c r="I29" s="349"/>
    </row>
    <row r="30" spans="1:15">
      <c r="A30" s="456"/>
      <c r="B30" s="438" t="s">
        <v>190</v>
      </c>
      <c r="C30" s="28"/>
      <c r="D30" s="28"/>
      <c r="E30" s="428"/>
      <c r="F30" s="332">
        <v>100000</v>
      </c>
      <c r="G30" s="332">
        <f>H30-F30</f>
        <v>0</v>
      </c>
      <c r="H30" s="332">
        <v>100000</v>
      </c>
      <c r="I30" s="351"/>
    </row>
    <row r="31" spans="1:15">
      <c r="A31" s="323"/>
      <c r="B31" s="95"/>
      <c r="C31" s="356"/>
      <c r="D31" s="22"/>
      <c r="E31" s="144"/>
      <c r="F31" s="352"/>
      <c r="G31" s="352"/>
      <c r="H31" s="352"/>
      <c r="I31" s="349"/>
    </row>
    <row r="32" spans="1:15">
      <c r="A32" s="456" t="s">
        <v>131</v>
      </c>
      <c r="B32" s="211" t="s">
        <v>144</v>
      </c>
      <c r="C32" s="356"/>
      <c r="D32" s="22"/>
      <c r="E32" s="144"/>
      <c r="F32" s="352">
        <v>1031690</v>
      </c>
      <c r="G32" s="448">
        <f>H32-F32</f>
        <v>0</v>
      </c>
      <c r="H32" s="448">
        <v>1031690</v>
      </c>
      <c r="I32" s="349"/>
    </row>
    <row r="33" spans="1:9">
      <c r="A33" s="323"/>
      <c r="B33" s="76"/>
      <c r="C33" s="356"/>
      <c r="D33" s="22"/>
      <c r="E33" s="144"/>
      <c r="F33" s="352"/>
      <c r="G33" s="352"/>
      <c r="H33" s="352"/>
      <c r="I33" s="349"/>
    </row>
    <row r="34" spans="1:9" ht="13.8">
      <c r="A34" s="320"/>
      <c r="B34" s="3"/>
      <c r="C34" s="3"/>
      <c r="D34" s="3"/>
      <c r="E34" s="112"/>
      <c r="F34" s="557"/>
      <c r="G34" s="557"/>
      <c r="H34" s="357"/>
      <c r="I34" s="359"/>
    </row>
    <row r="35" spans="1:9" ht="13.8" thickBot="1">
      <c r="A35" s="106"/>
      <c r="B35" s="138"/>
      <c r="C35" s="1"/>
      <c r="D35" s="1"/>
      <c r="E35" s="139"/>
      <c r="F35" s="334"/>
      <c r="G35" s="334"/>
      <c r="H35" s="334"/>
      <c r="I35" s="353"/>
    </row>
    <row r="36" spans="1:9" ht="15" thickTop="1" thickBot="1">
      <c r="A36" s="140"/>
      <c r="B36" s="141" t="s">
        <v>75</v>
      </c>
      <c r="C36" s="141"/>
      <c r="D36" s="141"/>
      <c r="E36" s="142"/>
      <c r="F36" s="335">
        <f>F16+F18+F21+F24+F30+F32+F34</f>
        <v>2062395</v>
      </c>
      <c r="G36" s="335">
        <f>G16+G18+G21+G24+G30+G32+G34</f>
        <v>-42770</v>
      </c>
      <c r="H36" s="335">
        <f>H16+H18+H21+H24+H30+H32</f>
        <v>2019625</v>
      </c>
      <c r="I36" s="354"/>
    </row>
  </sheetData>
  <mergeCells count="4">
    <mergeCell ref="A2:I2"/>
    <mergeCell ref="C4:F4"/>
    <mergeCell ref="D7:E7"/>
    <mergeCell ref="A1:I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 melléklet</vt:lpstr>
      <vt:lpstr>2. melléklet 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10.melléklet</vt:lpstr>
      <vt:lpstr>11. melléklet</vt:lpstr>
    </vt:vector>
  </TitlesOfParts>
  <Company>Sümegprága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Jegyzö</cp:lastModifiedBy>
  <cp:lastPrinted>2018-06-06T13:28:36Z</cp:lastPrinted>
  <dcterms:created xsi:type="dcterms:W3CDTF">2007-06-18T06:49:20Z</dcterms:created>
  <dcterms:modified xsi:type="dcterms:W3CDTF">2018-06-11T17:33:54Z</dcterms:modified>
</cp:coreProperties>
</file>