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3. sz. mell." sheetId="1" r:id="rId1"/>
  </sheets>
  <definedNames>
    <definedName name="_xlfn.IFERROR" hidden="1">#NAME?</definedName>
    <definedName name="_xlnm.Print_Area" localSheetId="0">'3. sz. mell.'!$A$1:$G$152</definedName>
  </definedNames>
  <calcPr fullCalcOnLoad="1"/>
</workbook>
</file>

<file path=xl/sharedStrings.xml><?xml version="1.0" encoding="utf-8"?>
<sst xmlns="http://schemas.openxmlformats.org/spreadsheetml/2006/main" count="297" uniqueCount="249">
  <si>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</si>
  <si>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</si>
  <si>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</si>
  <si>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</si>
  <si>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</si>
  <si>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</si>
  <si>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</si>
  <si>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</si>
  <si>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</si>
  <si>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</si>
  <si>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</si>
  <si>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</si>
  <si>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</si>
  <si>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</si>
  <si>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</si>
  <si>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</si>
  <si>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</si>
  <si>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</si>
  <si>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</si>
  <si>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</si>
  <si>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</si>
  <si>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</si>
  <si>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</si>
  <si>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</si>
  <si>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</si>
  <si>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</si>
  <si>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</si>
  <si>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</si>
  <si>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</si>
  <si>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</si>
  <si>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</si>
  <si>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</si>
  <si>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</si>
  <si>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</si>
  <si>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</si>
  <si>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</si>
  <si>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</si>
  <si>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</si>
  <si>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</si>
  <si>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</si>
  <si>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</si>
  <si>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</si>
  <si>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</si>
  <si>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</si>
  <si>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</si>
  <si>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</si>
  <si>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</si>
  <si>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</si>
  <si>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</si>
  <si>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</si>
  <si>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</si>
  <si>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</si>
  <si>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</si>
  <si>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</si>
  <si>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</si>
  <si>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</si>
  <si>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</si>
  <si>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</si>
  <si>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</si>
  <si>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</si>
  <si>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</si>
  <si>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</si>
  <si>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</si>
  <si>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</si>
  <si>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</si>
  <si>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</si>
  <si>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</si>
  <si>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</si>
  <si>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</si>
  <si>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</si>
  <si>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</si>
  <si>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</si>
  <si>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</si>
  <si>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</si>
  <si>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</si>
  <si>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</si>
  <si>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</si>
  <si>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</si>
  <si>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</si>
  <si>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</si>
  <si>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</si>
  <si>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</si>
  <si>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</si>
  <si>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</si>
  <si>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</si>
  <si>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</si>
  <si>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</si>
  <si>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</si>
  <si>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</si>
  <si>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</si>
  <si>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</si>
  <si>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</si>
  <si>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</si>
  <si>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</si>
  <si>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</si>
  <si>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</si>
  <si>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</si>
  <si>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</si>
  <si>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</si>
  <si>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</si>
  <si>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</si>
  <si>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</si>
  <si>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</si>
  <si>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</si>
  <si>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</si>
  <si>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</si>
  <si>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</si>
  <si>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</si>
  <si>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</si>
  <si>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</si>
  <si>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</si>
  <si>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</si>
  <si>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</si>
  <si>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</si>
  <si>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</si>
  <si>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</si>
  <si>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</si>
  <si>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</si>
  <si>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</si>
  <si>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</si>
  <si>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</si>
  <si>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</si>
  <si>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</si>
  <si>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</si>
  <si>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</si>
  <si>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</si>
  <si>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</si>
  <si>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</si>
  <si>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</si>
  <si>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</si>
  <si>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</si>
  <si>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</si>
  <si>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</si>
  <si>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</si>
  <si>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</si>
  <si>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</si>
  <si>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</si>
  <si>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</si>
  <si>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</si>
  <si>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</si>
  <si>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</si>
  <si>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</si>
  <si>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</si>
  <si>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</si>
  <si>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</si>
  <si>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</si>
  <si>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</si>
  <si>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</si>
  <si>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</si>
  <si>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</si>
  <si>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</si>
  <si>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</si>
  <si>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</si>
  <si>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</si>
  <si>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</si>
  <si>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</si>
  <si>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</si>
  <si>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</si>
  <si>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</si>
  <si>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</si>
  <si>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</si>
  <si>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</si>
  <si>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</si>
  <si>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</si>
  <si>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</si>
  <si>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</si>
  <si>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</si>
  <si>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</si>
  <si>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</si>
  <si>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</si>
  <si>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</si>
  <si>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</si>
  <si>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</si>
  <si>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</si>
  <si>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</si>
  <si>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</si>
  <si>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</si>
  <si>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</si>
  <si>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</si>
  <si>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</si>
  <si>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</si>
  <si>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</si>
  <si>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</si>
  <si>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</si>
  <si>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</si>
  <si>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</si>
  <si>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</si>
  <si>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</si>
  <si>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</si>
  <si>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</si>
  <si>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</si>
  <si>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</si>
  <si>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</si>
  <si>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</si>
  <si>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</si>
  <si>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</si>
  <si>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</si>
  <si>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</si>
  <si>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</si>
  <si>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</si>
  <si>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</si>
  <si>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</si>
  <si>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</si>
  <si>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</si>
  <si>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</si>
  <si>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</si>
  <si>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</si>
  <si>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</si>
  <si>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</si>
  <si>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</si>
  <si>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</si>
  <si>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</si>
  <si>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</si>
  <si>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</si>
  <si>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</si>
  <si>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</si>
  <si>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</si>
  <si>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</si>
  <si>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</si>
  <si>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</si>
  <si>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</si>
  <si>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</si>
  <si>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Éves engedélyezett létszám előirányzat ( fő )</t>
  </si>
  <si>
    <t xml:space="preserve"> </t>
  </si>
  <si>
    <t>6.2</t>
  </si>
  <si>
    <t>2018. évi előirányzat</t>
  </si>
  <si>
    <t>Forintban!</t>
  </si>
  <si>
    <t>KÖLTSÉGVETÉSI BEVÉTELEK ÖSSZESEN: (1.+…+8.)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</si>
  <si>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</si>
  <si>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</si>
  <si>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</si>
  <si>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</si>
  <si>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</si>
  <si>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</si>
  <si>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</si>
  <si>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</si>
  <si>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</si>
  <si>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</si>
  <si>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</si>
  <si>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KÖLTSÉGVETÉSI ÉS FINANSZÍROZÁSI BEVÉTELEK ÖSSZESEN: (9.+16.)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</si>
  <si>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</si>
  <si>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KÖLTSÉGVETÉSI KIADÁSOK ÖSSZESEN (1.+2.+3.)</t>
  </si>
  <si>
    <t>Külföldi finanszírozás kiadásai (8.1. + … + 8.4.)</t>
  </si>
  <si>
    <t>KIADÁSOK ÖSSZESEN: (4.+9.)</t>
  </si>
  <si>
    <t>Módosítás 
05.22</t>
  </si>
  <si>
    <t>koncessziós díj</t>
  </si>
  <si>
    <t>Közfoglalkoztatottak létszáma (fő)</t>
  </si>
  <si>
    <t>Módosítás
 09.18.</t>
  </si>
  <si>
    <t>Módosítás
09.18.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</si>
</sst>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16" fillId="0" borderId="0" xfId="56" applyFill="1" applyAlignment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6" fillId="0" borderId="10" xfId="56" applyFont="1" applyFill="1" applyBorder="1" applyAlignment="1" applyProtection="1">
      <alignment vertical="center" wrapText="1"/>
      <protection/>
    </xf>
    <xf numFmtId="164" fontId="26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Alignment="1" applyProtection="1">
      <alignment horizontal="center"/>
      <protection/>
    </xf>
    <xf numFmtId="0" fontId="25" fillId="0" borderId="0" xfId="0" applyFont="1" applyBorder="1" applyAlignment="1" applyProtection="1">
      <alignment horizontal="left" vertical="center" wrapText="1" indent="1"/>
      <protection/>
    </xf>
    <xf numFmtId="164" fontId="25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12" xfId="56" applyFont="1" applyFill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 vertical="center"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49" fontId="26" fillId="0" borderId="1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horizontal="right"/>
      <protection/>
    </xf>
    <xf numFmtId="49" fontId="25" fillId="0" borderId="0" xfId="0" applyNumberFormat="1" applyFont="1" applyFill="1" applyBorder="1" applyAlignment="1" applyProtection="1">
      <alignment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0" xfId="56" applyNumberFormat="1" applyFont="1" applyFill="1" applyBorder="1" applyAlignment="1" applyProtection="1">
      <alignment horizontal="left"/>
      <protection/>
    </xf>
    <xf numFmtId="0" fontId="21" fillId="0" borderId="15" xfId="56" applyFont="1" applyFill="1" applyBorder="1" applyAlignment="1" applyProtection="1">
      <alignment horizontal="left"/>
      <protection/>
    </xf>
    <xf numFmtId="0" fontId="21" fillId="0" borderId="16" xfId="56" applyFont="1" applyFill="1" applyBorder="1" applyAlignment="1" applyProtection="1">
      <alignment horizontal="left"/>
      <protection/>
    </xf>
    <xf numFmtId="0" fontId="28" fillId="0" borderId="14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21" fillId="0" borderId="12" xfId="56" applyNumberFormat="1" applyFont="1" applyFill="1" applyBorder="1" applyAlignment="1" applyProtection="1">
      <alignment horizontal="center" vertical="center" wrapText="1"/>
      <protection/>
    </xf>
    <xf numFmtId="49" fontId="21" fillId="0" borderId="20" xfId="56" applyNumberFormat="1" applyFont="1" applyFill="1" applyBorder="1" applyAlignment="1" applyProtection="1">
      <alignment horizontal="center" vertical="center" wrapText="1"/>
      <protection/>
    </xf>
    <xf numFmtId="0" fontId="21" fillId="0" borderId="20" xfId="56" applyFont="1" applyFill="1" applyBorder="1" applyAlignment="1" applyProtection="1">
      <alignment vertical="center" wrapText="1"/>
      <protection/>
    </xf>
    <xf numFmtId="164" fontId="21" fillId="0" borderId="20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1" xfId="56" applyNumberFormat="1" applyFont="1" applyFill="1" applyBorder="1" applyAlignment="1" applyProtection="1">
      <alignment horizontal="center" vertical="center" wrapText="1"/>
      <protection/>
    </xf>
    <xf numFmtId="0" fontId="16" fillId="0" borderId="21" xfId="56" applyFont="1" applyFill="1" applyBorder="1" applyAlignment="1" applyProtection="1">
      <alignment horizontal="left" vertical="center" wrapText="1" indent="1"/>
      <protection/>
    </xf>
    <xf numFmtId="164" fontId="1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8" xfId="56" applyNumberFormat="1" applyFont="1" applyFill="1" applyBorder="1" applyAlignment="1" applyProtection="1">
      <alignment horizontal="center" vertical="center" wrapText="1"/>
      <protection/>
    </xf>
    <xf numFmtId="0" fontId="16" fillId="0" borderId="18" xfId="56" applyFont="1" applyFill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56" applyFont="1" applyFill="1" applyBorder="1" applyAlignment="1" applyProtection="1">
      <alignment horizontal="left" vertical="center" wrapText="1" indent="1"/>
      <protection/>
    </xf>
    <xf numFmtId="0" fontId="16" fillId="0" borderId="18" xfId="56" applyFont="1" applyFill="1" applyBorder="1" applyAlignment="1" applyProtection="1">
      <alignment horizontal="left" indent="6"/>
      <protection/>
    </xf>
    <xf numFmtId="0" fontId="16" fillId="0" borderId="18" xfId="56" applyFont="1" applyFill="1" applyBorder="1" applyAlignment="1" applyProtection="1">
      <alignment horizontal="left" vertical="center" wrapText="1" indent="6"/>
      <protection/>
    </xf>
    <xf numFmtId="49" fontId="16" fillId="0" borderId="23" xfId="56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6"/>
      <protection/>
    </xf>
    <xf numFmtId="49" fontId="16" fillId="0" borderId="19" xfId="56" applyNumberFormat="1" applyFont="1" applyFill="1" applyBorder="1" applyAlignment="1" applyProtection="1">
      <alignment horizontal="center" vertical="center" wrapText="1"/>
      <protection/>
    </xf>
    <xf numFmtId="0" fontId="16" fillId="0" borderId="19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vertical="center" wrapText="1"/>
      <protection/>
    </xf>
    <xf numFmtId="49" fontId="16" fillId="0" borderId="17" xfId="56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24" fillId="0" borderId="22" xfId="0" applyFont="1" applyBorder="1" applyAlignment="1" applyProtection="1">
      <alignment horizontal="left" vertical="center" wrapText="1" indent="1"/>
      <protection/>
    </xf>
    <xf numFmtId="0" fontId="24" fillId="0" borderId="18" xfId="0" applyFont="1" applyBorder="1" applyAlignment="1" applyProtection="1">
      <alignment horizontal="left" vertical="center" wrapText="1" indent="1"/>
      <protection/>
    </xf>
    <xf numFmtId="0" fontId="16" fillId="0" borderId="17" xfId="56" applyFont="1" applyFill="1" applyBorder="1" applyAlignment="1" applyProtection="1">
      <alignment horizontal="left" vertical="center" wrapText="1" indent="6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7" xfId="56" applyFont="1" applyFill="1" applyBorder="1" applyAlignment="1" applyProtection="1">
      <alignment horizontal="left" vertical="center" wrapText="1" indent="1"/>
      <protection/>
    </xf>
    <xf numFmtId="49" fontId="16" fillId="0" borderId="22" xfId="56" applyNumberFormat="1" applyFont="1" applyFill="1" applyBorder="1" applyAlignment="1" applyProtection="1">
      <alignment horizontal="center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Border="1" applyAlignment="1" applyProtection="1" quotePrefix="1">
      <alignment horizontal="right" vertical="center" wrapText="1" indent="1"/>
      <protection/>
    </xf>
    <xf numFmtId="49" fontId="25" fillId="0" borderId="24" xfId="0" applyNumberFormat="1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1" fillId="0" borderId="20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7" xfId="0" applyFont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7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49" fontId="24" fillId="0" borderId="17" xfId="0" applyNumberFormat="1" applyFont="1" applyBorder="1" applyAlignment="1" applyProtection="1">
      <alignment horizontal="center" vertical="center" wrapText="1"/>
      <protection/>
    </xf>
    <xf numFmtId="49" fontId="24" fillId="0" borderId="18" xfId="0" applyNumberFormat="1" applyFont="1" applyBorder="1" applyAlignment="1" applyProtection="1">
      <alignment horizontal="center" vertical="center" wrapText="1"/>
      <protection/>
    </xf>
    <xf numFmtId="49" fontId="24" fillId="0" borderId="22" xfId="0" applyNumberFormat="1" applyFont="1" applyBorder="1" applyAlignment="1" applyProtection="1">
      <alignment horizontal="center" vertical="center" wrapText="1"/>
      <protection/>
    </xf>
    <xf numFmtId="164" fontId="21" fillId="0" borderId="12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Fill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tabSelected="1" view="pageBreakPreview" zoomScaleSheetLayoutView="100" workbookViewId="0" topLeftCell="A137">
      <selection activeCell="B134" sqref="B134"/>
    </sheetView>
  </sheetViews>
  <sheetFormatPr defaultColWidth="9.00390625" defaultRowHeight="12.75"/>
  <cols>
    <col min="1" max="1" width="9.50390625" style="15" customWidth="1"/>
    <col min="2" max="2" width="91.625" style="6" customWidth="1"/>
    <col min="3" max="3" width="14.875" style="7" bestFit="1" customWidth="1"/>
    <col min="4" max="4" width="14.50390625" style="7" bestFit="1" customWidth="1"/>
    <col min="5" max="5" width="14.875" style="7" bestFit="1" customWidth="1"/>
    <col min="6" max="7" width="16.125" style="7" bestFit="1" customWidth="1"/>
    <col min="8" max="16384" width="9.375" style="1" customWidth="1"/>
  </cols>
  <sheetData>
    <row r="1" spans="1:7" ht="15.75" customHeight="1">
      <c r="A1" s="23" t="s">
        <v>0</v>
      </c>
      <c r="B1" s="23"/>
      <c r="C1" s="23"/>
      <c r="D1" s="1"/>
      <c r="E1" s="1"/>
      <c r="F1" s="1"/>
      <c r="G1" s="1"/>
    </row>
    <row r="2" spans="1:7" ht="15.75" customHeight="1" thickBot="1">
      <c r="A2" s="22"/>
      <c r="B2" s="22"/>
      <c r="C2" s="18"/>
      <c r="D2" s="18"/>
      <c r="E2" s="18"/>
      <c r="F2" s="18"/>
      <c r="G2" s="27" t="s">
        <v>226</v>
      </c>
    </row>
    <row r="3" spans="1:7" ht="32.25" thickBot="1">
      <c r="A3" s="33" t="s">
        <v>1</v>
      </c>
      <c r="B3" s="29" t="s">
        <v>2</v>
      </c>
      <c r="C3" s="29" t="s">
        <v>225</v>
      </c>
      <c r="D3" s="29" t="s">
        <v>244</v>
      </c>
      <c r="E3" s="29" t="s">
        <v>225</v>
      </c>
      <c r="F3" s="29" t="s">
        <v>248</v>
      </c>
      <c r="G3" s="29" t="s">
        <v>225</v>
      </c>
    </row>
    <row r="4" spans="1:7" s="3" customFormat="1" ht="16.5" thickBot="1">
      <c r="A4" s="34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</row>
    <row r="5" spans="1:7" s="3" customFormat="1" ht="16.5" thickBot="1">
      <c r="A5" s="33" t="s">
        <v>3</v>
      </c>
      <c r="B5" s="65" t="s">
        <v>4</v>
      </c>
      <c r="C5" s="66">
        <f>+C6+C7+C8+C9+C10+C11</f>
        <v>24561300</v>
      </c>
      <c r="D5" s="66">
        <f>+D6+D7+D8+D9+D10+D11</f>
        <v>0</v>
      </c>
      <c r="E5" s="66">
        <f>+E6+E7+E8+E9+E10+E11</f>
        <v>24561300</v>
      </c>
      <c r="F5" s="66">
        <f>+F6+F7+F8+F9+F10+F11</f>
        <v>3132820</v>
      </c>
      <c r="G5" s="66">
        <f aca="true" t="shared" si="0" ref="G5:G11">E5+F5</f>
        <v>27694120</v>
      </c>
    </row>
    <row r="6" spans="1:7" s="3" customFormat="1" ht="15.75">
      <c r="A6" s="51" t="s">
        <v>5</v>
      </c>
      <c r="B6" s="67" t="s">
        <v>6</v>
      </c>
      <c r="C6" s="68">
        <v>14658280</v>
      </c>
      <c r="D6" s="68"/>
      <c r="E6" s="68">
        <v>14658280</v>
      </c>
      <c r="F6" s="68"/>
      <c r="G6" s="68">
        <f t="shared" si="0"/>
        <v>14658280</v>
      </c>
    </row>
    <row r="7" spans="1:7" s="3" customFormat="1" ht="15.75">
      <c r="A7" s="40" t="s">
        <v>7</v>
      </c>
      <c r="B7" s="54" t="s">
        <v>8</v>
      </c>
      <c r="C7" s="69"/>
      <c r="D7" s="69"/>
      <c r="E7" s="69"/>
      <c r="F7" s="69"/>
      <c r="G7" s="68">
        <f t="shared" si="0"/>
        <v>0</v>
      </c>
    </row>
    <row r="8" spans="1:7" s="3" customFormat="1" ht="15.75">
      <c r="A8" s="40" t="s">
        <v>9</v>
      </c>
      <c r="B8" s="54" t="s">
        <v>10</v>
      </c>
      <c r="C8" s="69">
        <v>8103020</v>
      </c>
      <c r="D8" s="69"/>
      <c r="E8" s="69">
        <v>8103020</v>
      </c>
      <c r="F8" s="69"/>
      <c r="G8" s="68">
        <f t="shared" si="0"/>
        <v>8103020</v>
      </c>
    </row>
    <row r="9" spans="1:7" s="3" customFormat="1" ht="15.75">
      <c r="A9" s="40" t="s">
        <v>11</v>
      </c>
      <c r="B9" s="54" t="s">
        <v>12</v>
      </c>
      <c r="C9" s="69">
        <v>1800000</v>
      </c>
      <c r="D9" s="69"/>
      <c r="E9" s="69">
        <v>1800000</v>
      </c>
      <c r="F9" s="69"/>
      <c r="G9" s="68">
        <f t="shared" si="0"/>
        <v>1800000</v>
      </c>
    </row>
    <row r="10" spans="1:7" s="3" customFormat="1" ht="15.75">
      <c r="A10" s="40" t="s">
        <v>13</v>
      </c>
      <c r="B10" s="54" t="s">
        <v>14</v>
      </c>
      <c r="C10" s="69"/>
      <c r="D10" s="69"/>
      <c r="E10" s="69"/>
      <c r="F10" s="69"/>
      <c r="G10" s="68">
        <f t="shared" si="0"/>
        <v>0</v>
      </c>
    </row>
    <row r="11" spans="1:7" s="3" customFormat="1" ht="16.5" thickBot="1">
      <c r="A11" s="58" t="s">
        <v>15</v>
      </c>
      <c r="B11" s="53" t="s">
        <v>16</v>
      </c>
      <c r="C11" s="69"/>
      <c r="D11" s="69"/>
      <c r="E11" s="69"/>
      <c r="F11" s="69">
        <v>3132820</v>
      </c>
      <c r="G11" s="68">
        <f t="shared" si="0"/>
        <v>3132820</v>
      </c>
    </row>
    <row r="12" spans="1:7" s="3" customFormat="1" ht="16.5" thickBot="1">
      <c r="A12" s="33" t="s">
        <v>17</v>
      </c>
      <c r="B12" s="70" t="s">
        <v>18</v>
      </c>
      <c r="C12" s="66">
        <f>+C13+C14+C15+C16+C17+C18</f>
        <v>13267050</v>
      </c>
      <c r="D12" s="66">
        <f>+D13+D14+D15+D16+D17+D18</f>
        <v>1232194</v>
      </c>
      <c r="E12" s="66">
        <f>+E13+E14+E15+E16+E17+E18</f>
        <v>14499244</v>
      </c>
      <c r="F12" s="66">
        <f>+F13+F14+F15+F16+F17+F18</f>
        <v>2782065</v>
      </c>
      <c r="G12" s="66">
        <f>+G13+G14+G15+G16+G17+G18</f>
        <v>17281309</v>
      </c>
    </row>
    <row r="13" spans="1:7" s="3" customFormat="1" ht="15.75">
      <c r="A13" s="51" t="s">
        <v>19</v>
      </c>
      <c r="B13" s="67" t="s">
        <v>20</v>
      </c>
      <c r="C13" s="68"/>
      <c r="D13" s="68"/>
      <c r="E13" s="68"/>
      <c r="F13" s="68"/>
      <c r="G13" s="68">
        <f aca="true" t="shared" si="1" ref="G13:G18">E13+F13</f>
        <v>0</v>
      </c>
    </row>
    <row r="14" spans="1:7" s="3" customFormat="1" ht="15.75">
      <c r="A14" s="40" t="s">
        <v>21</v>
      </c>
      <c r="B14" s="54" t="s">
        <v>22</v>
      </c>
      <c r="C14" s="69"/>
      <c r="D14" s="69"/>
      <c r="E14" s="69"/>
      <c r="F14" s="69"/>
      <c r="G14" s="68">
        <f t="shared" si="1"/>
        <v>0</v>
      </c>
    </row>
    <row r="15" spans="1:7" s="3" customFormat="1" ht="15.75">
      <c r="A15" s="40" t="s">
        <v>23</v>
      </c>
      <c r="B15" s="54" t="s">
        <v>24</v>
      </c>
      <c r="C15" s="69">
        <v>2472655</v>
      </c>
      <c r="D15" s="69"/>
      <c r="E15" s="69">
        <v>2472655</v>
      </c>
      <c r="F15" s="69">
        <v>110000</v>
      </c>
      <c r="G15" s="68">
        <f t="shared" si="1"/>
        <v>2582655</v>
      </c>
    </row>
    <row r="16" spans="1:7" s="3" customFormat="1" ht="15.75">
      <c r="A16" s="40" t="s">
        <v>25</v>
      </c>
      <c r="B16" s="54" t="s">
        <v>26</v>
      </c>
      <c r="C16" s="69"/>
      <c r="D16" s="69"/>
      <c r="E16" s="69"/>
      <c r="F16" s="69"/>
      <c r="G16" s="68">
        <f t="shared" si="1"/>
        <v>0</v>
      </c>
    </row>
    <row r="17" spans="1:7" s="3" customFormat="1" ht="15.75">
      <c r="A17" s="40" t="s">
        <v>27</v>
      </c>
      <c r="B17" s="54" t="s">
        <v>28</v>
      </c>
      <c r="C17" s="69">
        <v>10794395</v>
      </c>
      <c r="D17" s="69">
        <v>1232194</v>
      </c>
      <c r="E17" s="69">
        <f>+C17+D17</f>
        <v>12026589</v>
      </c>
      <c r="F17" s="69">
        <v>2672065</v>
      </c>
      <c r="G17" s="68">
        <f t="shared" si="1"/>
        <v>14698654</v>
      </c>
    </row>
    <row r="18" spans="1:7" s="3" customFormat="1" ht="16.5" thickBot="1">
      <c r="A18" s="58" t="s">
        <v>29</v>
      </c>
      <c r="B18" s="53" t="s">
        <v>30</v>
      </c>
      <c r="C18" s="71"/>
      <c r="D18" s="71"/>
      <c r="E18" s="71"/>
      <c r="F18" s="71"/>
      <c r="G18" s="68">
        <f t="shared" si="1"/>
        <v>0</v>
      </c>
    </row>
    <row r="19" spans="1:7" s="3" customFormat="1" ht="16.5" thickBot="1">
      <c r="A19" s="33" t="s">
        <v>31</v>
      </c>
      <c r="B19" s="65" t="s">
        <v>32</v>
      </c>
      <c r="C19" s="66">
        <f>+C20+C21+C22+C23+C24</f>
        <v>26112304</v>
      </c>
      <c r="D19" s="66">
        <f>+D20+D21+D22+D23+D24</f>
        <v>0</v>
      </c>
      <c r="E19" s="66">
        <f>+E20+E21+E22+E23+E24</f>
        <v>26112304</v>
      </c>
      <c r="F19" s="66">
        <f>+F20+F21+F22+F23+F24</f>
        <v>62559820</v>
      </c>
      <c r="G19" s="66">
        <f>+G20+G21+G22+G23+G24</f>
        <v>88672124</v>
      </c>
    </row>
    <row r="20" spans="1:7" s="3" customFormat="1" ht="15.75">
      <c r="A20" s="51" t="s">
        <v>33</v>
      </c>
      <c r="B20" s="67" t="s">
        <v>34</v>
      </c>
      <c r="C20" s="68">
        <v>26112304</v>
      </c>
      <c r="D20" s="68"/>
      <c r="E20" s="68">
        <v>26112304</v>
      </c>
      <c r="F20" s="68">
        <v>62559820</v>
      </c>
      <c r="G20" s="68">
        <f>F20+E20</f>
        <v>88672124</v>
      </c>
    </row>
    <row r="21" spans="1:7" s="3" customFormat="1" ht="15.75">
      <c r="A21" s="40" t="s">
        <v>35</v>
      </c>
      <c r="B21" s="54" t="s">
        <v>36</v>
      </c>
      <c r="C21" s="69"/>
      <c r="D21" s="69"/>
      <c r="E21" s="69"/>
      <c r="F21" s="69"/>
      <c r="G21" s="69"/>
    </row>
    <row r="22" spans="1:7" s="3" customFormat="1" ht="15.75">
      <c r="A22" s="40" t="s">
        <v>37</v>
      </c>
      <c r="B22" s="54" t="s">
        <v>38</v>
      </c>
      <c r="C22" s="69"/>
      <c r="D22" s="69"/>
      <c r="E22" s="69"/>
      <c r="F22" s="69"/>
      <c r="G22" s="69"/>
    </row>
    <row r="23" spans="1:7" s="3" customFormat="1" ht="15.75">
      <c r="A23" s="40" t="s">
        <v>39</v>
      </c>
      <c r="B23" s="54" t="s">
        <v>40</v>
      </c>
      <c r="C23" s="69"/>
      <c r="D23" s="69"/>
      <c r="E23" s="69"/>
      <c r="F23" s="69"/>
      <c r="G23" s="69"/>
    </row>
    <row r="24" spans="1:7" s="3" customFormat="1" ht="15.75">
      <c r="A24" s="40" t="s">
        <v>41</v>
      </c>
      <c r="B24" s="54" t="s">
        <v>42</v>
      </c>
      <c r="C24" s="69"/>
      <c r="D24" s="69"/>
      <c r="E24" s="69"/>
      <c r="F24" s="69"/>
      <c r="G24" s="69"/>
    </row>
    <row r="25" spans="1:7" s="3" customFormat="1" ht="16.5" thickBot="1">
      <c r="A25" s="58" t="s">
        <v>43</v>
      </c>
      <c r="B25" s="53" t="s">
        <v>44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s="3" customFormat="1" ht="16.5" thickBot="1">
      <c r="A26" s="33" t="s">
        <v>45</v>
      </c>
      <c r="B26" s="65" t="s">
        <v>46</v>
      </c>
      <c r="C26" s="72">
        <f>+C27+C30+C32</f>
        <v>5808000</v>
      </c>
      <c r="D26" s="72">
        <f>+D27+D30+D32</f>
        <v>0</v>
      </c>
      <c r="E26" s="72">
        <f>+E27+E30+E32</f>
        <v>5808000</v>
      </c>
      <c r="F26" s="72">
        <f>+F27+F30+F32</f>
        <v>0</v>
      </c>
      <c r="G26" s="72">
        <f>+G27+G30+G32</f>
        <v>5808000</v>
      </c>
    </row>
    <row r="27" spans="1:7" s="3" customFormat="1" ht="15.75">
      <c r="A27" s="51" t="s">
        <v>47</v>
      </c>
      <c r="B27" s="67" t="s">
        <v>48</v>
      </c>
      <c r="C27" s="73">
        <v>4808000</v>
      </c>
      <c r="D27" s="73"/>
      <c r="E27" s="73">
        <v>4808000</v>
      </c>
      <c r="F27" s="73"/>
      <c r="G27" s="73">
        <v>4808000</v>
      </c>
    </row>
    <row r="28" spans="1:7" s="3" customFormat="1" ht="15.75">
      <c r="A28" s="40" t="s">
        <v>49</v>
      </c>
      <c r="B28" s="54" t="s">
        <v>50</v>
      </c>
      <c r="C28" s="69">
        <v>4808000</v>
      </c>
      <c r="D28" s="69"/>
      <c r="E28" s="69">
        <v>4808000</v>
      </c>
      <c r="F28" s="69"/>
      <c r="G28" s="69">
        <v>4808000</v>
      </c>
    </row>
    <row r="29" spans="1:7" s="3" customFormat="1" ht="15.75">
      <c r="A29" s="40" t="s">
        <v>51</v>
      </c>
      <c r="B29" s="54" t="s">
        <v>52</v>
      </c>
      <c r="C29" s="69"/>
      <c r="D29" s="69"/>
      <c r="E29" s="69"/>
      <c r="F29" s="69"/>
      <c r="G29" s="69"/>
    </row>
    <row r="30" spans="1:7" s="3" customFormat="1" ht="15.75">
      <c r="A30" s="40" t="s">
        <v>53</v>
      </c>
      <c r="B30" s="54" t="s">
        <v>54</v>
      </c>
      <c r="C30" s="69">
        <v>950000</v>
      </c>
      <c r="D30" s="69"/>
      <c r="E30" s="69">
        <v>950000</v>
      </c>
      <c r="F30" s="69"/>
      <c r="G30" s="69">
        <v>950000</v>
      </c>
    </row>
    <row r="31" spans="1:7" s="3" customFormat="1" ht="15.75">
      <c r="A31" s="40" t="s">
        <v>55</v>
      </c>
      <c r="B31" s="54" t="s">
        <v>56</v>
      </c>
      <c r="C31" s="69"/>
      <c r="D31" s="69"/>
      <c r="E31" s="69"/>
      <c r="F31" s="69"/>
      <c r="G31" s="69"/>
    </row>
    <row r="32" spans="1:7" s="3" customFormat="1" ht="16.5" thickBot="1">
      <c r="A32" s="58" t="s">
        <v>57</v>
      </c>
      <c r="B32" s="53" t="s">
        <v>58</v>
      </c>
      <c r="C32" s="71">
        <v>50000</v>
      </c>
      <c r="D32" s="71"/>
      <c r="E32" s="71">
        <v>50000</v>
      </c>
      <c r="F32" s="71"/>
      <c r="G32" s="71">
        <v>50000</v>
      </c>
    </row>
    <row r="33" spans="1:7" s="3" customFormat="1" ht="16.5" thickBot="1">
      <c r="A33" s="33" t="s">
        <v>59</v>
      </c>
      <c r="B33" s="65" t="s">
        <v>60</v>
      </c>
      <c r="C33" s="66">
        <f>+C34+C35+C36+C37+C38+C39+C40+C41+C42+C43</f>
        <v>2312353</v>
      </c>
      <c r="D33" s="66">
        <f>+D34+D35+D36+D37+D38+D39+D40+D41+D42+D43</f>
        <v>0</v>
      </c>
      <c r="E33" s="66">
        <f>+E34+E35+E36+E37+E38+E39+E40+E41+E42+E43</f>
        <v>2312353</v>
      </c>
      <c r="F33" s="66">
        <f>+F34+F35+F36+F37+F38+F39+F40+F41+F42+F43</f>
        <v>1461707</v>
      </c>
      <c r="G33" s="66">
        <f>+G34+G35+G36+G37+G38+G39+G40+G41+G42+G43</f>
        <v>3774060</v>
      </c>
    </row>
    <row r="34" spans="1:7" s="3" customFormat="1" ht="15.75">
      <c r="A34" s="51" t="s">
        <v>61</v>
      </c>
      <c r="B34" s="67" t="s">
        <v>62</v>
      </c>
      <c r="C34" s="68"/>
      <c r="D34" s="68"/>
      <c r="E34" s="68"/>
      <c r="F34" s="68">
        <v>225000</v>
      </c>
      <c r="G34" s="68">
        <f>E34+F34</f>
        <v>225000</v>
      </c>
    </row>
    <row r="35" spans="1:7" s="3" customFormat="1" ht="15.75">
      <c r="A35" s="40" t="s">
        <v>63</v>
      </c>
      <c r="B35" s="54" t="s">
        <v>64</v>
      </c>
      <c r="C35" s="69">
        <v>872789</v>
      </c>
      <c r="D35" s="69"/>
      <c r="E35" s="69">
        <v>872789</v>
      </c>
      <c r="F35" s="69"/>
      <c r="G35" s="68">
        <f aca="true" t="shared" si="2" ref="G35:G43">E35+F35</f>
        <v>872789</v>
      </c>
    </row>
    <row r="36" spans="1:7" s="3" customFormat="1" ht="15.75">
      <c r="A36" s="40" t="s">
        <v>65</v>
      </c>
      <c r="B36" s="54" t="s">
        <v>66</v>
      </c>
      <c r="C36" s="69"/>
      <c r="D36" s="69"/>
      <c r="E36" s="69"/>
      <c r="F36" s="69"/>
      <c r="G36" s="68">
        <f t="shared" si="2"/>
        <v>0</v>
      </c>
    </row>
    <row r="37" spans="1:7" s="3" customFormat="1" ht="15.75">
      <c r="A37" s="40" t="s">
        <v>67</v>
      </c>
      <c r="B37" s="54" t="s">
        <v>68</v>
      </c>
      <c r="C37" s="69">
        <v>945599</v>
      </c>
      <c r="D37" s="69"/>
      <c r="E37" s="69">
        <v>945599</v>
      </c>
      <c r="F37" s="69">
        <v>325000</v>
      </c>
      <c r="G37" s="68">
        <f t="shared" si="2"/>
        <v>1270599</v>
      </c>
    </row>
    <row r="38" spans="1:7" s="3" customFormat="1" ht="15.75">
      <c r="A38" s="40" t="s">
        <v>69</v>
      </c>
      <c r="B38" s="54" t="s">
        <v>70</v>
      </c>
      <c r="C38" s="69"/>
      <c r="D38" s="69"/>
      <c r="E38" s="69"/>
      <c r="F38" s="69"/>
      <c r="G38" s="68">
        <f t="shared" si="2"/>
        <v>0</v>
      </c>
    </row>
    <row r="39" spans="1:7" s="3" customFormat="1" ht="15.75">
      <c r="A39" s="40" t="s">
        <v>71</v>
      </c>
      <c r="B39" s="54" t="s">
        <v>72</v>
      </c>
      <c r="C39" s="69">
        <v>490965</v>
      </c>
      <c r="D39" s="69"/>
      <c r="E39" s="69">
        <v>490965</v>
      </c>
      <c r="F39" s="69">
        <v>310757</v>
      </c>
      <c r="G39" s="68">
        <f t="shared" si="2"/>
        <v>801722</v>
      </c>
    </row>
    <row r="40" spans="1:7" s="3" customFormat="1" ht="15.75">
      <c r="A40" s="40" t="s">
        <v>73</v>
      </c>
      <c r="B40" s="54" t="s">
        <v>245</v>
      </c>
      <c r="C40" s="69"/>
      <c r="D40" s="69"/>
      <c r="E40" s="69"/>
      <c r="F40" s="69">
        <v>600950</v>
      </c>
      <c r="G40" s="68">
        <f t="shared" si="2"/>
        <v>600950</v>
      </c>
    </row>
    <row r="41" spans="1:7" s="3" customFormat="1" ht="15.75">
      <c r="A41" s="40" t="s">
        <v>74</v>
      </c>
      <c r="B41" s="54" t="s">
        <v>75</v>
      </c>
      <c r="C41" s="69">
        <v>3000</v>
      </c>
      <c r="D41" s="69"/>
      <c r="E41" s="69">
        <v>3000</v>
      </c>
      <c r="F41" s="69"/>
      <c r="G41" s="68">
        <f t="shared" si="2"/>
        <v>3000</v>
      </c>
    </row>
    <row r="42" spans="1:7" s="3" customFormat="1" ht="15.75">
      <c r="A42" s="40" t="s">
        <v>76</v>
      </c>
      <c r="B42" s="54" t="s">
        <v>77</v>
      </c>
      <c r="C42" s="74"/>
      <c r="D42" s="74"/>
      <c r="E42" s="74"/>
      <c r="F42" s="74"/>
      <c r="G42" s="68">
        <f t="shared" si="2"/>
        <v>0</v>
      </c>
    </row>
    <row r="43" spans="1:7" s="3" customFormat="1" ht="16.5" thickBot="1">
      <c r="A43" s="58" t="s">
        <v>78</v>
      </c>
      <c r="B43" s="53" t="s">
        <v>79</v>
      </c>
      <c r="C43" s="75">
        <v>0</v>
      </c>
      <c r="D43" s="75">
        <v>0</v>
      </c>
      <c r="E43" s="75">
        <v>0</v>
      </c>
      <c r="F43" s="75">
        <v>0</v>
      </c>
      <c r="G43" s="68">
        <f t="shared" si="2"/>
        <v>0</v>
      </c>
    </row>
    <row r="44" spans="1:7" s="3" customFormat="1" ht="16.5" thickBot="1">
      <c r="A44" s="33" t="s">
        <v>80</v>
      </c>
      <c r="B44" s="65" t="s">
        <v>81</v>
      </c>
      <c r="C44" s="66">
        <f>+C45+C46+C47+C48+C49</f>
        <v>0</v>
      </c>
      <c r="D44" s="66">
        <f>+D45+D46+D47+D48+D49</f>
        <v>0</v>
      </c>
      <c r="E44" s="66">
        <f>+E45+E46+E47+E48+E49</f>
        <v>0</v>
      </c>
      <c r="F44" s="66">
        <f>+F45+F46+F47+F48+F49</f>
        <v>0</v>
      </c>
      <c r="G44" s="66">
        <f>+G45+G46+G47+G48+G49</f>
        <v>0</v>
      </c>
    </row>
    <row r="45" spans="1:7" s="3" customFormat="1" ht="15.75">
      <c r="A45" s="51" t="s">
        <v>82</v>
      </c>
      <c r="B45" s="67" t="s">
        <v>83</v>
      </c>
      <c r="C45" s="76"/>
      <c r="D45" s="76"/>
      <c r="E45" s="76"/>
      <c r="F45" s="76"/>
      <c r="G45" s="76"/>
    </row>
    <row r="46" spans="1:7" s="3" customFormat="1" ht="15.75">
      <c r="A46" s="40" t="s">
        <v>224</v>
      </c>
      <c r="B46" s="54" t="s">
        <v>85</v>
      </c>
      <c r="C46" s="74"/>
      <c r="D46" s="74"/>
      <c r="E46" s="74"/>
      <c r="F46" s="74"/>
      <c r="G46" s="74"/>
    </row>
    <row r="47" spans="1:7" s="3" customFormat="1" ht="15.75">
      <c r="A47" s="40" t="s">
        <v>86</v>
      </c>
      <c r="B47" s="54" t="s">
        <v>87</v>
      </c>
      <c r="C47" s="74"/>
      <c r="D47" s="74"/>
      <c r="E47" s="74"/>
      <c r="F47" s="74"/>
      <c r="G47" s="74"/>
    </row>
    <row r="48" spans="1:7" s="3" customFormat="1" ht="15.75">
      <c r="A48" s="40" t="s">
        <v>88</v>
      </c>
      <c r="B48" s="54" t="s">
        <v>89</v>
      </c>
      <c r="C48" s="74"/>
      <c r="D48" s="74"/>
      <c r="E48" s="74"/>
      <c r="F48" s="74"/>
      <c r="G48" s="74"/>
    </row>
    <row r="49" spans="1:7" s="3" customFormat="1" ht="16.5" thickBot="1">
      <c r="A49" s="58" t="s">
        <v>90</v>
      </c>
      <c r="B49" s="53" t="s">
        <v>91</v>
      </c>
      <c r="C49" s="75"/>
      <c r="D49" s="75"/>
      <c r="E49" s="75"/>
      <c r="F49" s="75"/>
      <c r="G49" s="75"/>
    </row>
    <row r="50" spans="1:7" s="3" customFormat="1" ht="16.5" thickBot="1">
      <c r="A50" s="33" t="s">
        <v>92</v>
      </c>
      <c r="B50" s="65" t="s">
        <v>93</v>
      </c>
      <c r="C50" s="66"/>
      <c r="D50" s="66"/>
      <c r="E50" s="66"/>
      <c r="F50" s="66"/>
      <c r="G50" s="66"/>
    </row>
    <row r="51" spans="1:7" s="3" customFormat="1" ht="15.75">
      <c r="A51" s="51" t="s">
        <v>94</v>
      </c>
      <c r="B51" s="67" t="s">
        <v>95</v>
      </c>
      <c r="C51" s="68"/>
      <c r="D51" s="68"/>
      <c r="E51" s="68"/>
      <c r="F51" s="68"/>
      <c r="G51" s="68"/>
    </row>
    <row r="52" spans="1:7" s="3" customFormat="1" ht="15.75">
      <c r="A52" s="40" t="s">
        <v>96</v>
      </c>
      <c r="B52" s="54" t="s">
        <v>97</v>
      </c>
      <c r="C52" s="69"/>
      <c r="D52" s="69"/>
      <c r="E52" s="69"/>
      <c r="F52" s="69"/>
      <c r="G52" s="69"/>
    </row>
    <row r="53" spans="1:7" s="3" customFormat="1" ht="15.75">
      <c r="A53" s="40" t="s">
        <v>98</v>
      </c>
      <c r="B53" s="54" t="s">
        <v>99</v>
      </c>
      <c r="C53" s="69"/>
      <c r="D53" s="69"/>
      <c r="E53" s="69"/>
      <c r="F53" s="69"/>
      <c r="G53" s="69"/>
    </row>
    <row r="54" spans="1:7" s="3" customFormat="1" ht="16.5" thickBot="1">
      <c r="A54" s="58" t="s">
        <v>100</v>
      </c>
      <c r="B54" s="53" t="s">
        <v>101</v>
      </c>
      <c r="C54" s="71"/>
      <c r="D54" s="71"/>
      <c r="E54" s="71"/>
      <c r="F54" s="71"/>
      <c r="G54" s="71"/>
    </row>
    <row r="55" spans="1:7" s="3" customFormat="1" ht="16.5" thickBot="1">
      <c r="A55" s="33" t="s">
        <v>102</v>
      </c>
      <c r="B55" s="70" t="s">
        <v>103</v>
      </c>
      <c r="C55" s="66"/>
      <c r="D55" s="66"/>
      <c r="E55" s="66"/>
      <c r="F55" s="66"/>
      <c r="G55" s="66"/>
    </row>
    <row r="56" spans="1:7" s="3" customFormat="1" ht="15.75">
      <c r="A56" s="51" t="s">
        <v>104</v>
      </c>
      <c r="B56" s="67" t="s">
        <v>105</v>
      </c>
      <c r="C56" s="74"/>
      <c r="D56" s="74"/>
      <c r="E56" s="74"/>
      <c r="F56" s="74"/>
      <c r="G56" s="74"/>
    </row>
    <row r="57" spans="1:7" s="3" customFormat="1" ht="15.75">
      <c r="A57" s="40" t="s">
        <v>106</v>
      </c>
      <c r="B57" s="54" t="s">
        <v>107</v>
      </c>
      <c r="C57" s="74"/>
      <c r="D57" s="74"/>
      <c r="E57" s="74"/>
      <c r="F57" s="74"/>
      <c r="G57" s="74"/>
    </row>
    <row r="58" spans="1:7" s="3" customFormat="1" ht="15.75">
      <c r="A58" s="40" t="s">
        <v>108</v>
      </c>
      <c r="B58" s="54" t="s">
        <v>109</v>
      </c>
      <c r="C58" s="74"/>
      <c r="D58" s="74"/>
      <c r="E58" s="74"/>
      <c r="F58" s="74"/>
      <c r="G58" s="74"/>
    </row>
    <row r="59" spans="1:7" s="3" customFormat="1" ht="16.5" thickBot="1">
      <c r="A59" s="58" t="s">
        <v>110</v>
      </c>
      <c r="B59" s="53" t="s">
        <v>111</v>
      </c>
      <c r="C59" s="74"/>
      <c r="D59" s="74"/>
      <c r="E59" s="74"/>
      <c r="F59" s="74"/>
      <c r="G59" s="74"/>
    </row>
    <row r="60" spans="1:7" s="3" customFormat="1" ht="16.5" thickBot="1">
      <c r="A60" s="33" t="s">
        <v>112</v>
      </c>
      <c r="B60" s="65" t="s">
        <v>227</v>
      </c>
      <c r="C60" s="72">
        <f>+C5+C12+C19+C26+C33+C44+C50+C55</f>
        <v>72061007</v>
      </c>
      <c r="D60" s="72">
        <f>+D5+D12+D19+D26+D33+D44+D50+D55</f>
        <v>1232194</v>
      </c>
      <c r="E60" s="72">
        <f>+E5+E12+E19+E26+E33+E44+E50+E55</f>
        <v>73293201</v>
      </c>
      <c r="F60" s="72">
        <f>+F5+F12+F19+F26+F33+F44+F50+F55</f>
        <v>69936412</v>
      </c>
      <c r="G60" s="72">
        <f>+G5+G12+G19+G26+G33+G44+G50+G55</f>
        <v>143229613</v>
      </c>
    </row>
    <row r="61" spans="1:7" s="3" customFormat="1" ht="16.5" thickBot="1">
      <c r="A61" s="77" t="s">
        <v>217</v>
      </c>
      <c r="B61" s="70" t="s">
        <v>113</v>
      </c>
      <c r="C61" s="66"/>
      <c r="D61" s="66"/>
      <c r="E61" s="66"/>
      <c r="F61" s="66"/>
      <c r="G61" s="66"/>
    </row>
    <row r="62" spans="1:7" s="3" customFormat="1" ht="15.75">
      <c r="A62" s="51" t="s">
        <v>114</v>
      </c>
      <c r="B62" s="67" t="s">
        <v>115</v>
      </c>
      <c r="C62" s="74"/>
      <c r="D62" s="74"/>
      <c r="E62" s="74"/>
      <c r="F62" s="74"/>
      <c r="G62" s="74"/>
    </row>
    <row r="63" spans="1:7" s="3" customFormat="1" ht="15.75">
      <c r="A63" s="40" t="s">
        <v>116</v>
      </c>
      <c r="B63" s="54" t="s">
        <v>117</v>
      </c>
      <c r="C63" s="74"/>
      <c r="D63" s="74"/>
      <c r="E63" s="74"/>
      <c r="F63" s="74"/>
      <c r="G63" s="74"/>
    </row>
    <row r="64" spans="1:7" s="3" customFormat="1" ht="16.5" thickBot="1">
      <c r="A64" s="58" t="s">
        <v>118</v>
      </c>
      <c r="B64" s="53" t="s">
        <v>119</v>
      </c>
      <c r="C64" s="74"/>
      <c r="D64" s="74"/>
      <c r="E64" s="74"/>
      <c r="F64" s="74"/>
      <c r="G64" s="74"/>
    </row>
    <row r="65" spans="1:7" s="3" customFormat="1" ht="16.5" thickBot="1">
      <c r="A65" s="77" t="s">
        <v>228</v>
      </c>
      <c r="B65" s="70" t="s">
        <v>120</v>
      </c>
      <c r="C65" s="66"/>
      <c r="D65" s="66"/>
      <c r="E65" s="66"/>
      <c r="F65" s="66"/>
      <c r="G65" s="66"/>
    </row>
    <row r="66" spans="1:7" s="3" customFormat="1" ht="15.75">
      <c r="A66" s="51" t="s">
        <v>121</v>
      </c>
      <c r="B66" s="67" t="s">
        <v>122</v>
      </c>
      <c r="C66" s="74"/>
      <c r="D66" s="74"/>
      <c r="E66" s="74"/>
      <c r="F66" s="74"/>
      <c r="G66" s="74"/>
    </row>
    <row r="67" spans="1:7" s="3" customFormat="1" ht="15.75">
      <c r="A67" s="40" t="s">
        <v>123</v>
      </c>
      <c r="B67" s="54" t="s">
        <v>124</v>
      </c>
      <c r="C67" s="74"/>
      <c r="D67" s="74"/>
      <c r="E67" s="74"/>
      <c r="F67" s="74"/>
      <c r="G67" s="74"/>
    </row>
    <row r="68" spans="1:7" s="3" customFormat="1" ht="15.75">
      <c r="A68" s="40" t="s">
        <v>125</v>
      </c>
      <c r="B68" s="54" t="s">
        <v>126</v>
      </c>
      <c r="C68" s="74"/>
      <c r="D68" s="74"/>
      <c r="E68" s="74"/>
      <c r="F68" s="74"/>
      <c r="G68" s="74"/>
    </row>
    <row r="69" spans="1:7" s="3" customFormat="1" ht="16.5" thickBot="1">
      <c r="A69" s="58" t="s">
        <v>127</v>
      </c>
      <c r="B69" s="53" t="s">
        <v>128</v>
      </c>
      <c r="C69" s="74"/>
      <c r="D69" s="74"/>
      <c r="E69" s="74"/>
      <c r="F69" s="74"/>
      <c r="G69" s="74"/>
    </row>
    <row r="70" spans="1:7" s="3" customFormat="1" ht="16.5" thickBot="1">
      <c r="A70" s="77" t="s">
        <v>229</v>
      </c>
      <c r="B70" s="70" t="s">
        <v>129</v>
      </c>
      <c r="C70" s="66">
        <f>+C71+C72</f>
        <v>2502339</v>
      </c>
      <c r="D70" s="66">
        <f>+D71+D72</f>
        <v>0</v>
      </c>
      <c r="E70" s="66">
        <f>+E71+E72</f>
        <v>2502339</v>
      </c>
      <c r="F70" s="66">
        <f>+F71+F72</f>
        <v>776458</v>
      </c>
      <c r="G70" s="66">
        <f>+G71+G72</f>
        <v>3278797</v>
      </c>
    </row>
    <row r="71" spans="1:7" s="3" customFormat="1" ht="15.75">
      <c r="A71" s="51" t="s">
        <v>130</v>
      </c>
      <c r="B71" s="67" t="s">
        <v>131</v>
      </c>
      <c r="C71" s="74">
        <v>2502339</v>
      </c>
      <c r="D71" s="74"/>
      <c r="E71" s="74">
        <v>2502339</v>
      </c>
      <c r="F71" s="74">
        <v>776458</v>
      </c>
      <c r="G71" s="74">
        <f>F71+E71</f>
        <v>3278797</v>
      </c>
    </row>
    <row r="72" spans="1:7" s="3" customFormat="1" ht="16.5" thickBot="1">
      <c r="A72" s="58" t="s">
        <v>132</v>
      </c>
      <c r="B72" s="53" t="s">
        <v>133</v>
      </c>
      <c r="C72" s="74"/>
      <c r="D72" s="74"/>
      <c r="E72" s="74"/>
      <c r="F72" s="74"/>
      <c r="G72" s="74"/>
    </row>
    <row r="73" spans="1:7" s="3" customFormat="1" ht="16.5" thickBot="1">
      <c r="A73" s="77" t="s">
        <v>230</v>
      </c>
      <c r="B73" s="70" t="s">
        <v>134</v>
      </c>
      <c r="C73" s="66"/>
      <c r="D73" s="66"/>
      <c r="E73" s="66"/>
      <c r="F73" s="66"/>
      <c r="G73" s="66"/>
    </row>
    <row r="74" spans="1:7" s="3" customFormat="1" ht="15.75">
      <c r="A74" s="51" t="s">
        <v>135</v>
      </c>
      <c r="B74" s="67" t="s">
        <v>136</v>
      </c>
      <c r="C74" s="74"/>
      <c r="D74" s="74"/>
      <c r="E74" s="74"/>
      <c r="F74" s="74"/>
      <c r="G74" s="74"/>
    </row>
    <row r="75" spans="1:7" s="3" customFormat="1" ht="15.75">
      <c r="A75" s="40" t="s">
        <v>137</v>
      </c>
      <c r="B75" s="54" t="s">
        <v>138</v>
      </c>
      <c r="C75" s="74"/>
      <c r="D75" s="74"/>
      <c r="E75" s="74"/>
      <c r="F75" s="74"/>
      <c r="G75" s="74"/>
    </row>
    <row r="76" spans="1:7" s="3" customFormat="1" ht="16.5" thickBot="1">
      <c r="A76" s="58" t="s">
        <v>139</v>
      </c>
      <c r="B76" s="53" t="s">
        <v>140</v>
      </c>
      <c r="C76" s="74"/>
      <c r="D76" s="74"/>
      <c r="E76" s="74"/>
      <c r="F76" s="74"/>
      <c r="G76" s="74"/>
    </row>
    <row r="77" spans="1:7" s="3" customFormat="1" ht="16.5" thickBot="1">
      <c r="A77" s="77" t="s">
        <v>231</v>
      </c>
      <c r="B77" s="70" t="s">
        <v>141</v>
      </c>
      <c r="C77" s="66">
        <f>+C78+C79+C80+C81</f>
        <v>24167838</v>
      </c>
      <c r="D77" s="66">
        <f>+D78+D79+D80+D81</f>
        <v>0</v>
      </c>
      <c r="E77" s="66">
        <f>+E78+E79+E80+E81</f>
        <v>24167838</v>
      </c>
      <c r="F77" s="66">
        <f>+F78+F79+F80+F81</f>
        <v>-3247850</v>
      </c>
      <c r="G77" s="66">
        <f>+G78+G79+G80+G81</f>
        <v>20919988</v>
      </c>
    </row>
    <row r="78" spans="1:7" s="3" customFormat="1" ht="15.75">
      <c r="A78" s="78" t="s">
        <v>232</v>
      </c>
      <c r="B78" s="67" t="s">
        <v>142</v>
      </c>
      <c r="C78" s="74">
        <v>24167838</v>
      </c>
      <c r="D78" s="74"/>
      <c r="E78" s="74">
        <v>24167838</v>
      </c>
      <c r="F78" s="74">
        <v>-3247850</v>
      </c>
      <c r="G78" s="74">
        <f>F78+E78</f>
        <v>20919988</v>
      </c>
    </row>
    <row r="79" spans="1:7" s="3" customFormat="1" ht="15.75">
      <c r="A79" s="79" t="s">
        <v>233</v>
      </c>
      <c r="B79" s="54" t="s">
        <v>143</v>
      </c>
      <c r="C79" s="74"/>
      <c r="D79" s="74"/>
      <c r="E79" s="74"/>
      <c r="F79" s="74"/>
      <c r="G79" s="74"/>
    </row>
    <row r="80" spans="1:7" s="3" customFormat="1" ht="15.75">
      <c r="A80" s="79" t="s">
        <v>234</v>
      </c>
      <c r="B80" s="54" t="s">
        <v>144</v>
      </c>
      <c r="C80" s="74"/>
      <c r="D80" s="74"/>
      <c r="E80" s="74"/>
      <c r="F80" s="74"/>
      <c r="G80" s="74"/>
    </row>
    <row r="81" spans="1:7" s="3" customFormat="1" ht="16.5" thickBot="1">
      <c r="A81" s="80" t="s">
        <v>235</v>
      </c>
      <c r="B81" s="53" t="s">
        <v>145</v>
      </c>
      <c r="C81" s="74"/>
      <c r="D81" s="74"/>
      <c r="E81" s="74"/>
      <c r="F81" s="74"/>
      <c r="G81" s="74"/>
    </row>
    <row r="82" spans="1:7" s="3" customFormat="1" ht="16.5" thickBot="1">
      <c r="A82" s="77" t="s">
        <v>236</v>
      </c>
      <c r="B82" s="70" t="s">
        <v>146</v>
      </c>
      <c r="C82" s="81"/>
      <c r="D82" s="81"/>
      <c r="E82" s="81"/>
      <c r="F82" s="81"/>
      <c r="G82" s="81"/>
    </row>
    <row r="83" spans="1:7" s="3" customFormat="1" ht="16.5" thickBot="1">
      <c r="A83" s="77" t="s">
        <v>237</v>
      </c>
      <c r="B83" s="70" t="s">
        <v>147</v>
      </c>
      <c r="C83" s="72">
        <f>+C61+C65+C70+C77+C82</f>
        <v>26670177</v>
      </c>
      <c r="D83" s="72">
        <f>+D61+D65+D70+D77+D82</f>
        <v>0</v>
      </c>
      <c r="E83" s="72">
        <f>+E61+E65+E70+E77+E82</f>
        <v>26670177</v>
      </c>
      <c r="F83" s="72">
        <f>+F61+F65+F70+F77+F82</f>
        <v>-2471392</v>
      </c>
      <c r="G83" s="72">
        <f>+G61+G65+G70+G77+G82</f>
        <v>24198785</v>
      </c>
    </row>
    <row r="84" spans="1:7" s="3" customFormat="1" ht="27" customHeight="1" thickBot="1">
      <c r="A84" s="77" t="s">
        <v>238</v>
      </c>
      <c r="B84" s="70" t="s">
        <v>239</v>
      </c>
      <c r="C84" s="72">
        <f>+C60+C83</f>
        <v>98731184</v>
      </c>
      <c r="D84" s="72">
        <f>+D60+D83</f>
        <v>1232194</v>
      </c>
      <c r="E84" s="72">
        <f>+E60+E83</f>
        <v>99963378</v>
      </c>
      <c r="F84" s="72">
        <f>+F60+F83</f>
        <v>67465020</v>
      </c>
      <c r="G84" s="72">
        <f>+G60+G83</f>
        <v>167428398</v>
      </c>
    </row>
    <row r="85" spans="1:7" s="3" customFormat="1" ht="15.75">
      <c r="A85" s="20"/>
      <c r="B85" s="20"/>
      <c r="C85" s="20"/>
      <c r="D85" s="20"/>
      <c r="E85" s="20"/>
      <c r="F85" s="20"/>
      <c r="G85" s="20"/>
    </row>
    <row r="86" spans="1:9" ht="16.5" customHeight="1">
      <c r="A86" s="23" t="s">
        <v>148</v>
      </c>
      <c r="B86" s="23"/>
      <c r="C86" s="23"/>
      <c r="D86" s="1"/>
      <c r="E86" s="1"/>
      <c r="F86" s="1"/>
      <c r="G86" s="1"/>
      <c r="I86" s="1" t="s">
        <v>223</v>
      </c>
    </row>
    <row r="87" spans="1:7" s="4" customFormat="1" ht="16.5" customHeight="1" thickBot="1">
      <c r="A87" s="24"/>
      <c r="B87" s="24"/>
      <c r="C87" s="19"/>
      <c r="D87" s="19"/>
      <c r="E87" s="19"/>
      <c r="F87" s="19"/>
      <c r="G87" s="28" t="s">
        <v>226</v>
      </c>
    </row>
    <row r="88" spans="1:7" ht="32.25" thickBot="1">
      <c r="A88" s="33" t="s">
        <v>1</v>
      </c>
      <c r="B88" s="29" t="s">
        <v>149</v>
      </c>
      <c r="C88" s="29" t="s">
        <v>225</v>
      </c>
      <c r="D88" s="29" t="s">
        <v>244</v>
      </c>
      <c r="E88" s="29" t="s">
        <v>225</v>
      </c>
      <c r="F88" s="29" t="s">
        <v>247</v>
      </c>
      <c r="G88" s="29" t="s">
        <v>225</v>
      </c>
    </row>
    <row r="89" spans="1:7" s="2" customFormat="1" ht="16.5" thickBot="1">
      <c r="A89" s="33">
        <v>1</v>
      </c>
      <c r="B89" s="29">
        <v>2</v>
      </c>
      <c r="C89" s="29">
        <v>3</v>
      </c>
      <c r="D89" s="29">
        <v>4</v>
      </c>
      <c r="E89" s="29">
        <v>5</v>
      </c>
      <c r="F89" s="29">
        <v>6</v>
      </c>
      <c r="G89" s="29">
        <v>7</v>
      </c>
    </row>
    <row r="90" spans="1:7" ht="16.5" thickBot="1">
      <c r="A90" s="34" t="s">
        <v>3</v>
      </c>
      <c r="B90" s="35" t="s">
        <v>240</v>
      </c>
      <c r="C90" s="36">
        <f>+C91+C92+C93+C94+C95</f>
        <v>49091000</v>
      </c>
      <c r="D90" s="36">
        <f>+D91+D92+D93+D94+D95</f>
        <v>2484025</v>
      </c>
      <c r="E90" s="36">
        <f>+E91+E92+E93+E94+E95</f>
        <v>51575025</v>
      </c>
      <c r="F90" s="36">
        <f>+F91+F92+F93+F94+F95</f>
        <v>20135113</v>
      </c>
      <c r="G90" s="21">
        <f>F90+E90</f>
        <v>71710138</v>
      </c>
    </row>
    <row r="91" spans="1:7" ht="15.75">
      <c r="A91" s="37" t="s">
        <v>5</v>
      </c>
      <c r="B91" s="38" t="s">
        <v>150</v>
      </c>
      <c r="C91" s="39">
        <v>17990673</v>
      </c>
      <c r="D91" s="39">
        <v>5475</v>
      </c>
      <c r="E91" s="39">
        <f>+C91+D91</f>
        <v>17996148</v>
      </c>
      <c r="F91" s="39">
        <v>15240375</v>
      </c>
      <c r="G91" s="30">
        <f>F91+E91</f>
        <v>33236523</v>
      </c>
    </row>
    <row r="92" spans="1:7" ht="15.75">
      <c r="A92" s="40" t="s">
        <v>7</v>
      </c>
      <c r="B92" s="41" t="s">
        <v>151</v>
      </c>
      <c r="C92" s="31">
        <v>2450185</v>
      </c>
      <c r="D92" s="31">
        <v>-120562</v>
      </c>
      <c r="E92" s="31">
        <f>+C92+D92</f>
        <v>2329623</v>
      </c>
      <c r="F92" s="31">
        <v>3085250</v>
      </c>
      <c r="G92" s="31">
        <f aca="true" t="shared" si="3" ref="G92:G105">F92+E92</f>
        <v>5414873</v>
      </c>
    </row>
    <row r="93" spans="1:7" ht="15.75">
      <c r="A93" s="40" t="s">
        <v>9</v>
      </c>
      <c r="B93" s="41" t="s">
        <v>152</v>
      </c>
      <c r="C93" s="42">
        <v>14978143</v>
      </c>
      <c r="D93" s="42"/>
      <c r="E93" s="42">
        <v>14978143</v>
      </c>
      <c r="F93" s="42">
        <v>30000</v>
      </c>
      <c r="G93" s="31">
        <f t="shared" si="3"/>
        <v>15008143</v>
      </c>
    </row>
    <row r="94" spans="1:7" ht="15.75">
      <c r="A94" s="40" t="s">
        <v>11</v>
      </c>
      <c r="B94" s="41" t="s">
        <v>153</v>
      </c>
      <c r="C94" s="42">
        <v>2101000</v>
      </c>
      <c r="D94" s="42"/>
      <c r="E94" s="42">
        <v>2101000</v>
      </c>
      <c r="F94" s="42">
        <v>3088600</v>
      </c>
      <c r="G94" s="31">
        <f t="shared" si="3"/>
        <v>5189600</v>
      </c>
    </row>
    <row r="95" spans="1:7" ht="15.75">
      <c r="A95" s="40" t="s">
        <v>154</v>
      </c>
      <c r="B95" s="43" t="s">
        <v>155</v>
      </c>
      <c r="C95" s="42">
        <v>11570999</v>
      </c>
      <c r="D95" s="42">
        <f>+D96+D97+D98+D99+D100+D101+D102+D103+D104+D105</f>
        <v>2599112</v>
      </c>
      <c r="E95" s="42">
        <f>+E96+E97+E98+E99+E100+E101+E102+E103+E104+E105</f>
        <v>14170111</v>
      </c>
      <c r="F95" s="42">
        <v>-1309112</v>
      </c>
      <c r="G95" s="31">
        <f t="shared" si="3"/>
        <v>12860999</v>
      </c>
    </row>
    <row r="96" spans="1:7" ht="15.75">
      <c r="A96" s="40" t="s">
        <v>15</v>
      </c>
      <c r="B96" s="41" t="s">
        <v>156</v>
      </c>
      <c r="C96" s="42"/>
      <c r="D96" s="42"/>
      <c r="E96" s="42"/>
      <c r="F96" s="42"/>
      <c r="G96" s="31">
        <f t="shared" si="3"/>
        <v>0</v>
      </c>
    </row>
    <row r="97" spans="1:7" ht="15.75">
      <c r="A97" s="40" t="s">
        <v>157</v>
      </c>
      <c r="B97" s="44" t="s">
        <v>158</v>
      </c>
      <c r="C97" s="42"/>
      <c r="D97" s="42"/>
      <c r="E97" s="42"/>
      <c r="F97" s="42"/>
      <c r="G97" s="31">
        <f t="shared" si="3"/>
        <v>0</v>
      </c>
    </row>
    <row r="98" spans="1:7" ht="15.75">
      <c r="A98" s="40" t="s">
        <v>159</v>
      </c>
      <c r="B98" s="45" t="s">
        <v>160</v>
      </c>
      <c r="C98" s="42"/>
      <c r="D98" s="42"/>
      <c r="E98" s="42"/>
      <c r="F98" s="42"/>
      <c r="G98" s="31">
        <f t="shared" si="3"/>
        <v>0</v>
      </c>
    </row>
    <row r="99" spans="1:7" ht="15.75">
      <c r="A99" s="40" t="s">
        <v>161</v>
      </c>
      <c r="B99" s="45" t="s">
        <v>162</v>
      </c>
      <c r="C99" s="42"/>
      <c r="D99" s="42"/>
      <c r="E99" s="42"/>
      <c r="F99" s="42"/>
      <c r="G99" s="31">
        <f t="shared" si="3"/>
        <v>0</v>
      </c>
    </row>
    <row r="100" spans="1:7" ht="15.75">
      <c r="A100" s="40" t="s">
        <v>163</v>
      </c>
      <c r="B100" s="44" t="s">
        <v>164</v>
      </c>
      <c r="C100" s="42">
        <v>11330999</v>
      </c>
      <c r="D100" s="42">
        <v>1599112</v>
      </c>
      <c r="E100" s="42">
        <f>+C100+D100</f>
        <v>12930111</v>
      </c>
      <c r="F100" s="42">
        <v>-1309112</v>
      </c>
      <c r="G100" s="31">
        <f t="shared" si="3"/>
        <v>11620999</v>
      </c>
    </row>
    <row r="101" spans="1:7" ht="15.75">
      <c r="A101" s="40" t="s">
        <v>165</v>
      </c>
      <c r="B101" s="44" t="s">
        <v>166</v>
      </c>
      <c r="C101" s="42"/>
      <c r="D101" s="42"/>
      <c r="E101" s="42"/>
      <c r="F101" s="42"/>
      <c r="G101" s="31">
        <f t="shared" si="3"/>
        <v>0</v>
      </c>
    </row>
    <row r="102" spans="1:7" ht="15.75">
      <c r="A102" s="40" t="s">
        <v>167</v>
      </c>
      <c r="B102" s="45" t="s">
        <v>168</v>
      </c>
      <c r="C102" s="42"/>
      <c r="D102" s="42"/>
      <c r="E102" s="42"/>
      <c r="F102" s="42"/>
      <c r="G102" s="31">
        <f t="shared" si="3"/>
        <v>0</v>
      </c>
    </row>
    <row r="103" spans="1:7" ht="15.75">
      <c r="A103" s="46" t="s">
        <v>169</v>
      </c>
      <c r="B103" s="47" t="s">
        <v>170</v>
      </c>
      <c r="C103" s="42"/>
      <c r="D103" s="42"/>
      <c r="E103" s="42"/>
      <c r="F103" s="42"/>
      <c r="G103" s="31">
        <f t="shared" si="3"/>
        <v>0</v>
      </c>
    </row>
    <row r="104" spans="1:7" ht="15.75">
      <c r="A104" s="40" t="s">
        <v>171</v>
      </c>
      <c r="B104" s="47" t="s">
        <v>172</v>
      </c>
      <c r="C104" s="42"/>
      <c r="D104" s="42"/>
      <c r="E104" s="42"/>
      <c r="F104" s="42"/>
      <c r="G104" s="31">
        <f t="shared" si="3"/>
        <v>0</v>
      </c>
    </row>
    <row r="105" spans="1:7" ht="16.5" thickBot="1">
      <c r="A105" s="48" t="s">
        <v>173</v>
      </c>
      <c r="B105" s="49" t="s">
        <v>174</v>
      </c>
      <c r="C105" s="32">
        <v>240000</v>
      </c>
      <c r="D105" s="32">
        <v>1000000</v>
      </c>
      <c r="E105" s="32">
        <f>+C105+D105</f>
        <v>1240000</v>
      </c>
      <c r="F105" s="32"/>
      <c r="G105" s="32">
        <f t="shared" si="3"/>
        <v>1240000</v>
      </c>
    </row>
    <row r="106" spans="1:7" ht="16.5" thickBot="1">
      <c r="A106" s="33" t="s">
        <v>17</v>
      </c>
      <c r="B106" s="50" t="s">
        <v>221</v>
      </c>
      <c r="C106" s="21">
        <f>+C107+C109+C111</f>
        <v>29688952</v>
      </c>
      <c r="D106" s="21">
        <f>+D107+D109+D111</f>
        <v>0</v>
      </c>
      <c r="E106" s="21">
        <f>+E107+E109+E111</f>
        <v>29688952</v>
      </c>
      <c r="F106" s="21">
        <f>+F107+F109+F111</f>
        <v>54406958</v>
      </c>
      <c r="G106" s="21">
        <f>+G107+G109+G111</f>
        <v>84095910</v>
      </c>
    </row>
    <row r="107" spans="1:7" ht="15.75">
      <c r="A107" s="51" t="s">
        <v>19</v>
      </c>
      <c r="B107" s="41" t="s">
        <v>175</v>
      </c>
      <c r="C107" s="30">
        <v>23216821</v>
      </c>
      <c r="D107" s="30"/>
      <c r="E107" s="30">
        <v>23216821</v>
      </c>
      <c r="F107" s="30">
        <v>54406958</v>
      </c>
      <c r="G107" s="30">
        <f>F107+E107</f>
        <v>77623779</v>
      </c>
    </row>
    <row r="108" spans="1:7" ht="15.75">
      <c r="A108" s="51" t="s">
        <v>21</v>
      </c>
      <c r="B108" s="52" t="s">
        <v>176</v>
      </c>
      <c r="C108" s="30"/>
      <c r="D108" s="30"/>
      <c r="E108" s="30"/>
      <c r="F108" s="30"/>
      <c r="G108" s="30">
        <f aca="true" t="shared" si="4" ref="G108:G119">F108+E108</f>
        <v>0</v>
      </c>
    </row>
    <row r="109" spans="1:7" ht="15.75">
      <c r="A109" s="51" t="s">
        <v>23</v>
      </c>
      <c r="B109" s="52" t="s">
        <v>177</v>
      </c>
      <c r="C109" s="31">
        <v>6472131</v>
      </c>
      <c r="D109" s="31"/>
      <c r="E109" s="31">
        <v>6472131</v>
      </c>
      <c r="F109" s="31"/>
      <c r="G109" s="30">
        <f t="shared" si="4"/>
        <v>6472131</v>
      </c>
    </row>
    <row r="110" spans="1:7" ht="15.75">
      <c r="A110" s="51" t="s">
        <v>25</v>
      </c>
      <c r="B110" s="52" t="s">
        <v>178</v>
      </c>
      <c r="C110" s="31"/>
      <c r="D110" s="31"/>
      <c r="E110" s="31"/>
      <c r="F110" s="31"/>
      <c r="G110" s="30">
        <f t="shared" si="4"/>
        <v>0</v>
      </c>
    </row>
    <row r="111" spans="1:7" ht="15.75">
      <c r="A111" s="51" t="s">
        <v>27</v>
      </c>
      <c r="B111" s="53" t="s">
        <v>179</v>
      </c>
      <c r="C111" s="31"/>
      <c r="D111" s="31"/>
      <c r="E111" s="31"/>
      <c r="F111" s="31"/>
      <c r="G111" s="30">
        <f t="shared" si="4"/>
        <v>0</v>
      </c>
    </row>
    <row r="112" spans="1:7" ht="15.75">
      <c r="A112" s="51" t="s">
        <v>29</v>
      </c>
      <c r="B112" s="54" t="s">
        <v>180</v>
      </c>
      <c r="C112" s="31"/>
      <c r="D112" s="31"/>
      <c r="E112" s="31"/>
      <c r="F112" s="31"/>
      <c r="G112" s="30">
        <f t="shared" si="4"/>
        <v>0</v>
      </c>
    </row>
    <row r="113" spans="1:7" ht="15.75">
      <c r="A113" s="51" t="s">
        <v>181</v>
      </c>
      <c r="B113" s="55" t="s">
        <v>182</v>
      </c>
      <c r="C113" s="31"/>
      <c r="D113" s="31"/>
      <c r="E113" s="31"/>
      <c r="F113" s="31"/>
      <c r="G113" s="30">
        <f t="shared" si="4"/>
        <v>0</v>
      </c>
    </row>
    <row r="114" spans="1:7" ht="15.75">
      <c r="A114" s="51" t="s">
        <v>183</v>
      </c>
      <c r="B114" s="45" t="s">
        <v>162</v>
      </c>
      <c r="C114" s="31"/>
      <c r="D114" s="31"/>
      <c r="E114" s="31"/>
      <c r="F114" s="31"/>
      <c r="G114" s="30">
        <f t="shared" si="4"/>
        <v>0</v>
      </c>
    </row>
    <row r="115" spans="1:7" ht="15.75">
      <c r="A115" s="51" t="s">
        <v>184</v>
      </c>
      <c r="B115" s="45" t="s">
        <v>185</v>
      </c>
      <c r="C115" s="31"/>
      <c r="D115" s="31"/>
      <c r="E115" s="31"/>
      <c r="F115" s="31"/>
      <c r="G115" s="30">
        <f t="shared" si="4"/>
        <v>0</v>
      </c>
    </row>
    <row r="116" spans="1:7" ht="15.75">
      <c r="A116" s="51" t="s">
        <v>186</v>
      </c>
      <c r="B116" s="45" t="s">
        <v>187</v>
      </c>
      <c r="C116" s="31"/>
      <c r="D116" s="31"/>
      <c r="E116" s="31"/>
      <c r="F116" s="31"/>
      <c r="G116" s="30">
        <f t="shared" si="4"/>
        <v>0</v>
      </c>
    </row>
    <row r="117" spans="1:7" ht="15.75">
      <c r="A117" s="51" t="s">
        <v>188</v>
      </c>
      <c r="B117" s="45" t="s">
        <v>168</v>
      </c>
      <c r="C117" s="31"/>
      <c r="D117" s="31"/>
      <c r="E117" s="31"/>
      <c r="F117" s="31"/>
      <c r="G117" s="30">
        <f t="shared" si="4"/>
        <v>0</v>
      </c>
    </row>
    <row r="118" spans="1:7" ht="15.75">
      <c r="A118" s="51" t="s">
        <v>189</v>
      </c>
      <c r="B118" s="45" t="s">
        <v>190</v>
      </c>
      <c r="C118" s="31"/>
      <c r="D118" s="31"/>
      <c r="E118" s="31"/>
      <c r="F118" s="31"/>
      <c r="G118" s="30">
        <f t="shared" si="4"/>
        <v>0</v>
      </c>
    </row>
    <row r="119" spans="1:7" ht="16.5" thickBot="1">
      <c r="A119" s="46" t="s">
        <v>191</v>
      </c>
      <c r="B119" s="45" t="s">
        <v>192</v>
      </c>
      <c r="C119" s="42"/>
      <c r="D119" s="42"/>
      <c r="E119" s="42"/>
      <c r="F119" s="42"/>
      <c r="G119" s="30">
        <f t="shared" si="4"/>
        <v>0</v>
      </c>
    </row>
    <row r="120" spans="1:7" ht="16.5" thickBot="1">
      <c r="A120" s="33" t="s">
        <v>31</v>
      </c>
      <c r="B120" s="56" t="s">
        <v>193</v>
      </c>
      <c r="C120" s="21">
        <f>+C121+C122</f>
        <v>18974180</v>
      </c>
      <c r="D120" s="21">
        <f>+D121+D122</f>
        <v>-1251831</v>
      </c>
      <c r="E120" s="21">
        <f>+E121+E122</f>
        <v>17722349</v>
      </c>
      <c r="F120" s="21">
        <f>+F121+F122</f>
        <v>-8677051</v>
      </c>
      <c r="G120" s="21">
        <f>+G121+G122</f>
        <v>9045298</v>
      </c>
    </row>
    <row r="121" spans="1:7" ht="15.75">
      <c r="A121" s="51" t="s">
        <v>33</v>
      </c>
      <c r="B121" s="57" t="s">
        <v>194</v>
      </c>
      <c r="C121" s="30">
        <v>18974180</v>
      </c>
      <c r="D121" s="30">
        <v>-1251831</v>
      </c>
      <c r="E121" s="30">
        <f>+C121+D121</f>
        <v>17722349</v>
      </c>
      <c r="F121" s="30">
        <v>-8677051</v>
      </c>
      <c r="G121" s="30">
        <f>+E121+F121</f>
        <v>9045298</v>
      </c>
    </row>
    <row r="122" spans="1:7" ht="16.5" thickBot="1">
      <c r="A122" s="58" t="s">
        <v>35</v>
      </c>
      <c r="B122" s="52" t="s">
        <v>195</v>
      </c>
      <c r="C122" s="42"/>
      <c r="D122" s="42"/>
      <c r="E122" s="42"/>
      <c r="F122" s="42"/>
      <c r="G122" s="42"/>
    </row>
    <row r="123" spans="1:7" ht="16.5" thickBot="1">
      <c r="A123" s="33" t="s">
        <v>196</v>
      </c>
      <c r="B123" s="56" t="s">
        <v>241</v>
      </c>
      <c r="C123" s="21">
        <f>+C90+C106+C120</f>
        <v>97754132</v>
      </c>
      <c r="D123" s="21">
        <f>+D90+D106+D120</f>
        <v>1232194</v>
      </c>
      <c r="E123" s="21">
        <f>+E120+E106+E90</f>
        <v>98986326</v>
      </c>
      <c r="F123" s="21">
        <f>+F90+F106+F120</f>
        <v>65865020</v>
      </c>
      <c r="G123" s="21">
        <f>+G120+G106+G90</f>
        <v>164851346</v>
      </c>
    </row>
    <row r="124" spans="1:7" ht="16.5" thickBot="1">
      <c r="A124" s="33" t="s">
        <v>59</v>
      </c>
      <c r="B124" s="56" t="s">
        <v>197</v>
      </c>
      <c r="C124" s="21"/>
      <c r="D124" s="21"/>
      <c r="E124" s="21"/>
      <c r="F124" s="21"/>
      <c r="G124" s="21"/>
    </row>
    <row r="125" spans="1:7" ht="15.75">
      <c r="A125" s="51" t="s">
        <v>61</v>
      </c>
      <c r="B125" s="57" t="s">
        <v>198</v>
      </c>
      <c r="C125" s="31"/>
      <c r="D125" s="31"/>
      <c r="E125" s="31"/>
      <c r="F125" s="31"/>
      <c r="G125" s="31"/>
    </row>
    <row r="126" spans="1:7" ht="15.75">
      <c r="A126" s="51" t="s">
        <v>63</v>
      </c>
      <c r="B126" s="57" t="s">
        <v>199</v>
      </c>
      <c r="C126" s="31"/>
      <c r="D126" s="31"/>
      <c r="E126" s="31"/>
      <c r="F126" s="31"/>
      <c r="G126" s="31"/>
    </row>
    <row r="127" spans="1:7" ht="16.5" thickBot="1">
      <c r="A127" s="46" t="s">
        <v>65</v>
      </c>
      <c r="B127" s="43" t="s">
        <v>200</v>
      </c>
      <c r="C127" s="31"/>
      <c r="D127" s="31"/>
      <c r="E127" s="31"/>
      <c r="F127" s="31"/>
      <c r="G127" s="31"/>
    </row>
    <row r="128" spans="1:7" ht="16.5" thickBot="1">
      <c r="A128" s="33" t="s">
        <v>80</v>
      </c>
      <c r="B128" s="56" t="s">
        <v>201</v>
      </c>
      <c r="C128" s="21"/>
      <c r="D128" s="21"/>
      <c r="E128" s="21"/>
      <c r="F128" s="21">
        <f>SUM(F129:F132)</f>
        <v>1600000</v>
      </c>
      <c r="G128" s="21">
        <f>F128+E128</f>
        <v>1600000</v>
      </c>
    </row>
    <row r="129" spans="1:7" ht="15.75">
      <c r="A129" s="51" t="s">
        <v>82</v>
      </c>
      <c r="B129" s="57" t="s">
        <v>202</v>
      </c>
      <c r="C129" s="31"/>
      <c r="D129" s="31"/>
      <c r="E129" s="31"/>
      <c r="F129" s="31"/>
      <c r="G129" s="31"/>
    </row>
    <row r="130" spans="1:7" ht="15.75">
      <c r="A130" s="51" t="s">
        <v>84</v>
      </c>
      <c r="B130" s="57" t="s">
        <v>203</v>
      </c>
      <c r="C130" s="31"/>
      <c r="D130" s="31"/>
      <c r="E130" s="31"/>
      <c r="F130" s="31"/>
      <c r="G130" s="31"/>
    </row>
    <row r="131" spans="1:7" ht="15.75">
      <c r="A131" s="51" t="s">
        <v>86</v>
      </c>
      <c r="B131" s="57" t="s">
        <v>204</v>
      </c>
      <c r="C131" s="31"/>
      <c r="D131" s="31"/>
      <c r="E131" s="31"/>
      <c r="F131" s="31">
        <v>1600000</v>
      </c>
      <c r="G131" s="31">
        <f>F131+E131</f>
        <v>1600000</v>
      </c>
    </row>
    <row r="132" spans="1:7" ht="16.5" thickBot="1">
      <c r="A132" s="46" t="s">
        <v>88</v>
      </c>
      <c r="B132" s="43" t="s">
        <v>205</v>
      </c>
      <c r="C132" s="31"/>
      <c r="D132" s="31"/>
      <c r="E132" s="31"/>
      <c r="F132" s="31"/>
      <c r="G132" s="31"/>
    </row>
    <row r="133" spans="1:7" ht="16.5" thickBot="1">
      <c r="A133" s="33" t="s">
        <v>206</v>
      </c>
      <c r="B133" s="56" t="s">
        <v>207</v>
      </c>
      <c r="C133" s="59">
        <v>977052</v>
      </c>
      <c r="D133" s="59"/>
      <c r="E133" s="59">
        <v>977052</v>
      </c>
      <c r="F133" s="59"/>
      <c r="G133" s="59">
        <v>977052</v>
      </c>
    </row>
    <row r="134" spans="1:7" ht="15.75">
      <c r="A134" s="51" t="s">
        <v>94</v>
      </c>
      <c r="B134" s="57" t="s">
        <v>208</v>
      </c>
      <c r="C134" s="31"/>
      <c r="D134" s="31"/>
      <c r="E134" s="31"/>
      <c r="F134" s="31"/>
      <c r="G134" s="31"/>
    </row>
    <row r="135" spans="1:7" ht="15.75">
      <c r="A135" s="51" t="s">
        <v>96</v>
      </c>
      <c r="B135" s="57" t="s">
        <v>209</v>
      </c>
      <c r="C135" s="31">
        <v>977052</v>
      </c>
      <c r="D135" s="31"/>
      <c r="E135" s="31">
        <v>977052</v>
      </c>
      <c r="F135" s="31"/>
      <c r="G135" s="31">
        <v>977052</v>
      </c>
    </row>
    <row r="136" spans="1:7" ht="15.75">
      <c r="A136" s="51" t="s">
        <v>98</v>
      </c>
      <c r="B136" s="57" t="s">
        <v>210</v>
      </c>
      <c r="C136" s="31"/>
      <c r="D136" s="31"/>
      <c r="E136" s="31"/>
      <c r="F136" s="31"/>
      <c r="G136" s="31"/>
    </row>
    <row r="137" spans="1:7" ht="16.5" thickBot="1">
      <c r="A137" s="46" t="s">
        <v>100</v>
      </c>
      <c r="B137" s="43" t="s">
        <v>211</v>
      </c>
      <c r="C137" s="31"/>
      <c r="D137" s="31"/>
      <c r="E137" s="31"/>
      <c r="F137" s="31"/>
      <c r="G137" s="31"/>
    </row>
    <row r="138" spans="1:7" ht="16.5" thickBot="1">
      <c r="A138" s="33" t="s">
        <v>102</v>
      </c>
      <c r="B138" s="56" t="s">
        <v>242</v>
      </c>
      <c r="C138" s="60"/>
      <c r="D138" s="60"/>
      <c r="E138" s="60"/>
      <c r="F138" s="60"/>
      <c r="G138" s="60"/>
    </row>
    <row r="139" spans="1:7" ht="15.75">
      <c r="A139" s="51" t="s">
        <v>104</v>
      </c>
      <c r="B139" s="57" t="s">
        <v>212</v>
      </c>
      <c r="C139" s="31"/>
      <c r="D139" s="31"/>
      <c r="E139" s="31"/>
      <c r="F139" s="31"/>
      <c r="G139" s="31"/>
    </row>
    <row r="140" spans="1:7" ht="15.75">
      <c r="A140" s="51" t="s">
        <v>106</v>
      </c>
      <c r="B140" s="57" t="s">
        <v>213</v>
      </c>
      <c r="C140" s="31"/>
      <c r="D140" s="31"/>
      <c r="E140" s="31"/>
      <c r="F140" s="31"/>
      <c r="G140" s="31"/>
    </row>
    <row r="141" spans="1:7" ht="15.75">
      <c r="A141" s="51" t="s">
        <v>108</v>
      </c>
      <c r="B141" s="57" t="s">
        <v>214</v>
      </c>
      <c r="C141" s="31"/>
      <c r="D141" s="31"/>
      <c r="E141" s="31"/>
      <c r="F141" s="31"/>
      <c r="G141" s="31"/>
    </row>
    <row r="142" spans="1:7" ht="16.5" thickBot="1">
      <c r="A142" s="51" t="s">
        <v>110</v>
      </c>
      <c r="B142" s="57" t="s">
        <v>215</v>
      </c>
      <c r="C142" s="31"/>
      <c r="D142" s="31"/>
      <c r="E142" s="31"/>
      <c r="F142" s="31"/>
      <c r="G142" s="31"/>
    </row>
    <row r="143" spans="1:9" ht="16.5" thickBot="1">
      <c r="A143" s="33" t="s">
        <v>112</v>
      </c>
      <c r="B143" s="56" t="s">
        <v>216</v>
      </c>
      <c r="C143" s="61">
        <f>+C124+C133+C138</f>
        <v>977052</v>
      </c>
      <c r="D143" s="61">
        <f>+D124+D133+D138</f>
        <v>0</v>
      </c>
      <c r="E143" s="61">
        <f>+E124+E133+E138</f>
        <v>977052</v>
      </c>
      <c r="F143" s="61">
        <f>+F124+F133+F138</f>
        <v>0</v>
      </c>
      <c r="G143" s="61">
        <f>+G124+G133+G138</f>
        <v>977052</v>
      </c>
      <c r="H143" s="5"/>
      <c r="I143" s="5"/>
    </row>
    <row r="144" spans="1:7" s="3" customFormat="1" ht="16.5" thickBot="1">
      <c r="A144" s="62" t="s">
        <v>217</v>
      </c>
      <c r="B144" s="63" t="s">
        <v>243</v>
      </c>
      <c r="C144" s="61">
        <f>+C123+C143</f>
        <v>98731184</v>
      </c>
      <c r="D144" s="61">
        <f>+D123+D143</f>
        <v>1232194</v>
      </c>
      <c r="E144" s="61">
        <f>+E143+E123</f>
        <v>99963378</v>
      </c>
      <c r="F144" s="61">
        <f>+F143+F128+F123</f>
        <v>67465020</v>
      </c>
      <c r="G144" s="61">
        <f>+G143+G128+G123</f>
        <v>167428398</v>
      </c>
    </row>
    <row r="145" spans="1:7" s="3" customFormat="1" ht="16.5" thickBot="1">
      <c r="A145" s="14"/>
      <c r="B145" s="11"/>
      <c r="C145" s="12"/>
      <c r="D145" s="12"/>
      <c r="E145" s="12"/>
      <c r="F145" s="12"/>
      <c r="G145" s="12"/>
    </row>
    <row r="146" spans="1:7" ht="16.5" thickBot="1">
      <c r="A146" s="25" t="s">
        <v>222</v>
      </c>
      <c r="B146" s="26"/>
      <c r="C146" s="13">
        <v>2</v>
      </c>
      <c r="D146" s="13"/>
      <c r="E146" s="13">
        <v>2</v>
      </c>
      <c r="F146" s="13"/>
      <c r="G146" s="13">
        <v>2</v>
      </c>
    </row>
    <row r="147" spans="1:7" ht="16.5" thickBot="1">
      <c r="A147" s="25" t="s">
        <v>246</v>
      </c>
      <c r="B147" s="26"/>
      <c r="C147" s="13">
        <v>6</v>
      </c>
      <c r="D147" s="13"/>
      <c r="E147" s="13">
        <v>11</v>
      </c>
      <c r="F147" s="13"/>
      <c r="G147" s="13">
        <v>11</v>
      </c>
    </row>
    <row r="148" spans="1:7" ht="15.75">
      <c r="A148" s="16"/>
      <c r="B148" s="10"/>
      <c r="C148" s="10"/>
      <c r="D148" s="10"/>
      <c r="E148" s="10"/>
      <c r="F148" s="10"/>
      <c r="G148" s="10"/>
    </row>
    <row r="149" spans="1:7" ht="15.75">
      <c r="A149" s="82" t="s">
        <v>218</v>
      </c>
      <c r="B149" s="82"/>
      <c r="C149" s="82"/>
      <c r="D149" s="1"/>
      <c r="E149" s="1"/>
      <c r="F149" s="1"/>
      <c r="G149" s="1"/>
    </row>
    <row r="150" spans="1:7" ht="15" customHeight="1" thickBot="1">
      <c r="A150" s="22"/>
      <c r="B150" s="22"/>
      <c r="C150" s="18"/>
      <c r="D150" s="18"/>
      <c r="E150" s="18"/>
      <c r="F150" s="18"/>
      <c r="G150" s="27" t="s">
        <v>226</v>
      </c>
    </row>
    <row r="151" spans="1:7" ht="19.5" customHeight="1" thickBot="1">
      <c r="A151" s="17" t="s">
        <v>3</v>
      </c>
      <c r="B151" s="8" t="s">
        <v>219</v>
      </c>
      <c r="C151" s="9">
        <f>+C60-C123</f>
        <v>-25693125</v>
      </c>
      <c r="D151" s="9">
        <f>+D60-D123</f>
        <v>0</v>
      </c>
      <c r="E151" s="9">
        <f>+E60-E123</f>
        <v>-25693125</v>
      </c>
      <c r="F151" s="9">
        <f>+F60-F123</f>
        <v>4071392</v>
      </c>
      <c r="G151" s="9">
        <f>+G60-G123</f>
        <v>-21621733</v>
      </c>
    </row>
    <row r="152" spans="1:7" ht="25.5" customHeight="1" thickBot="1">
      <c r="A152" s="17" t="s">
        <v>17</v>
      </c>
      <c r="B152" s="8" t="s">
        <v>220</v>
      </c>
      <c r="C152" s="9">
        <f>+C83-C143</f>
        <v>25693125</v>
      </c>
      <c r="D152" s="9">
        <f>+D83-D143</f>
        <v>0</v>
      </c>
      <c r="E152" s="9">
        <f>+E83-E143</f>
        <v>25693125</v>
      </c>
      <c r="F152" s="9">
        <f>+F83-F143</f>
        <v>-2471392</v>
      </c>
      <c r="G152" s="9">
        <f>+G83-G143</f>
        <v>23221733</v>
      </c>
    </row>
  </sheetData>
  <sheetProtection/>
  <mergeCells count="8">
    <mergeCell ref="A150:B150"/>
    <mergeCell ref="A86:C86"/>
    <mergeCell ref="A1:C1"/>
    <mergeCell ref="A2:B2"/>
    <mergeCell ref="A87:B87"/>
    <mergeCell ref="A149:C149"/>
    <mergeCell ref="A146:B146"/>
    <mergeCell ref="A147:B147"/>
  </mergeCells>
  <printOptions horizontalCentered="1"/>
  <pageMargins left="0.1968503937007874" right="0.1968503937007874" top="1.062992125984252" bottom="0.2755905511811024" header="0.7874015748031497" footer="0.5905511811023623"/>
  <pageSetup fitToHeight="2" horizontalDpi="600" verticalDpi="600" orientation="portrait" paperSize="9" scale="53" r:id="rId1"/>
  <headerFooter alignWithMargins="0">
    <oddHeader xml:space="preserve">&amp;C&amp;"Times New Roman CE,Félkövér"&amp;12Pári Község Önkormányzata
2018. ÉVI KÖLTSÉGVETÉSÉNEK ÖSSZEVONT MÉRLEGE&amp;10
&amp;R&amp;"Times New Roman CE,Félkövér dőlt"&amp;11 3. sz. melléklet </oddHeader>
  </headerFooter>
  <rowBreaks count="1" manualBreakCount="1">
    <brk id="84" max="6" man="1"/>
  </rowBreaks>
  <ignoredErrors>
    <ignoredError sqref="E91:E92 E100 D95:E95 E105 E121 E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2018-09-27T08:18:25Z</cp:lastPrinted>
  <dcterms:created xsi:type="dcterms:W3CDTF">2014-02-06T13:22:03Z</dcterms:created>
  <dcterms:modified xsi:type="dcterms:W3CDTF">2018-09-27T08:18:28Z</dcterms:modified>
  <cp:category/>
  <cp:version/>
  <cp:contentType/>
  <cp:contentStatus/>
</cp:coreProperties>
</file>