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 firstSheet="2" activeTab="8"/>
  </bookViews>
  <sheets>
    <sheet name="Cimrend" sheetId="1" r:id="rId1"/>
    <sheet name="Mérleg" sheetId="26" r:id="rId2"/>
    <sheet name="Össz.önk." sheetId="27" r:id="rId3"/>
    <sheet name="Önk" sheetId="28" r:id="rId4"/>
    <sheet name="Össz.hivatal" sheetId="29" r:id="rId5"/>
    <sheet name="Hiv" sheetId="30" r:id="rId6"/>
    <sheet name="Össz.Könyv" sheetId="31" r:id="rId7"/>
    <sheet name="Könyv" sheetId="32" r:id="rId8"/>
    <sheet name="Felhalm. mérleg" sheetId="3" r:id="rId9"/>
    <sheet name="létszám" sheetId="5" r:id="rId10"/>
    <sheet name="közp.tám." sheetId="18" r:id="rId11"/>
    <sheet name="Hitelek" sheetId="4" r:id="rId12"/>
    <sheet name="Kezesség" sheetId="22" r:id="rId13"/>
    <sheet name="Stabilit. tv." sheetId="20" r:id="rId14"/>
    <sheet name="Stab.tv.m." sheetId="21" r:id="rId15"/>
    <sheet name="többéves kih." sheetId="13" r:id="rId16"/>
    <sheet name="beruh. kiad." sheetId="14" r:id="rId17"/>
    <sheet name="felúj. kiad." sheetId="15" r:id="rId18"/>
    <sheet name="EU 12. sz." sheetId="24" r:id="rId19"/>
    <sheet name="EU 14. sz" sheetId="33" r:id="rId20"/>
    <sheet name="közvetett támogatás" sheetId="16" r:id="rId21"/>
    <sheet name="Helyi adó" sheetId="17" r:id="rId22"/>
    <sheet name="Önk.váll.m.fela." sheetId="23" r:id="rId23"/>
    <sheet name="ei. felhaszn. " sheetId="34" r:id="rId24"/>
    <sheet name="átmen,.gazd." sheetId="35" r:id="rId25"/>
  </sheets>
  <externalReferences>
    <externalReference r:id="rId26"/>
    <externalReference r:id="rId27"/>
  </externalReferences>
  <definedNames>
    <definedName name="_4._sz._sor_részletezése" localSheetId="24">#REF!</definedName>
    <definedName name="_4._sz._sor_részletezése" localSheetId="23">#REF!</definedName>
    <definedName name="_4._sz._sor_részletezése">#REF!</definedName>
    <definedName name="_xlnm.Print_Area" localSheetId="23">'ei. felhaszn. '!$A$1:$P$33</definedName>
    <definedName name="_xlnm.Print_Area" localSheetId="18">'EU 12. sz.'!$A$1:$E$41</definedName>
    <definedName name="_xlnm.Print_Area" localSheetId="19">'EU 14. sz'!$A$1:$E$41</definedName>
    <definedName name="_xlnm.Print_Area" localSheetId="17">'felúj. kiad.'!$A$1:$F$21</definedName>
    <definedName name="_xlnm.Print_Area" localSheetId="15">'többéves kih.'!$A$1:$L$22</definedName>
  </definedNames>
  <calcPr calcId="125725"/>
</workbook>
</file>

<file path=xl/calcChain.xml><?xml version="1.0" encoding="utf-8"?>
<calcChain xmlns="http://schemas.openxmlformats.org/spreadsheetml/2006/main">
  <c r="F358" i="28"/>
  <c r="C34" i="35"/>
  <c r="C20"/>
  <c r="O24" i="34"/>
  <c r="N24"/>
  <c r="M24"/>
  <c r="L24"/>
  <c r="K24"/>
  <c r="J24"/>
  <c r="I24"/>
  <c r="H24"/>
  <c r="G24"/>
  <c r="F24"/>
  <c r="E24"/>
  <c r="D24"/>
  <c r="C23"/>
  <c r="C22"/>
  <c r="C21"/>
  <c r="C20"/>
  <c r="C19"/>
  <c r="O16"/>
  <c r="N16"/>
  <c r="M16"/>
  <c r="L16"/>
  <c r="K16"/>
  <c r="J16"/>
  <c r="I16"/>
  <c r="H16"/>
  <c r="G16"/>
  <c r="F16"/>
  <c r="E16"/>
  <c r="D16"/>
  <c r="C15"/>
  <c r="C14"/>
  <c r="C13"/>
  <c r="C12"/>
  <c r="C11"/>
  <c r="C10"/>
  <c r="C9"/>
  <c r="C8"/>
  <c r="C24" i="23"/>
  <c r="E34" i="26"/>
  <c r="F34"/>
  <c r="G33"/>
  <c r="E21"/>
  <c r="F21"/>
  <c r="G20"/>
  <c r="C38" i="33"/>
  <c r="C27"/>
  <c r="B27"/>
  <c r="E26"/>
  <c r="E25"/>
  <c r="E24"/>
  <c r="E23"/>
  <c r="E22"/>
  <c r="E21"/>
  <c r="E20"/>
  <c r="D17"/>
  <c r="C17"/>
  <c r="B17"/>
  <c r="E16"/>
  <c r="E15"/>
  <c r="E14"/>
  <c r="E13"/>
  <c r="E12"/>
  <c r="E11"/>
  <c r="E10"/>
  <c r="C27" i="24"/>
  <c r="B21" i="15"/>
  <c r="G15" i="3"/>
  <c r="G31"/>
  <c r="H33"/>
  <c r="C15"/>
  <c r="F57" i="32"/>
  <c r="E57"/>
  <c r="D57"/>
  <c r="D58"/>
  <c r="F54"/>
  <c r="F55"/>
  <c r="F58"/>
  <c r="E52"/>
  <c r="F44"/>
  <c r="E44"/>
  <c r="F40"/>
  <c r="E40"/>
  <c r="F36"/>
  <c r="E33"/>
  <c r="E31"/>
  <c r="E28"/>
  <c r="E25"/>
  <c r="E36"/>
  <c r="F24"/>
  <c r="E24"/>
  <c r="E22"/>
  <c r="F21"/>
  <c r="E17"/>
  <c r="E15"/>
  <c r="E21"/>
  <c r="E12"/>
  <c r="E14"/>
  <c r="F10"/>
  <c r="E10"/>
  <c r="F8"/>
  <c r="E5"/>
  <c r="E8"/>
  <c r="D30" i="31"/>
  <c r="D32"/>
  <c r="D12"/>
  <c r="D17"/>
  <c r="D19"/>
  <c r="D5"/>
  <c r="F77" i="30"/>
  <c r="E77"/>
  <c r="D77"/>
  <c r="D78"/>
  <c r="E71"/>
  <c r="F74"/>
  <c r="F75"/>
  <c r="E68"/>
  <c r="E74"/>
  <c r="F61"/>
  <c r="E57"/>
  <c r="F54"/>
  <c r="E54"/>
  <c r="D54"/>
  <c r="F50"/>
  <c r="E45"/>
  <c r="E50"/>
  <c r="E55"/>
  <c r="E61"/>
  <c r="E39"/>
  <c r="E33"/>
  <c r="E28"/>
  <c r="F27"/>
  <c r="E27"/>
  <c r="D27"/>
  <c r="F24"/>
  <c r="E24"/>
  <c r="F62"/>
  <c r="E19"/>
  <c r="F16"/>
  <c r="E16"/>
  <c r="D16"/>
  <c r="F12"/>
  <c r="E12"/>
  <c r="F13"/>
  <c r="D30" i="29"/>
  <c r="D32"/>
  <c r="D12"/>
  <c r="D5"/>
  <c r="E463" i="28"/>
  <c r="E461"/>
  <c r="E456"/>
  <c r="F465"/>
  <c r="F466"/>
  <c r="F467"/>
  <c r="E454"/>
  <c r="E443"/>
  <c r="E435"/>
  <c r="E432"/>
  <c r="E428"/>
  <c r="F411"/>
  <c r="E405"/>
  <c r="E400"/>
  <c r="F398"/>
  <c r="E392"/>
  <c r="F395"/>
  <c r="F366"/>
  <c r="E366"/>
  <c r="E362"/>
  <c r="E364"/>
  <c r="F356"/>
  <c r="F353"/>
  <c r="E353"/>
  <c r="F351"/>
  <c r="E348"/>
  <c r="E351"/>
  <c r="E354"/>
  <c r="E356"/>
  <c r="F357"/>
  <c r="E344"/>
  <c r="F343"/>
  <c r="E340"/>
  <c r="F339"/>
  <c r="F335"/>
  <c r="E335"/>
  <c r="F333"/>
  <c r="E331"/>
  <c r="E333"/>
  <c r="F336"/>
  <c r="F323"/>
  <c r="E323"/>
  <c r="F321"/>
  <c r="E319"/>
  <c r="E321"/>
  <c r="F318"/>
  <c r="E318"/>
  <c r="F315"/>
  <c r="E312"/>
  <c r="F311"/>
  <c r="F307"/>
  <c r="E304"/>
  <c r="E307"/>
  <c r="F308"/>
  <c r="F294"/>
  <c r="E294"/>
  <c r="F292"/>
  <c r="E290"/>
  <c r="E288"/>
  <c r="E286"/>
  <c r="F285"/>
  <c r="E279"/>
  <c r="E285"/>
  <c r="F278"/>
  <c r="F274"/>
  <c r="E274"/>
  <c r="F275"/>
  <c r="F267"/>
  <c r="F263"/>
  <c r="E263"/>
  <c r="F259"/>
  <c r="E256"/>
  <c r="E259"/>
  <c r="F264"/>
  <c r="F268"/>
  <c r="F269"/>
  <c r="F236"/>
  <c r="E236"/>
  <c r="F234"/>
  <c r="E234"/>
  <c r="F232"/>
  <c r="E230"/>
  <c r="E228"/>
  <c r="E225"/>
  <c r="E232"/>
  <c r="F224"/>
  <c r="E220"/>
  <c r="E224"/>
  <c r="F237"/>
  <c r="F238"/>
  <c r="F239"/>
  <c r="F219"/>
  <c r="F215"/>
  <c r="E215"/>
  <c r="F213"/>
  <c r="E210"/>
  <c r="E213"/>
  <c r="F216"/>
  <c r="E191"/>
  <c r="E194"/>
  <c r="E189"/>
  <c r="F187"/>
  <c r="E187"/>
  <c r="F185"/>
  <c r="E180"/>
  <c r="E178"/>
  <c r="F177"/>
  <c r="E177"/>
  <c r="F173"/>
  <c r="E173"/>
  <c r="F174"/>
  <c r="E163"/>
  <c r="E165"/>
  <c r="F165"/>
  <c r="E155"/>
  <c r="E160"/>
  <c r="F160"/>
  <c r="E150"/>
  <c r="E148"/>
  <c r="E142"/>
  <c r="E145"/>
  <c r="F145"/>
  <c r="E137"/>
  <c r="E135"/>
  <c r="F129"/>
  <c r="E129"/>
  <c r="F127"/>
  <c r="E125"/>
  <c r="E127"/>
  <c r="F130"/>
  <c r="F131"/>
  <c r="F132"/>
  <c r="F119"/>
  <c r="E119"/>
  <c r="F117"/>
  <c r="E111"/>
  <c r="E107"/>
  <c r="F106"/>
  <c r="E106"/>
  <c r="F103"/>
  <c r="E100"/>
  <c r="E103"/>
  <c r="F99"/>
  <c r="F95"/>
  <c r="E95"/>
  <c r="F92"/>
  <c r="E90"/>
  <c r="E92"/>
  <c r="F96"/>
  <c r="F74"/>
  <c r="E74"/>
  <c r="F71"/>
  <c r="F68"/>
  <c r="E55"/>
  <c r="E48"/>
  <c r="F46"/>
  <c r="E40"/>
  <c r="E37"/>
  <c r="E46"/>
  <c r="F35"/>
  <c r="E35"/>
  <c r="F33"/>
  <c r="E21"/>
  <c r="E17"/>
  <c r="E13"/>
  <c r="E8"/>
  <c r="F7"/>
  <c r="E7"/>
  <c r="F5"/>
  <c r="E3"/>
  <c r="E5"/>
  <c r="F32" i="27"/>
  <c r="G31"/>
  <c r="F30"/>
  <c r="E30"/>
  <c r="G30"/>
  <c r="D30"/>
  <c r="D32"/>
  <c r="G29"/>
  <c r="G28"/>
  <c r="G27"/>
  <c r="G26"/>
  <c r="G25"/>
  <c r="G24"/>
  <c r="G23"/>
  <c r="O19"/>
  <c r="S18"/>
  <c r="R17"/>
  <c r="R19"/>
  <c r="Q17"/>
  <c r="Q19"/>
  <c r="P17"/>
  <c r="P19"/>
  <c r="O17"/>
  <c r="N17"/>
  <c r="N19"/>
  <c r="F17"/>
  <c r="F19"/>
  <c r="S16"/>
  <c r="S15"/>
  <c r="S14"/>
  <c r="S13"/>
  <c r="M12"/>
  <c r="M17"/>
  <c r="M19"/>
  <c r="L12"/>
  <c r="L17"/>
  <c r="L19"/>
  <c r="K12"/>
  <c r="K17"/>
  <c r="K19"/>
  <c r="J12"/>
  <c r="I12"/>
  <c r="I17"/>
  <c r="I19"/>
  <c r="H12"/>
  <c r="H17"/>
  <c r="H19"/>
  <c r="G12"/>
  <c r="G17"/>
  <c r="G19"/>
  <c r="F12"/>
  <c r="E12"/>
  <c r="D12"/>
  <c r="S11"/>
  <c r="S10"/>
  <c r="S9"/>
  <c r="S8"/>
  <c r="S7"/>
  <c r="S6"/>
  <c r="L5"/>
  <c r="K5"/>
  <c r="J5"/>
  <c r="J17"/>
  <c r="J19"/>
  <c r="I5"/>
  <c r="H5"/>
  <c r="G5"/>
  <c r="E5"/>
  <c r="S4"/>
  <c r="S3"/>
  <c r="G35" i="26"/>
  <c r="E32"/>
  <c r="G31"/>
  <c r="F30"/>
  <c r="F32"/>
  <c r="E30"/>
  <c r="D30"/>
  <c r="D32"/>
  <c r="G29"/>
  <c r="G28"/>
  <c r="G27"/>
  <c r="G26"/>
  <c r="G25"/>
  <c r="G24"/>
  <c r="G23"/>
  <c r="G30"/>
  <c r="G18"/>
  <c r="G16"/>
  <c r="G15"/>
  <c r="G14"/>
  <c r="G13"/>
  <c r="F12"/>
  <c r="F17"/>
  <c r="F19"/>
  <c r="E12"/>
  <c r="E17"/>
  <c r="E19"/>
  <c r="D12"/>
  <c r="G12"/>
  <c r="G11"/>
  <c r="G10"/>
  <c r="G9"/>
  <c r="G8"/>
  <c r="G7"/>
  <c r="G6"/>
  <c r="F5"/>
  <c r="E5"/>
  <c r="D5"/>
  <c r="G5"/>
  <c r="G4"/>
  <c r="G3"/>
  <c r="E117" i="28"/>
  <c r="F409"/>
  <c r="F412"/>
  <c r="F413"/>
  <c r="F45" i="32"/>
  <c r="F11"/>
  <c r="F14"/>
  <c r="F46"/>
  <c r="F47"/>
  <c r="F78" i="30"/>
  <c r="F63"/>
  <c r="F64"/>
  <c r="D17" i="29"/>
  <c r="D19"/>
  <c r="E17" i="27"/>
  <c r="E19"/>
  <c r="S5"/>
  <c r="S12"/>
  <c r="D17"/>
  <c r="D19"/>
  <c r="S19"/>
  <c r="S17"/>
  <c r="D17" i="26"/>
  <c r="D19"/>
  <c r="K21" i="13"/>
  <c r="K18"/>
  <c r="K17"/>
  <c r="K16"/>
  <c r="H27" i="17"/>
  <c r="B14" i="18"/>
  <c r="B13"/>
  <c r="B8"/>
  <c r="B5"/>
  <c r="E27" i="17"/>
  <c r="E21" i="24"/>
  <c r="E22"/>
  <c r="E23"/>
  <c r="E24"/>
  <c r="E25"/>
  <c r="E26"/>
  <c r="E20"/>
  <c r="E11"/>
  <c r="E12"/>
  <c r="E13"/>
  <c r="E14"/>
  <c r="E15"/>
  <c r="E16"/>
  <c r="E10"/>
  <c r="C38"/>
  <c r="B27"/>
  <c r="E27"/>
  <c r="D17"/>
  <c r="C17"/>
  <c r="B17"/>
  <c r="E17"/>
  <c r="E15" i="21"/>
  <c r="D15"/>
  <c r="C15"/>
  <c r="F21" i="15"/>
  <c r="E21"/>
  <c r="D21"/>
  <c r="F22" i="14"/>
  <c r="E22"/>
  <c r="D22"/>
  <c r="B22"/>
  <c r="J22" i="13"/>
  <c r="I22"/>
  <c r="H22"/>
  <c r="G22"/>
  <c r="F22"/>
  <c r="E22"/>
  <c r="K15"/>
  <c r="K14"/>
  <c r="K12"/>
  <c r="K11"/>
  <c r="K10"/>
  <c r="H30" i="5"/>
  <c r="K22" i="13"/>
  <c r="E27" i="33"/>
  <c r="E17"/>
  <c r="E152" i="28"/>
  <c r="F152"/>
  <c r="E32" i="27"/>
  <c r="G32"/>
  <c r="G32" i="26"/>
  <c r="G34"/>
  <c r="D34"/>
  <c r="D21"/>
  <c r="G19"/>
  <c r="G21"/>
  <c r="G17"/>
  <c r="F194" i="28"/>
  <c r="F120"/>
  <c r="F121"/>
  <c r="F122"/>
  <c r="E33"/>
  <c r="F47"/>
  <c r="E62"/>
  <c r="F62"/>
  <c r="E139"/>
  <c r="F139"/>
  <c r="E185"/>
  <c r="F188"/>
  <c r="E292"/>
  <c r="F295"/>
  <c r="F296"/>
  <c r="F297"/>
  <c r="F367"/>
  <c r="F368"/>
  <c r="F369"/>
  <c r="E447"/>
  <c r="F448"/>
  <c r="F449"/>
  <c r="F450"/>
  <c r="F324"/>
  <c r="F325"/>
  <c r="F326"/>
  <c r="F359"/>
  <c r="F195"/>
  <c r="F196"/>
  <c r="C24" i="34"/>
  <c r="C16"/>
  <c r="F72" i="28"/>
  <c r="F75"/>
</calcChain>
</file>

<file path=xl/sharedStrings.xml><?xml version="1.0" encoding="utf-8"?>
<sst xmlns="http://schemas.openxmlformats.org/spreadsheetml/2006/main" count="1533" uniqueCount="645">
  <si>
    <t>Cím száma és neve</t>
  </si>
  <si>
    <t>Alcím száma és neve</t>
  </si>
  <si>
    <t>Száma</t>
  </si>
  <si>
    <t>Neve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</si>
  <si>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</si>
  <si>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</si>
  <si>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</si>
  <si>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</si>
  <si>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</si>
  <si>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</si>
  <si>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</si>
  <si>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</si>
  <si>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</si>
  <si>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</si>
  <si>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</si>
  <si>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</si>
  <si>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</si>
  <si>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</si>
  <si>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</si>
  <si>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</si>
  <si>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</si>
  <si>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Polgármesteri  Hivatal</t>
  </si>
  <si>
    <t>Városi Könyvtár</t>
  </si>
  <si>
    <t>Megnevezés</t>
  </si>
  <si>
    <t>Dologi kiadások</t>
  </si>
  <si>
    <t>Ellátottak pénzbeni juttatásai</t>
  </si>
  <si>
    <t>Finanszírozási kiadások</t>
  </si>
  <si>
    <t>Finanszírozási bevételek</t>
  </si>
  <si>
    <t>Foglalkoztatotti létszám</t>
  </si>
  <si>
    <t>Felhalmozási bevétel</t>
  </si>
  <si>
    <t>Felhalmozási kiadás</t>
  </si>
  <si>
    <t>Panelprogram</t>
  </si>
  <si>
    <t>Tartalék</t>
  </si>
  <si>
    <t>Hitelező pénzintézet</t>
  </si>
  <si>
    <t>Hitel típusa</t>
  </si>
  <si>
    <t>Hitelszerződés szerinti összege</t>
  </si>
  <si>
    <t>Lejárat</t>
  </si>
  <si>
    <t>2014.</t>
  </si>
  <si>
    <t>2015.</t>
  </si>
  <si>
    <t>2016.</t>
  </si>
  <si>
    <t>2017.</t>
  </si>
  <si>
    <t>Szigetvári Takarékszövetkezet</t>
  </si>
  <si>
    <t>MFB fejlesztési hitel (01/08/18211266, 67, 68, 69) (Fejlesztési)</t>
  </si>
  <si>
    <t>Szigetvári Vár Kft hitele 01/07/18210166 (Fejlesztési)</t>
  </si>
  <si>
    <t>OTP Bank Nyrt</t>
  </si>
  <si>
    <t>Célhitel (Ö/3100/2010/0221) (Működési)</t>
  </si>
  <si>
    <t xml:space="preserve"> "Éven túli" hitel felvételre adósságrende-zési eljárásban lejárttá vált, átütemezésre került hitel visszafizetésére (Ö3100/2010/0222) (Működési)</t>
  </si>
  <si>
    <t xml:space="preserve"> </t>
  </si>
  <si>
    <t>Összesen</t>
  </si>
  <si>
    <t xml:space="preserve">                      Az Önkormányzat és költségvetési szervei</t>
  </si>
  <si>
    <t>Költségvetési</t>
  </si>
  <si>
    <t>engedélyezett létszám (fő)</t>
  </si>
  <si>
    <t>Család és Nővédelmi eü.gondozás</t>
  </si>
  <si>
    <t>Részönkormányzat</t>
  </si>
  <si>
    <t>Polgármesteri Hivatal</t>
  </si>
  <si>
    <t>Könyvtár</t>
  </si>
  <si>
    <t>Önkormányzat</t>
  </si>
  <si>
    <t>Összesen:</t>
  </si>
  <si>
    <t>Nemzetközi kapcsolatok</t>
  </si>
  <si>
    <t>BEVÉTELEK</t>
  </si>
  <si>
    <t>Talajterhelési díj</t>
  </si>
  <si>
    <t>ÁFA kölcsön visszafizetés</t>
  </si>
  <si>
    <t>Zrínyi Miklós díj</t>
  </si>
  <si>
    <t>Dologi kiadás</t>
  </si>
  <si>
    <t>Bérleti díj</t>
  </si>
  <si>
    <t>Személyi juttatás</t>
  </si>
  <si>
    <t>Személyi juttatás összesen</t>
  </si>
  <si>
    <t>Egyéb készletbeszerzés</t>
  </si>
  <si>
    <t>Óvodáztatási támogatás</t>
  </si>
  <si>
    <t>Polgármesteri keret</t>
  </si>
  <si>
    <t>Kitüntetések, plakettek</t>
  </si>
  <si>
    <t>Nemzetközi kapcsolatok szervezése</t>
  </si>
  <si>
    <t>Anyatej világnapja</t>
  </si>
  <si>
    <t>OEP finanszírozás</t>
  </si>
  <si>
    <t>Kamatbevétel</t>
  </si>
  <si>
    <t>Építményadó</t>
  </si>
  <si>
    <t>Telekadó</t>
  </si>
  <si>
    <t>Idegenforgalmi adó</t>
  </si>
  <si>
    <t>Iparűzési adó</t>
  </si>
  <si>
    <t>Üdülőhelyi feladatok támogatása</t>
  </si>
  <si>
    <t>Jubileumi jutalom</t>
  </si>
  <si>
    <t>Továbbképzés</t>
  </si>
  <si>
    <t>Építési hatósági díj</t>
  </si>
  <si>
    <t>Villamosenergia</t>
  </si>
  <si>
    <t>Gázenergia</t>
  </si>
  <si>
    <t>Könyvtári szolgáltatás</t>
  </si>
  <si>
    <t>Víz- és csatornadíj</t>
  </si>
  <si>
    <t>Karbantartási, kisjavítási szolgáltatás</t>
  </si>
  <si>
    <t>KIADÁSOK ÖSSZESEN</t>
  </si>
  <si>
    <t>BEVÉTELEK ÖSSZESEN</t>
  </si>
  <si>
    <t>Többéves kihatással járó döntésekből származó kötelezettségek célok szerint, évenkénti bontásban</t>
  </si>
  <si>
    <t>eFt</t>
  </si>
  <si>
    <t>sor-szám</t>
  </si>
  <si>
    <t>Kötelezettség jogcíme</t>
  </si>
  <si>
    <t>Köt. váll. éve</t>
  </si>
  <si>
    <t>Szerződő partner</t>
  </si>
  <si>
    <t>Összesen (5+6+7+8+9+10)</t>
  </si>
  <si>
    <t>Érvényesség</t>
  </si>
  <si>
    <t>Működési célű hiteltörlesztés</t>
  </si>
  <si>
    <t>Célhitel</t>
  </si>
  <si>
    <t>Éventúli hitel adósságrendezési eljárásban lejárttá vált átütemezésére került hitelek visszafizetésére</t>
  </si>
  <si>
    <t>MFB Fejlesztési hitel</t>
  </si>
  <si>
    <t>Szigetvári Vár Kft hitele</t>
  </si>
  <si>
    <t>"Szigetvár 2027" Kötvény</t>
  </si>
  <si>
    <t>Egyéb</t>
  </si>
  <si>
    <t>ÁFA kölcsön</t>
  </si>
  <si>
    <t>ÖSSZESEN</t>
  </si>
  <si>
    <t>Beruházás
megnevezése</t>
  </si>
  <si>
    <t>Teljes költség</t>
  </si>
  <si>
    <t>Kivitelezés kezdési
és befejezési éve</t>
  </si>
  <si>
    <t>6=(2-4-5)</t>
  </si>
  <si>
    <t>Felújítás
megnevezése</t>
  </si>
  <si>
    <t>Közvetett támogatások (kedvezmények) bemutatása</t>
  </si>
  <si>
    <t>sorszám</t>
  </si>
  <si>
    <t>Bevételi jogcím</t>
  </si>
  <si>
    <t>Kedvezmény nélkül
elérhető bevétel</t>
  </si>
  <si>
    <t>Kedvezmények
összege</t>
  </si>
  <si>
    <t>Ellátottak térítési díjának csökkentése, elengedése</t>
  </si>
  <si>
    <t>Ellátottak kártérítésének csökkentése, elengedése</t>
  </si>
  <si>
    <t>Lakosság részére lakásépítéshez, lakásvásárláshoz nyújtott kölcsön elengedése</t>
  </si>
  <si>
    <t>Lakosság részére lakásfelújításhoz nyújtott kölcsön elengedése</t>
  </si>
  <si>
    <t>…….-ból biztosított kedvezmény, mentesség</t>
  </si>
  <si>
    <t>Gépjárműadóból, egyéb helyi 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</si>
  <si>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</si>
  <si>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</si>
  <si>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</si>
  <si>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</si>
  <si>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Tervezett adóbevételek adónemenkénti részletezése</t>
  </si>
  <si>
    <t>Magánszemélyek kommunális adója</t>
  </si>
  <si>
    <t>Pótlékok birságok</t>
  </si>
  <si>
    <t>Helyi iparűzési adó</t>
  </si>
  <si>
    <t>Összeg  Ft-ban</t>
  </si>
  <si>
    <t>Önkormányzati hivatal működésének támogatása</t>
  </si>
  <si>
    <t>Település-üzemeltetéshez kapcsolódó feladatellátás támogatása</t>
  </si>
  <si>
    <t>Hitelszerző-dés szerinti összege</t>
  </si>
  <si>
    <t>2018.</t>
  </si>
  <si>
    <t>2019.</t>
  </si>
  <si>
    <t>2020.</t>
  </si>
  <si>
    <t>2021.</t>
  </si>
  <si>
    <t>2022.</t>
  </si>
  <si>
    <t>2023.</t>
  </si>
  <si>
    <t>2024.</t>
  </si>
  <si>
    <t xml:space="preserve">MFB fejlesztési hitel (Fejleszt.) (01/08/18211266, 67, 68, 69) </t>
  </si>
  <si>
    <t xml:space="preserve">Szigetvári Vár Kft hitele (Fejlesztési) 01/07/18210166  </t>
  </si>
  <si>
    <t>GEOTORR ÁFA kölcsön</t>
  </si>
  <si>
    <t>Készfizető kezességvállalás</t>
  </si>
  <si>
    <t>Erste Bank Nyrt.</t>
  </si>
  <si>
    <t>SZIGET-VÍZ Kft</t>
  </si>
  <si>
    <t>Szigetvári Takaréksz.</t>
  </si>
  <si>
    <t>Szigetvári Távhő Kft</t>
  </si>
  <si>
    <t>Saját bevételek</t>
  </si>
  <si>
    <t>x</t>
  </si>
  <si>
    <t>Ezer Ft-ban</t>
  </si>
  <si>
    <t>Ssz.</t>
  </si>
  <si>
    <t>Helyi adóból származó bevétel</t>
  </si>
  <si>
    <t>Az önkormányzati vagyon és az önkormányzatot megillető vagyoni értékű jog értékesítéséből és hasznosításából származó bevétel</t>
  </si>
  <si>
    <t>Az osztalék, a koncessziós díj és a hozambevétel</t>
  </si>
  <si>
    <t>Tárgyi eszközök és az immateriális jószág, részvény, részesedés, vállalat értékesítéséből vagy privatizációjából származó bevétel</t>
  </si>
  <si>
    <t>Bírság-, pótlék- és díjbevétel, valamint</t>
  </si>
  <si>
    <t>a kezességvállalással kapcsolatos megtérülés</t>
  </si>
  <si>
    <t>Hitelfelvevő neve</t>
  </si>
  <si>
    <t>Hitelt folyósító pénzintézet</t>
  </si>
  <si>
    <t>Felvett hitel összege</t>
  </si>
  <si>
    <t>Pénznem</t>
  </si>
  <si>
    <t>Hitel futamideje</t>
  </si>
  <si>
    <t>Hitel lejárata</t>
  </si>
  <si>
    <t>Ft</t>
  </si>
  <si>
    <t>1 év</t>
  </si>
  <si>
    <t>Erste Bank Hungary Zrt</t>
  </si>
  <si>
    <t>20 év</t>
  </si>
  <si>
    <t>Feladatok</t>
  </si>
  <si>
    <t>Tervezett összeg</t>
  </si>
  <si>
    <t>Rendőrésg hétvégi ügyelet támogatása</t>
  </si>
  <si>
    <t>Nonprofit szervezetek támogatása</t>
  </si>
  <si>
    <t>Városi rendezvények</t>
  </si>
  <si>
    <t>Zrínyi Miklós díj átadása</t>
  </si>
  <si>
    <t>Balatonmáriai ifjúsági tábor működési támogatás, egyéb támogatás</t>
  </si>
  <si>
    <t>Baranya Megyei Önkormányzati Társulás</t>
  </si>
  <si>
    <t>Szigetvári Kultur- és Zöld Zóna Egyesület</t>
  </si>
  <si>
    <t>Részönkormányzat - falunap és ifjúsági rendezvény</t>
  </si>
  <si>
    <t xml:space="preserve">                                   - tanulók bérlete</t>
  </si>
  <si>
    <t>Sziget-Víz weboldal készítése</t>
  </si>
  <si>
    <t>Tanuszoda PPP. szolg.díj</t>
  </si>
  <si>
    <t>Munkaruha</t>
  </si>
  <si>
    <t>Európai Uniós támogatással megvalósuló projektek
bevételei, kiadásai, hozzájárulások</t>
  </si>
  <si>
    <t>EU-s projekt neve, azonosítója:</t>
  </si>
  <si>
    <t>Források</t>
  </si>
  <si>
    <t>Saját erő</t>
  </si>
  <si>
    <t xml:space="preserve">     - saját erőből központi támogatás</t>
  </si>
  <si>
    <t>EU-s forrás</t>
  </si>
  <si>
    <t>Társfinanszírozás</t>
  </si>
  <si>
    <t>Hitel</t>
  </si>
  <si>
    <t>Egyéb forrás</t>
  </si>
  <si>
    <t>Források összesen</t>
  </si>
  <si>
    <t>Kiadások, költségek</t>
  </si>
  <si>
    <t>Személyi jellegű</t>
  </si>
  <si>
    <t>Dologi jellegű</t>
  </si>
  <si>
    <t>Beruházások, felújítások</t>
  </si>
  <si>
    <t>Támogatott neve</t>
  </si>
  <si>
    <t>Hozzájárulás (eFt)</t>
  </si>
  <si>
    <t xml:space="preserve">  Önkormányzat</t>
  </si>
  <si>
    <t xml:space="preserve">Előirányzat-felhasználási ütemterv </t>
  </si>
  <si>
    <t>Bevételek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</si>
  <si>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</si>
  <si>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</si>
  <si>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</si>
  <si>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</si>
  <si>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</si>
  <si>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</si>
  <si>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</si>
  <si>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</si>
  <si>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</si>
  <si>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</si>
  <si>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</si>
  <si>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</si>
  <si>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Kiadások</t>
  </si>
  <si>
    <t>Felújítás</t>
  </si>
  <si>
    <t>Beruházás</t>
  </si>
  <si>
    <t>Hitelállomány 2013. XII. 31.-én</t>
  </si>
  <si>
    <t>2014. évi költségvetési létszámkerete</t>
  </si>
  <si>
    <t>2014. évi előirányzat</t>
  </si>
  <si>
    <t xml:space="preserve">2014. előtti kifizetés </t>
  </si>
  <si>
    <t>2018-tól</t>
  </si>
  <si>
    <t>2014. évi beruházási kiadásainak előirányzata feladatonként</t>
  </si>
  <si>
    <t>2014. év utáni
szükséglet</t>
  </si>
  <si>
    <t>2014. évi felújítási kiadásainak előirányzata célonként</t>
  </si>
  <si>
    <t>2013. évi eredeti előirányzat</t>
  </si>
  <si>
    <t>2014. évi terv</t>
  </si>
  <si>
    <t>2014. évi esedékes törlesztés Ft-ban</t>
  </si>
  <si>
    <t>2014. évi önként vállalt működési feladatok</t>
  </si>
  <si>
    <t>Egyéb önkormányzati feladatok támogatása</t>
  </si>
  <si>
    <t>Óvodapedagógusok és az óvodapedagógusok nevelő munkáját közvetlenül segítők bértámogatása</t>
  </si>
  <si>
    <t>Óvodaműködtetési támogatás</t>
  </si>
  <si>
    <t>Hozzájárulás a pénzbeli szociális ellátáshoz</t>
  </si>
  <si>
    <t>Egyes szociális feladatok támogatása</t>
  </si>
  <si>
    <t>Bölcsődei ellátás</t>
  </si>
  <si>
    <t>Gyermekétkeztetés támogatása</t>
  </si>
  <si>
    <t>Önkormányzatok működésének általános támogatása  összesen</t>
  </si>
  <si>
    <t>Települési önkormányzatok egyes köznevelési és gyermekétkeztetési feladatainak támogatása  összesen</t>
  </si>
  <si>
    <t>Települési Önkormányzatok szociális és gyermekjóléti feladatainak támogatása  összesen</t>
  </si>
  <si>
    <t>Mindösszesen:</t>
  </si>
  <si>
    <t>Gépjárműadó  40 %   (átengedett)</t>
  </si>
  <si>
    <t xml:space="preserve"> melléklet</t>
  </si>
  <si>
    <t>Működési hitel (Ö-3100-2013-0030)</t>
  </si>
  <si>
    <t>Erste Bank Nyrt</t>
  </si>
  <si>
    <t>Éven túli lejáratú beruházási hitel ONK-0002/2013.</t>
  </si>
  <si>
    <t>Lizingszerződés MBLH13/007255</t>
  </si>
  <si>
    <t xml:space="preserve">3 havi euribor </t>
  </si>
  <si>
    <t xml:space="preserve">3 havi bubor </t>
  </si>
  <si>
    <t xml:space="preserve">3 havi CHF libor </t>
  </si>
  <si>
    <t xml:space="preserve">Kamat                            </t>
  </si>
  <si>
    <t>Merkantil Bank Zrt</t>
  </si>
  <si>
    <t xml:space="preserve"> Önkormányzati feladatok</t>
  </si>
  <si>
    <t>Működési hitel</t>
  </si>
  <si>
    <t xml:space="preserve">Merkantil Bank </t>
  </si>
  <si>
    <t>Lízingszerződés</t>
  </si>
  <si>
    <t>Erste Bank Zrt</t>
  </si>
  <si>
    <t>Az önkormányzat 2015. - 2017. évre vonatkozó - a Stabilitási törvény előírásainak megfelelő - saját bevételei,                                                                                                                                                                           a 353/2011. (XII. 30.) Korm. rend. 2. § szerint</t>
  </si>
  <si>
    <t xml:space="preserve">Felhalmozási célú hiteltörlesztés </t>
  </si>
  <si>
    <t xml:space="preserve">"Szigetvár 2027" CHF kötvény                       6.711.000 CHF 149 Ft (CHF árf.                                                         2013. dec. 31.  =  297,20 Ft,  (CHF árfolyam) (Fejlesztési)            </t>
  </si>
  <si>
    <t>Köztéri alkotás NKA forrás</t>
  </si>
  <si>
    <t>START gépbeszerzés Munkaügyi Központ támogatása</t>
  </si>
  <si>
    <t>Ady Endre utca burkolat javítás</t>
  </si>
  <si>
    <t>Homlokzat színezés</t>
  </si>
  <si>
    <t>Rendőrségi útfelújítás</t>
  </si>
  <si>
    <t>Polgármesteri Hivatal - Vár utca engedélyezési terv</t>
  </si>
  <si>
    <t>Forgalmirendhez kapcsolódó feladatok</t>
  </si>
  <si>
    <t xml:space="preserve">Orvosi rendelő bontási munkái </t>
  </si>
  <si>
    <t>START gépbeszerzés</t>
  </si>
  <si>
    <t>Digitális térkép</t>
  </si>
  <si>
    <t>Műfűves pótmunka</t>
  </si>
  <si>
    <t>Tanyagondnoki busz beszerzés</t>
  </si>
  <si>
    <t>Radován téri parkoló, sportpálya</t>
  </si>
  <si>
    <t>Köztéri alkotás</t>
  </si>
  <si>
    <t>ÁNTSZ melletti út megvásárlása</t>
  </si>
  <si>
    <t>"Szigetvár 2027" CHF kötvény (Fejl.)   6.711.000 CHF  149 Ft (CHF árf.)                                                                                            2013. dec. 31.  297,20 Ft (CHF árf.)</t>
  </si>
  <si>
    <t>Merkantilbank Zrt</t>
  </si>
  <si>
    <t>Éven túli lejár. beruházási hitel</t>
  </si>
  <si>
    <t>Gimnázium csúcsdísz vis maior</t>
  </si>
  <si>
    <t>Gimnázium csúcsdísz (NKA pályázat)</t>
  </si>
  <si>
    <t>Dzsámi tető felújítás</t>
  </si>
  <si>
    <t>Tartalék kazán beszerelése</t>
  </si>
  <si>
    <t>DDOP-2.1.1/A "CIVITAS INVICTA - A leghősiesebb város" projekt</t>
  </si>
  <si>
    <t>DDOP-4.1.1/A. Oroszlán-szív Prestige Média szolgáltatás</t>
  </si>
  <si>
    <t>APS Iratkezelési rendszer felhasználói jog</t>
  </si>
  <si>
    <t>Vigadó II. ütem</t>
  </si>
  <si>
    <t>Gimnáziumi csúcsdísz (NKA forrás)</t>
  </si>
  <si>
    <t>Köztéri szobor Sziget-Víz Kft támogatása</t>
  </si>
  <si>
    <t>ÁROP-1.A.5. pályázat immateriális javak beszerzése</t>
  </si>
  <si>
    <t>066 020 Város-, községgazdálkodási szolgáltatások</t>
  </si>
  <si>
    <t>066 020 Részönkormányzat</t>
  </si>
  <si>
    <t>064 010 Közvilágítás</t>
  </si>
  <si>
    <t>086 090 Mindenféle egyéb szabadidős szolgáltatás</t>
  </si>
  <si>
    <t>074 031 Család- és nővédelmi egészségügyi gondozás</t>
  </si>
  <si>
    <t>011 130 Önkormányzatok és önkormányzati hivatalok jogalkotó és általános igazgatási tevékenysége</t>
  </si>
  <si>
    <t>041 233 Hosszabb időtartamú közfoglalkoztatás</t>
  </si>
  <si>
    <t>031 030 Közterület rendjének fenntartása</t>
  </si>
  <si>
    <t>082 070 Történelmi hely, építmény, egyéb látványosság működtetése és megóvása</t>
  </si>
  <si>
    <t xml:space="preserve">106 010 Lakóingatlan szociális célú bérbeadása, üzemeltetése     </t>
  </si>
  <si>
    <t xml:space="preserve">105 010 Munkanélküli aktív korúak ellátásai </t>
  </si>
  <si>
    <t>106 020 Lakásfenntartással, lakhatással összefüggő ellátások</t>
  </si>
  <si>
    <t>104 051 Gyermekvédelmi pénzbeli ls ternészetbeni ellátások</t>
  </si>
  <si>
    <t>107 060 Egyéb szociális pénzbeli ellátások, támogatások</t>
  </si>
  <si>
    <t>101 150 Betegséggel kapcsolatos pénzbeli ellátások, támogatások</t>
  </si>
  <si>
    <t>011 220 Adó-, vám- és jövedéki igazgatás</t>
  </si>
  <si>
    <t>018 010 Önkormányzatok elszámolásai a központi költségvetéssel</t>
  </si>
  <si>
    <t>082 044 Könyvtári szolgáltatások</t>
  </si>
  <si>
    <t xml:space="preserve">KIADÁSOK   </t>
  </si>
  <si>
    <t>Hivatal</t>
  </si>
  <si>
    <t>K11</t>
  </si>
  <si>
    <t>Foglalkoztatottak személyi juttatása</t>
  </si>
  <si>
    <t>K12</t>
  </si>
  <si>
    <t>Külső személyi juttatás</t>
  </si>
  <si>
    <t>K1</t>
  </si>
  <si>
    <t>K2</t>
  </si>
  <si>
    <t>Munkaadókat terhelő járulék és SZOCHO</t>
  </si>
  <si>
    <t>K31</t>
  </si>
  <si>
    <t>Készletbeszerzés</t>
  </si>
  <si>
    <t>K32</t>
  </si>
  <si>
    <t>Kommunikációs szolgáltatások</t>
  </si>
  <si>
    <t>K33</t>
  </si>
  <si>
    <t>Szolgáltatási kiadások</t>
  </si>
  <si>
    <t>K34</t>
  </si>
  <si>
    <t>Kiküldetés, reklám és propaganda kiadások</t>
  </si>
  <si>
    <t>K35</t>
  </si>
  <si>
    <t>Különféle befizetések és egyéb dologi kiadások</t>
  </si>
  <si>
    <t>K3</t>
  </si>
  <si>
    <t>K4</t>
  </si>
  <si>
    <t>K5</t>
  </si>
  <si>
    <t>Egyéb működési célú kiadások</t>
  </si>
  <si>
    <t>K6</t>
  </si>
  <si>
    <t xml:space="preserve">Beruházások </t>
  </si>
  <si>
    <t xml:space="preserve">K7 </t>
  </si>
  <si>
    <t>Felújítások</t>
  </si>
  <si>
    <t xml:space="preserve">Költségvetési kiadások </t>
  </si>
  <si>
    <t>K9</t>
  </si>
  <si>
    <t>B1</t>
  </si>
  <si>
    <t>Működési célú támog. államháztartáson belülről</t>
  </si>
  <si>
    <t>B2</t>
  </si>
  <si>
    <t>Felhalmozási c. támog. államháztartáson belülről</t>
  </si>
  <si>
    <t>B3</t>
  </si>
  <si>
    <t>Közhatalmi bevételek</t>
  </si>
  <si>
    <t>B4</t>
  </si>
  <si>
    <t>Működési bevételek</t>
  </si>
  <si>
    <t>B5</t>
  </si>
  <si>
    <t>Felhalmozási bevételek</t>
  </si>
  <si>
    <t xml:space="preserve">B6 </t>
  </si>
  <si>
    <t>Működési célú átvett pénzeszközök</t>
  </si>
  <si>
    <t xml:space="preserve">B7 </t>
  </si>
  <si>
    <t>Felhalmozási célú átvett pénzeszköz</t>
  </si>
  <si>
    <t xml:space="preserve">Költségvetési bevételek </t>
  </si>
  <si>
    <t>B8</t>
  </si>
  <si>
    <t>CHF               6 711 000</t>
  </si>
  <si>
    <t>CHF                     1 174 000</t>
  </si>
  <si>
    <t>(CHF)            1 174 000</t>
  </si>
  <si>
    <t>Szigetvéri Takarékszövetkezet</t>
  </si>
  <si>
    <t>KIADÁSOK   Önkormányzat</t>
  </si>
  <si>
    <t>066020R</t>
  </si>
  <si>
    <t>KIADÁSOK   066020 Város- és községgazdálkodás</t>
  </si>
  <si>
    <t>K312</t>
  </si>
  <si>
    <t>Üzemeltetési anyagok beszerzése</t>
  </si>
  <si>
    <t>K322</t>
  </si>
  <si>
    <t xml:space="preserve">Egyéb kommunikációs szolgáltatások </t>
  </si>
  <si>
    <t>K331</t>
  </si>
  <si>
    <t>Közüzemi díjak</t>
  </si>
  <si>
    <t>Távhő és melegvíz</t>
  </si>
  <si>
    <t>K333</t>
  </si>
  <si>
    <t>Bérleti és lizing díj</t>
  </si>
  <si>
    <t>PPP. konstrukciós szolgáltatási díj</t>
  </si>
  <si>
    <t>K334</t>
  </si>
  <si>
    <t>K336</t>
  </si>
  <si>
    <t>Szakmai tevékenységet segítő szolgáltatás</t>
  </si>
  <si>
    <t>Ügyvédi díj</t>
  </si>
  <si>
    <t>Szakértői díj</t>
  </si>
  <si>
    <t>Szakértői díj ÁROP-1.A.5</t>
  </si>
  <si>
    <t>K337</t>
  </si>
  <si>
    <t>Egyéb szolgáltatások</t>
  </si>
  <si>
    <t>Postai szolgáltatás</t>
  </si>
  <si>
    <t>Szemét szállítás</t>
  </si>
  <si>
    <t>Takarítás</t>
  </si>
  <si>
    <t>Biztosítási szolgáltatás</t>
  </si>
  <si>
    <t>Egészségügyi fogl., orvosi ügyelet, háziorvosi hozzájár.</t>
  </si>
  <si>
    <t>József A. u. 69. közüzemi díjak</t>
  </si>
  <si>
    <t>Erdészeti szaktanácsadás</t>
  </si>
  <si>
    <t>Weboldal készítés</t>
  </si>
  <si>
    <t>Adósságrendezésből</t>
  </si>
  <si>
    <t>Tűzjelző átjelzési szolgáltatás</t>
  </si>
  <si>
    <t>ÁROP-1.A.5. pályázattal kapcsolatos szolgáltatások</t>
  </si>
  <si>
    <t>K341</t>
  </si>
  <si>
    <t>Kiküldetések kiadásai</t>
  </si>
  <si>
    <t>K351</t>
  </si>
  <si>
    <t>Előzetesen felszámított ÁFA</t>
  </si>
  <si>
    <t>K352</t>
  </si>
  <si>
    <t>Fizetendő ÁFA</t>
  </si>
  <si>
    <t>2014. évi részletfizetés</t>
  </si>
  <si>
    <t>K353</t>
  </si>
  <si>
    <t>Kamatkiadások</t>
  </si>
  <si>
    <t>K355</t>
  </si>
  <si>
    <t>Egyéb dologi kiadások</t>
  </si>
  <si>
    <t>Bankköltség</t>
  </si>
  <si>
    <t>Műhibaperből adódó kötelezettség</t>
  </si>
  <si>
    <t>Közbeszerzési díj</t>
  </si>
  <si>
    <t>Cégautó adó</t>
  </si>
  <si>
    <t>K506</t>
  </si>
  <si>
    <t>Egyéb működési célú támogatás államházt. belülre</t>
  </si>
  <si>
    <t>Hivatal támogatása</t>
  </si>
  <si>
    <t>Könyvtár támogatása</t>
  </si>
  <si>
    <t>Dél-Zselic TKT támogatása</t>
  </si>
  <si>
    <t>Rendőrség támogatása</t>
  </si>
  <si>
    <t>K511</t>
  </si>
  <si>
    <t>Egyéb működési célú támogatás államházt. kívülre</t>
  </si>
  <si>
    <t>Kisváros támogatása</t>
  </si>
  <si>
    <t>VOLÁN támogatása</t>
  </si>
  <si>
    <t>K512</t>
  </si>
  <si>
    <t>K61</t>
  </si>
  <si>
    <t>Immateriális javak beszerzése</t>
  </si>
  <si>
    <t>K62</t>
  </si>
  <si>
    <t>Ingatlanok beszerzése, létesítése</t>
  </si>
  <si>
    <t>K63</t>
  </si>
  <si>
    <t>Informatikai eszközök beszerzése, létesítése</t>
  </si>
  <si>
    <t>K64</t>
  </si>
  <si>
    <t>Egyéb tárgyi eszközök beszerzése, létesítése</t>
  </si>
  <si>
    <t>K67</t>
  </si>
  <si>
    <t>Beruházási előzetesen felszámított ÁFA</t>
  </si>
  <si>
    <t>Beruházások</t>
  </si>
  <si>
    <t>K71</t>
  </si>
  <si>
    <t>Ingatlan felújítás</t>
  </si>
  <si>
    <t>K74</t>
  </si>
  <si>
    <t>Felújítási előzetesen felszámított ÁFA</t>
  </si>
  <si>
    <t>K7</t>
  </si>
  <si>
    <t xml:space="preserve">Felújítások </t>
  </si>
  <si>
    <t>K9111</t>
  </si>
  <si>
    <t>Hosszú lejáratú hitelek, kölcsönök törlesztése</t>
  </si>
  <si>
    <t>KIADÁSOK          066020   Részönkormányzat</t>
  </si>
  <si>
    <t>K1101</t>
  </si>
  <si>
    <t>Törvény szerinti illetmények</t>
  </si>
  <si>
    <t>K1107</t>
  </si>
  <si>
    <t xml:space="preserve">Béren kívüli juttatás </t>
  </si>
  <si>
    <t>Bankszámla-hozzájárulás</t>
  </si>
  <si>
    <t>K121</t>
  </si>
  <si>
    <t xml:space="preserve">Választott tisztségviselők juttatásai </t>
  </si>
  <si>
    <t>K122</t>
  </si>
  <si>
    <t>Munkavégzésre irányuló nem saját foglalkozt.</t>
  </si>
  <si>
    <t>Munkaadókat terhelő járulék és szoc.hoz.adó</t>
  </si>
  <si>
    <t>SZOCHO, rehab.  EÜ hozzáj., táppénz, szem. jöv.adó</t>
  </si>
  <si>
    <t>Hajtó és kenőanyag</t>
  </si>
  <si>
    <t>Telefon, mobil telefon</t>
  </si>
  <si>
    <t>Falunap</t>
  </si>
  <si>
    <t>Tanulók bérlete</t>
  </si>
  <si>
    <t>KIADÁSOK          064010   Közvilágítás</t>
  </si>
  <si>
    <t>Szociális juttatások     105010 Munkanélküli aktív korúak ellátásai</t>
  </si>
  <si>
    <t>K45</t>
  </si>
  <si>
    <t>Foglalkoztatásal, munkanélk. kapcs. ellátások</t>
  </si>
  <si>
    <t>Foglalkoztatást helyettesítő támogatás</t>
  </si>
  <si>
    <t>K48</t>
  </si>
  <si>
    <t>Egyéb nem intézményi ellátások</t>
  </si>
  <si>
    <t>Rendszeres szociális segély</t>
  </si>
  <si>
    <t>106020 Lakásfenntartással, lakhatással összefüggő</t>
  </si>
  <si>
    <t>K46</t>
  </si>
  <si>
    <t>Lakhatással kapcsolatos ellátások</t>
  </si>
  <si>
    <t>Lakásfenntartási támogatás</t>
  </si>
  <si>
    <t>Adósságkezelési szolgáltatás (gáz, áram támog.)</t>
  </si>
  <si>
    <t>104051  Gyermekvédelmi pénzbeli és természetbeni juttatás</t>
  </si>
  <si>
    <t>K42</t>
  </si>
  <si>
    <t>Családi támogatások</t>
  </si>
  <si>
    <t>Átmeneti segély</t>
  </si>
  <si>
    <t>107060 Egyéb szociális pénzbeli ellátás</t>
  </si>
  <si>
    <t>Egyéb, önkormányzat rendeletében megáll. jutt.</t>
  </si>
  <si>
    <t>Köztemetés</t>
  </si>
  <si>
    <t>101150  Betegséggel kapcsolatos pénzbeni ellátás</t>
  </si>
  <si>
    <t>KIADÁSOK          086090   Mindenféle egyéb szabadidős tevékenység</t>
  </si>
  <si>
    <t>K123</t>
  </si>
  <si>
    <t>Egyéb külső személyi juttatás nem fogl. pénzjutalom, reprezentáció</t>
  </si>
  <si>
    <t>Külföldi utazás</t>
  </si>
  <si>
    <t>Gyermeküdültetés</t>
  </si>
  <si>
    <t>Nonprofit szervezetek</t>
  </si>
  <si>
    <t>KIADÁSOK          074031  Család és Nővédelmi egészségügyi gondozás</t>
  </si>
  <si>
    <t>köt. Illetménykieg., részmunkaidős, közfoglalk.</t>
  </si>
  <si>
    <t>Cafetéria</t>
  </si>
  <si>
    <t>Irodai papír, festékpatron, tüzelőanyag</t>
  </si>
  <si>
    <t>Kisértékű tárgyi eszköz</t>
  </si>
  <si>
    <t>Bérleti díj  (kötelező elhelyezés, orvosi rendelő)</t>
  </si>
  <si>
    <t>KIADÁSOK          011130  Önkormányzatok általános igazgatás</t>
  </si>
  <si>
    <t>polgármester, helyi önkormányzati képviselő</t>
  </si>
  <si>
    <t>KIADÁSOK          041233  Hosszabb időtartamú közfoglalkoztatás</t>
  </si>
  <si>
    <t>Egyéb anyag</t>
  </si>
  <si>
    <t>Bérleti díj  (gépbérlet)</t>
  </si>
  <si>
    <t>Gépi munka</t>
  </si>
  <si>
    <t>KIADÁSOK          031030  Közterület rendjének fenntartása</t>
  </si>
  <si>
    <t>Bérleti díj  (kötelező elhelyezés)</t>
  </si>
  <si>
    <t>KIADÁSOK          082070 Történelmi hely működtetése</t>
  </si>
  <si>
    <t xml:space="preserve">Bérleti díj  </t>
  </si>
  <si>
    <t>106010 Lakóingatlan szociális célú bérbeadás</t>
  </si>
  <si>
    <t>Szociális ingatlanokkal kapcsolatos szolgáltatás</t>
  </si>
  <si>
    <t>066020 Város és községgazdálkodás</t>
  </si>
  <si>
    <t>B116</t>
  </si>
  <si>
    <t>Helyi önkormányzatok kiegészítő támogatása</t>
  </si>
  <si>
    <t>Önkormányzatok működési támogatásai</t>
  </si>
  <si>
    <t>B16</t>
  </si>
  <si>
    <t>Egyéb működési c. tám. bevét.államháztartáson belülről</t>
  </si>
  <si>
    <t>B36</t>
  </si>
  <si>
    <t>Egyéb közhatalmi bevétel</t>
  </si>
  <si>
    <t>Szabálysértési díj, helyszíni bírság önkorm. megill. rész</t>
  </si>
  <si>
    <t>B403</t>
  </si>
  <si>
    <t>Közvetített szolgáltatások ellenértéke</t>
  </si>
  <si>
    <t>B404</t>
  </si>
  <si>
    <t>Tulajdonosi bevételek</t>
  </si>
  <si>
    <t>Bérleti díj (bérlakás, tanuszoda, Vodafon, Vigadó)</t>
  </si>
  <si>
    <t>Várbelépő</t>
  </si>
  <si>
    <t>B406</t>
  </si>
  <si>
    <t>Kiszámlázott ÁFA</t>
  </si>
  <si>
    <t>B408</t>
  </si>
  <si>
    <t>B410</t>
  </si>
  <si>
    <t>Egyéb működési bevétel</t>
  </si>
  <si>
    <t>József Attila utcai társasház</t>
  </si>
  <si>
    <t>Egyéb bevétel</t>
  </si>
  <si>
    <t>ÁROP-1.A.5. pályázat támogatása</t>
  </si>
  <si>
    <t>B73</t>
  </si>
  <si>
    <t>Egyéb felhalmozási célú átvett pénzeszköz</t>
  </si>
  <si>
    <t>B7</t>
  </si>
  <si>
    <t>Felhalmozási célú pénzeszköz</t>
  </si>
  <si>
    <t>Költségvetési bevételek</t>
  </si>
  <si>
    <t>018010 Önkormányzatok elszámolása</t>
  </si>
  <si>
    <t>B111</t>
  </si>
  <si>
    <t>Helyi önkormányzatok működésének támogatása</t>
  </si>
  <si>
    <t>Hivatal működési támogatása</t>
  </si>
  <si>
    <t>Település-üzemeltetési feladatok támogatása</t>
  </si>
  <si>
    <t>B112</t>
  </si>
  <si>
    <t>Önkormányzat köznevelési feladatok támogatása</t>
  </si>
  <si>
    <t>Óvodapedagógusok és közvetlen segítők bértámogatása</t>
  </si>
  <si>
    <t>Óvodaműködés támogatása</t>
  </si>
  <si>
    <t>B113</t>
  </si>
  <si>
    <t>Önk. szociális és gyermekjóléti feladatai támogatása</t>
  </si>
  <si>
    <t>Egyes jövedelempótló támogatások kiegészítése</t>
  </si>
  <si>
    <t>Hozzájárulás a pénzbeni szociális ellátáshoz</t>
  </si>
  <si>
    <t>Gyermekétkeztetés üzemeltetési támogatása</t>
  </si>
  <si>
    <t>B114</t>
  </si>
  <si>
    <t>Önkormányzat kulturális feladatai támogatása</t>
  </si>
  <si>
    <t>B115</t>
  </si>
  <si>
    <t>Működési célú központosított előirányzat</t>
  </si>
  <si>
    <t>Lakott területtel kapcsolatos támogatása</t>
  </si>
  <si>
    <t>B11</t>
  </si>
  <si>
    <t>011220 Adó-vám és jövedéki igazgatás</t>
  </si>
  <si>
    <t>B312</t>
  </si>
  <si>
    <t>Társaságok jövedelem adói</t>
  </si>
  <si>
    <t>B34</t>
  </si>
  <si>
    <t>Vagyoni típusú adók</t>
  </si>
  <si>
    <t>B354</t>
  </si>
  <si>
    <t>Gépjárműadók</t>
  </si>
  <si>
    <t>Belföldi gépjárműadó önkormányzatot megillető rész</t>
  </si>
  <si>
    <t>B355</t>
  </si>
  <si>
    <t>Egyéb áruhasználati és szolgáltatási adó</t>
  </si>
  <si>
    <t>KIADÁSOK       Polgármesteri Hivatal</t>
  </si>
  <si>
    <t>K1103</t>
  </si>
  <si>
    <t>Céljuttatás, projektprémium, ösztönzés jellegű kifizetés</t>
  </si>
  <si>
    <t>K1106</t>
  </si>
  <si>
    <t>K1108</t>
  </si>
  <si>
    <t>Ruházati költségtérítés pénzben kifizetett</t>
  </si>
  <si>
    <t>K1109</t>
  </si>
  <si>
    <t>Közlekedési költségtérítés</t>
  </si>
  <si>
    <t>K311</t>
  </si>
  <si>
    <t>Szakmai anyagok beszerzése</t>
  </si>
  <si>
    <t>Könyvek, közlönyök, napilap, jogi információ</t>
  </si>
  <si>
    <t>K321</t>
  </si>
  <si>
    <t>Informatikai szolgáltatás igénybevétele</t>
  </si>
  <si>
    <t>Bérleti díj   (program bérlet)</t>
  </si>
  <si>
    <t>K335</t>
  </si>
  <si>
    <t>Közvetített szolgáltatás</t>
  </si>
  <si>
    <t>Magántelefon</t>
  </si>
  <si>
    <t>Járásnak továbbszámlázott</t>
  </si>
  <si>
    <t>Könyvvizsgálói díj</t>
  </si>
  <si>
    <t>Továbbképzés, tandíj</t>
  </si>
  <si>
    <t>Tagdíj</t>
  </si>
  <si>
    <t>Szállítás</t>
  </si>
  <si>
    <t>Portaszolgálat</t>
  </si>
  <si>
    <t>Kiküldetés, saját gépkocsi használat</t>
  </si>
  <si>
    <t>K342</t>
  </si>
  <si>
    <t>Reklám- és propaganda</t>
  </si>
  <si>
    <t>Kötelező jellegű díjak</t>
  </si>
  <si>
    <t>B402</t>
  </si>
  <si>
    <t>Szolgáltatások ellenértéke</t>
  </si>
  <si>
    <t>Bérleti díj (házasságkötés)</t>
  </si>
  <si>
    <t>B816</t>
  </si>
  <si>
    <t>Központi, irányító szervi támogatás</t>
  </si>
  <si>
    <t>Egészségügyi foglalkoztatás</t>
  </si>
  <si>
    <t xml:space="preserve">KIADÁSOK      </t>
  </si>
  <si>
    <t>Közút, járda felújítás 15000 m2</t>
  </si>
  <si>
    <t>Saját bevétel</t>
  </si>
  <si>
    <t>Felújítás + beruházás összesen</t>
  </si>
  <si>
    <t>Kültéri alkotás (szobor)</t>
  </si>
  <si>
    <t>Felhasználás
2014.12.31.-ig</t>
  </si>
  <si>
    <t>Önkormányzaton kívüli EU-s projektekhez történő hozzájárulás 2014. évi előirányzata</t>
  </si>
  <si>
    <t>"CIVITAS INVICTA - A leghősiessebb város"</t>
  </si>
  <si>
    <t>DDOP-2.1.1/A-B-12-2012-0012</t>
  </si>
  <si>
    <t>Szervezetfejlesztés Szigetvár Város Önkormányzatánál</t>
  </si>
  <si>
    <t>ÁROP-1.A.5-2013-2013-0025</t>
  </si>
  <si>
    <t>Intézményfinanszírozás</t>
  </si>
  <si>
    <t>TÁRGYÉVI KIADÁSOK MINDÖSSZESEN</t>
  </si>
  <si>
    <t>TÁRGYÉVI BEVÉTELEK MINDÖSSZESEN</t>
  </si>
  <si>
    <t>Pécsi Többcélú Kistérségi Társulás támogatása</t>
  </si>
  <si>
    <t>Városi rendezvény szervezése terv szerint</t>
  </si>
  <si>
    <t>Béren kívüli juttatás</t>
  </si>
  <si>
    <t>Felhalmozási célú támogatás államháztartáson belülről</t>
  </si>
  <si>
    <t xml:space="preserve">"Éven túli" hitel felvételre adósságrende-zési eljárásban lejárttá vált, átütemezésre került hitel visszafizetésére (Működési) (Ö3100/2010/0222)   </t>
  </si>
  <si>
    <t>Működési célú támogatás államháztartzáson belülről</t>
  </si>
  <si>
    <t>Költségvetési kiadások összesen:</t>
  </si>
  <si>
    <t>Költségvetési bevételek összesen:</t>
  </si>
  <si>
    <t>2014. évi várható kiadási - bevételi előirányzatainak teljesüléséről</t>
  </si>
  <si>
    <t>Működési célú támogatás államháztartáson bebülről</t>
  </si>
  <si>
    <t>felhalmozási célú átvett pénzeszközök</t>
  </si>
  <si>
    <t>KIADÁSOK</t>
  </si>
  <si>
    <t>Szenélyi juttatás</t>
  </si>
  <si>
    <t>Munkaadókat terhelő járulék é SZOCHO</t>
  </si>
  <si>
    <t>Ellátottak pénzbeni jutattása</t>
  </si>
  <si>
    <t>Költségvetési bevételek összesen</t>
  </si>
  <si>
    <t>Költségvetési kiadások összesen</t>
  </si>
  <si>
    <t>Az Önkormányzat</t>
  </si>
  <si>
    <t>beszámolója az átmeneti gazdálkodásról</t>
  </si>
  <si>
    <t>2014. 01. 01. - 2014. 02. 28-ig</t>
  </si>
  <si>
    <t>Működési célú támogatás államháztartáson belülről</t>
  </si>
  <si>
    <t>Kimutatás a Magyarország gazdasági stabilitásáról szóló 2011. évi CXCIV. törvény 3. § (1) bekezdése szerinti  ügyletekről és kezességvállalásokból fennálló kötelezettségekről és a 353/2011. (XII. 30.) Kormányrendelet (22) bekezdés szerinti saját bevételekről</t>
  </si>
  <si>
    <t>Vigadó beruházás II. ütem</t>
  </si>
  <si>
    <t>Gimnáziumi tetőszerkezet felújításának támogatás</t>
  </si>
  <si>
    <t>DDOP-2.1.1/A "CIVITAS INVICTA - A leghősiesebb város" projekt 2014. évi támog.</t>
  </si>
  <si>
    <t>Gimnázium tetőszerkezet felújítása</t>
  </si>
  <si>
    <t>Digitális térkép beszerzése</t>
  </si>
  <si>
    <t>Műfűvespálya pótmunkái</t>
  </si>
  <si>
    <t>Radován téri parkoló, sportpálya kiépítése</t>
  </si>
  <si>
    <t>DDOP-2.1.1/A "CIVITAS INVICTA - A leghősiesebb város" projekt 2014. évi beruházás</t>
  </si>
  <si>
    <t>2018-tól lejáratig</t>
  </si>
  <si>
    <t xml:space="preserve"> 9. melléklet </t>
  </si>
  <si>
    <t>10. melléklet</t>
  </si>
  <si>
    <t>11. melléklet</t>
  </si>
  <si>
    <t>12. melléklet</t>
  </si>
  <si>
    <t>13. melléklet</t>
  </si>
  <si>
    <t>14. melléklet</t>
  </si>
  <si>
    <t>15. melléklet</t>
  </si>
  <si>
    <t xml:space="preserve">          17.  melléklet</t>
  </si>
  <si>
    <t>19. melléklet</t>
  </si>
  <si>
    <t>Baranya megyei Önkormányzati Társulás támogatása</t>
  </si>
  <si>
    <t>Pécsi TKT támogatása</t>
  </si>
  <si>
    <t>Szigetvári Kultur- és Zöld Zóna Egyesület támogatása</t>
  </si>
  <si>
    <t xml:space="preserve">Munkaügyi Központtól átvett </t>
  </si>
  <si>
    <t>köt. illetménykieg., részmunkaidős, közfoglalk.</t>
  </si>
  <si>
    <t>DDOP-4.1.1/A. Oroszlán-szív pályázat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</si>
</sst>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60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</font>
    <font>
      <sz val="10"/>
      <name val="Comic Sans MS"/>
      <family val="4"/>
    </font>
    <font>
      <b/>
      <i/>
      <sz val="12"/>
      <name val="Calibri"/>
      <family val="2"/>
      <charset val="238"/>
    </font>
    <font>
      <i/>
      <sz val="12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Calibri"/>
      <family val="2"/>
      <charset val="238"/>
    </font>
    <font>
      <b/>
      <sz val="11"/>
      <name val="Times New Roman"/>
      <family val="1"/>
      <charset val="238"/>
    </font>
    <font>
      <sz val="10"/>
      <name val="Comic Sans MS"/>
      <family val="4"/>
      <charset val="238"/>
    </font>
    <font>
      <b/>
      <sz val="10"/>
      <name val="Arial"/>
      <family val="2"/>
      <charset val="238"/>
    </font>
    <font>
      <sz val="8"/>
      <name val="Comic Sans MS"/>
      <family val="4"/>
      <charset val="238"/>
    </font>
    <font>
      <b/>
      <sz val="8"/>
      <name val="Comic Sans MS"/>
      <family val="4"/>
      <charset val="238"/>
    </font>
    <font>
      <b/>
      <sz val="12"/>
      <name val="Times New Roman"/>
      <family val="1"/>
      <charset val="238"/>
    </font>
    <font>
      <sz val="10"/>
      <name val="Cambria"/>
      <family val="1"/>
      <charset val="238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lightHorizontal"/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3" borderId="0" applyNumberFormat="0" applyBorder="0" applyAlignment="0" applyProtection="0"/>
    <xf numFmtId="0" fontId="13" fillId="0" borderId="0"/>
    <xf numFmtId="0" fontId="1" fillId="0" borderId="0"/>
    <xf numFmtId="0" fontId="48" fillId="0" borderId="0"/>
    <xf numFmtId="0" fontId="21" fillId="0" borderId="0"/>
    <xf numFmtId="0" fontId="1" fillId="22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68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6" fillId="0" borderId="0" xfId="0" applyFont="1"/>
    <xf numFmtId="0" fontId="6" fillId="0" borderId="0" xfId="0" applyFont="1"/>
    <xf numFmtId="0" fontId="26" fillId="0" borderId="0" xfId="40" applyFont="1"/>
    <xf numFmtId="0" fontId="29" fillId="0" borderId="11" xfId="40" applyFont="1" applyBorder="1" applyAlignment="1">
      <alignment horizontal="center" vertical="center"/>
    </xf>
    <xf numFmtId="0" fontId="26" fillId="0" borderId="12" xfId="40" applyFont="1" applyBorder="1" applyAlignment="1">
      <alignment horizontal="center" vertical="center"/>
    </xf>
    <xf numFmtId="0" fontId="26" fillId="0" borderId="13" xfId="40" applyFont="1" applyBorder="1" applyAlignment="1">
      <alignment horizontal="center" vertical="center"/>
    </xf>
    <xf numFmtId="0" fontId="26" fillId="0" borderId="14" xfId="40" applyFont="1" applyBorder="1"/>
    <xf numFmtId="0" fontId="26" fillId="0" borderId="15" xfId="40" applyFont="1" applyBorder="1"/>
    <xf numFmtId="0" fontId="26" fillId="0" borderId="10" xfId="40" applyFont="1" applyBorder="1" applyAlignment="1">
      <alignment vertical="center"/>
    </xf>
    <xf numFmtId="3" fontId="26" fillId="0" borderId="10" xfId="40" applyNumberFormat="1" applyFont="1" applyBorder="1" applyAlignment="1">
      <alignment vertical="center"/>
    </xf>
    <xf numFmtId="14" fontId="26" fillId="0" borderId="10" xfId="40" applyNumberFormat="1" applyFont="1" applyBorder="1" applyAlignment="1">
      <alignment vertical="center"/>
    </xf>
    <xf numFmtId="3" fontId="26" fillId="0" borderId="16" xfId="40" applyNumberFormat="1" applyFont="1" applyBorder="1" applyAlignment="1">
      <alignment vertical="center"/>
    </xf>
    <xf numFmtId="3" fontId="26" fillId="0" borderId="0" xfId="40" applyNumberFormat="1" applyFont="1"/>
    <xf numFmtId="0" fontId="26" fillId="0" borderId="13" xfId="40" applyFont="1" applyBorder="1" applyAlignment="1">
      <alignment vertical="center"/>
    </xf>
    <xf numFmtId="3" fontId="26" fillId="0" borderId="17" xfId="40" applyNumberFormat="1" applyFont="1" applyBorder="1" applyAlignment="1">
      <alignment vertical="center"/>
    </xf>
    <xf numFmtId="0" fontId="26" fillId="0" borderId="18" xfId="40" applyFont="1" applyBorder="1" applyAlignment="1">
      <alignment vertical="center"/>
    </xf>
    <xf numFmtId="3" fontId="26" fillId="0" borderId="19" xfId="40" applyNumberFormat="1" applyFont="1" applyBorder="1" applyAlignment="1">
      <alignment vertical="center"/>
    </xf>
    <xf numFmtId="0" fontId="26" fillId="0" borderId="19" xfId="40" applyFont="1" applyBorder="1" applyAlignment="1">
      <alignment vertical="center"/>
    </xf>
    <xf numFmtId="3" fontId="26" fillId="0" borderId="0" xfId="40" applyNumberFormat="1" applyFont="1" applyBorder="1" applyAlignment="1">
      <alignment vertical="center"/>
    </xf>
    <xf numFmtId="3" fontId="26" fillId="0" borderId="20" xfId="40" applyNumberFormat="1" applyFont="1" applyBorder="1" applyAlignment="1">
      <alignment vertical="center"/>
    </xf>
    <xf numFmtId="3" fontId="26" fillId="0" borderId="0" xfId="40" applyNumberFormat="1" applyFont="1" applyBorder="1"/>
    <xf numFmtId="3" fontId="26" fillId="0" borderId="20" xfId="40" applyNumberFormat="1" applyFont="1" applyBorder="1"/>
    <xf numFmtId="0" fontId="26" fillId="0" borderId="10" xfId="40" applyFont="1" applyBorder="1" applyAlignment="1">
      <alignment vertical="center" wrapText="1"/>
    </xf>
    <xf numFmtId="0" fontId="26" fillId="0" borderId="0" xfId="40" applyFont="1" applyBorder="1"/>
    <xf numFmtId="0" fontId="26" fillId="0" borderId="10" xfId="40" applyFont="1" applyBorder="1"/>
    <xf numFmtId="0" fontId="26" fillId="0" borderId="0" xfId="40" applyFont="1" applyBorder="1" applyAlignment="1">
      <alignment vertical="center" wrapText="1"/>
    </xf>
    <xf numFmtId="14" fontId="26" fillId="0" borderId="0" xfId="40" applyNumberFormat="1" applyFont="1" applyBorder="1" applyAlignment="1">
      <alignment vertical="center"/>
    </xf>
    <xf numFmtId="0" fontId="26" fillId="0" borderId="21" xfId="40" applyFont="1" applyBorder="1"/>
    <xf numFmtId="3" fontId="26" fillId="0" borderId="21" xfId="40" applyNumberFormat="1" applyFont="1" applyBorder="1"/>
    <xf numFmtId="3" fontId="26" fillId="0" borderId="22" xfId="40" applyNumberFormat="1" applyFont="1" applyBorder="1"/>
    <xf numFmtId="0" fontId="26" fillId="0" borderId="11" xfId="40" applyFont="1" applyBorder="1"/>
    <xf numFmtId="3" fontId="26" fillId="0" borderId="11" xfId="40" applyNumberFormat="1" applyFont="1" applyBorder="1"/>
    <xf numFmtId="3" fontId="26" fillId="0" borderId="23" xfId="40" applyNumberFormat="1" applyFont="1" applyBorder="1"/>
    <xf numFmtId="0" fontId="26" fillId="0" borderId="0" xfId="40" applyFont="1" applyBorder="1" applyAlignment="1">
      <alignment vertical="center"/>
    </xf>
    <xf numFmtId="3" fontId="26" fillId="0" borderId="12" xfId="40" applyNumberFormat="1" applyFont="1" applyBorder="1"/>
    <xf numFmtId="14" fontId="26" fillId="0" borderId="12" xfId="40" applyNumberFormat="1" applyFont="1" applyBorder="1"/>
    <xf numFmtId="3" fontId="26" fillId="0" borderId="13" xfId="40" applyNumberFormat="1" applyFont="1" applyBorder="1"/>
    <xf numFmtId="3" fontId="26" fillId="0" borderId="24" xfId="40" applyNumberFormat="1" applyFont="1" applyBorder="1"/>
    <xf numFmtId="3" fontId="26" fillId="0" borderId="25" xfId="40" applyNumberFormat="1" applyFont="1" applyBorder="1"/>
    <xf numFmtId="0" fontId="26" fillId="0" borderId="25" xfId="40" applyFont="1" applyBorder="1"/>
    <xf numFmtId="3" fontId="26" fillId="0" borderId="25" xfId="40" applyNumberFormat="1" applyFont="1" applyBorder="1" applyAlignment="1">
      <alignment horizontal="right"/>
    </xf>
    <xf numFmtId="3" fontId="26" fillId="0" borderId="18" xfId="40" applyNumberFormat="1" applyFont="1" applyBorder="1" applyAlignment="1">
      <alignment horizontal="right"/>
    </xf>
    <xf numFmtId="3" fontId="26" fillId="0" borderId="26" xfId="40" applyNumberFormat="1" applyFont="1" applyBorder="1" applyAlignment="1">
      <alignment horizontal="right"/>
    </xf>
    <xf numFmtId="0" fontId="26" fillId="0" borderId="0" xfId="40" applyFont="1" applyBorder="1" applyAlignment="1">
      <alignment vertical="top"/>
    </xf>
    <xf numFmtId="0" fontId="26" fillId="0" borderId="0" xfId="40" applyFont="1" applyAlignment="1">
      <alignment horizontal="center"/>
    </xf>
    <xf numFmtId="3" fontId="26" fillId="0" borderId="0" xfId="40" applyNumberFormat="1" applyFont="1" applyAlignment="1">
      <alignment horizontal="right"/>
    </xf>
    <xf numFmtId="0" fontId="1" fillId="0" borderId="0" xfId="40"/>
    <xf numFmtId="3" fontId="26" fillId="0" borderId="0" xfId="0" applyNumberFormat="1" applyFont="1"/>
    <xf numFmtId="0" fontId="6" fillId="0" borderId="0" xfId="0" applyFont="1" applyAlignment="1">
      <alignment vertical="center" wrapText="1"/>
    </xf>
    <xf numFmtId="0" fontId="6" fillId="0" borderId="0" xfId="42" applyFont="1"/>
    <xf numFmtId="0" fontId="35" fillId="0" borderId="0" xfId="42" applyFont="1"/>
    <xf numFmtId="0" fontId="21" fillId="0" borderId="0" xfId="42"/>
    <xf numFmtId="0" fontId="30" fillId="0" borderId="0" xfId="0" applyFont="1"/>
    <xf numFmtId="0" fontId="32" fillId="0" borderId="0" xfId="0" applyFont="1"/>
    <xf numFmtId="0" fontId="33" fillId="0" borderId="0" xfId="0" applyFont="1"/>
    <xf numFmtId="0" fontId="31" fillId="0" borderId="0" xfId="0" applyFont="1"/>
    <xf numFmtId="0" fontId="13" fillId="0" borderId="0" xfId="0" applyFont="1"/>
    <xf numFmtId="0" fontId="0" fillId="0" borderId="0" xfId="0" applyBorder="1"/>
    <xf numFmtId="0" fontId="26" fillId="0" borderId="0" xfId="0" applyFont="1" applyAlignment="1">
      <alignment wrapText="1"/>
    </xf>
    <xf numFmtId="0" fontId="29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14" xfId="0" applyFont="1" applyBorder="1"/>
    <xf numFmtId="0" fontId="26" fillId="0" borderId="15" xfId="0" applyFont="1" applyBorder="1"/>
    <xf numFmtId="0" fontId="26" fillId="0" borderId="27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Border="1" applyAlignment="1">
      <alignment vertical="center"/>
    </xf>
    <xf numFmtId="3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6" fillId="0" borderId="28" xfId="0" applyNumberFormat="1" applyFont="1" applyBorder="1" applyAlignment="1">
      <alignment vertical="center"/>
    </xf>
    <xf numFmtId="0" fontId="26" fillId="0" borderId="28" xfId="0" applyFont="1" applyBorder="1"/>
    <xf numFmtId="0" fontId="26" fillId="0" borderId="0" xfId="0" applyFont="1" applyBorder="1"/>
    <xf numFmtId="0" fontId="26" fillId="0" borderId="20" xfId="0" applyFont="1" applyBorder="1"/>
    <xf numFmtId="0" fontId="36" fillId="0" borderId="10" xfId="0" applyFont="1" applyBorder="1" applyAlignment="1">
      <alignment vertical="top" wrapText="1"/>
    </xf>
    <xf numFmtId="3" fontId="36" fillId="0" borderId="10" xfId="0" applyNumberFormat="1" applyFont="1" applyBorder="1" applyAlignment="1">
      <alignment vertical="center"/>
    </xf>
    <xf numFmtId="14" fontId="36" fillId="0" borderId="10" xfId="0" applyNumberFormat="1" applyFont="1" applyBorder="1" applyAlignment="1">
      <alignment vertical="center"/>
    </xf>
    <xf numFmtId="3" fontId="36" fillId="0" borderId="27" xfId="0" applyNumberFormat="1" applyFont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6" fillId="0" borderId="16" xfId="0" applyFont="1" applyBorder="1" applyAlignment="1">
      <alignment vertical="center"/>
    </xf>
    <xf numFmtId="3" fontId="0" fillId="0" borderId="0" xfId="0" applyNumberFormat="1" applyBorder="1"/>
    <xf numFmtId="0" fontId="26" fillId="0" borderId="18" xfId="0" applyFont="1" applyBorder="1"/>
    <xf numFmtId="3" fontId="26" fillId="0" borderId="19" xfId="0" applyNumberFormat="1" applyFont="1" applyBorder="1"/>
    <xf numFmtId="0" fontId="26" fillId="0" borderId="19" xfId="0" applyFont="1" applyBorder="1"/>
    <xf numFmtId="3" fontId="26" fillId="0" borderId="0" xfId="0" applyNumberFormat="1" applyFont="1" applyBorder="1"/>
    <xf numFmtId="3" fontId="26" fillId="0" borderId="28" xfId="0" applyNumberFormat="1" applyFont="1" applyBorder="1"/>
    <xf numFmtId="3" fontId="26" fillId="0" borderId="10" xfId="0" applyNumberFormat="1" applyFont="1" applyBorder="1" applyAlignment="1">
      <alignment vertical="center"/>
    </xf>
    <xf numFmtId="14" fontId="26" fillId="0" borderId="10" xfId="0" applyNumberFormat="1" applyFont="1" applyBorder="1" applyAlignment="1">
      <alignment vertical="center"/>
    </xf>
    <xf numFmtId="3" fontId="26" fillId="0" borderId="27" xfId="0" applyNumberFormat="1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21" xfId="0" applyFont="1" applyBorder="1"/>
    <xf numFmtId="3" fontId="26" fillId="0" borderId="21" xfId="0" applyNumberFormat="1" applyFont="1" applyBorder="1"/>
    <xf numFmtId="3" fontId="26" fillId="0" borderId="29" xfId="0" applyNumberFormat="1" applyFont="1" applyBorder="1"/>
    <xf numFmtId="0" fontId="26" fillId="0" borderId="22" xfId="0" applyFont="1" applyBorder="1"/>
    <xf numFmtId="3" fontId="26" fillId="0" borderId="14" xfId="0" applyNumberFormat="1" applyFont="1" applyBorder="1"/>
    <xf numFmtId="3" fontId="26" fillId="0" borderId="11" xfId="0" applyNumberFormat="1" applyFont="1" applyBorder="1"/>
    <xf numFmtId="0" fontId="26" fillId="0" borderId="11" xfId="0" applyFont="1" applyBorder="1"/>
    <xf numFmtId="3" fontId="26" fillId="0" borderId="16" xfId="0" applyNumberFormat="1" applyFont="1" applyBorder="1" applyAlignment="1">
      <alignment vertical="center"/>
    </xf>
    <xf numFmtId="3" fontId="36" fillId="0" borderId="12" xfId="0" applyNumberFormat="1" applyFont="1" applyBorder="1" applyAlignment="1">
      <alignment wrapText="1"/>
    </xf>
    <xf numFmtId="3" fontId="36" fillId="0" borderId="13" xfId="0" applyNumberFormat="1" applyFont="1" applyBorder="1" applyAlignment="1">
      <alignment wrapText="1"/>
    </xf>
    <xf numFmtId="3" fontId="36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3" fontId="36" fillId="0" borderId="30" xfId="0" applyNumberFormat="1" applyFont="1" applyBorder="1"/>
    <xf numFmtId="0" fontId="36" fillId="0" borderId="30" xfId="0" applyFont="1" applyBorder="1"/>
    <xf numFmtId="3" fontId="36" fillId="0" borderId="30" xfId="0" applyNumberFormat="1" applyFont="1" applyBorder="1" applyAlignment="1">
      <alignment horizontal="right"/>
    </xf>
    <xf numFmtId="3" fontId="36" fillId="0" borderId="31" xfId="0" applyNumberFormat="1" applyFont="1" applyBorder="1" applyAlignment="1">
      <alignment horizontal="right"/>
    </xf>
    <xf numFmtId="3" fontId="36" fillId="0" borderId="32" xfId="0" applyNumberFormat="1" applyFont="1" applyBorder="1"/>
    <xf numFmtId="3" fontId="36" fillId="0" borderId="10" xfId="0" applyNumberFormat="1" applyFont="1" applyBorder="1"/>
    <xf numFmtId="14" fontId="36" fillId="0" borderId="10" xfId="0" applyNumberFormat="1" applyFont="1" applyBorder="1"/>
    <xf numFmtId="3" fontId="36" fillId="0" borderId="10" xfId="0" applyNumberFormat="1" applyFont="1" applyBorder="1" applyAlignment="1">
      <alignment horizontal="right"/>
    </xf>
    <xf numFmtId="3" fontId="36" fillId="0" borderId="16" xfId="0" applyNumberFormat="1" applyFont="1" applyBorder="1"/>
    <xf numFmtId="0" fontId="0" fillId="0" borderId="33" xfId="0" applyBorder="1" applyAlignment="1">
      <alignment vertical="center"/>
    </xf>
    <xf numFmtId="0" fontId="36" fillId="0" borderId="0" xfId="0" applyFont="1" applyBorder="1" applyAlignment="1">
      <alignment vertical="top"/>
    </xf>
    <xf numFmtId="3" fontId="36" fillId="0" borderId="0" xfId="0" applyNumberFormat="1" applyFont="1" applyBorder="1"/>
    <xf numFmtId="0" fontId="36" fillId="0" borderId="0" xfId="0" applyFont="1" applyBorder="1"/>
    <xf numFmtId="3" fontId="36" fillId="0" borderId="0" xfId="0" applyNumberFormat="1" applyFont="1" applyBorder="1" applyAlignment="1">
      <alignment horizontal="right"/>
    </xf>
    <xf numFmtId="3" fontId="36" fillId="0" borderId="20" xfId="0" applyNumberFormat="1" applyFont="1" applyBorder="1"/>
    <xf numFmtId="0" fontId="0" fillId="0" borderId="34" xfId="0" applyBorder="1" applyAlignment="1">
      <alignment vertical="center"/>
    </xf>
    <xf numFmtId="0" fontId="27" fillId="0" borderId="14" xfId="0" applyFont="1" applyBorder="1" applyAlignment="1"/>
    <xf numFmtId="3" fontId="27" fillId="0" borderId="14" xfId="0" applyNumberFormat="1" applyFont="1" applyBorder="1"/>
    <xf numFmtId="3" fontId="36" fillId="0" borderId="14" xfId="0" applyNumberFormat="1" applyFont="1" applyBorder="1"/>
    <xf numFmtId="0" fontId="36" fillId="0" borderId="14" xfId="0" applyFont="1" applyBorder="1"/>
    <xf numFmtId="3" fontId="36" fillId="0" borderId="14" xfId="0" applyNumberFormat="1" applyFont="1" applyBorder="1" applyAlignment="1">
      <alignment horizontal="right"/>
    </xf>
    <xf numFmtId="3" fontId="36" fillId="0" borderId="15" xfId="0" applyNumberFormat="1" applyFont="1" applyBorder="1"/>
    <xf numFmtId="0" fontId="0" fillId="0" borderId="35" xfId="0" applyBorder="1" applyAlignment="1"/>
    <xf numFmtId="3" fontId="36" fillId="0" borderId="19" xfId="0" applyNumberFormat="1" applyFont="1" applyBorder="1" applyAlignment="1">
      <alignment horizontal="right"/>
    </xf>
    <xf numFmtId="3" fontId="36" fillId="0" borderId="19" xfId="0" applyNumberFormat="1" applyFont="1" applyBorder="1"/>
    <xf numFmtId="3" fontId="36" fillId="0" borderId="0" xfId="0" applyNumberFormat="1" applyFont="1" applyFill="1" applyBorder="1"/>
    <xf numFmtId="0" fontId="26" fillId="0" borderId="36" xfId="0" applyFont="1" applyBorder="1" applyAlignment="1">
      <alignment vertical="center"/>
    </xf>
    <xf numFmtId="0" fontId="36" fillId="0" borderId="28" xfId="0" applyFont="1" applyBorder="1" applyAlignment="1">
      <alignment vertical="center"/>
    </xf>
    <xf numFmtId="3" fontId="36" fillId="0" borderId="0" xfId="0" applyNumberFormat="1" applyFont="1" applyBorder="1" applyAlignment="1">
      <alignment wrapText="1"/>
    </xf>
    <xf numFmtId="14" fontId="36" fillId="0" borderId="0" xfId="0" applyNumberFormat="1" applyFont="1" applyBorder="1"/>
    <xf numFmtId="0" fontId="26" fillId="0" borderId="37" xfId="0" applyFont="1" applyBorder="1" applyAlignment="1">
      <alignment vertical="center"/>
    </xf>
    <xf numFmtId="3" fontId="27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/>
    </xf>
    <xf numFmtId="14" fontId="27" fillId="0" borderId="10" xfId="0" applyNumberFormat="1" applyFont="1" applyBorder="1" applyAlignment="1">
      <alignment horizontal="center" vertical="center"/>
    </xf>
    <xf numFmtId="3" fontId="36" fillId="0" borderId="10" xfId="0" applyNumberFormat="1" applyFont="1" applyBorder="1" applyAlignment="1">
      <alignment horizontal="right" vertical="center"/>
    </xf>
    <xf numFmtId="0" fontId="0" fillId="0" borderId="38" xfId="0" applyBorder="1" applyAlignment="1"/>
    <xf numFmtId="0" fontId="26" fillId="0" borderId="39" xfId="0" applyFont="1" applyBorder="1"/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6" fillId="0" borderId="10" xfId="40" applyFont="1" applyBorder="1" applyAlignment="1">
      <alignment horizontal="center" vertical="center" wrapText="1"/>
    </xf>
    <xf numFmtId="0" fontId="26" fillId="0" borderId="0" xfId="40" applyFont="1" applyAlignment="1">
      <alignment vertical="top" wrapText="1"/>
    </xf>
    <xf numFmtId="0" fontId="1" fillId="0" borderId="0" xfId="40" applyAlignment="1">
      <alignment vertical="top" wrapText="1"/>
    </xf>
    <xf numFmtId="0" fontId="26" fillId="0" borderId="10" xfId="40" applyFont="1" applyBorder="1" applyAlignment="1">
      <alignment horizontal="center" vertical="center"/>
    </xf>
    <xf numFmtId="0" fontId="6" fillId="0" borderId="0" xfId="42" applyFont="1" applyFill="1"/>
    <xf numFmtId="0" fontId="35" fillId="0" borderId="0" xfId="42" applyFont="1" applyFill="1"/>
    <xf numFmtId="0" fontId="6" fillId="0" borderId="0" xfId="42" applyFont="1" applyFill="1" applyBorder="1"/>
    <xf numFmtId="0" fontId="35" fillId="0" borderId="0" xfId="42" applyFont="1" applyFill="1" applyBorder="1"/>
    <xf numFmtId="3" fontId="6" fillId="0" borderId="0" xfId="42" applyNumberFormat="1" applyFont="1" applyFill="1" applyBorder="1"/>
    <xf numFmtId="3" fontId="35" fillId="0" borderId="0" xfId="42" applyNumberFormat="1" applyFont="1" applyFill="1" applyBorder="1"/>
    <xf numFmtId="0" fontId="26" fillId="0" borderId="16" xfId="0" applyFont="1" applyBorder="1" applyAlignment="1">
      <alignment vertical="center" wrapText="1"/>
    </xf>
    <xf numFmtId="0" fontId="26" fillId="0" borderId="40" xfId="0" applyFont="1" applyBorder="1" applyAlignment="1">
      <alignment vertical="center"/>
    </xf>
    <xf numFmtId="0" fontId="29" fillId="0" borderId="27" xfId="0" applyFont="1" applyBorder="1" applyAlignment="1">
      <alignment horizontal="center" vertical="center"/>
    </xf>
    <xf numFmtId="3" fontId="29" fillId="0" borderId="41" xfId="0" applyNumberFormat="1" applyFont="1" applyBorder="1" applyAlignment="1">
      <alignment horizontal="center" vertical="center"/>
    </xf>
    <xf numFmtId="0" fontId="26" fillId="0" borderId="10" xfId="0" applyFont="1" applyBorder="1"/>
    <xf numFmtId="3" fontId="26" fillId="0" borderId="10" xfId="0" applyNumberFormat="1" applyFont="1" applyBorder="1"/>
    <xf numFmtId="0" fontId="27" fillId="0" borderId="10" xfId="0" applyFont="1" applyBorder="1" applyAlignment="1">
      <alignment vertical="center"/>
    </xf>
    <xf numFmtId="3" fontId="27" fillId="0" borderId="10" xfId="0" applyNumberFormat="1" applyFont="1" applyBorder="1" applyAlignment="1">
      <alignment vertical="center"/>
    </xf>
    <xf numFmtId="0" fontId="13" fillId="0" borderId="0" xfId="0" applyFont="1" applyAlignment="1">
      <alignment horizontal="right"/>
    </xf>
    <xf numFmtId="0" fontId="34" fillId="0" borderId="0" xfId="0" applyFont="1"/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8" fillId="0" borderId="0" xfId="0" applyFont="1"/>
    <xf numFmtId="0" fontId="38" fillId="0" borderId="0" xfId="0" applyFont="1" applyBorder="1"/>
    <xf numFmtId="0" fontId="38" fillId="0" borderId="19" xfId="0" applyFont="1" applyBorder="1"/>
    <xf numFmtId="0" fontId="13" fillId="0" borderId="19" xfId="0" applyFont="1" applyBorder="1"/>
    <xf numFmtId="0" fontId="13" fillId="0" borderId="0" xfId="0" applyFont="1" applyBorder="1"/>
    <xf numFmtId="0" fontId="29" fillId="0" borderId="19" xfId="0" applyFont="1" applyBorder="1"/>
    <xf numFmtId="3" fontId="27" fillId="0" borderId="10" xfId="0" applyNumberFormat="1" applyFont="1" applyBorder="1"/>
    <xf numFmtId="0" fontId="26" fillId="0" borderId="0" xfId="42" applyFont="1"/>
    <xf numFmtId="0" fontId="38" fillId="0" borderId="0" xfId="42" applyFont="1" applyAlignment="1">
      <alignment horizontal="right"/>
    </xf>
    <xf numFmtId="0" fontId="27" fillId="0" borderId="0" xfId="42" applyFont="1" applyAlignment="1">
      <alignment horizontal="right"/>
    </xf>
    <xf numFmtId="0" fontId="42" fillId="0" borderId="42" xfId="42" applyFont="1" applyFill="1" applyBorder="1" applyAlignment="1">
      <alignment horizontal="center" vertical="center" wrapText="1"/>
    </xf>
    <xf numFmtId="0" fontId="42" fillId="0" borderId="11" xfId="42" applyFont="1" applyFill="1" applyBorder="1" applyAlignment="1">
      <alignment horizontal="center" vertical="center" wrapText="1"/>
    </xf>
    <xf numFmtId="0" fontId="42" fillId="0" borderId="43" xfId="42" applyFont="1" applyFill="1" applyBorder="1" applyAlignment="1">
      <alignment horizontal="center" vertical="center" wrapText="1"/>
    </xf>
    <xf numFmtId="0" fontId="27" fillId="0" borderId="44" xfId="42" applyFont="1" applyFill="1" applyBorder="1" applyAlignment="1">
      <alignment horizontal="center" vertical="center" wrapText="1"/>
    </xf>
    <xf numFmtId="0" fontId="27" fillId="0" borderId="45" xfId="42" applyFont="1" applyFill="1" applyBorder="1" applyAlignment="1">
      <alignment horizontal="center" vertical="center" wrapText="1"/>
    </xf>
    <xf numFmtId="0" fontId="27" fillId="0" borderId="46" xfId="42" applyFont="1" applyFill="1" applyBorder="1" applyAlignment="1">
      <alignment horizontal="center" vertical="center" wrapText="1"/>
    </xf>
    <xf numFmtId="0" fontId="38" fillId="0" borderId="47" xfId="42" applyFont="1" applyBorder="1" applyAlignment="1">
      <alignment horizontal="center" vertical="center" wrapText="1"/>
    </xf>
    <xf numFmtId="0" fontId="43" fillId="0" borderId="36" xfId="42" applyFont="1" applyBorder="1" applyAlignment="1">
      <alignment vertical="center" wrapText="1"/>
    </xf>
    <xf numFmtId="0" fontId="38" fillId="24" borderId="47" xfId="42" applyFont="1" applyFill="1" applyBorder="1" applyAlignment="1">
      <alignment vertical="center" wrapText="1"/>
    </xf>
    <xf numFmtId="0" fontId="38" fillId="0" borderId="47" xfId="42" applyFont="1" applyBorder="1" applyAlignment="1">
      <alignment vertical="center" wrapText="1"/>
    </xf>
    <xf numFmtId="3" fontId="29" fillId="0" borderId="47" xfId="42" applyNumberFormat="1" applyFont="1" applyBorder="1" applyAlignment="1">
      <alignment vertical="center" wrapText="1"/>
    </xf>
    <xf numFmtId="0" fontId="29" fillId="0" borderId="47" xfId="42" applyFont="1" applyBorder="1" applyAlignment="1">
      <alignment vertical="center" wrapText="1"/>
    </xf>
    <xf numFmtId="3" fontId="38" fillId="0" borderId="47" xfId="42" applyNumberFormat="1" applyFont="1" applyBorder="1" applyAlignment="1">
      <alignment vertical="center" wrapText="1"/>
    </xf>
    <xf numFmtId="3" fontId="38" fillId="0" borderId="10" xfId="42" applyNumberFormat="1" applyFont="1" applyBorder="1" applyAlignment="1">
      <alignment vertical="center" wrapText="1"/>
    </xf>
    <xf numFmtId="3" fontId="38" fillId="0" borderId="27" xfId="42" applyNumberFormat="1" applyFont="1" applyBorder="1" applyAlignment="1">
      <alignment vertical="center" wrapText="1"/>
    </xf>
    <xf numFmtId="14" fontId="38" fillId="0" borderId="47" xfId="42" applyNumberFormat="1" applyFont="1" applyBorder="1" applyAlignment="1">
      <alignment vertical="center" wrapText="1"/>
    </xf>
    <xf numFmtId="0" fontId="36" fillId="0" borderId="36" xfId="42" applyFont="1" applyBorder="1" applyAlignment="1">
      <alignment vertical="center" wrapText="1"/>
    </xf>
    <xf numFmtId="0" fontId="43" fillId="0" borderId="36" xfId="42" applyFont="1" applyFill="1" applyBorder="1" applyAlignment="1">
      <alignment vertical="center" wrapText="1"/>
    </xf>
    <xf numFmtId="0" fontId="43" fillId="0" borderId="48" xfId="42" applyFont="1" applyBorder="1" applyAlignment="1">
      <alignment vertical="center" wrapText="1"/>
    </xf>
    <xf numFmtId="0" fontId="38" fillId="0" borderId="49" xfId="42" applyFont="1" applyBorder="1" applyAlignment="1">
      <alignment vertical="center" wrapText="1"/>
    </xf>
    <xf numFmtId="3" fontId="38" fillId="0" borderId="49" xfId="42" applyNumberFormat="1" applyFont="1" applyBorder="1" applyAlignment="1">
      <alignment vertical="center" wrapText="1"/>
    </xf>
    <xf numFmtId="3" fontId="38" fillId="0" borderId="12" xfId="42" applyNumberFormat="1" applyFont="1" applyBorder="1" applyAlignment="1">
      <alignment vertical="center" wrapText="1"/>
    </xf>
    <xf numFmtId="3" fontId="38" fillId="0" borderId="13" xfId="42" applyNumberFormat="1" applyFont="1" applyBorder="1" applyAlignment="1">
      <alignment vertical="center" wrapText="1"/>
    </xf>
    <xf numFmtId="14" fontId="38" fillId="0" borderId="49" xfId="42" applyNumberFormat="1" applyFont="1" applyBorder="1" applyAlignment="1">
      <alignment vertical="center" wrapText="1"/>
    </xf>
    <xf numFmtId="0" fontId="38" fillId="0" borderId="44" xfId="42" applyFont="1" applyFill="1" applyBorder="1" applyAlignment="1">
      <alignment vertical="center" wrapText="1"/>
    </xf>
    <xf numFmtId="0" fontId="42" fillId="0" borderId="44" xfId="42" applyFont="1" applyFill="1" applyBorder="1" applyAlignment="1">
      <alignment vertical="center" wrapText="1"/>
    </xf>
    <xf numFmtId="3" fontId="42" fillId="0" borderId="44" xfId="42" applyNumberFormat="1" applyFont="1" applyFill="1" applyBorder="1" applyAlignment="1">
      <alignment vertical="center" wrapText="1"/>
    </xf>
    <xf numFmtId="3" fontId="26" fillId="0" borderId="0" xfId="42" applyNumberFormat="1" applyFont="1"/>
    <xf numFmtId="0" fontId="29" fillId="0" borderId="44" xfId="42" applyFont="1" applyFill="1" applyBorder="1" applyAlignment="1">
      <alignment horizontal="center" vertical="center" wrapText="1"/>
    </xf>
    <xf numFmtId="0" fontId="42" fillId="25" borderId="44" xfId="42" applyFont="1" applyFill="1" applyBorder="1" applyAlignment="1">
      <alignment horizontal="center" vertical="center" wrapText="1"/>
    </xf>
    <xf numFmtId="3" fontId="26" fillId="0" borderId="47" xfId="42" applyNumberFormat="1" applyFont="1" applyBorder="1" applyAlignment="1">
      <alignment vertical="center" wrapText="1"/>
    </xf>
    <xf numFmtId="0" fontId="29" fillId="0" borderId="50" xfId="42" applyFont="1" applyFill="1" applyBorder="1" applyAlignment="1">
      <alignment horizontal="center" vertical="center" wrapText="1"/>
    </xf>
    <xf numFmtId="0" fontId="29" fillId="0" borderId="51" xfId="42" applyFont="1" applyFill="1" applyBorder="1" applyAlignment="1">
      <alignment horizontal="center" vertical="center" wrapText="1"/>
    </xf>
    <xf numFmtId="0" fontId="29" fillId="0" borderId="52" xfId="42" applyFont="1" applyFill="1" applyBorder="1" applyAlignment="1">
      <alignment horizontal="center" vertical="center" wrapText="1"/>
    </xf>
    <xf numFmtId="0" fontId="29" fillId="0" borderId="53" xfId="42" applyFont="1" applyFill="1" applyBorder="1" applyAlignment="1">
      <alignment horizontal="center" vertical="center" wrapText="1"/>
    </xf>
    <xf numFmtId="0" fontId="42" fillId="25" borderId="54" xfId="42" applyFont="1" applyFill="1" applyBorder="1" applyAlignment="1">
      <alignment horizontal="center" vertical="center" wrapText="1"/>
    </xf>
    <xf numFmtId="0" fontId="42" fillId="25" borderId="55" xfId="42" applyFont="1" applyFill="1" applyBorder="1" applyAlignment="1">
      <alignment horizontal="center" vertical="center" wrapText="1"/>
    </xf>
    <xf numFmtId="0" fontId="42" fillId="25" borderId="56" xfId="42" applyFont="1" applyFill="1" applyBorder="1" applyAlignment="1">
      <alignment horizontal="center" vertical="center" wrapText="1"/>
    </xf>
    <xf numFmtId="0" fontId="42" fillId="25" borderId="40" xfId="42" applyFont="1" applyFill="1" applyBorder="1" applyAlignment="1">
      <alignment horizontal="center" vertical="center" wrapText="1"/>
    </xf>
    <xf numFmtId="3" fontId="26" fillId="0" borderId="25" xfId="42" applyNumberFormat="1" applyFont="1" applyBorder="1" applyAlignment="1">
      <alignment vertical="center" wrapText="1"/>
    </xf>
    <xf numFmtId="3" fontId="26" fillId="0" borderId="26" xfId="42" applyNumberFormat="1" applyFont="1" applyBorder="1" applyAlignment="1">
      <alignment vertical="center" wrapText="1"/>
    </xf>
    <xf numFmtId="3" fontId="26" fillId="0" borderId="10" xfId="42" applyNumberFormat="1" applyFont="1" applyBorder="1" applyAlignment="1">
      <alignment vertical="center" wrapText="1"/>
    </xf>
    <xf numFmtId="3" fontId="26" fillId="0" borderId="16" xfId="42" applyNumberFormat="1" applyFont="1" applyBorder="1" applyAlignment="1">
      <alignment vertical="center" wrapText="1"/>
    </xf>
    <xf numFmtId="0" fontId="26" fillId="0" borderId="49" xfId="42" applyFont="1" applyBorder="1" applyAlignment="1">
      <alignment vertical="center" wrapText="1"/>
    </xf>
    <xf numFmtId="3" fontId="26" fillId="0" borderId="57" xfId="42" applyNumberFormat="1" applyFont="1" applyBorder="1" applyAlignment="1">
      <alignment vertical="center" wrapText="1"/>
    </xf>
    <xf numFmtId="3" fontId="26" fillId="0" borderId="12" xfId="42" applyNumberFormat="1" applyFont="1" applyBorder="1" applyAlignment="1">
      <alignment vertical="center" wrapText="1"/>
    </xf>
    <xf numFmtId="3" fontId="26" fillId="0" borderId="24" xfId="42" applyNumberFormat="1" applyFont="1" applyBorder="1" applyAlignment="1">
      <alignment vertical="center" wrapText="1"/>
    </xf>
    <xf numFmtId="0" fontId="45" fillId="0" borderId="44" xfId="42" applyFont="1" applyFill="1" applyBorder="1" applyAlignment="1">
      <alignment vertical="center" wrapText="1"/>
    </xf>
    <xf numFmtId="3" fontId="45" fillId="0" borderId="58" xfId="42" applyNumberFormat="1" applyFont="1" applyFill="1" applyBorder="1" applyAlignment="1">
      <alignment vertical="center" wrapText="1"/>
    </xf>
    <xf numFmtId="0" fontId="42" fillId="0" borderId="44" xfId="42" applyFont="1" applyBorder="1" applyAlignment="1">
      <alignment horizontal="center" vertical="center" wrapText="1"/>
    </xf>
    <xf numFmtId="0" fontId="29" fillId="0" borderId="44" xfId="42" applyFont="1" applyBorder="1" applyAlignment="1">
      <alignment horizontal="center" vertical="center" wrapText="1"/>
    </xf>
    <xf numFmtId="0" fontId="43" fillId="0" borderId="59" xfId="42" applyFont="1" applyBorder="1" applyAlignment="1">
      <alignment horizontal="center" vertical="center" wrapText="1"/>
    </xf>
    <xf numFmtId="0" fontId="38" fillId="0" borderId="59" xfId="42" applyFont="1" applyBorder="1" applyAlignment="1">
      <alignment vertical="center" wrapText="1"/>
    </xf>
    <xf numFmtId="3" fontId="38" fillId="0" borderId="59" xfId="42" applyNumberFormat="1" applyFont="1" applyBorder="1" applyAlignment="1">
      <alignment vertical="center" wrapText="1"/>
    </xf>
    <xf numFmtId="0" fontId="42" fillId="0" borderId="44" xfId="42" applyFont="1" applyFill="1" applyBorder="1" applyAlignment="1">
      <alignment horizontal="center" vertical="center" wrapText="1"/>
    </xf>
    <xf numFmtId="3" fontId="29" fillId="0" borderId="44" xfId="42" applyNumberFormat="1" applyFont="1" applyFill="1" applyBorder="1" applyAlignment="1">
      <alignment vertical="center" wrapText="1"/>
    </xf>
    <xf numFmtId="0" fontId="26" fillId="0" borderId="12" xfId="0" applyFont="1" applyBorder="1"/>
    <xf numFmtId="0" fontId="26" fillId="0" borderId="30" xfId="0" applyFont="1" applyBorder="1"/>
    <xf numFmtId="0" fontId="26" fillId="0" borderId="27" xfId="0" applyFont="1" applyBorder="1"/>
    <xf numFmtId="0" fontId="26" fillId="0" borderId="41" xfId="0" applyFont="1" applyBorder="1"/>
    <xf numFmtId="3" fontId="26" fillId="0" borderId="30" xfId="0" applyNumberFormat="1" applyFont="1" applyBorder="1"/>
    <xf numFmtId="0" fontId="27" fillId="0" borderId="28" xfId="0" applyFont="1" applyBorder="1" applyAlignment="1">
      <alignment vertical="center"/>
    </xf>
    <xf numFmtId="0" fontId="27" fillId="0" borderId="41" xfId="0" applyFont="1" applyBorder="1" applyAlignment="1">
      <alignment vertical="center"/>
    </xf>
    <xf numFmtId="3" fontId="27" fillId="0" borderId="25" xfId="0" applyNumberFormat="1" applyFont="1" applyBorder="1" applyAlignment="1">
      <alignment vertical="center"/>
    </xf>
    <xf numFmtId="3" fontId="27" fillId="0" borderId="0" xfId="0" applyNumberFormat="1" applyFont="1" applyAlignment="1">
      <alignment vertical="center"/>
    </xf>
    <xf numFmtId="0" fontId="46" fillId="0" borderId="0" xfId="0" applyFont="1"/>
    <xf numFmtId="3" fontId="46" fillId="0" borderId="0" xfId="0" applyNumberFormat="1" applyFont="1"/>
    <xf numFmtId="0" fontId="34" fillId="0" borderId="10" xfId="0" applyFont="1" applyBorder="1" applyAlignment="1">
      <alignment vertical="center"/>
    </xf>
    <xf numFmtId="3" fontId="34" fillId="0" borderId="10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38" fillId="0" borderId="0" xfId="42" applyFont="1" applyAlignment="1">
      <alignment horizontal="center"/>
    </xf>
    <xf numFmtId="0" fontId="26" fillId="0" borderId="0" xfId="42" applyFont="1" applyAlignment="1">
      <alignment vertical="center" wrapText="1"/>
    </xf>
    <xf numFmtId="0" fontId="29" fillId="0" borderId="0" xfId="42" applyFont="1" applyAlignment="1">
      <alignment vertical="center" wrapText="1"/>
    </xf>
    <xf numFmtId="0" fontId="38" fillId="0" borderId="0" xfId="42" applyFont="1" applyAlignment="1">
      <alignment vertical="center" wrapText="1"/>
    </xf>
    <xf numFmtId="0" fontId="29" fillId="0" borderId="0" xfId="42" applyFont="1" applyAlignment="1">
      <alignment horizontal="right" vertical="center" wrapText="1"/>
    </xf>
    <xf numFmtId="0" fontId="42" fillId="0" borderId="60" xfId="42" applyFont="1" applyFill="1" applyBorder="1" applyAlignment="1">
      <alignment vertical="center" wrapText="1"/>
    </xf>
    <xf numFmtId="0" fontId="42" fillId="0" borderId="46" xfId="42" applyFont="1" applyFill="1" applyBorder="1" applyAlignment="1">
      <alignment horizontal="center" vertical="center" wrapText="1"/>
    </xf>
    <xf numFmtId="0" fontId="42" fillId="0" borderId="61" xfId="42" applyFont="1" applyFill="1" applyBorder="1" applyAlignment="1">
      <alignment horizontal="center" vertical="center" wrapText="1"/>
    </xf>
    <xf numFmtId="0" fontId="38" fillId="0" borderId="62" xfId="42" applyFont="1" applyBorder="1" applyAlignment="1">
      <alignment vertical="center" wrapText="1"/>
    </xf>
    <xf numFmtId="3" fontId="38" fillId="0" borderId="25" xfId="42" applyNumberFormat="1" applyFont="1" applyBorder="1" applyAlignment="1">
      <alignment vertical="center" wrapText="1"/>
    </xf>
    <xf numFmtId="3" fontId="38" fillId="0" borderId="26" xfId="42" applyNumberFormat="1" applyFont="1" applyBorder="1" applyAlignment="1">
      <alignment vertical="center" wrapText="1"/>
    </xf>
    <xf numFmtId="0" fontId="38" fillId="0" borderId="37" xfId="42" applyFont="1" applyBorder="1" applyAlignment="1">
      <alignment vertical="center" wrapText="1"/>
    </xf>
    <xf numFmtId="0" fontId="38" fillId="0" borderId="63" xfId="42" applyFont="1" applyBorder="1" applyAlignment="1">
      <alignment vertical="center" wrapText="1"/>
    </xf>
    <xf numFmtId="3" fontId="42" fillId="0" borderId="46" xfId="42" applyNumberFormat="1" applyFont="1" applyFill="1" applyBorder="1" applyAlignment="1">
      <alignment vertical="center" wrapText="1"/>
    </xf>
    <xf numFmtId="3" fontId="42" fillId="0" borderId="61" xfId="42" applyNumberFormat="1" applyFont="1" applyFill="1" applyBorder="1" applyAlignment="1">
      <alignment vertical="center" wrapText="1"/>
    </xf>
    <xf numFmtId="0" fontId="38" fillId="0" borderId="33" xfId="42" applyFont="1" applyBorder="1" applyAlignment="1">
      <alignment vertical="center" wrapText="1"/>
    </xf>
    <xf numFmtId="0" fontId="38" fillId="0" borderId="0" xfId="42" applyFont="1" applyBorder="1" applyAlignment="1">
      <alignment vertical="center" wrapText="1"/>
    </xf>
    <xf numFmtId="0" fontId="38" fillId="0" borderId="20" xfId="42" applyFont="1" applyBorder="1" applyAlignment="1">
      <alignment vertical="center" wrapText="1"/>
    </xf>
    <xf numFmtId="0" fontId="38" fillId="0" borderId="37" xfId="42" applyFont="1" applyFill="1" applyBorder="1" applyAlignment="1">
      <alignment vertical="center" wrapText="1"/>
    </xf>
    <xf numFmtId="3" fontId="38" fillId="0" borderId="32" xfId="42" applyNumberFormat="1" applyFont="1" applyBorder="1" applyAlignment="1">
      <alignment vertical="center" wrapText="1"/>
    </xf>
    <xf numFmtId="0" fontId="38" fillId="0" borderId="0" xfId="42" applyFont="1"/>
    <xf numFmtId="0" fontId="26" fillId="0" borderId="0" xfId="42" applyFont="1" applyFill="1"/>
    <xf numFmtId="0" fontId="26" fillId="0" borderId="0" xfId="42" applyFont="1" applyFill="1" applyAlignment="1">
      <alignment wrapText="1"/>
    </xf>
    <xf numFmtId="3" fontId="26" fillId="0" borderId="0" xfId="42" applyNumberFormat="1" applyFont="1" applyFill="1"/>
    <xf numFmtId="3" fontId="26" fillId="0" borderId="0" xfId="42" applyNumberFormat="1" applyFont="1" applyFill="1" applyAlignment="1">
      <alignment shrinkToFit="1"/>
    </xf>
    <xf numFmtId="3" fontId="27" fillId="0" borderId="0" xfId="42" applyNumberFormat="1" applyFont="1" applyFill="1" applyAlignment="1">
      <alignment horizontal="right"/>
    </xf>
    <xf numFmtId="3" fontId="29" fillId="0" borderId="58" xfId="42" applyNumberFormat="1" applyFont="1" applyFill="1" applyBorder="1" applyAlignment="1">
      <alignment horizontal="center" vertical="center" wrapText="1"/>
    </xf>
    <xf numFmtId="3" fontId="29" fillId="0" borderId="46" xfId="42" applyNumberFormat="1" applyFont="1" applyFill="1" applyBorder="1" applyAlignment="1">
      <alignment horizontal="center" vertical="center" wrapText="1"/>
    </xf>
    <xf numFmtId="3" fontId="29" fillId="0" borderId="46" xfId="42" applyNumberFormat="1" applyFont="1" applyFill="1" applyBorder="1" applyAlignment="1">
      <alignment horizontal="center" vertical="center" wrapText="1" shrinkToFit="1"/>
    </xf>
    <xf numFmtId="3" fontId="29" fillId="0" borderId="61" xfId="42" applyNumberFormat="1" applyFont="1" applyFill="1" applyBorder="1" applyAlignment="1">
      <alignment horizontal="center" vertical="center" wrapText="1"/>
    </xf>
    <xf numFmtId="0" fontId="26" fillId="0" borderId="59" xfId="42" applyFont="1" applyFill="1" applyBorder="1" applyAlignment="1">
      <alignment horizontal="center" vertical="center" wrapText="1"/>
    </xf>
    <xf numFmtId="0" fontId="26" fillId="0" borderId="59" xfId="42" applyFont="1" applyFill="1" applyBorder="1" applyAlignment="1">
      <alignment vertical="center" wrapText="1"/>
    </xf>
    <xf numFmtId="3" fontId="27" fillId="0" borderId="64" xfId="42" applyNumberFormat="1" applyFont="1" applyFill="1" applyBorder="1" applyAlignment="1">
      <alignment vertical="center" wrapText="1"/>
    </xf>
    <xf numFmtId="0" fontId="26" fillId="0" borderId="47" xfId="42" applyFont="1" applyFill="1" applyBorder="1" applyAlignment="1">
      <alignment horizontal="center" vertical="center" wrapText="1"/>
    </xf>
    <xf numFmtId="0" fontId="26" fillId="0" borderId="47" xfId="42" applyFont="1" applyFill="1" applyBorder="1" applyAlignment="1">
      <alignment vertical="center" wrapText="1"/>
    </xf>
    <xf numFmtId="3" fontId="26" fillId="0" borderId="10" xfId="42" applyNumberFormat="1" applyFont="1" applyFill="1" applyBorder="1" applyAlignment="1">
      <alignment vertical="center" wrapText="1"/>
    </xf>
    <xf numFmtId="3" fontId="26" fillId="0" borderId="16" xfId="42" applyNumberFormat="1" applyFont="1" applyFill="1" applyBorder="1" applyAlignment="1">
      <alignment vertical="center" wrapText="1"/>
    </xf>
    <xf numFmtId="0" fontId="26" fillId="0" borderId="49" xfId="42" applyFont="1" applyFill="1" applyBorder="1" applyAlignment="1">
      <alignment vertical="center" wrapText="1"/>
    </xf>
    <xf numFmtId="3" fontId="26" fillId="0" borderId="12" xfId="42" applyNumberFormat="1" applyFont="1" applyFill="1" applyBorder="1" applyAlignment="1">
      <alignment vertical="center" wrapText="1"/>
    </xf>
    <xf numFmtId="3" fontId="26" fillId="0" borderId="12" xfId="42" applyNumberFormat="1" applyFont="1" applyFill="1" applyBorder="1" applyAlignment="1">
      <alignment vertical="center" wrapText="1" shrinkToFit="1"/>
    </xf>
    <xf numFmtId="3" fontId="26" fillId="0" borderId="24" xfId="42" applyNumberFormat="1" applyFont="1" applyFill="1" applyBorder="1" applyAlignment="1">
      <alignment vertical="center" wrapText="1"/>
    </xf>
    <xf numFmtId="0" fontId="26" fillId="0" borderId="49" xfId="42" applyFont="1" applyFill="1" applyBorder="1" applyAlignment="1">
      <alignment horizontal="center" vertical="center" wrapText="1"/>
    </xf>
    <xf numFmtId="0" fontId="26" fillId="0" borderId="44" xfId="42" applyFont="1" applyFill="1" applyBorder="1" applyAlignment="1">
      <alignment horizontal="center" vertical="center" wrapText="1"/>
    </xf>
    <xf numFmtId="0" fontId="27" fillId="0" borderId="44" xfId="42" applyFont="1" applyFill="1" applyBorder="1" applyAlignment="1">
      <alignment vertical="center" wrapText="1"/>
    </xf>
    <xf numFmtId="3" fontId="27" fillId="0" borderId="58" xfId="42" applyNumberFormat="1" applyFont="1" applyFill="1" applyBorder="1" applyAlignment="1">
      <alignment vertical="center" wrapText="1"/>
    </xf>
    <xf numFmtId="3" fontId="27" fillId="0" borderId="46" xfId="42" applyNumberFormat="1" applyFont="1" applyFill="1" applyBorder="1" applyAlignment="1">
      <alignment vertical="center" wrapText="1"/>
    </xf>
    <xf numFmtId="3" fontId="26" fillId="0" borderId="64" xfId="42" applyNumberFormat="1" applyFont="1" applyFill="1" applyBorder="1" applyAlignment="1">
      <alignment vertical="center" wrapText="1"/>
    </xf>
    <xf numFmtId="3" fontId="26" fillId="0" borderId="25" xfId="42" applyNumberFormat="1" applyFont="1" applyFill="1" applyBorder="1" applyAlignment="1">
      <alignment vertical="center" wrapText="1"/>
    </xf>
    <xf numFmtId="3" fontId="26" fillId="0" borderId="26" xfId="42" applyNumberFormat="1" applyFont="1" applyFill="1" applyBorder="1" applyAlignment="1">
      <alignment vertical="center" wrapText="1"/>
    </xf>
    <xf numFmtId="3" fontId="27" fillId="0" borderId="41" xfId="42" applyNumberFormat="1" applyFont="1" applyFill="1" applyBorder="1" applyAlignment="1">
      <alignment vertical="center" wrapText="1"/>
    </xf>
    <xf numFmtId="3" fontId="27" fillId="0" borderId="61" xfId="42" applyNumberFormat="1" applyFont="1" applyFill="1" applyBorder="1" applyAlignment="1">
      <alignment vertical="center" wrapText="1"/>
    </xf>
    <xf numFmtId="0" fontId="26" fillId="0" borderId="44" xfId="42" applyFont="1" applyFill="1" applyBorder="1" applyAlignment="1">
      <alignment horizontal="right" vertical="center" wrapText="1"/>
    </xf>
    <xf numFmtId="0" fontId="26" fillId="0" borderId="54" xfId="42" applyFont="1" applyFill="1" applyBorder="1" applyAlignment="1">
      <alignment vertical="center" wrapText="1"/>
    </xf>
    <xf numFmtId="3" fontId="27" fillId="0" borderId="55" xfId="42" applyNumberFormat="1" applyFont="1" applyFill="1" applyBorder="1" applyAlignment="1">
      <alignment vertical="center" wrapText="1"/>
    </xf>
    <xf numFmtId="3" fontId="26" fillId="0" borderId="56" xfId="42" applyNumberFormat="1" applyFont="1" applyFill="1" applyBorder="1" applyAlignment="1">
      <alignment vertical="center" wrapText="1"/>
    </xf>
    <xf numFmtId="3" fontId="26" fillId="0" borderId="40" xfId="42" applyNumberFormat="1" applyFont="1" applyFill="1" applyBorder="1" applyAlignment="1">
      <alignment vertical="center" wrapText="1"/>
    </xf>
    <xf numFmtId="0" fontId="26" fillId="0" borderId="0" xfId="40" applyFont="1" applyAlignment="1">
      <alignment vertical="center"/>
    </xf>
    <xf numFmtId="0" fontId="26" fillId="0" borderId="10" xfId="40" applyFont="1" applyFill="1" applyBorder="1" applyAlignment="1">
      <alignment vertical="top" wrapText="1"/>
    </xf>
    <xf numFmtId="3" fontId="26" fillId="0" borderId="10" xfId="40" applyNumberFormat="1" applyFont="1" applyFill="1" applyBorder="1" applyAlignment="1">
      <alignment vertical="center"/>
    </xf>
    <xf numFmtId="14" fontId="26" fillId="0" borderId="10" xfId="40" applyNumberFormat="1" applyFont="1" applyFill="1" applyBorder="1" applyAlignment="1">
      <alignment vertical="center"/>
    </xf>
    <xf numFmtId="0" fontId="26" fillId="0" borderId="10" xfId="40" applyFont="1" applyFill="1" applyBorder="1" applyAlignment="1">
      <alignment vertical="center"/>
    </xf>
    <xf numFmtId="3" fontId="26" fillId="0" borderId="27" xfId="40" applyNumberFormat="1" applyFont="1" applyFill="1" applyBorder="1" applyAlignment="1">
      <alignment vertical="center"/>
    </xf>
    <xf numFmtId="3" fontId="26" fillId="0" borderId="16" xfId="40" applyNumberFormat="1" applyFont="1" applyFill="1" applyBorder="1" applyAlignment="1">
      <alignment vertical="center"/>
    </xf>
    <xf numFmtId="0" fontId="26" fillId="0" borderId="0" xfId="40" applyFont="1" applyFill="1"/>
    <xf numFmtId="3" fontId="26" fillId="0" borderId="0" xfId="40" applyNumberFormat="1" applyFont="1" applyFill="1"/>
    <xf numFmtId="0" fontId="1" fillId="0" borderId="0" xfId="40" applyFill="1"/>
    <xf numFmtId="14" fontId="26" fillId="0" borderId="17" xfId="40" applyNumberFormat="1" applyFont="1" applyBorder="1" applyAlignment="1">
      <alignment vertical="center"/>
    </xf>
    <xf numFmtId="0" fontId="26" fillId="0" borderId="31" xfId="40" applyFont="1" applyBorder="1"/>
    <xf numFmtId="0" fontId="26" fillId="0" borderId="10" xfId="40" applyFont="1" applyFill="1" applyBorder="1" applyAlignment="1">
      <alignment vertical="center" wrapText="1"/>
    </xf>
    <xf numFmtId="3" fontId="26" fillId="0" borderId="65" xfId="40" applyNumberFormat="1" applyFont="1" applyBorder="1" applyAlignment="1">
      <alignment vertical="center"/>
    </xf>
    <xf numFmtId="3" fontId="26" fillId="0" borderId="17" xfId="40" applyNumberFormat="1" applyFont="1" applyBorder="1"/>
    <xf numFmtId="3" fontId="26" fillId="0" borderId="17" xfId="40" applyNumberFormat="1" applyFont="1" applyBorder="1" applyAlignment="1">
      <alignment horizontal="right"/>
    </xf>
    <xf numFmtId="3" fontId="26" fillId="0" borderId="65" xfId="40" applyNumberFormat="1" applyFont="1" applyBorder="1" applyAlignment="1">
      <alignment horizontal="right"/>
    </xf>
    <xf numFmtId="0" fontId="26" fillId="0" borderId="14" xfId="40" applyFont="1" applyBorder="1" applyAlignment="1">
      <alignment horizontal="center"/>
    </xf>
    <xf numFmtId="0" fontId="26" fillId="0" borderId="19" xfId="40" applyFont="1" applyBorder="1" applyAlignment="1">
      <alignment horizontal="center" vertical="center"/>
    </xf>
    <xf numFmtId="0" fontId="26" fillId="0" borderId="10" xfId="40" applyFont="1" applyFill="1" applyBorder="1" applyAlignment="1">
      <alignment horizontal="center" vertical="center"/>
    </xf>
    <xf numFmtId="0" fontId="26" fillId="0" borderId="0" xfId="40" applyFont="1" applyBorder="1" applyAlignment="1">
      <alignment horizontal="center" vertical="center"/>
    </xf>
    <xf numFmtId="0" fontId="26" fillId="0" borderId="0" xfId="40" applyFont="1" applyBorder="1" applyAlignment="1">
      <alignment horizontal="center"/>
    </xf>
    <xf numFmtId="0" fontId="26" fillId="0" borderId="21" xfId="40" applyFont="1" applyBorder="1" applyAlignment="1">
      <alignment horizontal="center"/>
    </xf>
    <xf numFmtId="0" fontId="26" fillId="0" borderId="17" xfId="40" applyFont="1" applyBorder="1" applyAlignment="1">
      <alignment horizontal="center"/>
    </xf>
    <xf numFmtId="0" fontId="26" fillId="0" borderId="11" xfId="40" applyFont="1" applyBorder="1" applyAlignment="1">
      <alignment horizontal="center"/>
    </xf>
    <xf numFmtId="0" fontId="26" fillId="0" borderId="17" xfId="40" applyFont="1" applyBorder="1" applyAlignment="1">
      <alignment horizontal="center" vertical="center"/>
    </xf>
    <xf numFmtId="0" fontId="26" fillId="0" borderId="12" xfId="40" applyFont="1" applyBorder="1" applyAlignment="1">
      <alignment horizontal="center"/>
    </xf>
    <xf numFmtId="10" fontId="26" fillId="0" borderId="25" xfId="40" applyNumberFormat="1" applyFont="1" applyBorder="1" applyAlignment="1">
      <alignment horizontal="center"/>
    </xf>
    <xf numFmtId="3" fontId="26" fillId="0" borderId="0" xfId="40" applyNumberFormat="1" applyFont="1" applyAlignment="1">
      <alignment horizontal="center"/>
    </xf>
    <xf numFmtId="0" fontId="26" fillId="0" borderId="33" xfId="40" applyFont="1" applyBorder="1"/>
    <xf numFmtId="0" fontId="26" fillId="0" borderId="37" xfId="40" applyFont="1" applyBorder="1" applyAlignment="1">
      <alignment vertical="center"/>
    </xf>
    <xf numFmtId="3" fontId="26" fillId="0" borderId="65" xfId="40" applyNumberFormat="1" applyFont="1" applyBorder="1"/>
    <xf numFmtId="0" fontId="26" fillId="0" borderId="41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38" fillId="0" borderId="10" xfId="0" applyFont="1" applyBorder="1" applyAlignment="1">
      <alignment vertical="center"/>
    </xf>
    <xf numFmtId="0" fontId="38" fillId="0" borderId="16" xfId="0" applyFont="1" applyBorder="1" applyAlignment="1">
      <alignment horizontal="center" vertical="center"/>
    </xf>
    <xf numFmtId="3" fontId="29" fillId="0" borderId="28" xfId="0" applyNumberFormat="1" applyFont="1" applyBorder="1" applyAlignment="1">
      <alignment horizontal="center" vertical="center"/>
    </xf>
    <xf numFmtId="0" fontId="27" fillId="0" borderId="10" xfId="0" applyFont="1" applyBorder="1"/>
    <xf numFmtId="0" fontId="26" fillId="0" borderId="0" xfId="0" applyFont="1" applyBorder="1" applyAlignment="1">
      <alignment vertical="center" wrapText="1"/>
    </xf>
    <xf numFmtId="14" fontId="26" fillId="0" borderId="0" xfId="0" applyNumberFormat="1" applyFont="1" applyBorder="1" applyAlignment="1">
      <alignment vertical="center"/>
    </xf>
    <xf numFmtId="3" fontId="26" fillId="0" borderId="20" xfId="0" applyNumberFormat="1" applyFont="1" applyBorder="1" applyAlignment="1">
      <alignment vertical="center"/>
    </xf>
    <xf numFmtId="3" fontId="26" fillId="0" borderId="17" xfId="0" applyNumberFormat="1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26" fillId="0" borderId="41" xfId="0" applyFont="1" applyBorder="1" applyAlignment="1">
      <alignment vertical="center" wrapText="1"/>
    </xf>
    <xf numFmtId="0" fontId="37" fillId="0" borderId="41" xfId="0" applyFont="1" applyBorder="1" applyAlignment="1">
      <alignment vertical="center"/>
    </xf>
    <xf numFmtId="0" fontId="26" fillId="0" borderId="33" xfId="0" applyFont="1" applyBorder="1"/>
    <xf numFmtId="3" fontId="36" fillId="0" borderId="16" xfId="0" applyNumberFormat="1" applyFont="1" applyBorder="1" applyAlignment="1">
      <alignment horizontal="right" vertical="center"/>
    </xf>
    <xf numFmtId="0" fontId="36" fillId="0" borderId="10" xfId="0" applyFont="1" applyBorder="1" applyAlignment="1">
      <alignment vertical="center" wrapText="1"/>
    </xf>
    <xf numFmtId="3" fontId="26" fillId="0" borderId="41" xfId="0" applyNumberFormat="1" applyFont="1" applyBorder="1"/>
    <xf numFmtId="3" fontId="6" fillId="0" borderId="10" xfId="0" applyNumberFormat="1" applyFont="1" applyBorder="1"/>
    <xf numFmtId="0" fontId="26" fillId="0" borderId="10" xfId="0" applyFont="1" applyBorder="1" applyAlignment="1"/>
    <xf numFmtId="3" fontId="26" fillId="0" borderId="10" xfId="0" applyNumberFormat="1" applyFont="1" applyBorder="1" applyAlignment="1"/>
    <xf numFmtId="0" fontId="26" fillId="0" borderId="63" xfId="0" applyFont="1" applyBorder="1" applyAlignment="1">
      <alignment vertical="center" wrapText="1"/>
    </xf>
    <xf numFmtId="0" fontId="50" fillId="0" borderId="0" xfId="41" applyFont="1"/>
    <xf numFmtId="0" fontId="50" fillId="0" borderId="27" xfId="41" applyFont="1" applyBorder="1"/>
    <xf numFmtId="0" fontId="48" fillId="0" borderId="0" xfId="41"/>
    <xf numFmtId="0" fontId="51" fillId="0" borderId="0" xfId="41" applyFont="1" applyAlignment="1">
      <alignment wrapText="1"/>
    </xf>
    <xf numFmtId="0" fontId="52" fillId="0" borderId="0" xfId="41" applyFont="1" applyAlignment="1">
      <alignment wrapText="1"/>
    </xf>
    <xf numFmtId="0" fontId="53" fillId="0" borderId="0" xfId="41" applyFont="1" applyAlignment="1">
      <alignment wrapText="1"/>
    </xf>
    <xf numFmtId="0" fontId="54" fillId="0" borderId="0" xfId="41" applyFont="1" applyAlignment="1">
      <alignment wrapText="1"/>
    </xf>
    <xf numFmtId="0" fontId="27" fillId="0" borderId="10" xfId="41" applyFont="1" applyBorder="1" applyAlignment="1">
      <alignment vertical="center" wrapText="1"/>
    </xf>
    <xf numFmtId="3" fontId="27" fillId="0" borderId="10" xfId="41" applyNumberFormat="1" applyFont="1" applyBorder="1" applyAlignment="1">
      <alignment vertical="center" wrapText="1"/>
    </xf>
    <xf numFmtId="0" fontId="53" fillId="0" borderId="10" xfId="41" applyFont="1" applyBorder="1" applyAlignment="1">
      <alignment vertical="center" wrapText="1"/>
    </xf>
    <xf numFmtId="0" fontId="55" fillId="0" borderId="0" xfId="41" applyFont="1" applyAlignment="1">
      <alignment vertical="center" wrapText="1"/>
    </xf>
    <xf numFmtId="0" fontId="49" fillId="0" borderId="0" xfId="41" applyFont="1" applyAlignment="1">
      <alignment vertical="center" wrapText="1"/>
    </xf>
    <xf numFmtId="0" fontId="50" fillId="0" borderId="0" xfId="41" applyFont="1" applyAlignment="1">
      <alignment wrapText="1"/>
    </xf>
    <xf numFmtId="0" fontId="48" fillId="0" borderId="0" xfId="41" applyAlignment="1">
      <alignment wrapText="1"/>
    </xf>
    <xf numFmtId="0" fontId="53" fillId="0" borderId="27" xfId="41" applyFont="1" applyBorder="1" applyAlignment="1">
      <alignment wrapText="1"/>
    </xf>
    <xf numFmtId="0" fontId="53" fillId="0" borderId="41" xfId="41" applyFont="1" applyBorder="1" applyAlignment="1">
      <alignment vertical="center" wrapText="1"/>
    </xf>
    <xf numFmtId="3" fontId="53" fillId="0" borderId="10" xfId="41" applyNumberFormat="1" applyFont="1" applyBorder="1" applyAlignment="1">
      <alignment vertical="center" wrapText="1"/>
    </xf>
    <xf numFmtId="0" fontId="50" fillId="0" borderId="10" xfId="41" applyFont="1" applyBorder="1"/>
    <xf numFmtId="0" fontId="26" fillId="0" borderId="33" xfId="0" applyFont="1" applyBorder="1" applyAlignment="1">
      <alignment horizontal="center" vertical="center" textRotation="90"/>
    </xf>
    <xf numFmtId="3" fontId="36" fillId="0" borderId="16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36" fillId="0" borderId="12" xfId="0" applyNumberFormat="1" applyFont="1" applyBorder="1" applyAlignment="1">
      <alignment horizontal="right" wrapText="1"/>
    </xf>
    <xf numFmtId="14" fontId="36" fillId="0" borderId="12" xfId="0" applyNumberFormat="1" applyFont="1" applyBorder="1" applyAlignment="1">
      <alignment horizontal="right"/>
    </xf>
    <xf numFmtId="0" fontId="50" fillId="0" borderId="28" xfId="41" applyFont="1" applyBorder="1"/>
    <xf numFmtId="0" fontId="50" fillId="0" borderId="10" xfId="41" applyFont="1" applyFill="1" applyBorder="1"/>
    <xf numFmtId="0" fontId="50" fillId="0" borderId="10" xfId="41" applyFont="1" applyBorder="1" applyAlignment="1">
      <alignment horizontal="center"/>
    </xf>
    <xf numFmtId="0" fontId="51" fillId="0" borderId="0" xfId="41" applyFont="1"/>
    <xf numFmtId="0" fontId="53" fillId="0" borderId="10" xfId="41" applyFont="1" applyBorder="1" applyAlignment="1">
      <alignment horizontal="center" vertical="center"/>
    </xf>
    <xf numFmtId="0" fontId="53" fillId="0" borderId="10" xfId="41" applyFont="1" applyBorder="1"/>
    <xf numFmtId="3" fontId="53" fillId="0" borderId="10" xfId="41" applyNumberFormat="1" applyFont="1" applyBorder="1"/>
    <xf numFmtId="3" fontId="51" fillId="0" borderId="10" xfId="41" applyNumberFormat="1" applyFont="1" applyBorder="1"/>
    <xf numFmtId="0" fontId="51" fillId="0" borderId="10" xfId="41" applyFont="1" applyBorder="1"/>
    <xf numFmtId="0" fontId="52" fillId="0" borderId="0" xfId="41" applyFont="1"/>
    <xf numFmtId="0" fontId="53" fillId="0" borderId="0" xfId="41" applyFont="1"/>
    <xf numFmtId="0" fontId="56" fillId="0" borderId="10" xfId="41" applyFont="1" applyBorder="1" applyAlignment="1">
      <alignment horizontal="center" vertical="center"/>
    </xf>
    <xf numFmtId="0" fontId="56" fillId="0" borderId="10" xfId="41" applyFont="1" applyBorder="1"/>
    <xf numFmtId="0" fontId="54" fillId="0" borderId="0" xfId="41" applyFont="1"/>
    <xf numFmtId="0" fontId="57" fillId="0" borderId="10" xfId="41" applyFont="1" applyBorder="1" applyAlignment="1">
      <alignment horizontal="center" vertical="center"/>
    </xf>
    <xf numFmtId="0" fontId="57" fillId="0" borderId="10" xfId="41" applyFont="1" applyBorder="1"/>
    <xf numFmtId="3" fontId="57" fillId="0" borderId="10" xfId="41" applyNumberFormat="1" applyFont="1" applyBorder="1"/>
    <xf numFmtId="0" fontId="53" fillId="0" borderId="0" xfId="41" applyFont="1" applyAlignment="1">
      <alignment vertical="center"/>
    </xf>
    <xf numFmtId="0" fontId="57" fillId="0" borderId="10" xfId="41" applyFont="1" applyBorder="1" applyAlignment="1">
      <alignment vertical="center" wrapText="1"/>
    </xf>
    <xf numFmtId="3" fontId="57" fillId="0" borderId="10" xfId="41" applyNumberFormat="1" applyFont="1" applyBorder="1" applyAlignment="1">
      <alignment vertical="center"/>
    </xf>
    <xf numFmtId="0" fontId="57" fillId="0" borderId="10" xfId="41" applyFont="1" applyBorder="1" applyAlignment="1">
      <alignment vertical="center"/>
    </xf>
    <xf numFmtId="0" fontId="54" fillId="0" borderId="0" xfId="41" applyFont="1" applyAlignment="1">
      <alignment vertical="center"/>
    </xf>
    <xf numFmtId="3" fontId="53" fillId="0" borderId="10" xfId="41" applyNumberFormat="1" applyFont="1" applyBorder="1" applyAlignment="1">
      <alignment vertical="center"/>
    </xf>
    <xf numFmtId="0" fontId="53" fillId="0" borderId="10" xfId="41" applyFont="1" applyBorder="1" applyAlignment="1">
      <alignment vertical="center"/>
    </xf>
    <xf numFmtId="3" fontId="58" fillId="0" borderId="10" xfId="41" applyNumberFormat="1" applyFont="1" applyBorder="1" applyAlignment="1">
      <alignment vertical="center"/>
    </xf>
    <xf numFmtId="0" fontId="53" fillId="0" borderId="12" xfId="41" applyFont="1" applyBorder="1" applyAlignment="1">
      <alignment horizontal="center" vertical="center"/>
    </xf>
    <xf numFmtId="0" fontId="53" fillId="0" borderId="12" xfId="41" applyFont="1" applyBorder="1"/>
    <xf numFmtId="0" fontId="55" fillId="0" borderId="0" xfId="41" applyFont="1" applyAlignment="1">
      <alignment vertical="center"/>
    </xf>
    <xf numFmtId="0" fontId="55" fillId="0" borderId="27" xfId="41" applyFont="1" applyBorder="1" applyAlignment="1">
      <alignment vertical="center"/>
    </xf>
    <xf numFmtId="0" fontId="58" fillId="0" borderId="41" xfId="41" applyFont="1" applyBorder="1" applyAlignment="1">
      <alignment vertical="center"/>
    </xf>
    <xf numFmtId="3" fontId="58" fillId="0" borderId="41" xfId="41" applyNumberFormat="1" applyFont="1" applyBorder="1" applyAlignment="1">
      <alignment vertical="center"/>
    </xf>
    <xf numFmtId="0" fontId="49" fillId="0" borderId="0" xfId="41" applyFont="1" applyAlignment="1">
      <alignment vertical="center"/>
    </xf>
    <xf numFmtId="0" fontId="55" fillId="0" borderId="0" xfId="41" applyFont="1"/>
    <xf numFmtId="3" fontId="55" fillId="0" borderId="0" xfId="41" applyNumberFormat="1" applyFont="1"/>
    <xf numFmtId="0" fontId="49" fillId="0" borderId="0" xfId="41" applyFont="1"/>
    <xf numFmtId="0" fontId="50" fillId="0" borderId="27" xfId="0" applyFont="1" applyBorder="1"/>
    <xf numFmtId="0" fontId="55" fillId="0" borderId="28" xfId="0" applyFont="1" applyBorder="1" applyAlignment="1">
      <alignment vertical="center"/>
    </xf>
    <xf numFmtId="3" fontId="50" fillId="0" borderId="10" xfId="0" applyNumberFormat="1" applyFont="1" applyBorder="1" applyAlignment="1"/>
    <xf numFmtId="0" fontId="50" fillId="0" borderId="10" xfId="0" applyFont="1" applyBorder="1" applyAlignment="1">
      <alignment horizontal="center"/>
    </xf>
    <xf numFmtId="0" fontId="53" fillId="0" borderId="10" xfId="0" applyFont="1" applyBorder="1" applyAlignment="1">
      <alignment horizontal="center"/>
    </xf>
    <xf numFmtId="0" fontId="53" fillId="0" borderId="10" xfId="0" applyFont="1" applyBorder="1"/>
    <xf numFmtId="3" fontId="53" fillId="0" borderId="10" xfId="0" applyNumberFormat="1" applyFont="1" applyBorder="1"/>
    <xf numFmtId="0" fontId="53" fillId="0" borderId="27" xfId="0" applyFont="1" applyBorder="1"/>
    <xf numFmtId="0" fontId="53" fillId="0" borderId="41" xfId="0" applyFont="1" applyBorder="1" applyAlignment="1">
      <alignment vertical="center"/>
    </xf>
    <xf numFmtId="3" fontId="53" fillId="0" borderId="10" xfId="0" applyNumberFormat="1" applyFont="1" applyBorder="1" applyAlignment="1">
      <alignment vertical="center"/>
    </xf>
    <xf numFmtId="0" fontId="55" fillId="0" borderId="27" xfId="0" applyFont="1" applyBorder="1" applyAlignment="1">
      <alignment vertical="center"/>
    </xf>
    <xf numFmtId="0" fontId="55" fillId="0" borderId="41" xfId="0" applyFont="1" applyBorder="1" applyAlignment="1">
      <alignment vertical="center"/>
    </xf>
    <xf numFmtId="3" fontId="55" fillId="0" borderId="10" xfId="0" applyNumberFormat="1" applyFont="1" applyBorder="1" applyAlignment="1">
      <alignment vertical="center"/>
    </xf>
    <xf numFmtId="0" fontId="50" fillId="0" borderId="0" xfId="0" applyFont="1"/>
    <xf numFmtId="0" fontId="53" fillId="0" borderId="0" xfId="0" applyFont="1"/>
    <xf numFmtId="0" fontId="55" fillId="0" borderId="0" xfId="0" applyFont="1" applyAlignment="1">
      <alignment vertical="center"/>
    </xf>
    <xf numFmtId="0" fontId="53" fillId="0" borderId="0" xfId="0" applyFont="1" applyAlignment="1">
      <alignment wrapText="1"/>
    </xf>
    <xf numFmtId="0" fontId="53" fillId="0" borderId="10" xfId="0" applyFont="1" applyBorder="1" applyAlignment="1">
      <alignment horizontal="center" wrapText="1"/>
    </xf>
    <xf numFmtId="0" fontId="53" fillId="0" borderId="10" xfId="0" applyFont="1" applyBorder="1" applyAlignment="1">
      <alignment wrapText="1"/>
    </xf>
    <xf numFmtId="3" fontId="53" fillId="0" borderId="10" xfId="0" applyNumberFormat="1" applyFont="1" applyBorder="1" applyAlignment="1">
      <alignment wrapText="1"/>
    </xf>
    <xf numFmtId="0" fontId="50" fillId="0" borderId="0" xfId="41" applyFont="1" applyAlignment="1">
      <alignment vertical="center"/>
    </xf>
    <xf numFmtId="0" fontId="50" fillId="0" borderId="41" xfId="41" applyFont="1" applyBorder="1"/>
    <xf numFmtId="0" fontId="51" fillId="0" borderId="12" xfId="41" applyFont="1" applyBorder="1" applyAlignment="1">
      <alignment horizontal="center" vertical="center"/>
    </xf>
    <xf numFmtId="0" fontId="51" fillId="0" borderId="25" xfId="41" applyFont="1" applyBorder="1" applyAlignment="1">
      <alignment horizontal="center" vertical="center"/>
    </xf>
    <xf numFmtId="0" fontId="51" fillId="0" borderId="30" xfId="41" applyFont="1" applyBorder="1" applyAlignment="1">
      <alignment horizontal="center" vertical="center"/>
    </xf>
    <xf numFmtId="0" fontId="51" fillId="0" borderId="10" xfId="41" applyFont="1" applyBorder="1" applyAlignment="1">
      <alignment horizontal="center" vertical="center"/>
    </xf>
    <xf numFmtId="3" fontId="51" fillId="0" borderId="0" xfId="41" applyNumberFormat="1" applyFont="1"/>
    <xf numFmtId="0" fontId="53" fillId="0" borderId="25" xfId="41" applyFont="1" applyBorder="1" applyAlignment="1">
      <alignment horizontal="center" vertical="center"/>
    </xf>
    <xf numFmtId="0" fontId="55" fillId="0" borderId="41" xfId="41" applyFont="1" applyBorder="1" applyAlignment="1">
      <alignment vertical="center"/>
    </xf>
    <xf numFmtId="3" fontId="55" fillId="0" borderId="41" xfId="41" applyNumberFormat="1" applyFont="1" applyBorder="1" applyAlignment="1">
      <alignment vertical="center"/>
    </xf>
    <xf numFmtId="0" fontId="51" fillId="0" borderId="12" xfId="41" applyFont="1" applyBorder="1"/>
    <xf numFmtId="3" fontId="51" fillId="0" borderId="12" xfId="41" applyNumberFormat="1" applyFont="1" applyBorder="1"/>
    <xf numFmtId="0" fontId="51" fillId="0" borderId="25" xfId="41" applyFont="1" applyBorder="1" applyAlignment="1">
      <alignment wrapText="1"/>
    </xf>
    <xf numFmtId="3" fontId="51" fillId="0" borderId="25" xfId="41" applyNumberFormat="1" applyFont="1" applyBorder="1"/>
    <xf numFmtId="0" fontId="51" fillId="0" borderId="10" xfId="41" applyFont="1" applyBorder="1" applyAlignment="1">
      <alignment wrapText="1"/>
    </xf>
    <xf numFmtId="0" fontId="59" fillId="0" borderId="10" xfId="41" applyFont="1" applyBorder="1" applyAlignment="1">
      <alignment wrapText="1"/>
    </xf>
    <xf numFmtId="3" fontId="50" fillId="0" borderId="10" xfId="41" applyNumberFormat="1" applyFont="1" applyBorder="1" applyAlignment="1">
      <alignment wrapText="1"/>
    </xf>
    <xf numFmtId="3" fontId="50" fillId="0" borderId="28" xfId="0" applyNumberFormat="1" applyFont="1" applyBorder="1"/>
    <xf numFmtId="3" fontId="50" fillId="0" borderId="41" xfId="0" applyNumberFormat="1" applyFont="1" applyBorder="1"/>
    <xf numFmtId="0" fontId="51" fillId="0" borderId="0" xfId="0" applyFont="1"/>
    <xf numFmtId="0" fontId="51" fillId="0" borderId="10" xfId="0" applyFont="1" applyBorder="1" applyAlignment="1">
      <alignment horizontal="center"/>
    </xf>
    <xf numFmtId="0" fontId="51" fillId="0" borderId="10" xfId="0" applyFont="1" applyBorder="1" applyAlignment="1">
      <alignment vertical="center"/>
    </xf>
    <xf numFmtId="3" fontId="51" fillId="0" borderId="10" xfId="0" applyNumberFormat="1" applyFont="1" applyBorder="1"/>
    <xf numFmtId="0" fontId="51" fillId="0" borderId="10" xfId="0" applyFont="1" applyBorder="1"/>
    <xf numFmtId="0" fontId="51" fillId="0" borderId="12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1" fillId="0" borderId="30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/>
    </xf>
    <xf numFmtId="0" fontId="51" fillId="0" borderId="25" xfId="0" applyFont="1" applyBorder="1"/>
    <xf numFmtId="3" fontId="51" fillId="0" borderId="25" xfId="0" applyNumberFormat="1" applyFont="1" applyBorder="1"/>
    <xf numFmtId="0" fontId="51" fillId="0" borderId="30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0" fillId="0" borderId="10" xfId="41" applyFont="1" applyFill="1" applyBorder="1" applyAlignment="1">
      <alignment horizontal="center"/>
    </xf>
    <xf numFmtId="3" fontId="50" fillId="0" borderId="10" xfId="0" applyNumberFormat="1" applyFont="1" applyBorder="1" applyAlignment="1">
      <alignment horizontal="center" vertical="center"/>
    </xf>
    <xf numFmtId="0" fontId="59" fillId="0" borderId="25" xfId="41" applyFont="1" applyBorder="1" applyAlignment="1">
      <alignment wrapText="1"/>
    </xf>
    <xf numFmtId="3" fontId="50" fillId="0" borderId="25" xfId="41" applyNumberFormat="1" applyFont="1" applyBorder="1" applyAlignment="1">
      <alignment wrapText="1"/>
    </xf>
    <xf numFmtId="3" fontId="53" fillId="0" borderId="0" xfId="41" applyNumberFormat="1" applyFont="1"/>
    <xf numFmtId="3" fontId="55" fillId="0" borderId="0" xfId="41" applyNumberFormat="1" applyFont="1" applyAlignment="1">
      <alignment vertical="center"/>
    </xf>
    <xf numFmtId="0" fontId="51" fillId="0" borderId="12" xfId="41" applyFont="1" applyBorder="1" applyAlignment="1">
      <alignment horizontal="right" vertical="center"/>
    </xf>
    <xf numFmtId="0" fontId="51" fillId="0" borderId="30" xfId="41" applyFont="1" applyBorder="1" applyAlignment="1">
      <alignment horizontal="right" vertical="center"/>
    </xf>
    <xf numFmtId="0" fontId="50" fillId="0" borderId="28" xfId="0" applyFont="1" applyBorder="1"/>
    <xf numFmtId="0" fontId="50" fillId="0" borderId="41" xfId="0" applyFont="1" applyBorder="1"/>
    <xf numFmtId="0" fontId="50" fillId="0" borderId="0" xfId="41" applyFont="1" applyBorder="1"/>
    <xf numFmtId="0" fontId="53" fillId="0" borderId="27" xfId="41" applyFont="1" applyBorder="1" applyAlignment="1">
      <alignment vertical="center"/>
    </xf>
    <xf numFmtId="0" fontId="53" fillId="0" borderId="41" xfId="41" applyFont="1" applyBorder="1" applyAlignment="1">
      <alignment vertical="center"/>
    </xf>
    <xf numFmtId="3" fontId="53" fillId="0" borderId="41" xfId="41" applyNumberFormat="1" applyFont="1" applyBorder="1" applyAlignment="1">
      <alignment vertical="center"/>
    </xf>
    <xf numFmtId="0" fontId="51" fillId="0" borderId="27" xfId="41" applyFont="1" applyBorder="1"/>
    <xf numFmtId="0" fontId="51" fillId="0" borderId="28" xfId="41" applyFont="1" applyBorder="1"/>
    <xf numFmtId="0" fontId="51" fillId="0" borderId="41" xfId="41" applyFont="1" applyBorder="1"/>
    <xf numFmtId="0" fontId="51" fillId="0" borderId="25" xfId="41" applyFont="1" applyBorder="1"/>
    <xf numFmtId="0" fontId="51" fillId="0" borderId="30" xfId="41" applyFont="1" applyBorder="1"/>
    <xf numFmtId="3" fontId="51" fillId="0" borderId="10" xfId="41" applyNumberFormat="1" applyFont="1" applyBorder="1" applyAlignment="1">
      <alignment wrapText="1"/>
    </xf>
    <xf numFmtId="3" fontId="53" fillId="0" borderId="0" xfId="0" applyNumberFormat="1" applyFont="1"/>
    <xf numFmtId="0" fontId="51" fillId="0" borderId="27" xfId="0" applyFont="1" applyBorder="1"/>
    <xf numFmtId="0" fontId="53" fillId="0" borderId="28" xfId="0" applyFont="1" applyBorder="1" applyAlignment="1">
      <alignment vertical="center"/>
    </xf>
    <xf numFmtId="3" fontId="51" fillId="0" borderId="28" xfId="0" applyNumberFormat="1" applyFont="1" applyBorder="1"/>
    <xf numFmtId="3" fontId="51" fillId="0" borderId="41" xfId="0" applyNumberFormat="1" applyFont="1" applyBorder="1"/>
    <xf numFmtId="0" fontId="53" fillId="0" borderId="0" xfId="0" applyFont="1" applyAlignment="1">
      <alignment vertical="center"/>
    </xf>
    <xf numFmtId="0" fontId="53" fillId="0" borderId="27" xfId="0" applyFont="1" applyBorder="1" applyAlignment="1">
      <alignment vertical="center"/>
    </xf>
    <xf numFmtId="0" fontId="51" fillId="0" borderId="28" xfId="41" applyFont="1" applyBorder="1" applyAlignment="1">
      <alignment vertical="center"/>
    </xf>
    <xf numFmtId="0" fontId="53" fillId="0" borderId="0" xfId="41" applyFont="1" applyBorder="1" applyAlignment="1">
      <alignment vertical="center"/>
    </xf>
    <xf numFmtId="3" fontId="53" fillId="0" borderId="0" xfId="41" applyNumberFormat="1" applyFont="1" applyBorder="1" applyAlignment="1">
      <alignment vertical="center"/>
    </xf>
    <xf numFmtId="3" fontId="51" fillId="0" borderId="25" xfId="41" applyNumberFormat="1" applyFont="1" applyBorder="1" applyAlignment="1">
      <alignment wrapText="1"/>
    </xf>
    <xf numFmtId="0" fontId="53" fillId="0" borderId="28" xfId="0" applyFont="1" applyBorder="1"/>
    <xf numFmtId="3" fontId="53" fillId="0" borderId="28" xfId="0" applyNumberFormat="1" applyFont="1" applyBorder="1"/>
    <xf numFmtId="3" fontId="53" fillId="0" borderId="41" xfId="0" applyNumberFormat="1" applyFont="1" applyBorder="1"/>
    <xf numFmtId="0" fontId="53" fillId="0" borderId="0" xfId="0" applyFont="1" applyBorder="1" applyAlignment="1">
      <alignment vertical="center"/>
    </xf>
    <xf numFmtId="3" fontId="53" fillId="0" borderId="0" xfId="0" applyNumberFormat="1" applyFont="1" applyBorder="1" applyAlignment="1">
      <alignment vertical="center"/>
    </xf>
    <xf numFmtId="0" fontId="51" fillId="0" borderId="28" xfId="0" applyFont="1" applyBorder="1"/>
    <xf numFmtId="0" fontId="51" fillId="0" borderId="41" xfId="0" applyFont="1" applyBorder="1"/>
    <xf numFmtId="0" fontId="27" fillId="0" borderId="25" xfId="0" applyFont="1" applyBorder="1" applyAlignment="1">
      <alignment vertical="center"/>
    </xf>
    <xf numFmtId="3" fontId="27" fillId="0" borderId="64" xfId="0" applyNumberFormat="1" applyFont="1" applyBorder="1" applyAlignment="1">
      <alignment vertical="center"/>
    </xf>
    <xf numFmtId="0" fontId="27" fillId="0" borderId="0" xfId="0" applyFont="1" applyBorder="1"/>
    <xf numFmtId="3" fontId="27" fillId="0" borderId="0" xfId="0" applyNumberFormat="1" applyFont="1" applyBorder="1"/>
    <xf numFmtId="0" fontId="26" fillId="0" borderId="17" xfId="0" applyFont="1" applyBorder="1"/>
    <xf numFmtId="3" fontId="26" fillId="0" borderId="17" xfId="0" applyNumberFormat="1" applyFont="1" applyBorder="1"/>
    <xf numFmtId="0" fontId="26" fillId="0" borderId="10" xfId="0" applyFont="1" applyBorder="1" applyAlignment="1">
      <alignment wrapText="1"/>
    </xf>
    <xf numFmtId="3" fontId="26" fillId="0" borderId="47" xfId="0" applyNumberFormat="1" applyFont="1" applyBorder="1" applyAlignment="1">
      <alignment vertical="center"/>
    </xf>
    <xf numFmtId="3" fontId="26" fillId="0" borderId="54" xfId="0" applyNumberFormat="1" applyFont="1" applyBorder="1" applyAlignment="1">
      <alignment vertical="center"/>
    </xf>
    <xf numFmtId="0" fontId="26" fillId="0" borderId="50" xfId="0" applyFont="1" applyBorder="1" applyAlignment="1">
      <alignment vertical="center"/>
    </xf>
    <xf numFmtId="3" fontId="26" fillId="0" borderId="50" xfId="0" applyNumberFormat="1" applyFont="1" applyBorder="1" applyAlignment="1">
      <alignment vertical="center"/>
    </xf>
    <xf numFmtId="3" fontId="26" fillId="0" borderId="50" xfId="42" applyNumberFormat="1" applyFont="1" applyBorder="1" applyAlignment="1">
      <alignment vertical="center" wrapText="1"/>
    </xf>
    <xf numFmtId="0" fontId="26" fillId="0" borderId="47" xfId="0" applyFont="1" applyBorder="1" applyAlignment="1">
      <alignment vertical="center"/>
    </xf>
    <xf numFmtId="0" fontId="26" fillId="0" borderId="47" xfId="0" applyFont="1" applyBorder="1" applyAlignment="1">
      <alignment vertical="center" wrapText="1"/>
    </xf>
    <xf numFmtId="0" fontId="26" fillId="0" borderId="54" xfId="0" applyFont="1" applyBorder="1" applyAlignment="1">
      <alignment vertical="center"/>
    </xf>
    <xf numFmtId="3" fontId="26" fillId="0" borderId="54" xfId="42" applyNumberFormat="1" applyFont="1" applyBorder="1" applyAlignment="1">
      <alignment vertical="center" wrapText="1"/>
    </xf>
    <xf numFmtId="3" fontId="42" fillId="0" borderId="61" xfId="42" applyNumberFormat="1" applyFont="1" applyBorder="1" applyAlignment="1">
      <alignment vertical="center" wrapText="1"/>
    </xf>
    <xf numFmtId="0" fontId="53" fillId="0" borderId="28" xfId="41" applyFont="1" applyBorder="1" applyAlignment="1">
      <alignment vertical="center"/>
    </xf>
    <xf numFmtId="0" fontId="51" fillId="0" borderId="10" xfId="41" applyFont="1" applyFill="1" applyBorder="1" applyAlignment="1">
      <alignment horizontal="center" vertical="center"/>
    </xf>
    <xf numFmtId="0" fontId="53" fillId="0" borderId="27" xfId="41" applyFont="1" applyBorder="1" applyAlignment="1">
      <alignment vertical="center" wrapText="1"/>
    </xf>
    <xf numFmtId="0" fontId="27" fillId="0" borderId="41" xfId="41" applyFont="1" applyBorder="1" applyAlignment="1">
      <alignment vertical="center" wrapText="1"/>
    </xf>
    <xf numFmtId="3" fontId="51" fillId="0" borderId="28" xfId="41" applyNumberFormat="1" applyFont="1" applyBorder="1" applyAlignment="1">
      <alignment horizontal="center" vertical="center"/>
    </xf>
    <xf numFmtId="0" fontId="51" fillId="0" borderId="41" xfId="41" applyFont="1" applyBorder="1" applyAlignment="1">
      <alignment horizontal="center" vertical="center"/>
    </xf>
    <xf numFmtId="0" fontId="51" fillId="0" borderId="10" xfId="41" applyFont="1" applyBorder="1" applyAlignment="1">
      <alignment horizontal="center" vertical="center" wrapText="1"/>
    </xf>
    <xf numFmtId="0" fontId="26" fillId="0" borderId="10" xfId="41" applyFont="1" applyBorder="1" applyAlignment="1">
      <alignment horizontal="center" vertical="center" wrapText="1"/>
    </xf>
    <xf numFmtId="0" fontId="26" fillId="0" borderId="10" xfId="41" applyFont="1" applyBorder="1" applyAlignment="1">
      <alignment wrapText="1"/>
    </xf>
    <xf numFmtId="3" fontId="26" fillId="0" borderId="10" xfId="41" applyNumberFormat="1" applyFont="1" applyBorder="1" applyAlignment="1">
      <alignment wrapText="1"/>
    </xf>
    <xf numFmtId="0" fontId="26" fillId="0" borderId="10" xfId="41" applyFont="1" applyBorder="1" applyAlignment="1">
      <alignment vertical="center" wrapText="1"/>
    </xf>
    <xf numFmtId="3" fontId="26" fillId="0" borderId="10" xfId="41" applyNumberFormat="1" applyFont="1" applyBorder="1" applyAlignment="1">
      <alignment vertical="center" wrapText="1"/>
    </xf>
    <xf numFmtId="3" fontId="51" fillId="0" borderId="10" xfId="41" applyNumberFormat="1" applyFont="1" applyBorder="1" applyAlignment="1">
      <alignment vertical="center" wrapText="1"/>
    </xf>
    <xf numFmtId="0" fontId="51" fillId="0" borderId="12" xfId="41" applyFont="1" applyBorder="1" applyAlignment="1">
      <alignment horizontal="center" vertical="center" wrapText="1"/>
    </xf>
    <xf numFmtId="0" fontId="51" fillId="0" borderId="12" xfId="41" applyFont="1" applyBorder="1" applyAlignment="1">
      <alignment wrapText="1"/>
    </xf>
    <xf numFmtId="0" fontId="51" fillId="0" borderId="10" xfId="41" applyFont="1" applyBorder="1" applyAlignment="1">
      <alignment horizontal="center" wrapText="1"/>
    </xf>
    <xf numFmtId="0" fontId="51" fillId="0" borderId="41" xfId="41" applyFont="1" applyBorder="1" applyAlignment="1">
      <alignment vertical="center" wrapText="1"/>
    </xf>
    <xf numFmtId="0" fontId="51" fillId="0" borderId="10" xfId="41" applyFont="1" applyBorder="1" applyAlignment="1">
      <alignment vertical="center" wrapText="1"/>
    </xf>
    <xf numFmtId="3" fontId="27" fillId="0" borderId="0" xfId="42" applyNumberFormat="1" applyFont="1" applyFill="1" applyBorder="1" applyAlignment="1">
      <alignment vertical="center" wrapText="1"/>
    </xf>
    <xf numFmtId="0" fontId="26" fillId="0" borderId="14" xfId="42" applyFont="1" applyFill="1" applyBorder="1" applyAlignment="1">
      <alignment horizontal="right" vertical="center" wrapText="1"/>
    </xf>
    <xf numFmtId="0" fontId="26" fillId="0" borderId="14" xfId="42" applyFont="1" applyFill="1" applyBorder="1" applyAlignment="1">
      <alignment vertical="center" wrapText="1"/>
    </xf>
    <xf numFmtId="3" fontId="27" fillId="0" borderId="14" xfId="42" applyNumberFormat="1" applyFont="1" applyFill="1" applyBorder="1" applyAlignment="1">
      <alignment vertical="center" wrapText="1"/>
    </xf>
    <xf numFmtId="3" fontId="27" fillId="0" borderId="14" xfId="42" applyNumberFormat="1" applyFont="1" applyFill="1" applyBorder="1" applyAlignment="1">
      <alignment vertical="center" wrapText="1" shrinkToFit="1"/>
    </xf>
    <xf numFmtId="0" fontId="26" fillId="0" borderId="50" xfId="42" applyFont="1" applyFill="1" applyBorder="1" applyAlignment="1">
      <alignment vertical="center" wrapText="1"/>
    </xf>
    <xf numFmtId="3" fontId="27" fillId="0" borderId="51" xfId="42" applyNumberFormat="1" applyFont="1" applyFill="1" applyBorder="1" applyAlignment="1">
      <alignment vertical="center" wrapText="1"/>
    </xf>
    <xf numFmtId="3" fontId="26" fillId="0" borderId="52" xfId="42" applyNumberFormat="1" applyFont="1" applyFill="1" applyBorder="1" applyAlignment="1">
      <alignment vertical="center" wrapText="1"/>
    </xf>
    <xf numFmtId="3" fontId="26" fillId="0" borderId="53" xfId="42" applyNumberFormat="1" applyFont="1" applyFill="1" applyBorder="1" applyAlignment="1">
      <alignment vertical="center" wrapText="1"/>
    </xf>
    <xf numFmtId="0" fontId="26" fillId="0" borderId="0" xfId="42" applyFont="1" applyFill="1" applyBorder="1" applyAlignment="1">
      <alignment horizontal="center" vertical="center" wrapText="1"/>
    </xf>
    <xf numFmtId="0" fontId="27" fillId="0" borderId="0" xfId="42" applyFont="1" applyFill="1" applyBorder="1" applyAlignment="1">
      <alignment vertical="center" wrapText="1"/>
    </xf>
    <xf numFmtId="0" fontId="26" fillId="0" borderId="45" xfId="42" applyFont="1" applyFill="1" applyBorder="1"/>
    <xf numFmtId="3" fontId="29" fillId="0" borderId="66" xfId="42" applyNumberFormat="1" applyFont="1" applyFill="1" applyBorder="1" applyAlignment="1">
      <alignment horizontal="center" vertical="center" wrapText="1"/>
    </xf>
    <xf numFmtId="3" fontId="29" fillId="0" borderId="66" xfId="42" applyNumberFormat="1" applyFont="1" applyFill="1" applyBorder="1" applyAlignment="1">
      <alignment horizontal="center" vertical="center" wrapText="1" shrinkToFit="1"/>
    </xf>
    <xf numFmtId="3" fontId="29" fillId="0" borderId="67" xfId="42" applyNumberFormat="1" applyFont="1" applyFill="1" applyBorder="1" applyAlignment="1">
      <alignment horizontal="center" vertical="center" wrapText="1"/>
    </xf>
    <xf numFmtId="0" fontId="26" fillId="0" borderId="48" xfId="42" applyFont="1" applyFill="1" applyBorder="1" applyAlignment="1">
      <alignment horizontal="center" vertical="center" wrapText="1"/>
    </xf>
    <xf numFmtId="0" fontId="26" fillId="0" borderId="36" xfId="42" applyFont="1" applyFill="1" applyBorder="1" applyAlignment="1">
      <alignment horizontal="center" vertical="center" wrapText="1"/>
    </xf>
    <xf numFmtId="0" fontId="26" fillId="0" borderId="38" xfId="42" applyFont="1" applyFill="1" applyBorder="1" applyAlignment="1">
      <alignment horizontal="center" vertical="center" wrapText="1"/>
    </xf>
    <xf numFmtId="0" fontId="27" fillId="0" borderId="45" xfId="42" applyFont="1" applyFill="1" applyBorder="1" applyAlignment="1">
      <alignment horizontal="center"/>
    </xf>
    <xf numFmtId="0" fontId="26" fillId="0" borderId="68" xfId="42" applyFont="1" applyFill="1" applyBorder="1" applyAlignment="1">
      <alignment horizontal="center" vertical="center" wrapText="1"/>
    </xf>
    <xf numFmtId="3" fontId="29" fillId="0" borderId="45" xfId="42" applyNumberFormat="1" applyFont="1" applyFill="1" applyBorder="1" applyAlignment="1">
      <alignment horizontal="center" vertical="center" wrapText="1"/>
    </xf>
    <xf numFmtId="3" fontId="29" fillId="0" borderId="69" xfId="42" applyNumberFormat="1" applyFont="1" applyFill="1" applyBorder="1" applyAlignment="1">
      <alignment horizontal="center" vertical="center" wrapText="1"/>
    </xf>
    <xf numFmtId="3" fontId="29" fillId="0" borderId="69" xfId="42" applyNumberFormat="1" applyFont="1" applyFill="1" applyBorder="1" applyAlignment="1">
      <alignment horizontal="center" vertical="center" wrapText="1" shrinkToFit="1"/>
    </xf>
    <xf numFmtId="3" fontId="29" fillId="0" borderId="70" xfId="42" applyNumberFormat="1" applyFont="1" applyFill="1" applyBorder="1" applyAlignment="1">
      <alignment horizontal="center" vertical="center" wrapText="1"/>
    </xf>
    <xf numFmtId="3" fontId="50" fillId="0" borderId="10" xfId="41" applyNumberFormat="1" applyFont="1" applyBorder="1"/>
    <xf numFmtId="0" fontId="48" fillId="0" borderId="0" xfId="41" applyAlignment="1">
      <alignment vertical="center"/>
    </xf>
    <xf numFmtId="0" fontId="55" fillId="0" borderId="10" xfId="41" applyFont="1" applyBorder="1" applyAlignment="1">
      <alignment vertical="center"/>
    </xf>
    <xf numFmtId="3" fontId="55" fillId="0" borderId="10" xfId="41" applyNumberFormat="1" applyFont="1" applyBorder="1" applyAlignment="1">
      <alignment vertical="center"/>
    </xf>
    <xf numFmtId="0" fontId="27" fillId="0" borderId="0" xfId="0" applyFont="1"/>
    <xf numFmtId="0" fontId="13" fillId="0" borderId="71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13" fillId="0" borderId="63" xfId="0" applyFont="1" applyBorder="1" applyAlignment="1">
      <alignment vertical="center"/>
    </xf>
    <xf numFmtId="0" fontId="13" fillId="0" borderId="72" xfId="0" applyFont="1" applyBorder="1" applyAlignment="1">
      <alignment vertical="center"/>
    </xf>
    <xf numFmtId="0" fontId="26" fillId="0" borderId="72" xfId="0" applyFont="1" applyBorder="1" applyAlignment="1">
      <alignment vertical="center"/>
    </xf>
    <xf numFmtId="0" fontId="13" fillId="0" borderId="71" xfId="0" applyFont="1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73" xfId="0" applyFont="1" applyBorder="1" applyAlignment="1">
      <alignment vertical="center"/>
    </xf>
    <xf numFmtId="0" fontId="27" fillId="0" borderId="10" xfId="41" applyFont="1" applyBorder="1" applyAlignment="1">
      <alignment horizontal="left" vertical="center" wrapText="1"/>
    </xf>
    <xf numFmtId="0" fontId="53" fillId="0" borderId="27" xfId="41" applyFont="1" applyBorder="1" applyAlignment="1">
      <alignment horizontal="left" vertical="center" wrapText="1"/>
    </xf>
    <xf numFmtId="0" fontId="53" fillId="0" borderId="41" xfId="41" applyFont="1" applyBorder="1" applyAlignment="1">
      <alignment horizontal="left" vertical="center" wrapText="1"/>
    </xf>
    <xf numFmtId="0" fontId="51" fillId="0" borderId="12" xfId="41" applyFont="1" applyBorder="1" applyAlignment="1">
      <alignment horizontal="center" vertical="center"/>
    </xf>
    <xf numFmtId="0" fontId="51" fillId="0" borderId="25" xfId="41" applyFont="1" applyBorder="1" applyAlignment="1">
      <alignment horizontal="center" vertical="center"/>
    </xf>
    <xf numFmtId="0" fontId="51" fillId="0" borderId="12" xfId="41" applyFont="1" applyBorder="1" applyAlignment="1">
      <alignment horizontal="center" vertical="top"/>
    </xf>
    <xf numFmtId="0" fontId="51" fillId="0" borderId="30" xfId="41" applyFont="1" applyBorder="1" applyAlignment="1">
      <alignment horizontal="center" vertical="top"/>
    </xf>
    <xf numFmtId="0" fontId="51" fillId="0" borderId="25" xfId="41" applyFont="1" applyBorder="1" applyAlignment="1">
      <alignment horizontal="center" vertical="top"/>
    </xf>
    <xf numFmtId="0" fontId="51" fillId="0" borderId="12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8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8" fillId="0" borderId="19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26" fillId="0" borderId="67" xfId="40" applyFont="1" applyBorder="1" applyAlignment="1">
      <alignment horizontal="center" vertical="center" wrapText="1"/>
    </xf>
    <xf numFmtId="0" fontId="1" fillId="0" borderId="74" xfId="40" applyBorder="1" applyAlignment="1">
      <alignment horizontal="center" vertical="center" wrapText="1"/>
    </xf>
    <xf numFmtId="0" fontId="26" fillId="0" borderId="71" xfId="40" applyFont="1" applyBorder="1" applyAlignment="1">
      <alignment vertical="center"/>
    </xf>
    <xf numFmtId="0" fontId="1" fillId="0" borderId="72" xfId="40" applyBorder="1"/>
    <xf numFmtId="0" fontId="1" fillId="0" borderId="33" xfId="40" applyBorder="1"/>
    <xf numFmtId="0" fontId="1" fillId="0" borderId="73" xfId="40" applyBorder="1"/>
    <xf numFmtId="0" fontId="1" fillId="0" borderId="72" xfId="40" applyBorder="1" applyAlignment="1">
      <alignment vertical="center"/>
    </xf>
    <xf numFmtId="0" fontId="1" fillId="0" borderId="73" xfId="40" applyBorder="1" applyAlignment="1">
      <alignment vertical="center"/>
    </xf>
    <xf numFmtId="0" fontId="26" fillId="0" borderId="12" xfId="40" applyFont="1" applyBorder="1" applyAlignment="1">
      <alignment vertical="center" wrapText="1"/>
    </xf>
    <xf numFmtId="0" fontId="1" fillId="0" borderId="25" xfId="40" applyBorder="1" applyAlignment="1">
      <alignment vertical="center"/>
    </xf>
    <xf numFmtId="0" fontId="26" fillId="0" borderId="71" xfId="40" applyFont="1" applyBorder="1" applyAlignment="1">
      <alignment horizontal="center" vertical="center"/>
    </xf>
    <xf numFmtId="0" fontId="26" fillId="0" borderId="72" xfId="40" applyFont="1" applyBorder="1" applyAlignment="1">
      <alignment horizontal="center" vertical="center"/>
    </xf>
    <xf numFmtId="0" fontId="26" fillId="0" borderId="66" xfId="40" applyFont="1" applyBorder="1" applyAlignment="1">
      <alignment horizontal="center" vertical="center"/>
    </xf>
    <xf numFmtId="0" fontId="26" fillId="0" borderId="30" xfId="40" applyFont="1" applyBorder="1" applyAlignment="1">
      <alignment horizontal="center" vertical="center"/>
    </xf>
    <xf numFmtId="0" fontId="26" fillId="0" borderId="66" xfId="40" applyFont="1" applyBorder="1" applyAlignment="1">
      <alignment horizontal="center" vertical="center" wrapText="1"/>
    </xf>
    <xf numFmtId="0" fontId="26" fillId="0" borderId="75" xfId="40" applyFont="1" applyBorder="1" applyAlignment="1">
      <alignment horizontal="center" vertical="center" wrapText="1"/>
    </xf>
    <xf numFmtId="0" fontId="1" fillId="0" borderId="75" xfId="40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textRotation="90" wrapText="1"/>
    </xf>
    <xf numFmtId="0" fontId="0" fillId="0" borderId="72" xfId="0" applyBorder="1" applyAlignment="1">
      <alignment textRotation="90" wrapText="1"/>
    </xf>
    <xf numFmtId="0" fontId="0" fillId="0" borderId="73" xfId="0" applyBorder="1" applyAlignment="1">
      <alignment textRotation="90" wrapText="1"/>
    </xf>
    <xf numFmtId="0" fontId="36" fillId="0" borderId="57" xfId="0" applyFont="1" applyBorder="1" applyAlignment="1">
      <alignment vertical="center" wrapText="1"/>
    </xf>
    <xf numFmtId="0" fontId="37" fillId="0" borderId="77" xfId="0" applyFont="1" applyBorder="1" applyAlignment="1">
      <alignment vertical="center"/>
    </xf>
    <xf numFmtId="0" fontId="26" fillId="0" borderId="63" xfId="0" applyFont="1" applyBorder="1" applyAlignment="1">
      <alignment vertical="center" wrapText="1"/>
    </xf>
    <xf numFmtId="0" fontId="26" fillId="0" borderId="62" xfId="0" applyFont="1" applyBorder="1" applyAlignment="1">
      <alignment vertical="center" wrapText="1"/>
    </xf>
    <xf numFmtId="0" fontId="26" fillId="0" borderId="71" xfId="0" applyFont="1" applyBorder="1" applyAlignment="1">
      <alignment horizontal="center" vertical="center" textRotation="90"/>
    </xf>
    <xf numFmtId="0" fontId="26" fillId="0" borderId="72" xfId="0" applyFont="1" applyBorder="1" applyAlignment="1">
      <alignment horizontal="center" vertical="center" textRotation="90"/>
    </xf>
    <xf numFmtId="0" fontId="26" fillId="0" borderId="73" xfId="0" applyFont="1" applyBorder="1" applyAlignment="1">
      <alignment horizontal="center" vertical="center" textRotation="90"/>
    </xf>
    <xf numFmtId="0" fontId="34" fillId="0" borderId="0" xfId="0" applyFont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2" fillId="0" borderId="45" xfId="42" applyFont="1" applyFill="1" applyBorder="1" applyAlignment="1">
      <alignment horizontal="center" vertical="center" wrapText="1"/>
    </xf>
    <xf numFmtId="0" fontId="42" fillId="0" borderId="69" xfId="42" applyFont="1" applyFill="1" applyBorder="1" applyAlignment="1">
      <alignment horizontal="center" vertical="center" wrapText="1"/>
    </xf>
    <xf numFmtId="0" fontId="41" fillId="0" borderId="0" xfId="42" applyFont="1" applyAlignment="1">
      <alignment horizontal="center"/>
    </xf>
    <xf numFmtId="0" fontId="41" fillId="0" borderId="0" xfId="42" applyFont="1" applyAlignment="1">
      <alignment horizontal="center" vertical="center"/>
    </xf>
    <xf numFmtId="0" fontId="42" fillId="0" borderId="50" xfId="42" applyFont="1" applyFill="1" applyBorder="1" applyAlignment="1">
      <alignment horizontal="center" vertical="center" wrapText="1"/>
    </xf>
    <xf numFmtId="0" fontId="42" fillId="0" borderId="47" xfId="42" applyFont="1" applyFill="1" applyBorder="1" applyAlignment="1">
      <alignment horizontal="center" vertical="center" wrapText="1"/>
    </xf>
    <xf numFmtId="0" fontId="42" fillId="0" borderId="68" xfId="42" applyFont="1" applyFill="1" applyBorder="1" applyAlignment="1">
      <alignment horizontal="center" vertical="center" wrapText="1"/>
    </xf>
    <xf numFmtId="0" fontId="42" fillId="0" borderId="36" xfId="42" applyFont="1" applyFill="1" applyBorder="1" applyAlignment="1">
      <alignment horizontal="center" vertical="center" wrapText="1"/>
    </xf>
    <xf numFmtId="0" fontId="42" fillId="0" borderId="66" xfId="42" applyFont="1" applyFill="1" applyBorder="1" applyAlignment="1">
      <alignment horizontal="center" vertical="center" wrapText="1"/>
    </xf>
    <xf numFmtId="0" fontId="42" fillId="0" borderId="76" xfId="42" applyFont="1" applyFill="1" applyBorder="1" applyAlignment="1">
      <alignment horizontal="center" vertical="center" wrapText="1"/>
    </xf>
    <xf numFmtId="0" fontId="44" fillId="0" borderId="0" xfId="42" applyFont="1" applyAlignment="1">
      <alignment horizontal="center"/>
    </xf>
    <xf numFmtId="0" fontId="44" fillId="0" borderId="0" xfId="42" applyFont="1" applyAlignment="1">
      <alignment horizontal="center" vertical="center" wrapText="1"/>
    </xf>
    <xf numFmtId="0" fontId="38" fillId="0" borderId="37" xfId="42" applyFont="1" applyBorder="1" applyAlignment="1">
      <alignment horizontal="center" vertical="center" wrapText="1"/>
    </xf>
    <xf numFmtId="0" fontId="38" fillId="0" borderId="10" xfId="42" applyFont="1" applyBorder="1" applyAlignment="1">
      <alignment horizontal="center" vertical="center" wrapText="1"/>
    </xf>
    <xf numFmtId="3" fontId="38" fillId="0" borderId="10" xfId="42" applyNumberFormat="1" applyFont="1" applyBorder="1" applyAlignment="1">
      <alignment horizontal="center" vertical="center" wrapText="1"/>
    </xf>
    <xf numFmtId="3" fontId="38" fillId="0" borderId="16" xfId="42" applyNumberFormat="1" applyFont="1" applyBorder="1" applyAlignment="1">
      <alignment horizontal="center" vertical="center" wrapText="1"/>
    </xf>
    <xf numFmtId="0" fontId="42" fillId="0" borderId="38" xfId="42" applyFont="1" applyFill="1" applyBorder="1" applyAlignment="1">
      <alignment horizontal="left" vertical="center" wrapText="1"/>
    </xf>
    <xf numFmtId="0" fontId="42" fillId="0" borderId="55" xfId="42" applyFont="1" applyFill="1" applyBorder="1" applyAlignment="1">
      <alignment horizontal="left" vertical="center" wrapText="1"/>
    </xf>
    <xf numFmtId="3" fontId="42" fillId="0" borderId="78" xfId="42" applyNumberFormat="1" applyFont="1" applyFill="1" applyBorder="1" applyAlignment="1">
      <alignment horizontal="right" vertical="center" wrapText="1"/>
    </xf>
    <xf numFmtId="3" fontId="42" fillId="0" borderId="39" xfId="42" applyNumberFormat="1" applyFont="1" applyFill="1" applyBorder="1" applyAlignment="1">
      <alignment horizontal="right" vertical="center" wrapText="1"/>
    </xf>
    <xf numFmtId="3" fontId="42" fillId="0" borderId="79" xfId="42" applyNumberFormat="1" applyFont="1" applyFill="1" applyBorder="1" applyAlignment="1">
      <alignment horizontal="right" vertical="center" wrapText="1"/>
    </xf>
    <xf numFmtId="0" fontId="44" fillId="0" borderId="0" xfId="42" applyFont="1" applyBorder="1" applyAlignment="1">
      <alignment horizontal="center" vertical="center" wrapText="1"/>
    </xf>
    <xf numFmtId="0" fontId="29" fillId="0" borderId="42" xfId="42" applyFont="1" applyFill="1" applyBorder="1" applyAlignment="1">
      <alignment horizontal="center" vertical="center" wrapText="1"/>
    </xf>
    <xf numFmtId="0" fontId="29" fillId="0" borderId="52" xfId="42" applyFont="1" applyFill="1" applyBorder="1" applyAlignment="1">
      <alignment horizontal="center" vertical="center" wrapText="1"/>
    </xf>
    <xf numFmtId="0" fontId="29" fillId="0" borderId="53" xfId="42" applyFont="1" applyFill="1" applyBorder="1" applyAlignment="1">
      <alignment horizontal="center" vertical="center" wrapText="1"/>
    </xf>
    <xf numFmtId="0" fontId="38" fillId="0" borderId="0" xfId="42" applyFont="1" applyAlignment="1">
      <alignment horizontal="center" vertical="center" wrapText="1"/>
    </xf>
    <xf numFmtId="0" fontId="38" fillId="0" borderId="0" xfId="42" applyFont="1" applyBorder="1" applyAlignment="1">
      <alignment horizontal="center" vertical="center" wrapText="1"/>
    </xf>
    <xf numFmtId="0" fontId="41" fillId="0" borderId="0" xfId="42" applyFont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3" fontId="41" fillId="0" borderId="0" xfId="42" applyNumberFormat="1" applyFont="1" applyFill="1" applyAlignment="1">
      <alignment horizontal="center"/>
    </xf>
    <xf numFmtId="0" fontId="41" fillId="0" borderId="0" xfId="42" applyFont="1" applyFill="1" applyAlignment="1">
      <alignment horizontal="center" vertical="center" wrapText="1"/>
    </xf>
    <xf numFmtId="0" fontId="47" fillId="0" borderId="0" xfId="42" applyFont="1" applyAlignment="1">
      <alignment horizontal="center" vertical="center" wrapText="1"/>
    </xf>
    <xf numFmtId="0" fontId="55" fillId="0" borderId="27" xfId="41" applyFont="1" applyBorder="1" applyAlignment="1">
      <alignment horizontal="center" vertical="center"/>
    </xf>
    <xf numFmtId="0" fontId="55" fillId="0" borderId="41" xfId="41" applyFont="1" applyBorder="1" applyAlignment="1">
      <alignment horizontal="center" vertical="center"/>
    </xf>
    <xf numFmtId="0" fontId="55" fillId="0" borderId="0" xfId="41" applyFont="1" applyAlignment="1">
      <alignment horizontal="center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2 2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ál" xfId="0" builtinId="0"/>
    <cellStyle name="Normál 2" xfId="39"/>
    <cellStyle name="Normál 3" xfId="40"/>
    <cellStyle name="Normál 4" xfId="41"/>
    <cellStyle name="Normál_minta táblarendszer" xfId="42"/>
    <cellStyle name="Note" xfId="43"/>
    <cellStyle name="Output" xfId="44"/>
    <cellStyle name="Title" xfId="45"/>
    <cellStyle name="Total" xfId="46"/>
    <cellStyle name="Warning Text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zab&#243;%20Enik&#337;\2009.%20&#233;vi%20z&#225;rsz&#225;mad&#225;s\&#246;nkorm&#225;nyzatoknak%20kik&#252;ldeni\k&#252;ldeni%20Z&#225;r&#225;s%202009%20mell&#233;klete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zab&#243;%20Enik&#337;/2009.%20&#233;vi%20z&#225;rsz&#225;mad&#225;s/&#246;nkorm&#225;nyzatoknak%20kik&#252;ldeni/k&#252;ldeni%20Z&#225;r&#225;s%202009%20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 - 13"/>
      <sheetName val="PFJ - 14"/>
      <sheetName val="PMK - 15"/>
      <sheetName val="EK - 16"/>
      <sheetName val="PFE"/>
      <sheetName val="VKEF"/>
      <sheetName val="MM"/>
      <sheetName val="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 - 13"/>
      <sheetName val="PFJ - 14"/>
      <sheetName val="PMK - 15"/>
      <sheetName val="EK - 16"/>
      <sheetName val="PFE"/>
      <sheetName val="VKEF"/>
      <sheetName val="MM"/>
      <sheetName val="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D26" sqref="D26"/>
    </sheetView>
  </sheetViews>
  <sheetFormatPr defaultRowHeight="20.100000000000001" customHeight="1"/>
  <cols>
    <col min="1" max="1" width="1.42578125" style="4" customWidth="1"/>
    <col min="2" max="2" width="25.140625" style="10" customWidth="1"/>
    <col min="3" max="3" width="6.5703125" style="10" customWidth="1"/>
    <col min="4" max="4" width="50.28515625" style="10" customWidth="1"/>
    <col min="5" max="9" width="9.140625" style="4"/>
  </cols>
  <sheetData>
    <row r="1" spans="1:10" ht="20.100000000000001" customHeight="1" thickBot="1">
      <c r="A1" s="1"/>
      <c r="B1" s="66"/>
      <c r="C1" s="66"/>
      <c r="D1" s="66"/>
      <c r="E1" s="1"/>
      <c r="F1" s="1"/>
      <c r="G1" s="1"/>
      <c r="H1" s="1"/>
      <c r="I1" s="1"/>
      <c r="J1" s="1"/>
    </row>
    <row r="2" spans="1:10" ht="28.5" customHeight="1">
      <c r="A2" s="1"/>
      <c r="B2" s="576" t="s">
        <v>0</v>
      </c>
      <c r="C2" s="578" t="s">
        <v>1</v>
      </c>
      <c r="D2" s="579"/>
      <c r="E2" s="1"/>
      <c r="F2" s="1"/>
      <c r="G2" s="1"/>
      <c r="H2" s="1"/>
      <c r="I2" s="1"/>
      <c r="J2" s="1"/>
    </row>
    <row r="3" spans="1:10" ht="28.5" customHeight="1">
      <c r="A3" s="1"/>
      <c r="B3" s="577"/>
      <c r="C3" s="345" t="s">
        <v>2</v>
      </c>
      <c r="D3" s="346" t="s">
        <v>3</v>
      </c>
      <c r="E3" s="2"/>
      <c r="F3" s="3"/>
      <c r="G3" s="1"/>
      <c r="H3" s="1"/>
      <c r="I3" s="1"/>
      <c r="J3" s="1"/>
    </row>
    <row r="4" spans="1:10" ht="20.100000000000001" customHeight="1">
      <c r="A4" s="1"/>
      <c r="B4" s="580" t="s">
        <v>252</v>
      </c>
      <c r="C4" s="5" t="s">
        <v>4</v>
      </c>
      <c r="D4" s="99" t="s">
        <v>289</v>
      </c>
      <c r="E4" s="1"/>
      <c r="F4" s="1"/>
      <c r="G4" s="1"/>
      <c r="H4" s="1"/>
      <c r="I4" s="1"/>
      <c r="J4" s="1"/>
    </row>
    <row r="5" spans="1:10" ht="20.100000000000001" customHeight="1">
      <c r="A5" s="1"/>
      <c r="B5" s="581"/>
      <c r="C5" s="5" t="s">
        <v>5</v>
      </c>
      <c r="D5" s="99" t="s">
        <v>290</v>
      </c>
      <c r="E5" s="1"/>
      <c r="F5" s="1"/>
      <c r="G5" s="1"/>
      <c r="H5" s="1"/>
      <c r="I5" s="1"/>
      <c r="J5" s="1"/>
    </row>
    <row r="6" spans="1:10" ht="18" customHeight="1">
      <c r="A6" s="1"/>
      <c r="B6" s="582"/>
      <c r="C6" s="5" t="s">
        <v>6</v>
      </c>
      <c r="D6" s="99" t="s">
        <v>291</v>
      </c>
      <c r="E6" s="1"/>
      <c r="F6" s="1"/>
      <c r="G6" s="1"/>
      <c r="H6" s="1"/>
      <c r="I6" s="1"/>
      <c r="J6" s="1"/>
    </row>
    <row r="7" spans="1:10" ht="18" customHeight="1">
      <c r="A7" s="1"/>
      <c r="B7" s="582"/>
      <c r="C7" s="5" t="s">
        <v>7</v>
      </c>
      <c r="D7" s="99" t="s">
        <v>292</v>
      </c>
      <c r="E7" s="1"/>
      <c r="F7" s="1"/>
      <c r="G7" s="1"/>
      <c r="H7" s="1"/>
      <c r="I7" s="1"/>
      <c r="J7" s="1"/>
    </row>
    <row r="8" spans="1:10" ht="20.100000000000001" customHeight="1">
      <c r="A8" s="1"/>
      <c r="B8" s="582"/>
      <c r="C8" s="5" t="s">
        <v>8</v>
      </c>
      <c r="D8" s="99" t="s">
        <v>293</v>
      </c>
      <c r="E8" s="1"/>
      <c r="F8" s="1"/>
      <c r="G8" s="1"/>
      <c r="H8" s="1"/>
      <c r="I8" s="1"/>
      <c r="J8" s="1"/>
    </row>
    <row r="9" spans="1:10" ht="36" customHeight="1">
      <c r="A9" s="1"/>
      <c r="B9" s="582"/>
      <c r="C9" s="5" t="s">
        <v>9</v>
      </c>
      <c r="D9" s="161" t="s">
        <v>294</v>
      </c>
      <c r="E9" s="1"/>
      <c r="F9" s="1"/>
      <c r="G9" s="1"/>
      <c r="H9" s="1"/>
      <c r="I9" s="1"/>
      <c r="J9" s="1"/>
    </row>
    <row r="10" spans="1:10" ht="20.100000000000001" customHeight="1">
      <c r="A10" s="1"/>
      <c r="B10" s="582"/>
      <c r="C10" s="5" t="s">
        <v>10</v>
      </c>
      <c r="D10" s="99" t="s">
        <v>295</v>
      </c>
      <c r="E10" s="1"/>
      <c r="F10" s="1"/>
      <c r="G10" s="1"/>
      <c r="H10" s="1"/>
      <c r="I10" s="1"/>
      <c r="J10" s="1"/>
    </row>
    <row r="11" spans="1:10" ht="20.100000000000001" customHeight="1">
      <c r="A11" s="1"/>
      <c r="B11" s="582"/>
      <c r="C11" s="5" t="s">
        <v>11</v>
      </c>
      <c r="D11" s="99" t="s">
        <v>296</v>
      </c>
      <c r="E11" s="1"/>
      <c r="F11" s="1"/>
      <c r="G11" s="1"/>
      <c r="H11" s="1"/>
      <c r="I11" s="1"/>
      <c r="J11" s="1"/>
    </row>
    <row r="12" spans="1:10" ht="36" customHeight="1">
      <c r="A12" s="1"/>
      <c r="B12" s="582"/>
      <c r="C12" s="5" t="s">
        <v>12</v>
      </c>
      <c r="D12" s="161" t="s">
        <v>297</v>
      </c>
      <c r="E12" s="2"/>
      <c r="F12" s="2"/>
      <c r="G12" s="1"/>
      <c r="H12" s="1"/>
      <c r="I12" s="1"/>
      <c r="J12" s="1"/>
    </row>
    <row r="13" spans="1:10" ht="18" customHeight="1">
      <c r="A13" s="1"/>
      <c r="B13" s="582"/>
      <c r="C13" s="5" t="s">
        <v>13</v>
      </c>
      <c r="D13" s="107" t="s">
        <v>298</v>
      </c>
      <c r="E13" s="1"/>
      <c r="F13" s="1"/>
      <c r="G13" s="1"/>
      <c r="H13" s="1"/>
      <c r="I13" s="1"/>
      <c r="J13" s="1"/>
    </row>
    <row r="14" spans="1:10" ht="20.100000000000001" customHeight="1">
      <c r="A14" s="1"/>
      <c r="B14" s="582"/>
      <c r="C14" s="5" t="s">
        <v>14</v>
      </c>
      <c r="D14" s="99" t="s">
        <v>299</v>
      </c>
      <c r="E14" s="2"/>
      <c r="F14" s="2"/>
      <c r="G14" s="1"/>
      <c r="H14" s="1"/>
      <c r="I14" s="1"/>
      <c r="J14" s="1"/>
    </row>
    <row r="15" spans="1:10" ht="18" customHeight="1">
      <c r="A15" s="1"/>
      <c r="B15" s="582"/>
      <c r="C15" s="5" t="s">
        <v>15</v>
      </c>
      <c r="D15" s="99" t="s">
        <v>300</v>
      </c>
      <c r="E15" s="1"/>
      <c r="F15" s="1"/>
      <c r="G15" s="1"/>
      <c r="H15" s="1"/>
      <c r="I15" s="1"/>
      <c r="J15" s="1"/>
    </row>
    <row r="16" spans="1:10" ht="20.100000000000001" customHeight="1">
      <c r="A16" s="1"/>
      <c r="B16" s="582"/>
      <c r="C16" s="5" t="s">
        <v>16</v>
      </c>
      <c r="D16" s="99" t="s">
        <v>301</v>
      </c>
      <c r="E16" s="1"/>
      <c r="F16" s="1"/>
      <c r="G16" s="1"/>
      <c r="H16" s="1"/>
      <c r="I16" s="1"/>
      <c r="J16" s="1"/>
    </row>
    <row r="17" spans="1:10" ht="20.100000000000001" customHeight="1">
      <c r="A17" s="1"/>
      <c r="B17" s="582"/>
      <c r="C17" s="5" t="s">
        <v>17</v>
      </c>
      <c r="D17" s="99" t="s">
        <v>302</v>
      </c>
      <c r="E17" s="1"/>
      <c r="F17" s="1"/>
      <c r="G17" s="1"/>
      <c r="H17" s="1"/>
      <c r="I17" s="1"/>
      <c r="J17" s="1"/>
    </row>
    <row r="18" spans="1:10" ht="20.100000000000001" customHeight="1">
      <c r="A18" s="1"/>
      <c r="B18" s="582"/>
      <c r="C18" s="5" t="s">
        <v>18</v>
      </c>
      <c r="D18" s="99" t="s">
        <v>303</v>
      </c>
      <c r="E18" s="1"/>
      <c r="F18" s="1"/>
      <c r="G18" s="1"/>
      <c r="H18" s="1"/>
      <c r="I18" s="1"/>
      <c r="J18" s="1"/>
    </row>
    <row r="19" spans="1:10" ht="20.100000000000001" customHeight="1">
      <c r="A19" s="1"/>
      <c r="B19" s="582"/>
      <c r="C19" s="5" t="s">
        <v>19</v>
      </c>
      <c r="D19" s="99" t="s">
        <v>304</v>
      </c>
      <c r="E19" s="1"/>
      <c r="F19" s="1"/>
      <c r="G19" s="1"/>
      <c r="H19" s="1"/>
      <c r="I19" s="1"/>
      <c r="J19" s="1"/>
    </row>
    <row r="20" spans="1:10" ht="34.5" customHeight="1" thickBot="1">
      <c r="A20" s="1"/>
      <c r="B20" s="582"/>
      <c r="C20" s="5" t="s">
        <v>20</v>
      </c>
      <c r="D20" s="161" t="s">
        <v>305</v>
      </c>
      <c r="E20" s="1"/>
      <c r="F20" s="1"/>
      <c r="G20" s="1"/>
      <c r="H20" s="1"/>
      <c r="I20" s="1"/>
      <c r="J20" s="1"/>
    </row>
    <row r="21" spans="1:10" ht="20.100000000000001" customHeight="1">
      <c r="A21" s="1"/>
      <c r="B21" s="583" t="s">
        <v>21</v>
      </c>
      <c r="C21" s="584"/>
      <c r="D21" s="585"/>
      <c r="E21" s="1"/>
      <c r="F21" s="1"/>
      <c r="G21" s="1"/>
      <c r="H21" s="1"/>
      <c r="I21" s="1"/>
      <c r="J21" s="1"/>
    </row>
    <row r="22" spans="1:10" ht="36" customHeight="1" thickBot="1">
      <c r="A22" s="1"/>
      <c r="B22" s="582"/>
      <c r="C22" s="343" t="s">
        <v>4</v>
      </c>
      <c r="D22" s="161" t="s">
        <v>294</v>
      </c>
      <c r="E22" s="1"/>
      <c r="F22" s="1"/>
      <c r="G22" s="1"/>
      <c r="H22" s="1"/>
      <c r="I22" s="1"/>
      <c r="J22" s="1"/>
    </row>
    <row r="23" spans="1:10" ht="20.100000000000001" customHeight="1">
      <c r="A23" s="1"/>
      <c r="B23" s="583" t="s">
        <v>22</v>
      </c>
      <c r="C23" s="584"/>
      <c r="D23" s="585"/>
      <c r="E23" s="1"/>
      <c r="F23" s="1"/>
      <c r="G23" s="1"/>
      <c r="H23" s="1"/>
      <c r="I23" s="1"/>
      <c r="J23" s="1"/>
    </row>
    <row r="24" spans="1:10" ht="24.75" customHeight="1" thickBot="1">
      <c r="A24" s="1"/>
      <c r="B24" s="586"/>
      <c r="C24" s="344" t="s">
        <v>4</v>
      </c>
      <c r="D24" s="162" t="s">
        <v>306</v>
      </c>
      <c r="E24" s="1"/>
      <c r="F24" s="1"/>
      <c r="G24" s="1"/>
      <c r="H24" s="1"/>
      <c r="I24" s="1"/>
      <c r="J24" s="1"/>
    </row>
    <row r="25" spans="1:10" ht="20.100000000000001" customHeight="1">
      <c r="A25" s="1"/>
      <c r="B25" s="66"/>
      <c r="C25" s="66"/>
      <c r="D25" s="66"/>
      <c r="E25" s="1"/>
      <c r="F25" s="1"/>
      <c r="G25" s="1"/>
      <c r="H25" s="1"/>
      <c r="I25" s="1"/>
      <c r="J25" s="1"/>
    </row>
    <row r="26" spans="1:10" ht="20.100000000000001" customHeight="1">
      <c r="A26" s="1"/>
      <c r="B26" s="66"/>
      <c r="C26" s="66"/>
      <c r="D26" s="66"/>
      <c r="E26" s="1"/>
      <c r="F26" s="1"/>
      <c r="G26" s="1"/>
      <c r="H26" s="1"/>
      <c r="I26" s="1"/>
      <c r="J26" s="1"/>
    </row>
    <row r="27" spans="1:10" ht="20.100000000000001" customHeight="1">
      <c r="A27" s="1"/>
      <c r="B27" s="66"/>
      <c r="C27" s="66"/>
      <c r="D27" s="66"/>
      <c r="E27" s="1"/>
      <c r="F27" s="1"/>
      <c r="G27" s="1"/>
      <c r="H27" s="1"/>
      <c r="I27" s="1"/>
      <c r="J27" s="1"/>
    </row>
    <row r="28" spans="1:10" ht="20.100000000000001" customHeight="1">
      <c r="A28" s="1"/>
      <c r="B28" s="66"/>
      <c r="C28" s="66"/>
      <c r="D28" s="66"/>
      <c r="E28" s="1"/>
      <c r="F28" s="1"/>
      <c r="G28" s="1"/>
      <c r="H28" s="1"/>
      <c r="I28" s="1"/>
      <c r="J28" s="1"/>
    </row>
    <row r="29" spans="1:10" ht="20.100000000000001" customHeight="1">
      <c r="A29" s="1"/>
      <c r="B29" s="66"/>
      <c r="C29" s="66"/>
      <c r="D29" s="66"/>
      <c r="E29" s="1"/>
      <c r="F29" s="1"/>
      <c r="G29" s="1"/>
      <c r="H29" s="1"/>
      <c r="I29" s="1"/>
      <c r="J29" s="1"/>
    </row>
    <row r="30" spans="1:10" ht="20.100000000000001" customHeight="1">
      <c r="A30" s="1"/>
      <c r="B30" s="66"/>
      <c r="C30" s="66"/>
      <c r="D30" s="66"/>
      <c r="E30" s="1"/>
      <c r="F30" s="1"/>
      <c r="G30" s="1"/>
      <c r="H30" s="1"/>
      <c r="I30" s="1"/>
      <c r="J30" s="1"/>
    </row>
    <row r="31" spans="1:10" ht="20.100000000000001" customHeight="1">
      <c r="A31" s="1"/>
      <c r="B31" s="66"/>
      <c r="C31" s="66"/>
      <c r="D31" s="66"/>
      <c r="E31" s="1"/>
      <c r="F31" s="1"/>
      <c r="G31" s="1"/>
      <c r="H31" s="1"/>
      <c r="I31" s="1"/>
      <c r="J31" s="1"/>
    </row>
    <row r="32" spans="1:10" ht="20.100000000000001" customHeight="1">
      <c r="A32" s="1"/>
      <c r="B32" s="66"/>
      <c r="C32" s="66"/>
      <c r="D32" s="66"/>
      <c r="E32" s="1"/>
      <c r="F32" s="1"/>
      <c r="G32" s="1"/>
      <c r="H32" s="1"/>
      <c r="I32" s="1"/>
      <c r="J32" s="1"/>
    </row>
  </sheetData>
  <mergeCells count="7">
    <mergeCell ref="B2:B3"/>
    <mergeCell ref="C2:D2"/>
    <mergeCell ref="B4:B20"/>
    <mergeCell ref="B21:B22"/>
    <mergeCell ref="C21:D21"/>
    <mergeCell ref="B23:B24"/>
    <mergeCell ref="C23:D23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&amp;C&amp;"Comic Sans MS,Félkövér dőlt"&amp;16
&amp;"Calibri,Félkövér dőlt"C Í M R E N D&amp;"Comic Sans MS,Félkövér dőlt" &amp;R&amp;"Comic Sans MS,Normál"
&amp;"Calibri,Normál"1.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K39"/>
  <sheetViews>
    <sheetView workbookViewId="0">
      <selection activeCell="G5" sqref="G5"/>
    </sheetView>
  </sheetViews>
  <sheetFormatPr defaultRowHeight="15.75"/>
  <cols>
    <col min="1" max="1" width="5.42578125" style="10" customWidth="1"/>
    <col min="2" max="9" width="9.140625" style="66"/>
    <col min="10" max="11" width="9.140625" style="10"/>
  </cols>
  <sheetData>
    <row r="1" spans="1:9">
      <c r="G1" s="169"/>
      <c r="H1" s="169">
        <v>4</v>
      </c>
      <c r="I1" s="169" t="s">
        <v>242</v>
      </c>
    </row>
    <row r="2" spans="1:9">
      <c r="G2" s="169"/>
      <c r="I2" s="169"/>
    </row>
    <row r="3" spans="1:9">
      <c r="G3" s="169"/>
      <c r="I3" s="169"/>
    </row>
    <row r="4" spans="1:9">
      <c r="G4" s="169"/>
      <c r="I4" s="169"/>
    </row>
    <row r="6" spans="1:9">
      <c r="I6" s="169"/>
    </row>
    <row r="8" spans="1:9">
      <c r="B8" s="597" t="s">
        <v>49</v>
      </c>
      <c r="C8" s="598"/>
      <c r="D8" s="598"/>
      <c r="E8" s="598"/>
      <c r="F8" s="598"/>
      <c r="G8" s="598"/>
      <c r="H8" s="598"/>
    </row>
    <row r="9" spans="1:9">
      <c r="B9" s="599" t="s">
        <v>219</v>
      </c>
      <c r="C9" s="600"/>
      <c r="D9" s="600"/>
      <c r="E9" s="600"/>
      <c r="F9" s="600"/>
      <c r="G9" s="600"/>
      <c r="H9" s="600"/>
      <c r="I9" s="170"/>
    </row>
    <row r="10" spans="1:9" ht="16.5">
      <c r="B10" s="170"/>
      <c r="C10" s="171"/>
      <c r="D10" s="171"/>
      <c r="E10" s="171"/>
      <c r="F10" s="171"/>
      <c r="G10" s="171"/>
      <c r="H10" s="171"/>
      <c r="I10" s="170"/>
    </row>
    <row r="11" spans="1:9" ht="16.5">
      <c r="C11" s="172"/>
      <c r="D11" s="172"/>
      <c r="E11" s="172"/>
      <c r="F11" s="172"/>
      <c r="G11" s="172"/>
      <c r="H11" s="172"/>
    </row>
    <row r="14" spans="1:9">
      <c r="A14" s="173"/>
      <c r="B14" s="174"/>
      <c r="C14" s="174" t="s">
        <v>23</v>
      </c>
      <c r="D14" s="174"/>
      <c r="E14" s="174"/>
      <c r="F14" s="174"/>
      <c r="G14" s="601" t="s">
        <v>50</v>
      </c>
      <c r="H14" s="602"/>
      <c r="I14" s="601"/>
    </row>
    <row r="15" spans="1:9">
      <c r="A15" s="173"/>
      <c r="B15" s="175"/>
      <c r="C15" s="175"/>
      <c r="D15" s="175"/>
      <c r="E15" s="175"/>
      <c r="F15" s="175"/>
      <c r="G15" s="603" t="s">
        <v>51</v>
      </c>
      <c r="H15" s="604"/>
      <c r="I15" s="603"/>
    </row>
    <row r="16" spans="1:9" ht="15">
      <c r="A16" s="173"/>
      <c r="B16" s="173"/>
      <c r="C16" s="173"/>
      <c r="D16" s="173"/>
      <c r="E16" s="173"/>
      <c r="F16" s="173"/>
      <c r="G16" s="173"/>
      <c r="H16" s="173"/>
      <c r="I16" s="173"/>
    </row>
    <row r="17" spans="1:9" ht="15">
      <c r="A17" s="173"/>
      <c r="B17" s="173"/>
      <c r="C17" s="173"/>
      <c r="D17" s="173"/>
      <c r="E17" s="173"/>
      <c r="F17" s="173"/>
      <c r="G17" s="173"/>
      <c r="H17" s="173"/>
      <c r="I17" s="173"/>
    </row>
    <row r="18" spans="1:9" ht="15">
      <c r="A18" s="173"/>
      <c r="B18" s="173" t="s">
        <v>52</v>
      </c>
      <c r="C18" s="173"/>
      <c r="D18" s="173"/>
      <c r="E18" s="173"/>
      <c r="F18" s="173"/>
      <c r="G18" s="173"/>
      <c r="H18" s="173">
        <v>6</v>
      </c>
      <c r="I18" s="173"/>
    </row>
    <row r="19" spans="1:9" ht="15">
      <c r="A19" s="173"/>
      <c r="B19" s="173"/>
      <c r="C19" s="173"/>
      <c r="D19" s="173"/>
      <c r="E19" s="173"/>
      <c r="F19" s="173"/>
      <c r="G19" s="173"/>
      <c r="H19" s="173"/>
      <c r="I19" s="173"/>
    </row>
    <row r="20" spans="1:9" ht="15">
      <c r="A20" s="173"/>
      <c r="B20" s="174" t="s">
        <v>53</v>
      </c>
      <c r="C20" s="174"/>
      <c r="D20" s="174"/>
      <c r="E20" s="174"/>
      <c r="F20" s="173"/>
      <c r="G20" s="173"/>
      <c r="H20" s="173">
        <v>3</v>
      </c>
      <c r="I20" s="173"/>
    </row>
    <row r="21" spans="1:9" ht="15">
      <c r="A21" s="173"/>
      <c r="B21" s="174"/>
      <c r="C21" s="174"/>
      <c r="D21" s="174"/>
      <c r="E21" s="174"/>
      <c r="F21" s="173"/>
      <c r="G21" s="173"/>
      <c r="H21" s="173"/>
      <c r="I21" s="173"/>
    </row>
    <row r="22" spans="1:9" ht="15">
      <c r="A22" s="173"/>
      <c r="B22" s="174" t="s">
        <v>54</v>
      </c>
      <c r="C22" s="174"/>
      <c r="D22" s="174"/>
      <c r="E22" s="174"/>
      <c r="F22" s="173"/>
      <c r="G22" s="173"/>
      <c r="H22" s="173">
        <v>33</v>
      </c>
      <c r="I22" s="173"/>
    </row>
    <row r="23" spans="1:9" ht="15">
      <c r="A23" s="173"/>
      <c r="B23" s="174"/>
      <c r="C23" s="174"/>
      <c r="D23" s="174"/>
      <c r="E23" s="174"/>
      <c r="F23" s="173"/>
      <c r="G23" s="173"/>
      <c r="H23" s="173"/>
      <c r="I23" s="173"/>
    </row>
    <row r="24" spans="1:9" ht="15">
      <c r="A24" s="173"/>
      <c r="B24" s="174" t="s">
        <v>55</v>
      </c>
      <c r="C24" s="174"/>
      <c r="D24" s="174"/>
      <c r="E24" s="174"/>
      <c r="F24" s="173"/>
      <c r="G24" s="173"/>
      <c r="H24" s="173">
        <v>7</v>
      </c>
      <c r="I24" s="173"/>
    </row>
    <row r="25" spans="1:9" ht="15">
      <c r="A25" s="173"/>
      <c r="B25" s="174"/>
      <c r="C25" s="174"/>
      <c r="D25" s="174"/>
      <c r="E25" s="174"/>
      <c r="F25" s="173"/>
      <c r="G25" s="173"/>
      <c r="H25" s="173"/>
      <c r="I25" s="173"/>
    </row>
    <row r="26" spans="1:9" ht="15">
      <c r="A26" s="173"/>
      <c r="B26" s="174" t="s">
        <v>56</v>
      </c>
      <c r="C26" s="174"/>
      <c r="D26" s="174"/>
      <c r="E26" s="174"/>
      <c r="F26" s="173"/>
      <c r="G26" s="173"/>
      <c r="H26" s="173">
        <v>141</v>
      </c>
      <c r="I26" s="173"/>
    </row>
    <row r="27" spans="1:9">
      <c r="B27" s="176"/>
      <c r="C27" s="176"/>
      <c r="D27" s="176"/>
      <c r="E27" s="176"/>
      <c r="F27" s="175"/>
      <c r="G27" s="175"/>
      <c r="H27" s="175"/>
      <c r="I27" s="175"/>
    </row>
    <row r="28" spans="1:9">
      <c r="B28" s="177"/>
      <c r="C28" s="177"/>
      <c r="D28" s="177"/>
      <c r="E28" s="177"/>
      <c r="F28" s="174"/>
      <c r="G28" s="174"/>
      <c r="H28" s="174"/>
      <c r="I28" s="174"/>
    </row>
    <row r="29" spans="1:9" ht="15">
      <c r="A29" s="173"/>
      <c r="B29" s="173"/>
      <c r="C29" s="173"/>
      <c r="D29" s="173"/>
      <c r="E29" s="173"/>
      <c r="F29" s="173"/>
      <c r="G29" s="173"/>
      <c r="H29" s="173"/>
      <c r="I29" s="173"/>
    </row>
    <row r="30" spans="1:9" ht="15">
      <c r="A30" s="173"/>
      <c r="B30" s="178" t="s">
        <v>57</v>
      </c>
      <c r="C30" s="178"/>
      <c r="D30" s="178"/>
      <c r="E30" s="178"/>
      <c r="F30" s="178"/>
      <c r="G30" s="178"/>
      <c r="H30" s="178">
        <f>SUM(H17:H29)</f>
        <v>190</v>
      </c>
      <c r="I30" s="178"/>
    </row>
    <row r="31" spans="1:9" ht="15">
      <c r="A31" s="173"/>
      <c r="B31" s="173"/>
      <c r="C31" s="173"/>
      <c r="D31" s="173"/>
      <c r="E31" s="173"/>
      <c r="F31" s="173"/>
      <c r="G31" s="173"/>
      <c r="H31" s="173"/>
      <c r="I31" s="173"/>
    </row>
    <row r="32" spans="1:9" ht="15">
      <c r="A32" s="173"/>
      <c r="B32" s="173"/>
      <c r="C32" s="173"/>
      <c r="D32" s="173"/>
      <c r="E32" s="173"/>
      <c r="F32" s="173"/>
      <c r="G32" s="173"/>
      <c r="H32" s="173"/>
      <c r="I32" s="173"/>
    </row>
    <row r="34" spans="1:9" ht="15">
      <c r="A34" s="173"/>
      <c r="B34" s="173"/>
      <c r="C34" s="173"/>
      <c r="D34" s="173"/>
      <c r="E34" s="173"/>
      <c r="F34" s="173"/>
      <c r="G34" s="173"/>
      <c r="H34" s="173"/>
      <c r="I34" s="173"/>
    </row>
    <row r="36" spans="1:9">
      <c r="C36" s="173"/>
      <c r="D36" s="173"/>
      <c r="E36" s="173"/>
      <c r="F36" s="173"/>
      <c r="G36" s="173"/>
      <c r="H36" s="173"/>
    </row>
    <row r="37" spans="1:9">
      <c r="C37" s="173"/>
      <c r="D37" s="173"/>
      <c r="E37" s="173"/>
      <c r="F37" s="173"/>
      <c r="G37" s="173"/>
      <c r="H37" s="173"/>
    </row>
    <row r="38" spans="1:9">
      <c r="C38" s="173"/>
      <c r="D38" s="173"/>
      <c r="E38" s="173"/>
      <c r="F38" s="173"/>
      <c r="G38" s="173"/>
      <c r="H38" s="173"/>
    </row>
    <row r="39" spans="1:9">
      <c r="C39" s="173"/>
      <c r="D39" s="173"/>
      <c r="E39" s="173"/>
      <c r="F39" s="173"/>
      <c r="G39" s="173"/>
      <c r="H39" s="173"/>
    </row>
  </sheetData>
  <mergeCells count="4">
    <mergeCell ref="B8:H8"/>
    <mergeCell ref="B9:H9"/>
    <mergeCell ref="G14:I14"/>
    <mergeCell ref="G15:I1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74"/>
  <sheetViews>
    <sheetView workbookViewId="0">
      <selection activeCell="A11" sqref="A11"/>
    </sheetView>
  </sheetViews>
  <sheetFormatPr defaultRowHeight="18" customHeight="1"/>
  <cols>
    <col min="1" max="1" width="62.7109375" style="248" customWidth="1"/>
    <col min="2" max="2" width="15.5703125" style="248" customWidth="1"/>
    <col min="3" max="7" width="9.140625" style="63"/>
  </cols>
  <sheetData>
    <row r="1" spans="1:7" ht="47.25" customHeight="1">
      <c r="A1" s="5" t="s">
        <v>23</v>
      </c>
      <c r="B1" s="6" t="s">
        <v>131</v>
      </c>
    </row>
    <row r="2" spans="1:7" ht="18" customHeight="1">
      <c r="A2" s="7" t="s">
        <v>132</v>
      </c>
      <c r="B2" s="95">
        <v>133965000</v>
      </c>
    </row>
    <row r="3" spans="1:7" ht="18" customHeight="1">
      <c r="A3" s="7" t="s">
        <v>133</v>
      </c>
      <c r="B3" s="95">
        <v>20328118</v>
      </c>
    </row>
    <row r="4" spans="1:7" ht="18" customHeight="1">
      <c r="A4" s="98" t="s">
        <v>230</v>
      </c>
      <c r="B4" s="95">
        <v>14704200</v>
      </c>
    </row>
    <row r="5" spans="1:7" s="65" customFormat="1" ht="18" customHeight="1">
      <c r="A5" s="167" t="s">
        <v>237</v>
      </c>
      <c r="B5" s="168">
        <f>SUM(B2:B4)</f>
        <v>168997318</v>
      </c>
      <c r="C5" s="64"/>
      <c r="D5" s="64"/>
      <c r="E5" s="64"/>
      <c r="F5" s="64"/>
      <c r="G5" s="64"/>
    </row>
    <row r="6" spans="1:7" ht="34.5" customHeight="1">
      <c r="A6" s="7" t="s">
        <v>231</v>
      </c>
      <c r="B6" s="95">
        <v>156447360</v>
      </c>
    </row>
    <row r="7" spans="1:7" ht="18" customHeight="1">
      <c r="A7" s="98" t="s">
        <v>232</v>
      </c>
      <c r="B7" s="95">
        <v>19544000</v>
      </c>
    </row>
    <row r="8" spans="1:7" ht="36" customHeight="1">
      <c r="A8" s="8" t="s">
        <v>238</v>
      </c>
      <c r="B8" s="168">
        <f>SUM(B6:B7)</f>
        <v>175991360</v>
      </c>
    </row>
    <row r="9" spans="1:7" ht="18" customHeight="1">
      <c r="A9" s="7" t="s">
        <v>233</v>
      </c>
      <c r="B9" s="95">
        <v>32348167</v>
      </c>
    </row>
    <row r="10" spans="1:7" ht="18" customHeight="1">
      <c r="A10" s="7" t="s">
        <v>234</v>
      </c>
      <c r="B10" s="95">
        <v>8604680</v>
      </c>
    </row>
    <row r="11" spans="1:7" ht="18" customHeight="1">
      <c r="A11" s="98" t="s">
        <v>235</v>
      </c>
      <c r="B11" s="95">
        <v>19689885</v>
      </c>
    </row>
    <row r="12" spans="1:7" ht="18" customHeight="1">
      <c r="A12" s="98" t="s">
        <v>236</v>
      </c>
      <c r="B12" s="95">
        <v>29049600</v>
      </c>
    </row>
    <row r="13" spans="1:7" ht="35.25" customHeight="1">
      <c r="A13" s="8" t="s">
        <v>239</v>
      </c>
      <c r="B13" s="168">
        <f>SUM(B9:B12)</f>
        <v>89692332</v>
      </c>
    </row>
    <row r="14" spans="1:7" ht="36.75" customHeight="1">
      <c r="A14" s="167" t="s">
        <v>240</v>
      </c>
      <c r="B14" s="168">
        <f>SUM(B13,B8,B5)</f>
        <v>434681010</v>
      </c>
    </row>
    <row r="15" spans="1:7" ht="12.75" customHeight="1">
      <c r="A15" s="10"/>
      <c r="B15" s="57"/>
    </row>
    <row r="16" spans="1:7" ht="17.25" customHeight="1">
      <c r="A16" s="10"/>
      <c r="B16" s="57"/>
    </row>
    <row r="17" spans="1:2" ht="18" customHeight="1">
      <c r="A17" s="10"/>
      <c r="B17" s="57"/>
    </row>
    <row r="18" spans="1:2" ht="18" customHeight="1">
      <c r="A18" s="10"/>
      <c r="B18" s="57"/>
    </row>
    <row r="19" spans="1:2" ht="18" customHeight="1">
      <c r="B19" s="249"/>
    </row>
    <row r="20" spans="1:2" ht="18" customHeight="1">
      <c r="B20" s="249"/>
    </row>
    <row r="21" spans="1:2" ht="18" customHeight="1">
      <c r="B21" s="249"/>
    </row>
    <row r="22" spans="1:2" ht="18" customHeight="1">
      <c r="B22" s="249"/>
    </row>
    <row r="23" spans="1:2" ht="18" customHeight="1">
      <c r="B23" s="249"/>
    </row>
    <row r="24" spans="1:2" ht="18" customHeight="1">
      <c r="B24" s="249"/>
    </row>
    <row r="25" spans="1:2" ht="18" customHeight="1">
      <c r="B25" s="249"/>
    </row>
    <row r="26" spans="1:2" ht="18" customHeight="1">
      <c r="B26" s="249"/>
    </row>
    <row r="27" spans="1:2" ht="18" customHeight="1">
      <c r="B27" s="249"/>
    </row>
    <row r="28" spans="1:2" ht="18" customHeight="1">
      <c r="B28" s="249"/>
    </row>
    <row r="29" spans="1:2" ht="18" customHeight="1">
      <c r="B29" s="249"/>
    </row>
    <row r="30" spans="1:2" ht="18" customHeight="1">
      <c r="B30" s="249"/>
    </row>
    <row r="31" spans="1:2" ht="18" customHeight="1">
      <c r="B31" s="249"/>
    </row>
    <row r="32" spans="1:2" ht="18" customHeight="1">
      <c r="B32" s="249"/>
    </row>
    <row r="33" spans="2:2" ht="18" customHeight="1">
      <c r="B33" s="249"/>
    </row>
    <row r="34" spans="2:2" ht="18" customHeight="1">
      <c r="B34" s="249"/>
    </row>
    <row r="35" spans="2:2" ht="18" customHeight="1">
      <c r="B35" s="249"/>
    </row>
    <row r="36" spans="2:2" ht="18" customHeight="1">
      <c r="B36" s="249"/>
    </row>
    <row r="37" spans="2:2" ht="18" customHeight="1">
      <c r="B37" s="249"/>
    </row>
    <row r="38" spans="2:2" ht="18" customHeight="1">
      <c r="B38" s="249"/>
    </row>
    <row r="39" spans="2:2" ht="18" customHeight="1">
      <c r="B39" s="249"/>
    </row>
    <row r="40" spans="2:2" ht="18" customHeight="1">
      <c r="B40" s="249"/>
    </row>
    <row r="41" spans="2:2" ht="18" customHeight="1">
      <c r="B41" s="249"/>
    </row>
    <row r="42" spans="2:2" ht="18" customHeight="1">
      <c r="B42" s="249"/>
    </row>
    <row r="43" spans="2:2" ht="18" customHeight="1">
      <c r="B43" s="249"/>
    </row>
    <row r="44" spans="2:2" ht="18" customHeight="1">
      <c r="B44" s="249"/>
    </row>
    <row r="45" spans="2:2" ht="18" customHeight="1">
      <c r="B45" s="249"/>
    </row>
    <row r="46" spans="2:2" ht="18" customHeight="1">
      <c r="B46" s="249"/>
    </row>
    <row r="47" spans="2:2" ht="18" customHeight="1">
      <c r="B47" s="249"/>
    </row>
    <row r="48" spans="2:2" ht="18" customHeight="1">
      <c r="B48" s="249"/>
    </row>
    <row r="49" spans="2:2" ht="18" customHeight="1">
      <c r="B49" s="249"/>
    </row>
    <row r="50" spans="2:2" ht="18" customHeight="1">
      <c r="B50" s="249"/>
    </row>
    <row r="51" spans="2:2" ht="18" customHeight="1">
      <c r="B51" s="249"/>
    </row>
    <row r="52" spans="2:2" ht="18" customHeight="1">
      <c r="B52" s="249"/>
    </row>
    <row r="53" spans="2:2" ht="18" customHeight="1">
      <c r="B53" s="249"/>
    </row>
    <row r="54" spans="2:2" ht="18" customHeight="1">
      <c r="B54" s="249"/>
    </row>
    <row r="55" spans="2:2" ht="18" customHeight="1">
      <c r="B55" s="249"/>
    </row>
    <row r="56" spans="2:2" ht="18" customHeight="1">
      <c r="B56" s="249"/>
    </row>
    <row r="57" spans="2:2" ht="18" customHeight="1">
      <c r="B57" s="249"/>
    </row>
    <row r="58" spans="2:2" ht="18" customHeight="1">
      <c r="B58" s="249"/>
    </row>
    <row r="59" spans="2:2" ht="18" customHeight="1">
      <c r="B59" s="249"/>
    </row>
    <row r="60" spans="2:2" ht="18" customHeight="1">
      <c r="B60" s="249"/>
    </row>
    <row r="61" spans="2:2" ht="18" customHeight="1">
      <c r="B61" s="249"/>
    </row>
    <row r="62" spans="2:2" ht="18" customHeight="1">
      <c r="B62" s="249"/>
    </row>
    <row r="63" spans="2:2" ht="18" customHeight="1">
      <c r="B63" s="249"/>
    </row>
    <row r="64" spans="2:2" ht="18" customHeight="1">
      <c r="B64" s="249"/>
    </row>
    <row r="65" spans="2:2" ht="18" customHeight="1">
      <c r="B65" s="249"/>
    </row>
    <row r="66" spans="2:2" ht="18" customHeight="1">
      <c r="B66" s="249"/>
    </row>
    <row r="67" spans="2:2" ht="18" customHeight="1">
      <c r="B67" s="249"/>
    </row>
    <row r="68" spans="2:2" ht="18" customHeight="1">
      <c r="B68" s="249"/>
    </row>
    <row r="69" spans="2:2" ht="18" customHeight="1">
      <c r="B69" s="249"/>
    </row>
    <row r="70" spans="2:2" ht="18" customHeight="1">
      <c r="B70" s="249"/>
    </row>
    <row r="71" spans="2:2" ht="18" customHeight="1">
      <c r="B71" s="249"/>
    </row>
    <row r="72" spans="2:2" ht="18" customHeight="1">
      <c r="B72" s="249"/>
    </row>
    <row r="73" spans="2:2" ht="18" customHeight="1">
      <c r="B73" s="249"/>
    </row>
    <row r="74" spans="2:2" ht="18" customHeight="1">
      <c r="B74" s="249"/>
    </row>
  </sheetData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Header>&amp;C&amp;"Comic Sans MS,Félkövér dőlt"&amp;12
&amp;"Times New Roman,Félkövér dőlt"&amp;14 2014. évi központi költségvetési támogatás&amp;R
5&amp;"Calibri,Normál"&amp;11. 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T58"/>
  <sheetViews>
    <sheetView topLeftCell="H1" workbookViewId="0">
      <selection activeCell="K10" sqref="K10"/>
    </sheetView>
  </sheetViews>
  <sheetFormatPr defaultRowHeight="15.95" customHeight="1"/>
  <cols>
    <col min="1" max="1" width="25.85546875" style="12" customWidth="1"/>
    <col min="2" max="2" width="33.7109375" style="12" customWidth="1"/>
    <col min="3" max="4" width="15" style="12" customWidth="1"/>
    <col min="5" max="5" width="12.42578125" style="12" customWidth="1"/>
    <col min="6" max="6" width="16.28515625" style="54" customWidth="1"/>
    <col min="7" max="7" width="10.7109375" style="12" customWidth="1"/>
    <col min="8" max="8" width="12.85546875" style="12" customWidth="1"/>
    <col min="9" max="9" width="13.28515625" style="12" customWidth="1"/>
    <col min="10" max="10" width="12.42578125" style="12" customWidth="1"/>
    <col min="11" max="11" width="14.7109375" style="12" customWidth="1"/>
    <col min="12" max="13" width="10.7109375" style="12" customWidth="1"/>
    <col min="14" max="14" width="9.5703125" style="12" bestFit="1" customWidth="1"/>
    <col min="15" max="20" width="9.140625" style="12"/>
    <col min="21" max="16384" width="9.140625" style="56"/>
  </cols>
  <sheetData>
    <row r="1" spans="1:20" ht="16.5" customHeight="1" thickBot="1"/>
    <row r="2" spans="1:20" ht="22.5" customHeight="1">
      <c r="A2" s="615" t="s">
        <v>33</v>
      </c>
      <c r="B2" s="617" t="s">
        <v>34</v>
      </c>
      <c r="C2" s="619" t="s">
        <v>35</v>
      </c>
      <c r="D2" s="619" t="s">
        <v>218</v>
      </c>
      <c r="E2" s="617" t="s">
        <v>36</v>
      </c>
      <c r="F2" s="619" t="s">
        <v>250</v>
      </c>
      <c r="G2" s="13"/>
      <c r="H2" s="13"/>
      <c r="I2" s="13"/>
      <c r="J2" s="13"/>
      <c r="K2" s="605" t="s">
        <v>629</v>
      </c>
    </row>
    <row r="3" spans="1:20" ht="22.5" customHeight="1" thickBot="1">
      <c r="A3" s="616"/>
      <c r="B3" s="618"/>
      <c r="C3" s="620"/>
      <c r="D3" s="621"/>
      <c r="E3" s="618"/>
      <c r="F3" s="620"/>
      <c r="G3" s="14" t="s">
        <v>37</v>
      </c>
      <c r="H3" s="14" t="s">
        <v>38</v>
      </c>
      <c r="I3" s="14" t="s">
        <v>39</v>
      </c>
      <c r="J3" s="15" t="s">
        <v>40</v>
      </c>
      <c r="K3" s="606"/>
      <c r="M3" s="22"/>
      <c r="N3" s="22"/>
    </row>
    <row r="4" spans="1:20" ht="15.95" customHeight="1">
      <c r="A4" s="607" t="s">
        <v>41</v>
      </c>
      <c r="B4" s="16"/>
      <c r="C4" s="16"/>
      <c r="D4" s="16"/>
      <c r="E4" s="16"/>
      <c r="F4" s="328"/>
      <c r="G4" s="16"/>
      <c r="H4" s="16"/>
      <c r="I4" s="16"/>
      <c r="J4" s="16"/>
      <c r="K4" s="17"/>
      <c r="M4" s="22"/>
      <c r="N4" s="22"/>
    </row>
    <row r="5" spans="1:20" ht="15.95" customHeight="1">
      <c r="A5" s="608"/>
      <c r="B5" s="25"/>
      <c r="C5" s="26"/>
      <c r="D5" s="26"/>
      <c r="E5" s="27"/>
      <c r="F5" s="329"/>
      <c r="G5" s="28"/>
      <c r="H5" s="28"/>
      <c r="I5" s="28"/>
      <c r="J5" s="28"/>
      <c r="K5" s="29"/>
      <c r="M5" s="22"/>
      <c r="N5" s="22"/>
    </row>
    <row r="6" spans="1:20" s="320" customFormat="1" ht="25.5" customHeight="1">
      <c r="A6" s="608"/>
      <c r="B6" s="312" t="s">
        <v>42</v>
      </c>
      <c r="C6" s="313">
        <v>200000</v>
      </c>
      <c r="D6" s="313">
        <v>113398</v>
      </c>
      <c r="E6" s="314">
        <v>45265</v>
      </c>
      <c r="F6" s="330" t="s">
        <v>247</v>
      </c>
      <c r="G6" s="313">
        <v>113398</v>
      </c>
      <c r="H6" s="313">
        <v>0</v>
      </c>
      <c r="I6" s="313">
        <v>0</v>
      </c>
      <c r="J6" s="313">
        <v>0</v>
      </c>
      <c r="K6" s="317">
        <v>0</v>
      </c>
      <c r="L6" s="318"/>
      <c r="M6" s="319"/>
      <c r="N6" s="319"/>
      <c r="O6" s="318"/>
      <c r="P6" s="318"/>
      <c r="Q6" s="318"/>
      <c r="R6" s="318"/>
      <c r="S6" s="318"/>
      <c r="T6" s="318"/>
    </row>
    <row r="7" spans="1:20" ht="18" customHeight="1">
      <c r="A7" s="608"/>
      <c r="B7" s="23"/>
      <c r="C7" s="24"/>
      <c r="D7" s="24"/>
      <c r="E7" s="321"/>
      <c r="F7" s="331"/>
      <c r="G7" s="28"/>
      <c r="H7" s="28"/>
      <c r="I7" s="28"/>
      <c r="J7" s="28"/>
      <c r="K7" s="324"/>
      <c r="M7" s="22"/>
      <c r="N7" s="22"/>
    </row>
    <row r="8" spans="1:20" ht="15.95" customHeight="1">
      <c r="A8" s="609"/>
      <c r="B8" s="322"/>
      <c r="C8" s="30"/>
      <c r="D8" s="30"/>
      <c r="E8" s="33"/>
      <c r="F8" s="332"/>
      <c r="G8" s="30"/>
      <c r="H8" s="30"/>
      <c r="I8" s="30"/>
      <c r="J8" s="30"/>
      <c r="K8" s="31"/>
    </row>
    <row r="9" spans="1:20" ht="15.95" customHeight="1">
      <c r="A9" s="608"/>
      <c r="B9" s="33"/>
      <c r="C9" s="30"/>
      <c r="D9" s="30"/>
      <c r="E9" s="33"/>
      <c r="F9" s="332"/>
      <c r="G9" s="30"/>
      <c r="H9" s="30"/>
      <c r="I9" s="30"/>
      <c r="J9" s="30"/>
      <c r="K9" s="31"/>
      <c r="M9" s="22"/>
    </row>
    <row r="10" spans="1:20" s="320" customFormat="1" ht="33" customHeight="1">
      <c r="A10" s="608"/>
      <c r="B10" s="323" t="s">
        <v>43</v>
      </c>
      <c r="C10" s="313">
        <v>12000</v>
      </c>
      <c r="D10" s="313">
        <v>4800</v>
      </c>
      <c r="E10" s="314">
        <v>43089</v>
      </c>
      <c r="F10" s="330" t="s">
        <v>248</v>
      </c>
      <c r="G10" s="313">
        <v>1200</v>
      </c>
      <c r="H10" s="313">
        <v>1200</v>
      </c>
      <c r="I10" s="313">
        <v>1200</v>
      </c>
      <c r="J10" s="313">
        <v>1200</v>
      </c>
      <c r="K10" s="317">
        <v>0</v>
      </c>
      <c r="L10" s="318"/>
      <c r="M10" s="319"/>
      <c r="N10" s="318"/>
      <c r="O10" s="318"/>
      <c r="P10" s="318"/>
      <c r="Q10" s="318"/>
      <c r="R10" s="318"/>
      <c r="S10" s="318"/>
      <c r="T10" s="318"/>
    </row>
    <row r="11" spans="1:20" ht="15.75" customHeight="1">
      <c r="A11" s="608"/>
      <c r="B11" s="35"/>
      <c r="C11" s="28"/>
      <c r="D11" s="28"/>
      <c r="E11" s="36"/>
      <c r="F11" s="331"/>
      <c r="G11" s="19">
        <v>492</v>
      </c>
      <c r="H11" s="19">
        <v>351</v>
      </c>
      <c r="I11" s="19">
        <v>210</v>
      </c>
      <c r="J11" s="19">
        <v>68</v>
      </c>
      <c r="K11" s="21"/>
      <c r="M11" s="22"/>
    </row>
    <row r="12" spans="1:20" ht="15.95" customHeight="1" thickBot="1">
      <c r="A12" s="610"/>
      <c r="B12" s="37"/>
      <c r="C12" s="38"/>
      <c r="D12" s="38"/>
      <c r="E12" s="37"/>
      <c r="F12" s="333"/>
      <c r="G12" s="38"/>
      <c r="H12" s="38"/>
      <c r="I12" s="38"/>
      <c r="J12" s="38"/>
      <c r="K12" s="39"/>
    </row>
    <row r="13" spans="1:20" s="12" customFormat="1" ht="15.95" customHeight="1">
      <c r="A13" s="340"/>
      <c r="B13" s="33"/>
      <c r="C13" s="30"/>
      <c r="D13" s="30"/>
      <c r="E13" s="33"/>
      <c r="F13" s="332"/>
      <c r="G13" s="30"/>
      <c r="H13" s="30"/>
      <c r="I13" s="30"/>
      <c r="J13" s="30"/>
      <c r="K13" s="31"/>
    </row>
    <row r="14" spans="1:20" s="311" customFormat="1" ht="33" customHeight="1">
      <c r="A14" s="341" t="s">
        <v>244</v>
      </c>
      <c r="B14" s="32" t="s">
        <v>245</v>
      </c>
      <c r="C14" s="19">
        <v>61654</v>
      </c>
      <c r="D14" s="19">
        <v>41134</v>
      </c>
      <c r="E14" s="20">
        <v>42004</v>
      </c>
      <c r="F14" s="154" t="s">
        <v>248</v>
      </c>
      <c r="G14" s="19">
        <v>41134</v>
      </c>
      <c r="H14" s="19">
        <v>0</v>
      </c>
      <c r="I14" s="19">
        <v>0</v>
      </c>
      <c r="J14" s="19">
        <v>0</v>
      </c>
      <c r="K14" s="21">
        <v>0</v>
      </c>
    </row>
    <row r="15" spans="1:20" s="12" customFormat="1" ht="15.95" customHeight="1">
      <c r="A15" s="340"/>
      <c r="B15" s="33"/>
      <c r="C15" s="30"/>
      <c r="D15" s="30"/>
      <c r="E15" s="33"/>
      <c r="F15" s="334"/>
      <c r="G15" s="325"/>
      <c r="H15" s="325"/>
      <c r="I15" s="325"/>
      <c r="J15" s="325"/>
      <c r="K15" s="342"/>
    </row>
    <row r="16" spans="1:20" s="12" customFormat="1" ht="15.95" customHeight="1">
      <c r="A16" s="340"/>
      <c r="B16" s="33"/>
      <c r="C16" s="30"/>
      <c r="D16" s="30"/>
      <c r="E16" s="33"/>
      <c r="F16" s="332"/>
      <c r="G16" s="30"/>
      <c r="H16" s="30"/>
      <c r="I16" s="30"/>
      <c r="J16" s="30"/>
      <c r="K16" s="31"/>
    </row>
    <row r="17" spans="1:20" s="311" customFormat="1" ht="24.75" customHeight="1">
      <c r="A17" s="341" t="s">
        <v>251</v>
      </c>
      <c r="B17" s="18" t="s">
        <v>246</v>
      </c>
      <c r="C17" s="19">
        <v>3450</v>
      </c>
      <c r="D17" s="19">
        <v>2853</v>
      </c>
      <c r="E17" s="20">
        <v>42495</v>
      </c>
      <c r="F17" s="154" t="s">
        <v>248</v>
      </c>
      <c r="G17" s="19">
        <v>2853</v>
      </c>
      <c r="H17" s="19">
        <v>0</v>
      </c>
      <c r="I17" s="19">
        <v>0</v>
      </c>
      <c r="J17" s="19">
        <v>0</v>
      </c>
      <c r="K17" s="21">
        <v>0</v>
      </c>
    </row>
    <row r="18" spans="1:20" s="12" customFormat="1" ht="15.95" customHeight="1">
      <c r="A18" s="340"/>
      <c r="B18" s="33"/>
      <c r="C18" s="30"/>
      <c r="D18" s="30"/>
      <c r="E18" s="33"/>
      <c r="F18" s="334"/>
      <c r="G18" s="325"/>
      <c r="H18" s="325"/>
      <c r="I18" s="325"/>
      <c r="J18" s="325"/>
      <c r="K18" s="342"/>
    </row>
    <row r="19" spans="1:20" s="12" customFormat="1" ht="15.95" customHeight="1" thickBot="1">
      <c r="A19" s="340"/>
      <c r="B19" s="33"/>
      <c r="C19" s="30"/>
      <c r="D19" s="30"/>
      <c r="E19" s="33"/>
      <c r="F19" s="332"/>
      <c r="G19" s="30"/>
      <c r="H19" s="30"/>
      <c r="I19" s="30"/>
      <c r="J19" s="30"/>
      <c r="K19" s="31"/>
    </row>
    <row r="20" spans="1:20" ht="15.95" customHeight="1">
      <c r="A20" s="607" t="s">
        <v>44</v>
      </c>
      <c r="B20" s="40"/>
      <c r="C20" s="41"/>
      <c r="D20" s="41"/>
      <c r="E20" s="40"/>
      <c r="F20" s="335"/>
      <c r="G20" s="41"/>
      <c r="H20" s="41"/>
      <c r="I20" s="41"/>
      <c r="J20" s="41"/>
      <c r="K20" s="42"/>
    </row>
    <row r="21" spans="1:20" ht="15.95" customHeight="1">
      <c r="A21" s="611"/>
      <c r="B21" s="43"/>
      <c r="C21" s="28"/>
      <c r="D21" s="28"/>
      <c r="E21" s="43"/>
      <c r="F21" s="331"/>
      <c r="G21" s="28"/>
      <c r="H21" s="28"/>
      <c r="I21" s="28"/>
      <c r="J21" s="28"/>
      <c r="K21" s="29"/>
    </row>
    <row r="22" spans="1:20" s="320" customFormat="1" ht="24.75" customHeight="1">
      <c r="A22" s="611"/>
      <c r="B22" s="315" t="s">
        <v>45</v>
      </c>
      <c r="C22" s="313">
        <v>130000</v>
      </c>
      <c r="D22" s="313">
        <v>47895</v>
      </c>
      <c r="E22" s="314">
        <v>42262</v>
      </c>
      <c r="F22" s="330" t="s">
        <v>248</v>
      </c>
      <c r="G22" s="313">
        <v>47895</v>
      </c>
      <c r="H22" s="313">
        <v>0</v>
      </c>
      <c r="I22" s="313"/>
      <c r="J22" s="316">
        <v>0</v>
      </c>
      <c r="K22" s="317">
        <v>0</v>
      </c>
      <c r="L22" s="318"/>
      <c r="M22" s="318"/>
      <c r="N22" s="319"/>
      <c r="O22" s="318"/>
      <c r="P22" s="318"/>
      <c r="Q22" s="318"/>
      <c r="R22" s="318"/>
      <c r="S22" s="318"/>
      <c r="T22" s="318"/>
    </row>
    <row r="23" spans="1:20" ht="16.5" customHeight="1">
      <c r="A23" s="611"/>
      <c r="B23" s="43"/>
      <c r="C23" s="28"/>
      <c r="D23" s="28"/>
      <c r="E23" s="36"/>
      <c r="F23" s="336"/>
      <c r="G23" s="24"/>
      <c r="H23" s="24"/>
      <c r="I23" s="24"/>
      <c r="J23" s="24"/>
      <c r="K23" s="324"/>
      <c r="N23" s="22"/>
    </row>
    <row r="24" spans="1:20" ht="15.95" customHeight="1">
      <c r="A24" s="611"/>
      <c r="B24" s="33"/>
      <c r="C24" s="30"/>
      <c r="D24" s="30"/>
      <c r="E24" s="33"/>
      <c r="F24" s="332"/>
      <c r="G24" s="30"/>
      <c r="H24" s="30"/>
      <c r="I24" s="30"/>
      <c r="J24" s="30"/>
      <c r="K24" s="31"/>
    </row>
    <row r="25" spans="1:20" s="320" customFormat="1" ht="58.5" customHeight="1">
      <c r="A25" s="611"/>
      <c r="B25" s="323" t="s">
        <v>46</v>
      </c>
      <c r="C25" s="313">
        <v>338946</v>
      </c>
      <c r="D25" s="313">
        <v>124664</v>
      </c>
      <c r="E25" s="314">
        <v>42277</v>
      </c>
      <c r="F25" s="330" t="s">
        <v>248</v>
      </c>
      <c r="G25" s="313">
        <v>124664</v>
      </c>
      <c r="H25" s="313">
        <v>0</v>
      </c>
      <c r="I25" s="313"/>
      <c r="J25" s="316">
        <v>0</v>
      </c>
      <c r="K25" s="317">
        <v>0</v>
      </c>
      <c r="L25" s="318"/>
      <c r="M25" s="318"/>
      <c r="N25" s="318"/>
      <c r="O25" s="318"/>
      <c r="P25" s="318"/>
      <c r="Q25" s="318"/>
      <c r="R25" s="318"/>
      <c r="S25" s="318"/>
      <c r="T25" s="318"/>
    </row>
    <row r="26" spans="1:20" ht="17.25" customHeight="1">
      <c r="A26" s="611"/>
      <c r="B26" s="35"/>
      <c r="C26" s="28"/>
      <c r="D26" s="28"/>
      <c r="E26" s="36"/>
      <c r="F26" s="336"/>
      <c r="G26" s="24"/>
      <c r="H26" s="24"/>
      <c r="I26" s="24"/>
      <c r="J26" s="24"/>
      <c r="K26" s="324"/>
    </row>
    <row r="27" spans="1:20" ht="17.25" customHeight="1">
      <c r="A27" s="611"/>
      <c r="B27" s="35"/>
      <c r="C27" s="28"/>
      <c r="D27" s="28"/>
      <c r="E27" s="36"/>
      <c r="F27" s="331"/>
      <c r="G27" s="28"/>
      <c r="H27" s="28"/>
      <c r="I27" s="28"/>
      <c r="J27" s="28"/>
      <c r="K27" s="29"/>
    </row>
    <row r="28" spans="1:20" ht="17.25" customHeight="1">
      <c r="A28" s="611"/>
      <c r="B28" s="32" t="s">
        <v>243</v>
      </c>
      <c r="C28" s="19">
        <v>112864</v>
      </c>
      <c r="D28" s="19">
        <v>112864</v>
      </c>
      <c r="E28" s="20">
        <v>42004</v>
      </c>
      <c r="F28" s="154" t="s">
        <v>248</v>
      </c>
      <c r="G28" s="19">
        <v>112864</v>
      </c>
      <c r="H28" s="19">
        <v>0</v>
      </c>
      <c r="I28" s="19">
        <v>0</v>
      </c>
      <c r="J28" s="19">
        <v>0</v>
      </c>
      <c r="K28" s="21">
        <v>0</v>
      </c>
    </row>
    <row r="29" spans="1:20" ht="17.25" customHeight="1">
      <c r="A29" s="611"/>
      <c r="B29" s="35"/>
      <c r="C29" s="28"/>
      <c r="D29" s="28"/>
      <c r="E29" s="36"/>
      <c r="F29" s="331"/>
      <c r="G29" s="28"/>
      <c r="H29" s="28"/>
      <c r="I29" s="28"/>
      <c r="J29" s="28"/>
      <c r="K29" s="29"/>
    </row>
    <row r="30" spans="1:20" ht="15.95" customHeight="1">
      <c r="A30" s="611"/>
      <c r="B30" s="33"/>
      <c r="C30" s="30"/>
      <c r="D30" s="30"/>
      <c r="E30" s="33"/>
      <c r="F30" s="332"/>
      <c r="G30" s="30"/>
      <c r="H30" s="30"/>
      <c r="I30" s="30"/>
      <c r="J30" s="30"/>
      <c r="K30" s="31"/>
    </row>
    <row r="31" spans="1:20" ht="41.25" customHeight="1">
      <c r="A31" s="611"/>
      <c r="B31" s="613" t="s">
        <v>259</v>
      </c>
      <c r="C31" s="44">
        <v>1000000</v>
      </c>
      <c r="D31" s="44"/>
      <c r="E31" s="45">
        <v>48349</v>
      </c>
      <c r="F31" s="337" t="s">
        <v>249</v>
      </c>
      <c r="G31" s="44">
        <v>0</v>
      </c>
      <c r="H31" s="44">
        <v>0</v>
      </c>
      <c r="I31" s="44">
        <v>0</v>
      </c>
      <c r="J31" s="46">
        <v>0</v>
      </c>
      <c r="K31" s="47">
        <v>0</v>
      </c>
    </row>
    <row r="32" spans="1:20" ht="15.75" customHeight="1">
      <c r="A32" s="611"/>
      <c r="B32" s="614"/>
      <c r="C32" s="48"/>
      <c r="D32" s="48">
        <v>348913</v>
      </c>
      <c r="E32" s="49"/>
      <c r="F32" s="338"/>
      <c r="G32" s="48">
        <v>348913</v>
      </c>
      <c r="H32" s="50">
        <v>0</v>
      </c>
      <c r="I32" s="50">
        <v>0</v>
      </c>
      <c r="J32" s="51">
        <v>0</v>
      </c>
      <c r="K32" s="52">
        <v>0</v>
      </c>
      <c r="L32" s="22"/>
      <c r="M32" s="22"/>
    </row>
    <row r="33" spans="1:11" ht="15.75" customHeight="1">
      <c r="A33" s="611"/>
      <c r="B33" s="53"/>
      <c r="C33" s="30"/>
      <c r="D33" s="30"/>
      <c r="E33" s="33"/>
      <c r="F33" s="334"/>
      <c r="G33" s="325"/>
      <c r="H33" s="326"/>
      <c r="I33" s="326"/>
      <c r="J33" s="326"/>
      <c r="K33" s="327"/>
    </row>
    <row r="34" spans="1:11" ht="15.95" customHeight="1" thickBot="1">
      <c r="A34" s="612"/>
      <c r="B34" s="37"/>
      <c r="C34" s="38"/>
      <c r="D34" s="38"/>
      <c r="E34" s="37"/>
      <c r="F34" s="333"/>
      <c r="G34" s="38"/>
      <c r="H34" s="38"/>
      <c r="I34" s="38"/>
      <c r="J34" s="38"/>
      <c r="K34" s="39"/>
    </row>
    <row r="35" spans="1:11" ht="15.95" customHeight="1">
      <c r="C35" s="22"/>
      <c r="D35" s="22"/>
      <c r="E35" s="54"/>
      <c r="G35" s="22"/>
      <c r="H35" s="55"/>
      <c r="I35" s="22"/>
      <c r="J35" s="22"/>
      <c r="K35" s="22"/>
    </row>
    <row r="36" spans="1:11" ht="15.95" customHeight="1">
      <c r="C36" s="22"/>
      <c r="D36" s="22"/>
      <c r="E36" s="22"/>
      <c r="F36" s="339"/>
      <c r="G36" s="22"/>
      <c r="H36" s="22"/>
      <c r="I36" s="22"/>
      <c r="J36" s="22"/>
      <c r="K36" s="22"/>
    </row>
    <row r="37" spans="1:11" ht="15.95" customHeight="1">
      <c r="C37" s="22"/>
      <c r="D37" s="22"/>
      <c r="E37" s="22"/>
      <c r="F37" s="339"/>
      <c r="G37" s="22"/>
      <c r="H37" s="22"/>
      <c r="I37" s="22"/>
      <c r="J37" s="22"/>
      <c r="K37" s="22"/>
    </row>
    <row r="38" spans="1:11" ht="15.95" customHeight="1">
      <c r="C38" s="22"/>
      <c r="D38" s="22"/>
      <c r="G38" s="22"/>
      <c r="H38" s="22"/>
      <c r="I38" s="22"/>
      <c r="J38" s="22"/>
      <c r="K38" s="22"/>
    </row>
    <row r="39" spans="1:11" ht="15.95" customHeight="1">
      <c r="C39" s="22"/>
      <c r="D39" s="22"/>
      <c r="G39" s="22"/>
      <c r="H39" s="22"/>
      <c r="I39" s="22"/>
      <c r="J39" s="22"/>
      <c r="K39" s="22"/>
    </row>
    <row r="40" spans="1:11" ht="15.95" customHeight="1">
      <c r="C40" s="22"/>
      <c r="D40" s="22"/>
      <c r="F40" s="339"/>
      <c r="G40" s="22"/>
      <c r="H40" s="22"/>
      <c r="I40" s="22"/>
      <c r="J40" s="22"/>
      <c r="K40" s="22"/>
    </row>
    <row r="41" spans="1:11" ht="15.95" customHeight="1">
      <c r="C41" s="22"/>
      <c r="D41" s="22"/>
      <c r="G41" s="22"/>
      <c r="H41" s="22"/>
      <c r="I41" s="22"/>
      <c r="J41" s="22"/>
      <c r="K41" s="22"/>
    </row>
    <row r="42" spans="1:11" ht="15.95" customHeight="1">
      <c r="C42" s="22"/>
      <c r="D42" s="22"/>
      <c r="G42" s="22"/>
      <c r="H42" s="22"/>
      <c r="I42" s="22"/>
      <c r="J42" s="22"/>
      <c r="K42" s="22"/>
    </row>
    <row r="43" spans="1:11" ht="15.95" customHeight="1">
      <c r="C43" s="22"/>
      <c r="D43" s="22"/>
      <c r="G43" s="22"/>
      <c r="H43" s="22"/>
      <c r="I43" s="22"/>
      <c r="J43" s="22"/>
      <c r="K43" s="22"/>
    </row>
    <row r="44" spans="1:11" ht="15.95" customHeight="1">
      <c r="C44" s="22"/>
      <c r="D44" s="22"/>
      <c r="G44" s="22"/>
      <c r="H44" s="22"/>
      <c r="I44" s="22"/>
      <c r="J44" s="22"/>
      <c r="K44" s="22"/>
    </row>
    <row r="45" spans="1:11" ht="15.95" customHeight="1">
      <c r="C45" s="22"/>
      <c r="D45" s="22"/>
      <c r="G45" s="22"/>
      <c r="H45" s="22"/>
      <c r="I45" s="22"/>
      <c r="J45" s="22"/>
      <c r="K45" s="22"/>
    </row>
    <row r="46" spans="1:11" ht="15.95" customHeight="1">
      <c r="G46" s="22"/>
      <c r="H46" s="22"/>
      <c r="I46" s="22"/>
      <c r="J46" s="22"/>
      <c r="K46" s="22"/>
    </row>
    <row r="47" spans="1:11" ht="15.95" customHeight="1">
      <c r="G47" s="22"/>
      <c r="H47" s="22"/>
      <c r="I47" s="22"/>
      <c r="J47" s="22"/>
      <c r="K47" s="22"/>
    </row>
    <row r="48" spans="1:11" ht="15.95" customHeight="1">
      <c r="G48" s="22"/>
      <c r="H48" s="22"/>
      <c r="I48" s="22"/>
      <c r="J48" s="22"/>
      <c r="K48" s="22"/>
    </row>
    <row r="49" spans="7:11" ht="15.95" customHeight="1">
      <c r="G49" s="22"/>
      <c r="H49" s="22"/>
      <c r="I49" s="22"/>
      <c r="J49" s="22"/>
      <c r="K49" s="22"/>
    </row>
    <row r="50" spans="7:11" ht="15.95" customHeight="1">
      <c r="G50" s="22"/>
      <c r="H50" s="22"/>
      <c r="I50" s="22"/>
      <c r="J50" s="22"/>
      <c r="K50" s="22"/>
    </row>
    <row r="51" spans="7:11" ht="15.95" customHeight="1">
      <c r="G51" s="22"/>
      <c r="H51" s="22"/>
      <c r="I51" s="22"/>
      <c r="J51" s="22"/>
      <c r="K51" s="22"/>
    </row>
    <row r="52" spans="7:11" ht="15.95" customHeight="1">
      <c r="G52" s="22"/>
      <c r="H52" s="22"/>
      <c r="I52" s="22"/>
      <c r="J52" s="22"/>
      <c r="K52" s="22"/>
    </row>
    <row r="53" spans="7:11" ht="15.95" customHeight="1">
      <c r="G53" s="22"/>
      <c r="H53" s="22"/>
      <c r="I53" s="22"/>
      <c r="J53" s="22"/>
      <c r="K53" s="22"/>
    </row>
    <row r="54" spans="7:11" ht="15.95" customHeight="1">
      <c r="G54" s="22"/>
      <c r="H54" s="22"/>
      <c r="I54" s="22"/>
      <c r="J54" s="22"/>
      <c r="K54" s="22"/>
    </row>
    <row r="55" spans="7:11" ht="15.95" customHeight="1">
      <c r="G55" s="22"/>
      <c r="H55" s="22"/>
      <c r="I55" s="22"/>
      <c r="J55" s="22"/>
      <c r="K55" s="22"/>
    </row>
    <row r="56" spans="7:11" ht="15.95" customHeight="1">
      <c r="G56" s="22"/>
      <c r="H56" s="22"/>
      <c r="I56" s="22"/>
      <c r="J56" s="22"/>
      <c r="K56" s="22"/>
    </row>
    <row r="57" spans="7:11" ht="15.95" customHeight="1">
      <c r="G57" s="22"/>
      <c r="H57" s="22"/>
      <c r="I57" s="22"/>
      <c r="J57" s="22"/>
      <c r="K57" s="22"/>
    </row>
    <row r="58" spans="7:11" ht="15.95" customHeight="1">
      <c r="G58" s="22"/>
      <c r="H58" s="22"/>
      <c r="I58" s="22"/>
      <c r="J58" s="22"/>
      <c r="K58" s="22"/>
    </row>
  </sheetData>
  <mergeCells count="10">
    <mergeCell ref="K2:K3"/>
    <mergeCell ref="A4:A12"/>
    <mergeCell ref="A20:A34"/>
    <mergeCell ref="B31:B32"/>
    <mergeCell ref="A2:A3"/>
    <mergeCell ref="B2:B3"/>
    <mergeCell ref="C2:C3"/>
    <mergeCell ref="D2:D3"/>
    <mergeCell ref="E2:E3"/>
    <mergeCell ref="F2:F3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>
    <oddHeader>&amp;C&amp;"Times New Roman,Félkövér"&amp;16K I M U T A T Á S &amp;"Times New Roman,Normál"&amp;10
&amp;"Times New Roman,Félkövér"&amp;12Szigetvár Város Önkormányzata Pénzügyi intézménytől felvett hiteleiről&amp;R6. melléklet
&amp;"Times New Roman,Normál"&amp;11Adatok: ezer forintban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4:N11"/>
  <sheetViews>
    <sheetView topLeftCell="B1" workbookViewId="0">
      <selection activeCell="H17" sqref="H17"/>
    </sheetView>
  </sheetViews>
  <sheetFormatPr defaultRowHeight="15.95" customHeight="1"/>
  <cols>
    <col min="1" max="1" width="5.85546875" style="12" customWidth="1"/>
    <col min="2" max="2" width="28.85546875" style="12" customWidth="1"/>
    <col min="3" max="3" width="26.5703125" style="12" customWidth="1"/>
    <col min="4" max="4" width="13.7109375" style="12" customWidth="1"/>
    <col min="5" max="5" width="9.42578125" style="12" customWidth="1"/>
    <col min="6" max="6" width="10.7109375" style="12" customWidth="1"/>
    <col min="7" max="7" width="13.7109375" style="12" customWidth="1"/>
    <col min="8" max="8" width="15.42578125" style="12" customWidth="1"/>
    <col min="9" max="14" width="9.140625" style="12"/>
    <col min="15" max="16384" width="9.140625" style="56"/>
  </cols>
  <sheetData>
    <row r="4" spans="1:14" s="153" customFormat="1" ht="34.5" customHeight="1">
      <c r="A4" s="151" t="s">
        <v>153</v>
      </c>
      <c r="B4" s="151" t="s">
        <v>160</v>
      </c>
      <c r="C4" s="151" t="s">
        <v>161</v>
      </c>
      <c r="D4" s="151" t="s">
        <v>162</v>
      </c>
      <c r="E4" s="151" t="s">
        <v>163</v>
      </c>
      <c r="F4" s="151" t="s">
        <v>164</v>
      </c>
      <c r="G4" s="151" t="s">
        <v>165</v>
      </c>
      <c r="H4" s="32" t="s">
        <v>228</v>
      </c>
      <c r="I4" s="152"/>
      <c r="J4" s="152"/>
      <c r="K4" s="152"/>
      <c r="L4" s="152"/>
      <c r="M4" s="152"/>
      <c r="N4" s="152"/>
    </row>
    <row r="5" spans="1:14" ht="6" customHeight="1">
      <c r="A5" s="34"/>
      <c r="B5" s="34"/>
      <c r="C5" s="34"/>
      <c r="D5" s="34"/>
      <c r="E5" s="34"/>
      <c r="F5" s="34"/>
      <c r="G5" s="34"/>
      <c r="H5" s="34"/>
    </row>
    <row r="6" spans="1:14" ht="24" customHeight="1">
      <c r="A6" s="154" t="s">
        <v>4</v>
      </c>
      <c r="B6" s="18" t="s">
        <v>149</v>
      </c>
      <c r="C6" s="18" t="s">
        <v>41</v>
      </c>
      <c r="D6" s="19">
        <v>25000000</v>
      </c>
      <c r="E6" s="154" t="s">
        <v>166</v>
      </c>
      <c r="F6" s="154" t="s">
        <v>167</v>
      </c>
      <c r="G6" s="20">
        <v>41659</v>
      </c>
      <c r="H6" s="19">
        <v>2650000</v>
      </c>
    </row>
    <row r="7" spans="1:14" ht="6" customHeight="1">
      <c r="A7" s="154"/>
      <c r="B7" s="18"/>
      <c r="C7" s="18"/>
      <c r="D7" s="19"/>
      <c r="E7" s="154"/>
      <c r="F7" s="154"/>
      <c r="G7" s="20"/>
      <c r="H7" s="19"/>
    </row>
    <row r="8" spans="1:14" ht="24" customHeight="1">
      <c r="A8" s="154"/>
      <c r="B8" s="18" t="s">
        <v>149</v>
      </c>
      <c r="C8" s="18" t="s">
        <v>355</v>
      </c>
      <c r="D8" s="19">
        <v>15000000</v>
      </c>
      <c r="E8" s="154" t="s">
        <v>166</v>
      </c>
      <c r="F8" s="154" t="s">
        <v>167</v>
      </c>
      <c r="G8" s="20">
        <v>41810</v>
      </c>
      <c r="H8" s="19">
        <v>12500000</v>
      </c>
    </row>
    <row r="9" spans="1:14" ht="6" customHeight="1">
      <c r="A9" s="154"/>
      <c r="B9" s="18"/>
      <c r="C9" s="18"/>
      <c r="D9" s="19"/>
      <c r="E9" s="154"/>
      <c r="F9" s="154"/>
      <c r="G9" s="18"/>
      <c r="H9" s="19"/>
    </row>
    <row r="10" spans="1:14" ht="24" customHeight="1">
      <c r="A10" s="154" t="s">
        <v>6</v>
      </c>
      <c r="B10" s="18" t="s">
        <v>147</v>
      </c>
      <c r="C10" s="18" t="s">
        <v>168</v>
      </c>
      <c r="D10" s="19">
        <v>400000000</v>
      </c>
      <c r="E10" s="154" t="s">
        <v>166</v>
      </c>
      <c r="F10" s="154" t="s">
        <v>169</v>
      </c>
      <c r="G10" s="20">
        <v>45676</v>
      </c>
      <c r="H10" s="19">
        <v>27386000</v>
      </c>
    </row>
    <row r="11" spans="1:14" ht="6" customHeight="1">
      <c r="A11" s="154"/>
      <c r="B11" s="18"/>
      <c r="C11" s="18"/>
      <c r="D11" s="19"/>
      <c r="E11" s="154"/>
      <c r="F11" s="154"/>
      <c r="G11" s="18"/>
      <c r="H11" s="19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&amp;C&amp;"Times New Roman,Félkövér dőlt"&amp;12
Szigetvár Város Önkormányzat készfizető kezességvállalásai&amp;R
7&amp;"Times New Roman,Normál".  melléklet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C444"/>
  <sheetViews>
    <sheetView topLeftCell="C1" workbookViewId="0">
      <selection activeCell="D9" sqref="D9"/>
    </sheetView>
  </sheetViews>
  <sheetFormatPr defaultRowHeight="15.95" customHeight="1"/>
  <cols>
    <col min="1" max="1" width="10" style="10" customWidth="1"/>
    <col min="2" max="2" width="31.5703125" style="10" customWidth="1"/>
    <col min="3" max="3" width="10.140625" style="10" customWidth="1"/>
    <col min="4" max="4" width="11.85546875" style="10" customWidth="1"/>
    <col min="5" max="5" width="10.140625" style="10" customWidth="1"/>
    <col min="6" max="6" width="10.28515625" style="10" customWidth="1"/>
    <col min="7" max="14" width="8.140625" style="10" customWidth="1"/>
    <col min="15" max="16" width="8.28515625" style="10" customWidth="1"/>
    <col min="17" max="17" width="14.140625" style="67" customWidth="1"/>
    <col min="18" max="16384" width="9.140625" style="67"/>
  </cols>
  <sheetData>
    <row r="1" spans="1:29" ht="45.75" customHeight="1">
      <c r="A1" s="68"/>
      <c r="B1" s="632" t="s">
        <v>620</v>
      </c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/>
    </row>
    <row r="2" spans="1:29" ht="15.75" customHeight="1" thickBot="1"/>
    <row r="3" spans="1:29" ht="22.5" customHeight="1">
      <c r="A3" s="633" t="s">
        <v>33</v>
      </c>
      <c r="B3" s="635" t="s">
        <v>34</v>
      </c>
      <c r="C3" s="637" t="s">
        <v>134</v>
      </c>
      <c r="D3" s="637" t="s">
        <v>218</v>
      </c>
      <c r="E3" s="635" t="s">
        <v>36</v>
      </c>
      <c r="F3" s="69"/>
      <c r="G3" s="69"/>
      <c r="H3" s="69"/>
      <c r="I3" s="70"/>
      <c r="J3" s="71"/>
      <c r="K3" s="71"/>
      <c r="L3" s="71"/>
      <c r="M3" s="71"/>
      <c r="N3" s="71"/>
      <c r="O3" s="71"/>
      <c r="P3" s="72"/>
    </row>
    <row r="4" spans="1:29" ht="22.5" customHeight="1">
      <c r="A4" s="634"/>
      <c r="B4" s="636"/>
      <c r="C4" s="638"/>
      <c r="D4" s="639"/>
      <c r="E4" s="636"/>
      <c r="F4" s="5" t="s">
        <v>37</v>
      </c>
      <c r="G4" s="73" t="s">
        <v>38</v>
      </c>
      <c r="H4" s="5" t="s">
        <v>39</v>
      </c>
      <c r="I4" s="5" t="s">
        <v>40</v>
      </c>
      <c r="J4" s="5" t="s">
        <v>135</v>
      </c>
      <c r="K4" s="5" t="s">
        <v>136</v>
      </c>
      <c r="L4" s="5" t="s">
        <v>137</v>
      </c>
      <c r="M4" s="5" t="s">
        <v>138</v>
      </c>
      <c r="N4" s="5" t="s">
        <v>139</v>
      </c>
      <c r="O4" s="5" t="s">
        <v>140</v>
      </c>
      <c r="P4" s="74" t="s">
        <v>141</v>
      </c>
    </row>
    <row r="5" spans="1:29" ht="13.5" customHeight="1">
      <c r="A5" s="622" t="s">
        <v>41</v>
      </c>
      <c r="B5" s="75"/>
      <c r="C5" s="76"/>
      <c r="D5" s="76"/>
      <c r="E5" s="77"/>
      <c r="F5" s="78"/>
      <c r="G5" s="78"/>
      <c r="H5" s="78"/>
      <c r="I5" s="79"/>
      <c r="J5" s="80"/>
      <c r="K5" s="81"/>
      <c r="L5" s="81"/>
      <c r="M5" s="81"/>
      <c r="N5" s="81"/>
      <c r="O5" s="81"/>
      <c r="P5" s="82"/>
    </row>
    <row r="6" spans="1:29" ht="28.5" customHeight="1">
      <c r="A6" s="623"/>
      <c r="B6" s="83" t="s">
        <v>142</v>
      </c>
      <c r="C6" s="84">
        <v>200000</v>
      </c>
      <c r="D6" s="84">
        <v>113398</v>
      </c>
      <c r="E6" s="85">
        <v>45265</v>
      </c>
      <c r="F6" s="84">
        <v>113398</v>
      </c>
      <c r="G6" s="84">
        <v>0</v>
      </c>
      <c r="H6" s="86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  <c r="P6" s="88">
        <v>0</v>
      </c>
      <c r="Q6" s="89"/>
    </row>
    <row r="7" spans="1:29" ht="12" customHeight="1">
      <c r="A7" s="623"/>
      <c r="B7" s="90"/>
      <c r="C7" s="91"/>
      <c r="D7" s="91"/>
      <c r="E7" s="92"/>
      <c r="F7" s="93"/>
      <c r="G7" s="93"/>
      <c r="H7" s="93"/>
      <c r="I7" s="94"/>
      <c r="J7" s="94"/>
      <c r="K7" s="93"/>
      <c r="L7" s="93"/>
      <c r="M7" s="93"/>
      <c r="N7" s="93"/>
      <c r="O7" s="93"/>
      <c r="P7" s="82"/>
      <c r="Q7" s="89"/>
    </row>
    <row r="8" spans="1:29" ht="28.5" customHeight="1">
      <c r="A8" s="623"/>
      <c r="B8" s="83" t="s">
        <v>143</v>
      </c>
      <c r="C8" s="84">
        <v>12000</v>
      </c>
      <c r="D8" s="84">
        <v>4800</v>
      </c>
      <c r="E8" s="85">
        <v>43089</v>
      </c>
      <c r="F8" s="84">
        <v>1200</v>
      </c>
      <c r="G8" s="84">
        <v>1200</v>
      </c>
      <c r="H8" s="84">
        <v>1200</v>
      </c>
      <c r="I8" s="84">
        <v>1200</v>
      </c>
      <c r="J8" s="87">
        <v>0</v>
      </c>
      <c r="K8" s="84">
        <v>0</v>
      </c>
      <c r="L8" s="87">
        <v>0</v>
      </c>
      <c r="M8" s="87">
        <v>0</v>
      </c>
      <c r="N8" s="87">
        <v>0</v>
      </c>
      <c r="O8" s="87">
        <v>0</v>
      </c>
      <c r="P8" s="88">
        <v>0</v>
      </c>
      <c r="Q8" s="89"/>
    </row>
    <row r="9" spans="1:29" ht="12" customHeight="1" thickBot="1">
      <c r="A9" s="624"/>
      <c r="B9" s="100"/>
      <c r="C9" s="101"/>
      <c r="D9" s="101"/>
      <c r="E9" s="100"/>
      <c r="F9" s="101"/>
      <c r="G9" s="101"/>
      <c r="H9" s="101"/>
      <c r="I9" s="102"/>
      <c r="J9" s="100"/>
      <c r="K9" s="100"/>
      <c r="L9" s="100"/>
      <c r="M9" s="100"/>
      <c r="N9" s="100"/>
      <c r="O9" s="100"/>
      <c r="P9" s="103"/>
    </row>
    <row r="10" spans="1:29" ht="16.5" customHeight="1" thickBot="1">
      <c r="A10" s="356"/>
      <c r="B10" s="81"/>
      <c r="C10" s="93"/>
      <c r="D10" s="93"/>
      <c r="E10" s="81"/>
      <c r="F10" s="93"/>
      <c r="G10" s="93"/>
      <c r="H10" s="93"/>
      <c r="I10" s="93"/>
      <c r="J10" s="81"/>
      <c r="K10" s="81"/>
      <c r="L10" s="81"/>
      <c r="M10" s="81"/>
      <c r="N10" s="81"/>
      <c r="O10" s="81"/>
      <c r="P10" s="82"/>
    </row>
    <row r="11" spans="1:29" ht="15.95" customHeight="1">
      <c r="A11" s="629" t="s">
        <v>44</v>
      </c>
      <c r="B11" s="71"/>
      <c r="C11" s="104"/>
      <c r="D11" s="104"/>
      <c r="E11" s="71"/>
      <c r="F11" s="104"/>
      <c r="G11" s="104"/>
      <c r="H11" s="104"/>
      <c r="I11" s="105"/>
      <c r="J11" s="106"/>
      <c r="K11" s="71"/>
      <c r="L11" s="71"/>
      <c r="M11" s="71"/>
      <c r="N11" s="71"/>
      <c r="O11" s="71"/>
      <c r="P11" s="72"/>
    </row>
    <row r="12" spans="1:29" ht="60.75" customHeight="1">
      <c r="A12" s="630"/>
      <c r="B12" s="354" t="s">
        <v>603</v>
      </c>
      <c r="C12" s="95">
        <v>338946</v>
      </c>
      <c r="D12" s="95">
        <v>124664</v>
      </c>
      <c r="E12" s="96">
        <v>42277</v>
      </c>
      <c r="F12" s="95">
        <v>124664</v>
      </c>
      <c r="G12" s="95">
        <v>0</v>
      </c>
      <c r="H12" s="97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107">
        <v>0</v>
      </c>
    </row>
    <row r="13" spans="1:29" ht="12" customHeight="1">
      <c r="A13" s="630"/>
      <c r="B13" s="349"/>
      <c r="C13" s="78"/>
      <c r="D13" s="78"/>
      <c r="E13" s="350"/>
      <c r="F13" s="78"/>
      <c r="G13" s="78"/>
      <c r="H13" s="78"/>
      <c r="I13" s="352"/>
      <c r="J13" s="352"/>
      <c r="K13" s="78"/>
      <c r="L13" s="78"/>
      <c r="M13" s="78"/>
      <c r="N13" s="78"/>
      <c r="O13" s="78"/>
      <c r="P13" s="351"/>
    </row>
    <row r="14" spans="1:29" ht="27" customHeight="1">
      <c r="A14" s="630"/>
      <c r="B14" s="354" t="s">
        <v>253</v>
      </c>
      <c r="C14" s="95">
        <v>112864</v>
      </c>
      <c r="D14" s="95">
        <v>112864</v>
      </c>
      <c r="E14" s="96">
        <v>42004</v>
      </c>
      <c r="F14" s="95">
        <v>112864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107">
        <v>0</v>
      </c>
    </row>
    <row r="15" spans="1:29" ht="12" customHeight="1">
      <c r="A15" s="630"/>
      <c r="B15" s="81"/>
      <c r="C15" s="93"/>
      <c r="D15" s="93"/>
      <c r="E15" s="81"/>
      <c r="F15" s="93"/>
      <c r="G15" s="93"/>
      <c r="H15" s="93"/>
      <c r="I15" s="91"/>
      <c r="J15" s="92"/>
      <c r="K15" s="81"/>
      <c r="L15" s="81"/>
      <c r="M15" s="81"/>
      <c r="N15" s="81"/>
      <c r="O15" s="81"/>
      <c r="P15" s="82"/>
    </row>
    <row r="16" spans="1:29" ht="29.25" customHeight="1">
      <c r="A16" s="630"/>
      <c r="B16" s="625" t="s">
        <v>275</v>
      </c>
      <c r="C16" s="385" t="s">
        <v>352</v>
      </c>
      <c r="D16" s="385" t="s">
        <v>353</v>
      </c>
      <c r="E16" s="386">
        <v>48349</v>
      </c>
      <c r="F16" s="385" t="s">
        <v>354</v>
      </c>
      <c r="G16" s="108">
        <v>0</v>
      </c>
      <c r="H16" s="109">
        <v>0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9">
        <v>0</v>
      </c>
      <c r="O16" s="109">
        <v>0</v>
      </c>
      <c r="P16" s="110">
        <v>0</v>
      </c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</row>
    <row r="17" spans="1:17" ht="23.25" customHeight="1">
      <c r="A17" s="630"/>
      <c r="B17" s="626"/>
      <c r="C17" s="112"/>
      <c r="D17" s="112">
        <v>348913</v>
      </c>
      <c r="E17" s="113"/>
      <c r="F17" s="114">
        <v>348913</v>
      </c>
      <c r="G17" s="114">
        <v>0</v>
      </c>
      <c r="H17" s="115">
        <v>0</v>
      </c>
      <c r="I17" s="114">
        <v>0</v>
      </c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116">
        <v>0</v>
      </c>
    </row>
    <row r="18" spans="1:17" ht="20.25" customHeight="1">
      <c r="A18" s="630"/>
      <c r="B18" s="355" t="s">
        <v>144</v>
      </c>
      <c r="C18" s="117">
        <v>32000</v>
      </c>
      <c r="D18" s="117">
        <v>8000</v>
      </c>
      <c r="E18" s="118">
        <v>42004</v>
      </c>
      <c r="F18" s="119">
        <v>8000</v>
      </c>
      <c r="G18" s="119">
        <v>0</v>
      </c>
      <c r="H18" s="119">
        <v>0</v>
      </c>
      <c r="I18" s="119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20">
        <v>0</v>
      </c>
    </row>
    <row r="19" spans="1:17" ht="12" customHeight="1">
      <c r="A19" s="630"/>
      <c r="B19" s="353"/>
      <c r="C19" s="123"/>
      <c r="D19" s="123"/>
      <c r="E19" s="141"/>
      <c r="F19" s="125"/>
      <c r="G19" s="125"/>
      <c r="H19" s="125"/>
      <c r="I19" s="125"/>
      <c r="J19" s="123"/>
      <c r="K19" s="123"/>
      <c r="L19" s="123"/>
      <c r="M19" s="123"/>
      <c r="N19" s="123"/>
      <c r="O19" s="123"/>
      <c r="P19" s="126"/>
    </row>
    <row r="20" spans="1:17" ht="20.25" customHeight="1" thickBot="1">
      <c r="A20" s="631"/>
      <c r="B20" s="355" t="s">
        <v>276</v>
      </c>
      <c r="C20" s="117">
        <v>3450</v>
      </c>
      <c r="D20" s="117">
        <v>2853</v>
      </c>
      <c r="E20" s="118">
        <v>42495</v>
      </c>
      <c r="F20" s="119">
        <v>2853</v>
      </c>
      <c r="G20" s="119">
        <v>0</v>
      </c>
      <c r="H20" s="119">
        <v>0</v>
      </c>
      <c r="I20" s="119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20">
        <v>0</v>
      </c>
    </row>
    <row r="21" spans="1:17" ht="15.75" customHeight="1">
      <c r="A21" s="382"/>
      <c r="B21" s="353"/>
      <c r="C21" s="123"/>
      <c r="D21" s="123"/>
      <c r="E21" s="141"/>
      <c r="F21" s="125"/>
      <c r="G21" s="125"/>
      <c r="H21" s="125"/>
      <c r="I21" s="125"/>
      <c r="J21" s="123"/>
      <c r="K21" s="123"/>
      <c r="L21" s="123"/>
      <c r="M21" s="123"/>
      <c r="N21" s="123"/>
      <c r="O21" s="123"/>
      <c r="P21" s="126"/>
    </row>
    <row r="22" spans="1:17" s="384" customFormat="1" ht="28.5" customHeight="1">
      <c r="A22" s="6" t="s">
        <v>244</v>
      </c>
      <c r="B22" s="358" t="s">
        <v>277</v>
      </c>
      <c r="C22" s="84">
        <v>61654</v>
      </c>
      <c r="D22" s="84">
        <v>41134</v>
      </c>
      <c r="E22" s="85">
        <v>42004</v>
      </c>
      <c r="F22" s="146">
        <v>41134</v>
      </c>
      <c r="G22" s="146">
        <v>0</v>
      </c>
      <c r="H22" s="146">
        <v>0</v>
      </c>
      <c r="I22" s="146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383">
        <v>0</v>
      </c>
    </row>
    <row r="23" spans="1:17" ht="12" customHeight="1" thickBot="1">
      <c r="A23" s="121"/>
      <c r="B23" s="122"/>
      <c r="C23" s="123"/>
      <c r="D23" s="123"/>
      <c r="E23" s="124"/>
      <c r="F23" s="125"/>
      <c r="G23" s="125"/>
      <c r="H23" s="125"/>
      <c r="I23" s="125"/>
      <c r="J23" s="123"/>
      <c r="K23" s="123"/>
      <c r="L23" s="123"/>
      <c r="M23" s="123"/>
      <c r="N23" s="123"/>
      <c r="O23" s="123"/>
      <c r="P23" s="126"/>
    </row>
    <row r="24" spans="1:17" ht="20.25" customHeight="1">
      <c r="A24" s="127"/>
      <c r="B24" s="128" t="s">
        <v>145</v>
      </c>
      <c r="C24" s="129"/>
      <c r="D24" s="130"/>
      <c r="E24" s="131"/>
      <c r="F24" s="132"/>
      <c r="G24" s="132"/>
      <c r="H24" s="132"/>
      <c r="I24" s="132"/>
      <c r="J24" s="130"/>
      <c r="K24" s="130"/>
      <c r="L24" s="130"/>
      <c r="M24" s="130"/>
      <c r="N24" s="130"/>
      <c r="O24" s="130"/>
      <c r="P24" s="133"/>
    </row>
    <row r="25" spans="1:17" ht="6" customHeight="1">
      <c r="A25" s="134"/>
      <c r="B25" s="122"/>
      <c r="C25" s="123"/>
      <c r="D25" s="123"/>
      <c r="E25" s="124"/>
      <c r="F25" s="125"/>
      <c r="G25" s="125"/>
      <c r="H25" s="125"/>
      <c r="I25" s="135"/>
      <c r="J25" s="136"/>
      <c r="K25" s="123"/>
      <c r="L25" s="123"/>
      <c r="M25" s="123"/>
      <c r="N25" s="123"/>
      <c r="O25" s="123"/>
      <c r="P25" s="126"/>
    </row>
    <row r="26" spans="1:17" ht="30.75" customHeight="1">
      <c r="A26" s="363" t="s">
        <v>146</v>
      </c>
      <c r="B26" s="87" t="s">
        <v>147</v>
      </c>
      <c r="C26" s="117">
        <v>400000</v>
      </c>
      <c r="D26" s="117">
        <v>298027</v>
      </c>
      <c r="E26" s="118">
        <v>45676</v>
      </c>
      <c r="F26" s="119">
        <v>27386</v>
      </c>
      <c r="G26" s="119">
        <v>27386</v>
      </c>
      <c r="H26" s="119">
        <v>27386</v>
      </c>
      <c r="I26" s="119">
        <v>27386</v>
      </c>
      <c r="J26" s="117">
        <v>27386</v>
      </c>
      <c r="K26" s="117">
        <v>27386</v>
      </c>
      <c r="L26" s="117">
        <v>27386</v>
      </c>
      <c r="M26" s="117">
        <v>27386</v>
      </c>
      <c r="N26" s="117">
        <v>27386</v>
      </c>
      <c r="O26" s="117">
        <v>27386</v>
      </c>
      <c r="P26" s="120">
        <v>24167</v>
      </c>
    </row>
    <row r="27" spans="1:17" ht="20.25" customHeight="1">
      <c r="A27" s="627" t="s">
        <v>148</v>
      </c>
      <c r="B27" s="87" t="s">
        <v>149</v>
      </c>
      <c r="C27" s="117">
        <v>15000</v>
      </c>
      <c r="D27" s="117">
        <v>12500</v>
      </c>
      <c r="E27" s="118">
        <v>41810</v>
      </c>
      <c r="F27" s="119">
        <v>12500</v>
      </c>
      <c r="G27" s="119">
        <v>0</v>
      </c>
      <c r="H27" s="119">
        <v>0</v>
      </c>
      <c r="I27" s="119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20">
        <v>0</v>
      </c>
    </row>
    <row r="28" spans="1:17" ht="21" customHeight="1">
      <c r="A28" s="628"/>
      <c r="B28" s="87" t="s">
        <v>149</v>
      </c>
      <c r="C28" s="117">
        <v>25000</v>
      </c>
      <c r="D28" s="117">
        <v>2650</v>
      </c>
      <c r="E28" s="118">
        <v>41659</v>
      </c>
      <c r="F28" s="119">
        <v>2650</v>
      </c>
      <c r="G28" s="119">
        <v>0</v>
      </c>
      <c r="H28" s="119">
        <v>0</v>
      </c>
      <c r="I28" s="119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20">
        <v>0</v>
      </c>
      <c r="Q28" s="137"/>
    </row>
    <row r="29" spans="1:17" ht="10.5" customHeight="1">
      <c r="A29" s="138"/>
      <c r="B29" s="139"/>
      <c r="C29" s="140"/>
      <c r="D29" s="123"/>
      <c r="E29" s="141"/>
      <c r="F29" s="125"/>
      <c r="G29" s="125"/>
      <c r="H29" s="125"/>
      <c r="I29" s="125"/>
      <c r="J29" s="123"/>
      <c r="K29" s="123"/>
      <c r="L29" s="123"/>
      <c r="M29" s="123"/>
      <c r="N29" s="123"/>
      <c r="O29" s="123"/>
      <c r="P29" s="126"/>
    </row>
    <row r="30" spans="1:17" ht="24.75" customHeight="1">
      <c r="A30" s="142"/>
      <c r="B30" s="98" t="s">
        <v>150</v>
      </c>
      <c r="C30" s="143" t="s">
        <v>151</v>
      </c>
      <c r="D30" s="144" t="s">
        <v>151</v>
      </c>
      <c r="E30" s="145" t="s">
        <v>151</v>
      </c>
      <c r="F30" s="146">
        <v>474000</v>
      </c>
      <c r="G30" s="146">
        <v>480000</v>
      </c>
      <c r="H30" s="146">
        <v>490000</v>
      </c>
      <c r="I30" s="146">
        <v>500000</v>
      </c>
      <c r="J30" s="146">
        <v>510000</v>
      </c>
      <c r="K30" s="146">
        <v>520000</v>
      </c>
      <c r="L30" s="146">
        <v>525000</v>
      </c>
      <c r="M30" s="146">
        <v>530000</v>
      </c>
      <c r="N30" s="146">
        <v>535000</v>
      </c>
      <c r="O30" s="146">
        <v>540000</v>
      </c>
      <c r="P30" s="357">
        <v>545000</v>
      </c>
    </row>
    <row r="31" spans="1:17" ht="12" customHeight="1" thickBot="1">
      <c r="A31" s="147"/>
      <c r="B31" s="148"/>
      <c r="C31" s="101"/>
      <c r="D31" s="101"/>
      <c r="E31" s="100"/>
      <c r="F31" s="101"/>
      <c r="G31" s="101"/>
      <c r="H31" s="101"/>
      <c r="I31" s="101"/>
      <c r="J31" s="100"/>
      <c r="K31" s="100"/>
      <c r="L31" s="100"/>
      <c r="M31" s="100"/>
      <c r="N31" s="100"/>
      <c r="O31" s="100"/>
      <c r="P31" s="103"/>
    </row>
    <row r="32" spans="1:17" ht="15.95" customHeight="1">
      <c r="C32" s="57"/>
      <c r="D32" s="57"/>
      <c r="E32" s="149"/>
      <c r="F32" s="57"/>
      <c r="G32" s="57"/>
      <c r="H32" s="57"/>
      <c r="I32" s="57"/>
    </row>
    <row r="33" spans="1:16" ht="15.95" customHeight="1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</row>
    <row r="34" spans="1:16" ht="15.95" customHeight="1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</row>
    <row r="35" spans="1:16" ht="15.95" customHeight="1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</row>
    <row r="36" spans="1:16" ht="15.95" customHeight="1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16" ht="15.95" customHeight="1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16" ht="15.95" customHeight="1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</row>
    <row r="39" spans="1:16" ht="15.95" customHeight="1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</row>
    <row r="40" spans="1:16" ht="15.95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</row>
    <row r="41" spans="1:16" ht="15.9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</row>
    <row r="42" spans="1:16" ht="15.9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</row>
    <row r="43" spans="1:16" ht="15.95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</row>
    <row r="44" spans="1:16" ht="15.95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</row>
    <row r="45" spans="1:16" ht="15.9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</row>
    <row r="46" spans="1:16" ht="15.95" customHeight="1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</row>
    <row r="47" spans="1:16" ht="15.95" customHeight="1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</row>
    <row r="48" spans="1:16" ht="15.95" customHeight="1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</row>
    <row r="49" spans="1:16" ht="15.95" customHeight="1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</row>
    <row r="50" spans="1:16" ht="15.95" customHeight="1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</row>
    <row r="51" spans="1:16" ht="15.95" customHeight="1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</row>
    <row r="52" spans="1:16" ht="15.95" customHeight="1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</row>
    <row r="53" spans="1:16" ht="15.95" customHeight="1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</row>
    <row r="54" spans="1:16" ht="15.95" customHeight="1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</row>
    <row r="55" spans="1:16" ht="15.95" customHeight="1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</row>
    <row r="56" spans="1:16" ht="15.95" customHeight="1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</row>
    <row r="57" spans="1:16" ht="15.95" customHeight="1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</row>
    <row r="58" spans="1:16" ht="15.95" customHeight="1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</row>
    <row r="59" spans="1:16" ht="15.9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</row>
    <row r="60" spans="1:16" ht="15.95" customHeight="1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</row>
    <row r="61" spans="1:16" ht="15.95" customHeight="1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</row>
    <row r="62" spans="1:16" ht="15.95" customHeight="1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</row>
    <row r="63" spans="1:16" ht="15.95" customHeight="1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</row>
    <row r="64" spans="1:16" ht="15.95" customHeight="1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</row>
    <row r="65" spans="1:16" ht="15.95" customHeight="1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</row>
    <row r="66" spans="1:16" ht="15.95" customHeight="1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</row>
    <row r="67" spans="1:16" ht="15.95" customHeight="1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</row>
    <row r="68" spans="1:16" ht="15.95" customHeight="1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6" ht="15.95" customHeight="1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</row>
    <row r="70" spans="1:16" ht="15.95" customHeight="1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</row>
    <row r="71" spans="1:16" ht="15.95" customHeight="1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</row>
    <row r="72" spans="1:16" ht="15.95" customHeight="1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</row>
    <row r="73" spans="1:16" ht="15.95" customHeight="1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</row>
    <row r="74" spans="1:16" ht="15.95" customHeight="1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</row>
    <row r="75" spans="1:16" ht="15.95" customHeight="1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</row>
    <row r="76" spans="1:16" ht="15.95" customHeight="1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</row>
    <row r="77" spans="1:16" ht="15.95" customHeight="1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</row>
    <row r="78" spans="1:16" ht="15.95" customHeight="1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</row>
    <row r="79" spans="1:16" ht="15.95" customHeight="1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</row>
    <row r="80" spans="1:16" ht="15.95" customHeight="1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</row>
    <row r="81" spans="1:16" ht="15.95" customHeight="1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</row>
    <row r="82" spans="1:16" ht="15.95" customHeight="1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</row>
    <row r="83" spans="1:16" ht="15.95" customHeight="1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</row>
    <row r="84" spans="1:16" ht="15.95" customHeight="1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</row>
    <row r="85" spans="1:16" ht="15.95" customHeight="1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</row>
    <row r="86" spans="1:16" ht="15.95" customHeight="1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</row>
    <row r="87" spans="1:16" ht="15.95" customHeight="1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</row>
    <row r="88" spans="1:16" ht="15.95" customHeight="1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</row>
    <row r="89" spans="1:16" ht="15.95" customHeight="1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</row>
    <row r="90" spans="1:16" ht="15.95" customHeight="1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</row>
    <row r="91" spans="1:16" ht="15.95" customHeight="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</row>
    <row r="92" spans="1:16" ht="15.95" customHeight="1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</row>
    <row r="93" spans="1:16" ht="15.95" customHeight="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</row>
    <row r="94" spans="1:16" ht="15.95" customHeight="1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</row>
    <row r="95" spans="1:16" ht="15.95" customHeight="1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</row>
    <row r="96" spans="1:16" ht="15.95" customHeight="1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</row>
    <row r="97" spans="1:16" ht="15.95" customHeight="1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</row>
    <row r="98" spans="1:16" ht="15.95" customHeight="1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</row>
    <row r="99" spans="1:16" ht="15.95" customHeight="1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</row>
    <row r="100" spans="1:16" ht="15.95" customHeight="1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</row>
    <row r="101" spans="1:16" ht="15.95" customHeight="1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</row>
    <row r="102" spans="1:16" ht="15.95" customHeight="1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</row>
    <row r="103" spans="1:16" ht="15.95" customHeight="1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</row>
    <row r="104" spans="1:16" ht="15.95" customHeight="1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</row>
    <row r="105" spans="1:16" ht="15.95" customHeight="1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</row>
    <row r="106" spans="1:16" ht="15.95" customHeight="1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</row>
    <row r="107" spans="1:16" ht="15.95" customHeight="1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</row>
    <row r="108" spans="1:16" ht="15.95" customHeight="1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</row>
    <row r="109" spans="1:16" ht="15.95" customHeight="1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</row>
    <row r="110" spans="1:16" ht="15.95" customHeight="1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</row>
    <row r="111" spans="1:16" ht="15.95" customHeight="1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</row>
    <row r="112" spans="1:16" ht="15.95" customHeight="1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</row>
    <row r="113" spans="1:16" ht="15.95" customHeight="1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</row>
    <row r="114" spans="1:16" ht="15.95" customHeight="1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</row>
    <row r="115" spans="1:16" ht="15.95" customHeight="1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</row>
    <row r="116" spans="1:16" ht="15.95" customHeight="1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</row>
    <row r="117" spans="1:16" ht="15.95" customHeight="1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</row>
    <row r="118" spans="1:16" ht="15.95" customHeight="1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</row>
    <row r="119" spans="1:16" ht="15.95" customHeight="1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</row>
    <row r="120" spans="1:16" ht="15.95" customHeight="1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</row>
    <row r="121" spans="1:16" ht="15.95" customHeight="1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</row>
    <row r="122" spans="1:16" ht="15.95" customHeight="1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</row>
    <row r="123" spans="1:16" ht="15.95" customHeight="1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</row>
    <row r="124" spans="1:16" ht="15.95" customHeight="1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</row>
    <row r="125" spans="1:16" ht="15.95" customHeight="1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</row>
    <row r="126" spans="1:16" ht="15.95" customHeight="1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</row>
    <row r="127" spans="1:16" ht="15.95" customHeight="1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</row>
    <row r="128" spans="1:16" ht="15.95" customHeight="1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</row>
    <row r="129" spans="1:16" ht="15.95" customHeight="1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</row>
    <row r="130" spans="1:16" ht="15.95" customHeight="1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</row>
    <row r="131" spans="1:16" ht="15.95" customHeight="1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</row>
    <row r="132" spans="1:16" ht="15.95" customHeight="1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</row>
    <row r="133" spans="1:16" ht="15.95" customHeight="1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</row>
    <row r="134" spans="1:16" ht="15.95" customHeight="1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</row>
    <row r="135" spans="1:16" ht="15.95" customHeight="1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</row>
    <row r="136" spans="1:16" ht="15.95" customHeight="1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</row>
    <row r="137" spans="1:16" ht="15.95" customHeight="1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</row>
    <row r="138" spans="1:16" ht="15.95" customHeight="1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</row>
    <row r="139" spans="1:16" ht="15.95" customHeight="1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</row>
    <row r="140" spans="1:16" ht="15.95" customHeight="1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</row>
    <row r="141" spans="1:16" ht="15.95" customHeight="1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</row>
    <row r="142" spans="1:16" ht="15.95" customHeight="1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</row>
    <row r="143" spans="1:16" ht="15.95" customHeight="1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</row>
    <row r="144" spans="1:16" ht="15.95" customHeight="1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</row>
    <row r="145" spans="1:16" ht="15.95" customHeight="1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</row>
    <row r="146" spans="1:16" ht="15.95" customHeight="1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</row>
    <row r="147" spans="1:16" ht="15.95" customHeight="1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</row>
    <row r="148" spans="1:16" ht="15.95" customHeight="1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</row>
    <row r="149" spans="1:16" ht="15.95" customHeight="1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</row>
    <row r="150" spans="1:16" ht="15.95" customHeight="1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</row>
    <row r="151" spans="1:16" ht="15.95" customHeight="1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</row>
    <row r="152" spans="1:16" ht="15.95" customHeight="1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</row>
    <row r="153" spans="1:16" ht="15.95" customHeight="1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</row>
    <row r="154" spans="1:16" ht="15.95" customHeight="1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</row>
    <row r="155" spans="1:16" ht="15.95" customHeight="1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</row>
    <row r="156" spans="1:16" ht="15.95" customHeight="1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</row>
    <row r="157" spans="1:16" ht="15.95" customHeight="1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</row>
    <row r="158" spans="1:16" ht="15.95" customHeight="1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</row>
    <row r="159" spans="1:16" ht="15.95" customHeight="1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</row>
    <row r="160" spans="1:16" ht="15.95" customHeight="1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</row>
    <row r="161" spans="1:16" ht="15.95" customHeight="1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</row>
    <row r="162" spans="1:16" ht="15.95" customHeight="1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</row>
    <row r="163" spans="1:16" ht="15.95" customHeight="1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</row>
    <row r="164" spans="1:16" ht="15.95" customHeight="1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</row>
    <row r="165" spans="1:16" ht="15.95" customHeight="1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</row>
    <row r="166" spans="1:16" ht="15.95" customHeight="1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</row>
    <row r="167" spans="1:16" ht="15.95" customHeight="1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</row>
    <row r="168" spans="1:16" ht="15.95" customHeight="1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</row>
    <row r="169" spans="1:16" ht="15.95" customHeight="1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</row>
    <row r="170" spans="1:16" ht="15.95" customHeight="1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</row>
    <row r="171" spans="1:16" ht="15.95" customHeight="1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</row>
    <row r="172" spans="1:16" ht="15.95" customHeight="1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</row>
    <row r="173" spans="1:16" ht="15.95" customHeight="1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</row>
    <row r="174" spans="1:16" ht="15.95" customHeight="1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</row>
    <row r="175" spans="1:16" ht="15.95" customHeight="1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</row>
    <row r="176" spans="1:16" ht="15.95" customHeight="1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</row>
    <row r="177" spans="1:16" ht="15.95" customHeight="1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</row>
    <row r="178" spans="1:16" ht="15.95" customHeight="1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</row>
    <row r="179" spans="1:16" ht="15.95" customHeight="1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</row>
    <row r="180" spans="1:16" ht="15.95" customHeight="1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</row>
    <row r="181" spans="1:16" ht="15.95" customHeight="1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</row>
    <row r="182" spans="1:16" ht="15.95" customHeight="1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</row>
    <row r="183" spans="1:16" ht="15.95" customHeight="1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</row>
    <row r="184" spans="1:16" ht="15.95" customHeight="1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</row>
    <row r="185" spans="1:16" ht="15.95" customHeight="1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</row>
    <row r="186" spans="1:16" ht="15.95" customHeight="1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</row>
    <row r="187" spans="1:16" ht="15.95" customHeight="1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</row>
    <row r="188" spans="1:16" ht="15.95" customHeight="1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</row>
    <row r="189" spans="1:16" ht="15.95" customHeight="1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</row>
    <row r="190" spans="1:16" ht="15.95" customHeight="1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</row>
    <row r="191" spans="1:16" ht="15.95" customHeight="1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</row>
    <row r="192" spans="1:16" ht="15.95" customHeight="1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</row>
    <row r="193" spans="1:16" ht="15.95" customHeight="1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</row>
    <row r="194" spans="1:16" ht="15.95" customHeight="1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</row>
    <row r="195" spans="1:16" ht="15.95" customHeight="1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</row>
    <row r="196" spans="1:16" ht="15.95" customHeight="1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</row>
    <row r="197" spans="1:16" ht="15.95" customHeight="1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</row>
    <row r="198" spans="1:16" ht="15.95" customHeight="1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</row>
    <row r="199" spans="1:16" ht="15.95" customHeight="1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</row>
    <row r="200" spans="1:16" ht="15.95" customHeight="1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</row>
    <row r="201" spans="1:16" ht="15.95" customHeight="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</row>
    <row r="202" spans="1:16" ht="15.95" customHeight="1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</row>
    <row r="203" spans="1:16" ht="15.95" customHeight="1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</row>
    <row r="204" spans="1:16" ht="15.95" customHeight="1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</row>
    <row r="205" spans="1:16" ht="15.95" customHeight="1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</row>
    <row r="206" spans="1:16" ht="15.95" customHeight="1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</row>
    <row r="207" spans="1:16" ht="15.95" customHeight="1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</row>
    <row r="208" spans="1:16" ht="15.95" customHeight="1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</row>
    <row r="209" spans="1:16" ht="15.95" customHeight="1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</row>
    <row r="210" spans="1:16" ht="15.95" customHeight="1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</row>
    <row r="211" spans="1:16" ht="15.95" customHeight="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</row>
    <row r="212" spans="1:16" ht="15.95" customHeight="1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</row>
    <row r="213" spans="1:16" ht="15.95" customHeight="1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</row>
    <row r="214" spans="1:16" ht="15.95" customHeight="1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</row>
    <row r="215" spans="1:16" ht="15.95" customHeight="1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</row>
    <row r="216" spans="1:16" ht="15.95" customHeight="1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</row>
    <row r="217" spans="1:16" ht="15.95" customHeight="1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</row>
    <row r="218" spans="1:16" ht="15.95" customHeight="1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</row>
    <row r="219" spans="1:16" ht="15.95" customHeight="1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</row>
    <row r="220" spans="1:16" ht="15.95" customHeight="1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</row>
    <row r="221" spans="1:16" ht="15.95" customHeight="1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</row>
    <row r="222" spans="1:16" ht="15.95" customHeight="1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</row>
    <row r="223" spans="1:16" ht="15.95" customHeight="1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</row>
    <row r="224" spans="1:16" ht="15.95" customHeight="1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</row>
    <row r="225" spans="1:16" ht="15.95" customHeight="1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</row>
    <row r="226" spans="1:16" ht="15.95" customHeight="1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</row>
    <row r="227" spans="1:16" ht="15.95" customHeight="1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</row>
    <row r="228" spans="1:16" ht="15.95" customHeight="1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</row>
    <row r="229" spans="1:16" ht="15.95" customHeight="1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</row>
    <row r="230" spans="1:16" ht="15.95" customHeight="1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</row>
    <row r="231" spans="1:16" ht="15.95" customHeight="1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</row>
    <row r="232" spans="1:16" ht="15.95" customHeight="1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</row>
    <row r="233" spans="1:16" ht="15.95" customHeight="1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</row>
    <row r="234" spans="1:16" ht="15.95" customHeight="1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</row>
    <row r="235" spans="1:16" ht="15.95" customHeight="1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</row>
    <row r="236" spans="1:16" ht="15.95" customHeight="1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</row>
    <row r="237" spans="1:16" ht="15.95" customHeight="1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</row>
    <row r="238" spans="1:16" ht="15.95" customHeight="1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</row>
    <row r="239" spans="1:16" ht="15.95" customHeight="1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</row>
    <row r="240" spans="1:16" ht="15.95" customHeight="1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</row>
    <row r="241" spans="1:16" ht="15.95" customHeight="1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</row>
    <row r="242" spans="1:16" ht="15.95" customHeight="1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</row>
    <row r="243" spans="1:16" ht="15.95" customHeight="1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</row>
    <row r="244" spans="1:16" ht="15.95" customHeight="1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</row>
    <row r="245" spans="1:16" ht="15.95" customHeight="1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</row>
    <row r="246" spans="1:16" ht="15.95" customHeight="1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</row>
    <row r="247" spans="1:16" ht="15.95" customHeight="1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</row>
    <row r="248" spans="1:16" ht="15.95" customHeight="1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</row>
    <row r="249" spans="1:16" ht="15.95" customHeight="1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</row>
    <row r="250" spans="1:16" ht="15.95" customHeight="1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</row>
    <row r="251" spans="1:16" ht="15.95" customHeight="1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</row>
    <row r="252" spans="1:16" ht="15.95" customHeight="1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</row>
    <row r="253" spans="1:16" ht="15.95" customHeight="1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</row>
    <row r="254" spans="1:16" ht="15.95" customHeight="1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</row>
    <row r="255" spans="1:16" ht="15.95" customHeight="1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</row>
    <row r="256" spans="1:16" ht="15.95" customHeight="1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</row>
    <row r="257" spans="1:16" ht="15.95" customHeight="1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</row>
    <row r="258" spans="1:16" ht="15.95" customHeight="1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</row>
    <row r="259" spans="1:16" ht="15.95" customHeight="1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</row>
    <row r="260" spans="1:16" ht="15.95" customHeight="1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</row>
    <row r="261" spans="1:16" ht="15.95" customHeight="1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</row>
    <row r="262" spans="1:16" ht="15.95" customHeight="1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</row>
    <row r="263" spans="1:16" ht="15.95" customHeight="1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</row>
    <row r="264" spans="1:16" ht="15.95" customHeight="1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</row>
    <row r="265" spans="1:16" ht="15.95" customHeight="1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</row>
    <row r="266" spans="1:16" ht="15.95" customHeight="1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</row>
    <row r="267" spans="1:16" ht="15.95" customHeight="1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</row>
    <row r="268" spans="1:16" ht="15.95" customHeight="1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</row>
    <row r="269" spans="1:16" ht="15.95" customHeight="1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</row>
    <row r="270" spans="1:16" ht="15.95" customHeight="1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</row>
    <row r="271" spans="1:16" ht="15.95" customHeight="1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</row>
    <row r="272" spans="1:16" ht="15.95" customHeight="1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</row>
    <row r="273" spans="1:16" ht="15.95" customHeight="1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</row>
    <row r="274" spans="1:16" ht="15.95" customHeight="1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</row>
    <row r="275" spans="1:16" ht="15.95" customHeight="1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</row>
    <row r="276" spans="1:16" ht="15.95" customHeight="1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</row>
    <row r="277" spans="1:16" ht="15.95" customHeight="1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</row>
    <row r="278" spans="1:16" ht="15.95" customHeight="1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</row>
    <row r="279" spans="1:16" ht="15.95" customHeight="1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</row>
    <row r="280" spans="1:16" ht="15.95" customHeight="1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</row>
    <row r="281" spans="1:16" ht="15.95" customHeight="1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</row>
    <row r="282" spans="1:16" ht="15.95" customHeight="1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</row>
    <row r="283" spans="1:16" ht="15.95" customHeight="1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</row>
    <row r="284" spans="1:16" ht="15.95" customHeight="1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</row>
    <row r="285" spans="1:16" ht="15.95" customHeight="1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</row>
    <row r="286" spans="1:16" ht="15.95" customHeight="1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</row>
    <row r="287" spans="1:16" ht="15.95" customHeight="1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</row>
    <row r="288" spans="1:16" ht="15.95" customHeight="1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</row>
    <row r="289" spans="1:16" ht="15.95" customHeight="1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</row>
    <row r="290" spans="1:16" ht="15.95" customHeight="1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</row>
    <row r="291" spans="1:16" ht="15.95" customHeight="1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</row>
    <row r="292" spans="1:16" ht="15.95" customHeight="1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</row>
    <row r="293" spans="1:16" ht="15.95" customHeight="1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</row>
    <row r="294" spans="1:16" ht="15.95" customHeight="1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</row>
    <row r="295" spans="1:16" ht="15.95" customHeight="1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</row>
    <row r="296" spans="1:16" ht="15.95" customHeight="1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</row>
    <row r="297" spans="1:16" ht="15.95" customHeight="1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</row>
    <row r="298" spans="1:16" ht="15.95" customHeight="1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</row>
    <row r="299" spans="1:16" ht="15.95" customHeight="1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</row>
    <row r="300" spans="1:16" ht="15.95" customHeight="1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</row>
    <row r="301" spans="1:16" ht="15.95" customHeight="1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</row>
    <row r="302" spans="1:16" ht="15.95" customHeight="1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</row>
    <row r="303" spans="1:16" ht="15.95" customHeight="1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</row>
    <row r="304" spans="1:16" ht="15.95" customHeight="1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</row>
    <row r="305" spans="1:16" ht="15.95" customHeight="1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</row>
    <row r="306" spans="1:16" ht="15.95" customHeight="1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</row>
    <row r="307" spans="1:16" ht="15.95" customHeight="1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</row>
    <row r="308" spans="1:16" ht="15.95" customHeight="1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</row>
    <row r="309" spans="1:16" ht="15.95" customHeight="1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</row>
    <row r="310" spans="1:16" ht="15.95" customHeight="1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</row>
    <row r="311" spans="1:16" ht="15.95" customHeight="1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</row>
    <row r="312" spans="1:16" ht="15.95" customHeight="1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</row>
    <row r="313" spans="1:16" ht="15.95" customHeight="1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</row>
    <row r="314" spans="1:16" ht="15.95" customHeight="1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</row>
    <row r="315" spans="1:16" ht="15.95" customHeight="1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</row>
    <row r="316" spans="1:16" ht="15.95" customHeight="1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</row>
    <row r="317" spans="1:16" ht="15.95" customHeight="1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</row>
    <row r="318" spans="1:16" ht="15.95" customHeight="1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</row>
    <row r="319" spans="1:16" ht="15.95" customHeight="1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</row>
    <row r="320" spans="1:16" ht="15.95" customHeight="1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</row>
    <row r="321" spans="1:16" ht="15.95" customHeight="1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</row>
    <row r="322" spans="1:16" ht="15.95" customHeight="1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</row>
    <row r="323" spans="1:16" ht="15.95" customHeight="1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</row>
    <row r="324" spans="1:16" ht="15.95" customHeight="1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</row>
    <row r="325" spans="1:16" ht="15.95" customHeight="1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</row>
    <row r="326" spans="1:16" ht="15.95" customHeight="1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</row>
    <row r="327" spans="1:16" ht="15.95" customHeight="1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</row>
    <row r="328" spans="1:16" ht="15.95" customHeight="1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</row>
    <row r="329" spans="1:16" ht="15.95" customHeight="1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</row>
    <row r="330" spans="1:16" ht="15.95" customHeight="1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</row>
    <row r="331" spans="1:16" ht="15.95" customHeight="1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</row>
    <row r="332" spans="1:16" ht="15.95" customHeight="1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</row>
    <row r="333" spans="1:16" ht="15.95" customHeight="1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</row>
    <row r="334" spans="1:16" ht="15.95" customHeight="1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</row>
    <row r="335" spans="1:16" ht="15.95" customHeight="1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</row>
    <row r="336" spans="1:16" ht="15.95" customHeight="1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</row>
    <row r="337" spans="1:16" ht="15.95" customHeight="1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</row>
    <row r="338" spans="1:16" ht="15.95" customHeight="1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</row>
    <row r="339" spans="1:16" ht="15.95" customHeight="1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</row>
    <row r="340" spans="1:16" ht="15.95" customHeight="1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</row>
    <row r="341" spans="1:16" ht="15.95" customHeight="1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</row>
    <row r="342" spans="1:16" ht="15.95" customHeight="1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</row>
    <row r="343" spans="1:16" ht="15.95" customHeight="1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</row>
    <row r="344" spans="1:16" ht="15.95" customHeight="1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</row>
    <row r="345" spans="1:16" ht="15.95" customHeight="1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</row>
    <row r="346" spans="1:16" ht="15.95" customHeight="1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</row>
    <row r="347" spans="1:16" ht="15.95" customHeight="1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</row>
    <row r="348" spans="1:16" ht="15.95" customHeight="1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</row>
    <row r="349" spans="1:16" ht="15.95" customHeight="1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</row>
    <row r="350" spans="1:16" ht="15.95" customHeight="1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</row>
    <row r="351" spans="1:16" ht="15.95" customHeight="1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</row>
    <row r="352" spans="1:16" ht="15.95" customHeight="1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</row>
    <row r="353" spans="1:16" ht="15.95" customHeight="1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</row>
    <row r="354" spans="1:16" ht="15.95" customHeight="1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</row>
    <row r="355" spans="1:16" ht="15.95" customHeight="1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</row>
    <row r="356" spans="1:16" ht="15.95" customHeight="1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</row>
    <row r="357" spans="1:16" ht="15.95" customHeight="1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</row>
    <row r="358" spans="1:16" ht="15.95" customHeight="1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</row>
    <row r="359" spans="1:16" ht="15.95" customHeight="1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</row>
    <row r="360" spans="1:16" ht="15.95" customHeight="1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</row>
    <row r="361" spans="1:16" ht="15.95" customHeight="1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</row>
    <row r="362" spans="1:16" ht="15.95" customHeight="1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</row>
    <row r="363" spans="1:16" ht="15.95" customHeight="1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</row>
    <row r="364" spans="1:16" ht="15.95" customHeight="1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</row>
    <row r="365" spans="1:16" ht="15.95" customHeight="1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</row>
    <row r="366" spans="1:16" ht="15.95" customHeight="1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</row>
    <row r="367" spans="1:16" ht="15.95" customHeight="1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</row>
    <row r="368" spans="1:16" ht="15.95" customHeight="1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</row>
    <row r="369" spans="1:16" ht="15.95" customHeight="1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</row>
    <row r="370" spans="1:16" ht="15.95" customHeight="1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</row>
    <row r="371" spans="1:16" ht="15.95" customHeight="1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</row>
    <row r="372" spans="1:16" ht="15.95" customHeight="1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</row>
    <row r="373" spans="1:16" ht="15.95" customHeight="1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</row>
    <row r="374" spans="1:16" ht="15.95" customHeight="1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</row>
    <row r="375" spans="1:16" ht="15.95" customHeight="1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</row>
    <row r="376" spans="1:16" ht="15.95" customHeight="1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</row>
    <row r="377" spans="1:16" ht="15.95" customHeight="1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</row>
    <row r="378" spans="1:16" ht="15.95" customHeight="1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</row>
    <row r="379" spans="1:16" ht="15.95" customHeight="1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</row>
    <row r="380" spans="1:16" ht="15.95" customHeight="1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</row>
    <row r="381" spans="1:16" ht="15.95" customHeight="1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</row>
    <row r="382" spans="1:16" ht="15.95" customHeight="1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</row>
    <row r="383" spans="1:16" ht="15.95" customHeight="1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</row>
    <row r="384" spans="1:16" ht="15.95" customHeight="1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</row>
    <row r="385" spans="1:16" ht="15.95" customHeight="1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</row>
    <row r="386" spans="1:16" ht="15.95" customHeight="1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</row>
    <row r="387" spans="1:16" ht="15.95" customHeight="1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</row>
    <row r="388" spans="1:16" ht="15.95" customHeight="1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</row>
    <row r="389" spans="1:16" ht="15.95" customHeight="1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</row>
    <row r="390" spans="1:16" ht="15.95" customHeight="1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</row>
    <row r="391" spans="1:16" ht="15.95" customHeight="1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</row>
    <row r="392" spans="1:16" ht="15.95" customHeight="1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</row>
    <row r="393" spans="1:16" ht="15.95" customHeight="1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</row>
    <row r="394" spans="1:16" ht="15.95" customHeight="1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</row>
    <row r="395" spans="1:16" ht="15.95" customHeight="1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</row>
    <row r="396" spans="1:16" ht="15.95" customHeight="1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</row>
    <row r="397" spans="1:16" ht="15.95" customHeight="1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</row>
    <row r="398" spans="1:16" ht="15.95" customHeight="1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</row>
    <row r="399" spans="1:16" ht="15.95" customHeight="1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</row>
    <row r="400" spans="1:16" ht="15.95" customHeight="1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</row>
    <row r="401" spans="1:16" ht="15.95" customHeight="1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</row>
    <row r="402" spans="1:16" ht="15.95" customHeight="1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</row>
    <row r="403" spans="1:16" ht="15.95" customHeight="1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</row>
    <row r="404" spans="1:16" ht="15.95" customHeight="1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</row>
    <row r="405" spans="1:16" ht="15.95" customHeight="1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</row>
    <row r="406" spans="1:16" ht="15.95" customHeight="1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</row>
    <row r="407" spans="1:16" ht="15.95" customHeight="1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</row>
    <row r="408" spans="1:16" ht="15.95" customHeight="1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</row>
    <row r="409" spans="1:16" ht="15.95" customHeight="1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</row>
    <row r="410" spans="1:16" ht="15.95" customHeight="1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</row>
    <row r="411" spans="1:16" ht="15.95" customHeight="1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</row>
    <row r="412" spans="1:16" ht="15.95" customHeight="1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</row>
    <row r="413" spans="1:16" ht="15.95" customHeight="1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</row>
    <row r="414" spans="1:16" ht="15.95" customHeight="1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</row>
    <row r="415" spans="1:16" ht="15.95" customHeight="1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</row>
    <row r="416" spans="1:16" ht="15.95" customHeight="1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</row>
    <row r="417" spans="1:16" ht="15.95" customHeight="1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</row>
    <row r="418" spans="1:16" ht="15.95" customHeight="1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</row>
    <row r="419" spans="1:16" ht="15.95" customHeight="1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</row>
    <row r="420" spans="1:16" ht="15.95" customHeight="1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</row>
    <row r="421" spans="1:16" ht="15.95" customHeight="1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</row>
    <row r="422" spans="1:16" ht="15.95" customHeight="1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</row>
    <row r="423" spans="1:16" ht="15.95" customHeight="1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</row>
    <row r="424" spans="1:16" ht="15.95" customHeight="1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</row>
    <row r="425" spans="1:16" ht="15.95" customHeight="1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</row>
    <row r="426" spans="1:16" ht="15.95" customHeight="1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</row>
    <row r="427" spans="1:16" ht="15.95" customHeight="1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</row>
    <row r="428" spans="1:16" ht="15.95" customHeight="1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</row>
    <row r="429" spans="1:16" ht="15.95" customHeight="1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</row>
    <row r="430" spans="1:16" ht="15.95" customHeight="1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</row>
    <row r="431" spans="1:16" ht="15.95" customHeight="1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</row>
    <row r="432" spans="1:16" ht="15.95" customHeight="1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</row>
    <row r="433" spans="1:16" ht="15.95" customHeight="1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</row>
    <row r="434" spans="1:16" ht="15.95" customHeight="1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</row>
    <row r="435" spans="1:16" ht="15.95" customHeight="1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</row>
    <row r="436" spans="1:16" ht="15.95" customHeight="1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</row>
    <row r="437" spans="1:16" ht="15.95" customHeight="1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</row>
    <row r="438" spans="1:16" ht="15.95" customHeight="1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</row>
    <row r="439" spans="1:16" ht="15.95" customHeight="1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</row>
    <row r="440" spans="1:16" ht="15.95" customHeight="1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</row>
    <row r="441" spans="1:16" ht="15.95" customHeight="1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</row>
    <row r="442" spans="1:16" ht="15.95" customHeight="1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</row>
    <row r="443" spans="1:16" ht="15.95" customHeight="1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</row>
    <row r="444" spans="1:16" ht="15.95" customHeight="1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</row>
  </sheetData>
  <mergeCells count="10">
    <mergeCell ref="A5:A9"/>
    <mergeCell ref="B16:B17"/>
    <mergeCell ref="A27:A28"/>
    <mergeCell ref="A11:A20"/>
    <mergeCell ref="B1:P1"/>
    <mergeCell ref="A3:A4"/>
    <mergeCell ref="B3:B4"/>
    <mergeCell ref="C3:C4"/>
    <mergeCell ref="D3:D4"/>
    <mergeCell ref="E3:E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Header>&amp;R8. melléklet
&amp;"Times New Roman,Normál"&amp;11Ezer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O26"/>
  <sheetViews>
    <sheetView workbookViewId="0">
      <selection activeCell="E4" sqref="E4"/>
    </sheetView>
  </sheetViews>
  <sheetFormatPr defaultRowHeight="12.75"/>
  <cols>
    <col min="1" max="1" width="4.5703125" style="11" customWidth="1"/>
    <col min="2" max="2" width="42" style="11" customWidth="1"/>
    <col min="3" max="5" width="10.7109375" style="11" customWidth="1"/>
    <col min="6" max="9" width="9.140625" style="11"/>
  </cols>
  <sheetData>
    <row r="1" spans="1:15" ht="30" customHeight="1">
      <c r="D1" s="11" t="s">
        <v>630</v>
      </c>
    </row>
    <row r="4" spans="1:15" ht="90" customHeight="1">
      <c r="A4" s="10"/>
      <c r="B4" s="632" t="s">
        <v>257</v>
      </c>
      <c r="C4" s="632"/>
      <c r="D4" s="632"/>
      <c r="E4" s="252"/>
      <c r="F4" s="150"/>
      <c r="G4" s="150"/>
      <c r="H4" s="150"/>
      <c r="I4" s="58"/>
      <c r="J4" s="9"/>
      <c r="K4" s="9"/>
      <c r="L4" s="9"/>
      <c r="M4" s="9"/>
      <c r="N4" s="9"/>
      <c r="O4" s="9"/>
    </row>
    <row r="5" spans="1:15" ht="27.75" customHeight="1">
      <c r="A5" s="10"/>
      <c r="B5" s="10"/>
      <c r="C5" s="10"/>
      <c r="D5" s="10"/>
      <c r="E5" s="10" t="s">
        <v>152</v>
      </c>
    </row>
    <row r="6" spans="1:15" ht="31.5" customHeight="1">
      <c r="A6" s="253" t="s">
        <v>153</v>
      </c>
      <c r="B6" s="253" t="s">
        <v>23</v>
      </c>
      <c r="C6" s="253" t="s">
        <v>38</v>
      </c>
      <c r="D6" s="253" t="s">
        <v>39</v>
      </c>
      <c r="E6" s="253" t="s">
        <v>40</v>
      </c>
    </row>
    <row r="7" spans="1:15" ht="3" customHeight="1">
      <c r="A7" s="165"/>
      <c r="B7" s="165"/>
      <c r="C7" s="165"/>
      <c r="D7" s="165"/>
      <c r="E7" s="165"/>
    </row>
    <row r="8" spans="1:15" ht="22.5" customHeight="1">
      <c r="A8" s="5" t="s">
        <v>4</v>
      </c>
      <c r="B8" s="98" t="s">
        <v>154</v>
      </c>
      <c r="C8" s="95">
        <v>480000</v>
      </c>
      <c r="D8" s="95">
        <v>490000</v>
      </c>
      <c r="E8" s="95">
        <v>500000</v>
      </c>
    </row>
    <row r="9" spans="1:15" ht="45" customHeight="1">
      <c r="A9" s="5" t="s">
        <v>5</v>
      </c>
      <c r="B9" s="7" t="s">
        <v>155</v>
      </c>
      <c r="C9" s="95"/>
      <c r="D9" s="95"/>
      <c r="E9" s="95"/>
    </row>
    <row r="10" spans="1:15" ht="22.5" customHeight="1">
      <c r="A10" s="5" t="s">
        <v>6</v>
      </c>
      <c r="B10" s="98" t="s">
        <v>156</v>
      </c>
      <c r="C10" s="95"/>
      <c r="D10" s="95"/>
      <c r="E10" s="95"/>
    </row>
    <row r="11" spans="1:15" ht="45" customHeight="1">
      <c r="A11" s="5" t="s">
        <v>7</v>
      </c>
      <c r="B11" s="7" t="s">
        <v>157</v>
      </c>
      <c r="C11" s="95"/>
      <c r="D11" s="95"/>
      <c r="E11" s="95"/>
    </row>
    <row r="12" spans="1:15" ht="22.5" customHeight="1">
      <c r="A12" s="5" t="s">
        <v>8</v>
      </c>
      <c r="B12" s="98" t="s">
        <v>158</v>
      </c>
      <c r="C12" s="95"/>
      <c r="D12" s="95"/>
      <c r="E12" s="95"/>
    </row>
    <row r="13" spans="1:15" ht="22.5" customHeight="1">
      <c r="A13" s="5" t="s">
        <v>9</v>
      </c>
      <c r="B13" s="98" t="s">
        <v>159</v>
      </c>
      <c r="C13" s="95"/>
      <c r="D13" s="95"/>
      <c r="E13" s="95"/>
    </row>
    <row r="14" spans="1:15" ht="3.75" customHeight="1">
      <c r="A14" s="165"/>
      <c r="B14" s="98"/>
      <c r="C14" s="95"/>
      <c r="D14" s="95"/>
      <c r="E14" s="95"/>
    </row>
    <row r="15" spans="1:15" ht="23.25" customHeight="1">
      <c r="A15" s="165"/>
      <c r="B15" s="250" t="s">
        <v>57</v>
      </c>
      <c r="C15" s="251">
        <f>SUM(C8:C13)</f>
        <v>480000</v>
      </c>
      <c r="D15" s="251">
        <f>SUM(D8:D13)</f>
        <v>490000</v>
      </c>
      <c r="E15" s="251">
        <f>SUM(E8:E13)</f>
        <v>500000</v>
      </c>
    </row>
    <row r="16" spans="1:15" ht="18" customHeight="1">
      <c r="A16" s="10"/>
      <c r="B16" s="10"/>
      <c r="C16" s="10"/>
      <c r="D16" s="10"/>
      <c r="E16" s="10"/>
    </row>
    <row r="17" spans="1:5" ht="18" customHeight="1">
      <c r="A17" s="10"/>
      <c r="B17" s="10"/>
      <c r="C17" s="10"/>
      <c r="D17" s="10"/>
      <c r="E17" s="10"/>
    </row>
    <row r="18" spans="1:5" ht="18" customHeight="1"/>
    <row r="19" spans="1:5" ht="18" customHeight="1"/>
    <row r="20" spans="1:5" ht="18" customHeight="1"/>
    <row r="21" spans="1:5" ht="18" customHeight="1"/>
    <row r="22" spans="1:5" ht="18" customHeight="1"/>
    <row r="23" spans="1:5" ht="18" customHeight="1"/>
    <row r="24" spans="1:5" ht="18" customHeight="1"/>
    <row r="25" spans="1:5" ht="18" customHeight="1"/>
    <row r="26" spans="1:5" ht="18" customHeight="1"/>
  </sheetData>
  <mergeCells count="1">
    <mergeCell ref="B4:D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M27"/>
  <sheetViews>
    <sheetView topLeftCell="C1" zoomScaleNormal="100" zoomScaleSheetLayoutView="80" workbookViewId="0">
      <selection activeCell="I11" sqref="I11"/>
    </sheetView>
  </sheetViews>
  <sheetFormatPr defaultRowHeight="12.75"/>
  <cols>
    <col min="1" max="1" width="6.28515625" style="180" customWidth="1"/>
    <col min="2" max="2" width="36.140625" style="180" customWidth="1"/>
    <col min="3" max="3" width="9" style="180" customWidth="1"/>
    <col min="4" max="4" width="21.85546875" style="180" customWidth="1"/>
    <col min="5" max="5" width="13.5703125" style="180" customWidth="1"/>
    <col min="6" max="7" width="9.42578125" style="180" customWidth="1"/>
    <col min="8" max="9" width="9.85546875" style="180" customWidth="1"/>
    <col min="10" max="10" width="10.85546875" style="180" customWidth="1"/>
    <col min="11" max="11" width="13.140625" style="180" customWidth="1"/>
    <col min="12" max="12" width="13.5703125" style="180" customWidth="1"/>
    <col min="13" max="13" width="9.140625" style="180"/>
    <col min="14" max="16384" width="9.140625" style="60"/>
  </cols>
  <sheetData>
    <row r="1" spans="1:12" ht="15">
      <c r="L1" s="181" t="s">
        <v>631</v>
      </c>
    </row>
    <row r="2" spans="1:12" ht="21" customHeight="1">
      <c r="A2" s="642" t="s">
        <v>56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</row>
    <row r="3" spans="1:12">
      <c r="A3" s="643" t="s">
        <v>90</v>
      </c>
      <c r="B3" s="643"/>
      <c r="C3" s="643"/>
      <c r="D3" s="643"/>
      <c r="E3" s="643"/>
      <c r="F3" s="643"/>
      <c r="G3" s="643"/>
      <c r="H3" s="643"/>
      <c r="I3" s="643"/>
      <c r="J3" s="643"/>
      <c r="K3" s="643"/>
      <c r="L3" s="643"/>
    </row>
    <row r="4" spans="1:12" ht="9.75" customHeight="1">
      <c r="A4" s="643"/>
      <c r="B4" s="643"/>
      <c r="C4" s="643"/>
      <c r="D4" s="643"/>
      <c r="E4" s="643"/>
      <c r="F4" s="643"/>
      <c r="G4" s="643"/>
      <c r="H4" s="643"/>
      <c r="I4" s="643"/>
      <c r="J4" s="643"/>
      <c r="K4" s="643"/>
      <c r="L4" s="643"/>
    </row>
    <row r="5" spans="1:12" ht="13.5" thickBot="1">
      <c r="L5" s="182" t="s">
        <v>91</v>
      </c>
    </row>
    <row r="6" spans="1:12" ht="15.75" thickBot="1">
      <c r="A6" s="644" t="s">
        <v>92</v>
      </c>
      <c r="B6" s="646" t="s">
        <v>93</v>
      </c>
      <c r="C6" s="644" t="s">
        <v>94</v>
      </c>
      <c r="D6" s="644" t="s">
        <v>95</v>
      </c>
      <c r="E6" s="644" t="s">
        <v>221</v>
      </c>
      <c r="F6" s="648"/>
      <c r="G6" s="648"/>
      <c r="H6" s="648"/>
      <c r="I6" s="649"/>
      <c r="J6" s="649"/>
      <c r="K6" s="644" t="s">
        <v>96</v>
      </c>
      <c r="L6" s="644" t="s">
        <v>97</v>
      </c>
    </row>
    <row r="7" spans="1:12" ht="15.75" thickBot="1">
      <c r="A7" s="645"/>
      <c r="B7" s="647"/>
      <c r="C7" s="645"/>
      <c r="D7" s="645"/>
      <c r="E7" s="645"/>
      <c r="F7" s="183" t="s">
        <v>37</v>
      </c>
      <c r="G7" s="183" t="s">
        <v>38</v>
      </c>
      <c r="H7" s="183" t="s">
        <v>39</v>
      </c>
      <c r="I7" s="184" t="s">
        <v>40</v>
      </c>
      <c r="J7" s="185" t="s">
        <v>222</v>
      </c>
      <c r="K7" s="645"/>
      <c r="L7" s="645"/>
    </row>
    <row r="8" spans="1:12" ht="13.5" thickBot="1">
      <c r="A8" s="186">
        <v>1</v>
      </c>
      <c r="B8" s="187">
        <v>2</v>
      </c>
      <c r="C8" s="186">
        <v>3</v>
      </c>
      <c r="D8" s="186">
        <v>4</v>
      </c>
      <c r="E8" s="186">
        <v>5</v>
      </c>
      <c r="F8" s="188">
        <v>6</v>
      </c>
      <c r="G8" s="188">
        <v>7</v>
      </c>
      <c r="H8" s="188">
        <v>8</v>
      </c>
      <c r="I8" s="188">
        <v>9</v>
      </c>
      <c r="J8" s="188">
        <v>10</v>
      </c>
      <c r="K8" s="188">
        <v>11</v>
      </c>
      <c r="L8" s="188">
        <v>12</v>
      </c>
    </row>
    <row r="9" spans="1:12" ht="15">
      <c r="A9" s="189"/>
      <c r="B9" s="190" t="s">
        <v>98</v>
      </c>
      <c r="C9" s="191"/>
      <c r="D9" s="192"/>
      <c r="E9" s="193"/>
      <c r="F9" s="193"/>
      <c r="G9" s="193"/>
      <c r="H9" s="193"/>
      <c r="I9" s="193"/>
      <c r="J9" s="193"/>
      <c r="K9" s="193"/>
      <c r="L9" s="194"/>
    </row>
    <row r="10" spans="1:12" ht="15">
      <c r="A10" s="189" t="s">
        <v>4</v>
      </c>
      <c r="B10" s="190" t="s">
        <v>253</v>
      </c>
      <c r="C10" s="192">
        <v>2013</v>
      </c>
      <c r="D10" s="192" t="s">
        <v>44</v>
      </c>
      <c r="E10" s="195"/>
      <c r="F10" s="196">
        <v>112864</v>
      </c>
      <c r="G10" s="196"/>
      <c r="H10" s="196"/>
      <c r="I10" s="197"/>
      <c r="J10" s="197"/>
      <c r="K10" s="195">
        <f>SUM(E10:J10)</f>
        <v>112864</v>
      </c>
      <c r="L10" s="198">
        <v>42262</v>
      </c>
    </row>
    <row r="11" spans="1:12" ht="20.25" customHeight="1">
      <c r="A11" s="189" t="s">
        <v>5</v>
      </c>
      <c r="B11" s="190" t="s">
        <v>99</v>
      </c>
      <c r="C11" s="192">
        <v>2010</v>
      </c>
      <c r="D11" s="192" t="s">
        <v>44</v>
      </c>
      <c r="E11" s="195">
        <v>82105</v>
      </c>
      <c r="F11" s="196">
        <v>47895</v>
      </c>
      <c r="G11" s="196"/>
      <c r="H11" s="196"/>
      <c r="I11" s="197"/>
      <c r="J11" s="197"/>
      <c r="K11" s="195">
        <f>SUM(E11:J11)</f>
        <v>130000</v>
      </c>
      <c r="L11" s="198">
        <v>42262</v>
      </c>
    </row>
    <row r="12" spans="1:12" ht="44.25" customHeight="1">
      <c r="A12" s="189" t="s">
        <v>6</v>
      </c>
      <c r="B12" s="199" t="s">
        <v>100</v>
      </c>
      <c r="C12" s="192">
        <v>2010</v>
      </c>
      <c r="D12" s="192" t="s">
        <v>44</v>
      </c>
      <c r="E12" s="195">
        <v>214282</v>
      </c>
      <c r="F12" s="196">
        <v>124664</v>
      </c>
      <c r="G12" s="196"/>
      <c r="H12" s="196"/>
      <c r="I12" s="197"/>
      <c r="J12" s="197"/>
      <c r="K12" s="195">
        <f>SUM(E12:J12)</f>
        <v>338946</v>
      </c>
      <c r="L12" s="198">
        <v>42277</v>
      </c>
    </row>
    <row r="13" spans="1:12" ht="33.75" customHeight="1">
      <c r="A13" s="189"/>
      <c r="B13" s="190" t="s">
        <v>258</v>
      </c>
      <c r="C13" s="191"/>
      <c r="D13" s="192"/>
      <c r="E13" s="193"/>
      <c r="F13" s="193"/>
      <c r="G13" s="193"/>
      <c r="H13" s="193"/>
      <c r="I13" s="193"/>
      <c r="J13" s="193"/>
      <c r="K13" s="193"/>
      <c r="L13" s="192"/>
    </row>
    <row r="14" spans="1:12" ht="30">
      <c r="A14" s="189" t="s">
        <v>4</v>
      </c>
      <c r="B14" s="190" t="s">
        <v>101</v>
      </c>
      <c r="C14" s="192">
        <v>2009</v>
      </c>
      <c r="D14" s="192" t="s">
        <v>41</v>
      </c>
      <c r="E14" s="195">
        <v>86602</v>
      </c>
      <c r="F14" s="196">
        <v>113398</v>
      </c>
      <c r="G14" s="196"/>
      <c r="H14" s="196"/>
      <c r="I14" s="197"/>
      <c r="J14" s="197"/>
      <c r="K14" s="195">
        <f>SUM(E14:J14)</f>
        <v>200000</v>
      </c>
      <c r="L14" s="198">
        <v>45265</v>
      </c>
    </row>
    <row r="15" spans="1:12" ht="30">
      <c r="A15" s="189" t="s">
        <v>5</v>
      </c>
      <c r="B15" s="190" t="s">
        <v>102</v>
      </c>
      <c r="C15" s="192">
        <v>2011</v>
      </c>
      <c r="D15" s="192" t="s">
        <v>41</v>
      </c>
      <c r="E15" s="195">
        <v>2800</v>
      </c>
      <c r="F15" s="196">
        <v>4800</v>
      </c>
      <c r="G15" s="196"/>
      <c r="H15" s="196"/>
      <c r="I15" s="197"/>
      <c r="J15" s="197"/>
      <c r="K15" s="195">
        <f>SUM(E15:J15)</f>
        <v>7600</v>
      </c>
      <c r="L15" s="198">
        <v>43089</v>
      </c>
    </row>
    <row r="16" spans="1:12" ht="15">
      <c r="A16" s="189" t="s">
        <v>6</v>
      </c>
      <c r="B16" s="190" t="s">
        <v>103</v>
      </c>
      <c r="C16" s="192">
        <v>2007</v>
      </c>
      <c r="D16" s="192" t="s">
        <v>44</v>
      </c>
      <c r="E16" s="195">
        <v>1645596</v>
      </c>
      <c r="F16" s="196">
        <v>348913</v>
      </c>
      <c r="G16" s="196"/>
      <c r="H16" s="196"/>
      <c r="I16" s="197"/>
      <c r="J16" s="197"/>
      <c r="K16" s="195">
        <f>SUM(E16:J16)</f>
        <v>1994509</v>
      </c>
      <c r="L16" s="198">
        <v>48349</v>
      </c>
    </row>
    <row r="17" spans="1:12" ht="15">
      <c r="A17" s="189" t="s">
        <v>7</v>
      </c>
      <c r="B17" s="190" t="s">
        <v>255</v>
      </c>
      <c r="C17" s="192">
        <v>2013</v>
      </c>
      <c r="D17" s="192" t="s">
        <v>254</v>
      </c>
      <c r="E17" s="195">
        <v>597</v>
      </c>
      <c r="F17" s="196">
        <v>2853</v>
      </c>
      <c r="G17" s="196"/>
      <c r="H17" s="196"/>
      <c r="I17" s="197"/>
      <c r="J17" s="197"/>
      <c r="K17" s="195">
        <f>SUM(E17:J17)</f>
        <v>3450</v>
      </c>
      <c r="L17" s="198">
        <v>42495</v>
      </c>
    </row>
    <row r="18" spans="1:12" ht="15">
      <c r="A18" s="189" t="s">
        <v>8</v>
      </c>
      <c r="B18" s="190" t="s">
        <v>99</v>
      </c>
      <c r="C18" s="192">
        <v>2013</v>
      </c>
      <c r="D18" s="192" t="s">
        <v>256</v>
      </c>
      <c r="E18" s="195">
        <v>20520</v>
      </c>
      <c r="F18" s="196">
        <v>41134</v>
      </c>
      <c r="G18" s="196"/>
      <c r="H18" s="196"/>
      <c r="I18" s="197"/>
      <c r="J18" s="197"/>
      <c r="K18" s="195">
        <f>SUM(E18:J18)</f>
        <v>61654</v>
      </c>
      <c r="L18" s="198">
        <v>42004</v>
      </c>
    </row>
    <row r="19" spans="1:12" ht="15">
      <c r="A19" s="189"/>
      <c r="B19" s="190"/>
      <c r="C19" s="192"/>
      <c r="D19" s="192"/>
      <c r="E19" s="195"/>
      <c r="F19" s="196"/>
      <c r="G19" s="196"/>
      <c r="H19" s="196"/>
      <c r="I19" s="197"/>
      <c r="J19" s="197"/>
      <c r="K19" s="195"/>
      <c r="L19" s="192"/>
    </row>
    <row r="20" spans="1:12" ht="15">
      <c r="A20" s="189"/>
      <c r="B20" s="200" t="s">
        <v>104</v>
      </c>
      <c r="C20" s="191"/>
      <c r="D20" s="192"/>
      <c r="E20" s="193"/>
      <c r="F20" s="193"/>
      <c r="G20" s="193"/>
      <c r="H20" s="193"/>
      <c r="I20" s="193"/>
      <c r="J20" s="193"/>
      <c r="K20" s="193"/>
      <c r="L20" s="192"/>
    </row>
    <row r="21" spans="1:12" ht="15.75" thickBot="1">
      <c r="A21" s="189"/>
      <c r="B21" s="201"/>
      <c r="C21" s="202"/>
      <c r="D21" s="202" t="s">
        <v>105</v>
      </c>
      <c r="E21" s="203">
        <v>24000</v>
      </c>
      <c r="F21" s="204">
        <v>8000</v>
      </c>
      <c r="G21" s="204"/>
      <c r="H21" s="204"/>
      <c r="I21" s="205"/>
      <c r="J21" s="205"/>
      <c r="K21" s="203">
        <f>SUM(E21:J21)</f>
        <v>32000</v>
      </c>
      <c r="L21" s="206"/>
    </row>
    <row r="22" spans="1:12" ht="15.75" thickBot="1">
      <c r="A22" s="640" t="s">
        <v>106</v>
      </c>
      <c r="B22" s="641"/>
      <c r="C22" s="207"/>
      <c r="D22" s="208"/>
      <c r="E22" s="209">
        <f>SUM(E9:E21)</f>
        <v>2076502</v>
      </c>
      <c r="F22" s="209">
        <f t="shared" ref="F22:K22" si="0">SUM(F9:F21)</f>
        <v>804521</v>
      </c>
      <c r="G22" s="209">
        <f t="shared" si="0"/>
        <v>0</v>
      </c>
      <c r="H22" s="209">
        <f t="shared" si="0"/>
        <v>0</v>
      </c>
      <c r="I22" s="209">
        <f t="shared" si="0"/>
        <v>0</v>
      </c>
      <c r="J22" s="209">
        <f t="shared" si="0"/>
        <v>0</v>
      </c>
      <c r="K22" s="209">
        <f t="shared" si="0"/>
        <v>2881023</v>
      </c>
      <c r="L22" s="208"/>
    </row>
    <row r="26" spans="1:12">
      <c r="E26" s="210"/>
      <c r="F26" s="210"/>
      <c r="G26" s="210"/>
      <c r="H26" s="210"/>
      <c r="I26" s="210"/>
      <c r="J26" s="210"/>
      <c r="K26" s="210"/>
    </row>
    <row r="27" spans="1:12">
      <c r="E27" s="180" t="s">
        <v>47</v>
      </c>
    </row>
  </sheetData>
  <mergeCells count="11">
    <mergeCell ref="L6:L7"/>
    <mergeCell ref="A22:B22"/>
    <mergeCell ref="A2:L2"/>
    <mergeCell ref="A3:L4"/>
    <mergeCell ref="A6:A7"/>
    <mergeCell ref="B6:B7"/>
    <mergeCell ref="C6:C7"/>
    <mergeCell ref="D6:D7"/>
    <mergeCell ref="E6:E7"/>
    <mergeCell ref="F6:J6"/>
    <mergeCell ref="K6:K7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G30"/>
  <sheetViews>
    <sheetView zoomScaleNormal="100" zoomScaleSheetLayoutView="80" workbookViewId="0">
      <selection activeCell="B8" sqref="B8"/>
    </sheetView>
  </sheetViews>
  <sheetFormatPr defaultRowHeight="12.75"/>
  <cols>
    <col min="1" max="1" width="49.85546875" style="180" customWidth="1"/>
    <col min="2" max="2" width="11.7109375" style="180" customWidth="1"/>
    <col min="3" max="3" width="18.28515625" style="180" customWidth="1"/>
    <col min="4" max="4" width="14.28515625" style="180" customWidth="1"/>
    <col min="5" max="5" width="13.28515625" style="180" customWidth="1"/>
    <col min="6" max="6" width="14" style="180" customWidth="1"/>
    <col min="7" max="7" width="23.5703125" style="61" customWidth="1"/>
    <col min="8" max="16384" width="9.140625" style="61"/>
  </cols>
  <sheetData>
    <row r="1" spans="1:7" ht="15">
      <c r="F1" s="181" t="s">
        <v>632</v>
      </c>
      <c r="G1" s="59"/>
    </row>
    <row r="2" spans="1:7" ht="16.5" customHeight="1">
      <c r="A2" s="650" t="s">
        <v>56</v>
      </c>
      <c r="B2" s="650"/>
      <c r="C2" s="650"/>
      <c r="D2" s="650"/>
      <c r="E2" s="650"/>
      <c r="F2" s="650"/>
      <c r="G2" s="59"/>
    </row>
    <row r="3" spans="1:7">
      <c r="A3" s="651" t="s">
        <v>223</v>
      </c>
      <c r="B3" s="651"/>
      <c r="C3" s="651"/>
      <c r="D3" s="651"/>
      <c r="E3" s="651"/>
      <c r="F3" s="651"/>
      <c r="G3" s="59"/>
    </row>
    <row r="4" spans="1:7" ht="6" customHeight="1">
      <c r="A4" s="651"/>
      <c r="B4" s="651"/>
      <c r="C4" s="651"/>
      <c r="D4" s="651"/>
      <c r="E4" s="651"/>
      <c r="F4" s="651"/>
      <c r="G4" s="59"/>
    </row>
    <row r="5" spans="1:7" ht="13.5" customHeight="1" thickBot="1">
      <c r="F5" s="182" t="s">
        <v>91</v>
      </c>
      <c r="G5" s="59"/>
    </row>
    <row r="6" spans="1:7" ht="49.5" customHeight="1" thickBot="1">
      <c r="A6" s="211" t="s">
        <v>107</v>
      </c>
      <c r="B6" s="211" t="s">
        <v>108</v>
      </c>
      <c r="C6" s="211" t="s">
        <v>109</v>
      </c>
      <c r="D6" s="211" t="s">
        <v>590</v>
      </c>
      <c r="E6" s="211" t="s">
        <v>220</v>
      </c>
      <c r="F6" s="211" t="s">
        <v>224</v>
      </c>
      <c r="G6" s="59"/>
    </row>
    <row r="7" spans="1:7" ht="15.75" thickBot="1">
      <c r="A7" s="212">
        <v>1</v>
      </c>
      <c r="B7" s="212">
        <v>2</v>
      </c>
      <c r="C7" s="212">
        <v>3</v>
      </c>
      <c r="D7" s="212">
        <v>4</v>
      </c>
      <c r="E7" s="212">
        <v>5</v>
      </c>
      <c r="F7" s="212" t="s">
        <v>110</v>
      </c>
      <c r="G7" s="59"/>
    </row>
    <row r="8" spans="1:7" ht="20.100000000000001" customHeight="1">
      <c r="A8" s="521" t="s">
        <v>268</v>
      </c>
      <c r="B8" s="522">
        <v>3073</v>
      </c>
      <c r="C8" s="523">
        <v>2014</v>
      </c>
      <c r="D8" s="523">
        <v>3073</v>
      </c>
      <c r="E8" s="523">
        <v>3073</v>
      </c>
      <c r="F8" s="523">
        <v>0</v>
      </c>
      <c r="G8" s="59"/>
    </row>
    <row r="9" spans="1:7" ht="20.100000000000001" customHeight="1">
      <c r="A9" s="524" t="s">
        <v>269</v>
      </c>
      <c r="B9" s="519">
        <v>3000</v>
      </c>
      <c r="C9" s="213">
        <v>2014</v>
      </c>
      <c r="D9" s="213">
        <v>3000</v>
      </c>
      <c r="E9" s="213">
        <v>3000</v>
      </c>
      <c r="F9" s="213">
        <v>0</v>
      </c>
      <c r="G9" s="59"/>
    </row>
    <row r="10" spans="1:7" ht="20.100000000000001" customHeight="1">
      <c r="A10" s="524" t="s">
        <v>270</v>
      </c>
      <c r="B10" s="519">
        <v>457</v>
      </c>
      <c r="C10" s="213">
        <v>2014</v>
      </c>
      <c r="D10" s="213">
        <v>457</v>
      </c>
      <c r="E10" s="213">
        <v>457</v>
      </c>
      <c r="F10" s="213">
        <v>0</v>
      </c>
      <c r="G10" s="59"/>
    </row>
    <row r="11" spans="1:7" ht="20.100000000000001" customHeight="1">
      <c r="A11" s="524" t="s">
        <v>271</v>
      </c>
      <c r="B11" s="519">
        <v>3503</v>
      </c>
      <c r="C11" s="213">
        <v>2014</v>
      </c>
      <c r="D11" s="213">
        <v>3503</v>
      </c>
      <c r="E11" s="213">
        <v>3503</v>
      </c>
      <c r="F11" s="213">
        <v>0</v>
      </c>
      <c r="G11" s="59"/>
    </row>
    <row r="12" spans="1:7" ht="20.100000000000001" customHeight="1">
      <c r="A12" s="524" t="s">
        <v>272</v>
      </c>
      <c r="B12" s="519">
        <v>22000</v>
      </c>
      <c r="C12" s="213">
        <v>2014</v>
      </c>
      <c r="D12" s="213">
        <v>22000</v>
      </c>
      <c r="E12" s="213">
        <v>22000</v>
      </c>
      <c r="F12" s="213">
        <v>0</v>
      </c>
      <c r="G12" s="59"/>
    </row>
    <row r="13" spans="1:7" ht="33" customHeight="1">
      <c r="A13" s="525" t="s">
        <v>282</v>
      </c>
      <c r="B13" s="519">
        <v>300000</v>
      </c>
      <c r="C13" s="213">
        <v>2014</v>
      </c>
      <c r="D13" s="213">
        <v>183420</v>
      </c>
      <c r="E13" s="213">
        <v>183420</v>
      </c>
      <c r="F13" s="213">
        <v>116580</v>
      </c>
      <c r="G13" s="59"/>
    </row>
    <row r="14" spans="1:7" ht="20.100000000000001" customHeight="1">
      <c r="A14" s="524" t="s">
        <v>273</v>
      </c>
      <c r="B14" s="519">
        <v>7500</v>
      </c>
      <c r="C14" s="213">
        <v>2014</v>
      </c>
      <c r="D14" s="213">
        <v>7500</v>
      </c>
      <c r="E14" s="213">
        <v>7500</v>
      </c>
      <c r="F14" s="213">
        <v>0</v>
      </c>
      <c r="G14" s="59"/>
    </row>
    <row r="15" spans="1:7" ht="20.100000000000001" customHeight="1">
      <c r="A15" s="524" t="s">
        <v>288</v>
      </c>
      <c r="B15" s="519">
        <v>1587</v>
      </c>
      <c r="C15" s="213">
        <v>2014</v>
      </c>
      <c r="D15" s="213">
        <v>1587</v>
      </c>
      <c r="E15" s="213">
        <v>1587</v>
      </c>
      <c r="F15" s="213">
        <v>0</v>
      </c>
      <c r="G15" s="59"/>
    </row>
    <row r="16" spans="1:7" ht="20.100000000000001" customHeight="1">
      <c r="A16" s="524" t="s">
        <v>274</v>
      </c>
      <c r="B16" s="519">
        <v>300</v>
      </c>
      <c r="C16" s="213">
        <v>2014</v>
      </c>
      <c r="D16" s="213">
        <v>300</v>
      </c>
      <c r="E16" s="213">
        <v>300</v>
      </c>
      <c r="F16" s="213">
        <v>0</v>
      </c>
      <c r="G16" s="59"/>
    </row>
    <row r="17" spans="1:7" ht="20.100000000000001" customHeight="1">
      <c r="A17" s="524" t="s">
        <v>283</v>
      </c>
      <c r="B17" s="519">
        <v>16815</v>
      </c>
      <c r="C17" s="213">
        <v>2014</v>
      </c>
      <c r="D17" s="213">
        <v>16815</v>
      </c>
      <c r="E17" s="213">
        <v>16815</v>
      </c>
      <c r="F17" s="213">
        <v>0</v>
      </c>
      <c r="G17" s="59"/>
    </row>
    <row r="18" spans="1:7" ht="20.100000000000001" customHeight="1">
      <c r="A18" s="524" t="s">
        <v>284</v>
      </c>
      <c r="B18" s="519">
        <v>25000</v>
      </c>
      <c r="C18" s="213">
        <v>2014</v>
      </c>
      <c r="D18" s="213">
        <v>25000</v>
      </c>
      <c r="E18" s="213">
        <v>25000</v>
      </c>
      <c r="F18" s="213">
        <v>0</v>
      </c>
      <c r="G18" s="59"/>
    </row>
    <row r="19" spans="1:7" ht="20.100000000000001" customHeight="1">
      <c r="A19" s="524" t="s">
        <v>285</v>
      </c>
      <c r="B19" s="519">
        <v>300000</v>
      </c>
      <c r="C19" s="213">
        <v>2014</v>
      </c>
      <c r="D19" s="213">
        <v>300000</v>
      </c>
      <c r="E19" s="213">
        <v>300000</v>
      </c>
      <c r="F19" s="213">
        <v>0</v>
      </c>
      <c r="G19" s="59"/>
    </row>
    <row r="20" spans="1:7" ht="20.100000000000001" customHeight="1">
      <c r="A20" s="524" t="s">
        <v>589</v>
      </c>
      <c r="B20" s="519">
        <v>9500</v>
      </c>
      <c r="C20" s="213">
        <v>2014</v>
      </c>
      <c r="D20" s="213">
        <v>9500</v>
      </c>
      <c r="E20" s="213">
        <v>9500</v>
      </c>
      <c r="F20" s="213">
        <v>0</v>
      </c>
      <c r="G20" s="59"/>
    </row>
    <row r="21" spans="1:7" ht="20.100000000000001" customHeight="1" thickBot="1">
      <c r="A21" s="526"/>
      <c r="B21" s="520"/>
      <c r="C21" s="527"/>
      <c r="D21" s="527"/>
      <c r="E21" s="527"/>
      <c r="F21" s="527"/>
      <c r="G21" s="59"/>
    </row>
    <row r="22" spans="1:7" ht="28.5" customHeight="1" thickBot="1">
      <c r="A22" s="208" t="s">
        <v>57</v>
      </c>
      <c r="B22" s="209">
        <f>SUM(B8:B21)</f>
        <v>692735</v>
      </c>
      <c r="C22" s="209"/>
      <c r="D22" s="209">
        <f>SUM(D8:D21)</f>
        <v>576155</v>
      </c>
      <c r="E22" s="209">
        <f>SUM(E8:E21)</f>
        <v>576155</v>
      </c>
      <c r="F22" s="209">
        <f>SUM(F8:F21)</f>
        <v>116580</v>
      </c>
      <c r="G22" s="59"/>
    </row>
    <row r="23" spans="1:7">
      <c r="G23" s="59"/>
    </row>
    <row r="24" spans="1:7">
      <c r="G24" s="59"/>
    </row>
    <row r="25" spans="1:7">
      <c r="G25" s="59"/>
    </row>
    <row r="26" spans="1:7">
      <c r="G26" s="59"/>
    </row>
    <row r="27" spans="1:7">
      <c r="G27" s="59"/>
    </row>
    <row r="28" spans="1:7">
      <c r="G28" s="59"/>
    </row>
    <row r="29" spans="1:7">
      <c r="G29" s="59"/>
    </row>
    <row r="30" spans="1:7">
      <c r="G30" s="59"/>
    </row>
  </sheetData>
  <mergeCells count="2">
    <mergeCell ref="A2:F2"/>
    <mergeCell ref="A3:F4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G36"/>
  <sheetViews>
    <sheetView zoomScaleNormal="100" zoomScaleSheetLayoutView="80" workbookViewId="0">
      <selection activeCell="D11" sqref="D11"/>
    </sheetView>
  </sheetViews>
  <sheetFormatPr defaultRowHeight="12.75"/>
  <cols>
    <col min="1" max="1" width="20" style="180" customWidth="1"/>
    <col min="2" max="6" width="18.28515625" style="180" customWidth="1"/>
    <col min="7" max="7" width="23.5703125" style="60" customWidth="1"/>
    <col min="8" max="16384" width="9.140625" style="60"/>
  </cols>
  <sheetData>
    <row r="1" spans="1:7" ht="15">
      <c r="F1" s="181" t="s">
        <v>633</v>
      </c>
      <c r="G1" s="59"/>
    </row>
    <row r="2" spans="1:7" ht="18.75">
      <c r="A2" s="650" t="s">
        <v>56</v>
      </c>
      <c r="B2" s="650"/>
      <c r="C2" s="650"/>
      <c r="D2" s="650"/>
      <c r="E2" s="650"/>
      <c r="F2" s="650"/>
      <c r="G2" s="59"/>
    </row>
    <row r="3" spans="1:7">
      <c r="A3" s="651" t="s">
        <v>225</v>
      </c>
      <c r="B3" s="651"/>
      <c r="C3" s="651"/>
      <c r="D3" s="651"/>
      <c r="E3" s="651"/>
      <c r="F3" s="651"/>
      <c r="G3" s="59"/>
    </row>
    <row r="4" spans="1:7" ht="6" customHeight="1">
      <c r="A4" s="651"/>
      <c r="B4" s="651"/>
      <c r="C4" s="651"/>
      <c r="D4" s="651"/>
      <c r="E4" s="651"/>
      <c r="F4" s="651"/>
      <c r="G4" s="59"/>
    </row>
    <row r="5" spans="1:7" ht="13.5" thickBot="1">
      <c r="F5" s="182" t="s">
        <v>91</v>
      </c>
      <c r="G5" s="59"/>
    </row>
    <row r="6" spans="1:7" ht="44.25" customHeight="1">
      <c r="A6" s="214" t="s">
        <v>111</v>
      </c>
      <c r="B6" s="215" t="s">
        <v>108</v>
      </c>
      <c r="C6" s="216" t="s">
        <v>109</v>
      </c>
      <c r="D6" s="216" t="s">
        <v>590</v>
      </c>
      <c r="E6" s="216" t="s">
        <v>220</v>
      </c>
      <c r="F6" s="217" t="s">
        <v>224</v>
      </c>
      <c r="G6" s="59"/>
    </row>
    <row r="7" spans="1:7" ht="15.75" thickBot="1">
      <c r="A7" s="218">
        <v>1</v>
      </c>
      <c r="B7" s="219">
        <v>2</v>
      </c>
      <c r="C7" s="220">
        <v>3</v>
      </c>
      <c r="D7" s="220">
        <v>4</v>
      </c>
      <c r="E7" s="220">
        <v>5</v>
      </c>
      <c r="F7" s="221" t="s">
        <v>110</v>
      </c>
      <c r="G7" s="59"/>
    </row>
    <row r="8" spans="1:7" ht="25.5">
      <c r="A8" s="518" t="s">
        <v>262</v>
      </c>
      <c r="B8" s="166">
        <v>700</v>
      </c>
      <c r="C8" s="166">
        <v>2014</v>
      </c>
      <c r="D8" s="222">
        <v>700</v>
      </c>
      <c r="E8" s="222">
        <v>700</v>
      </c>
      <c r="F8" s="223">
        <v>0</v>
      </c>
      <c r="G8" s="59"/>
    </row>
    <row r="9" spans="1:7">
      <c r="A9" s="518" t="s">
        <v>263</v>
      </c>
      <c r="B9" s="166">
        <v>25000</v>
      </c>
      <c r="C9" s="166">
        <v>2014</v>
      </c>
      <c r="D9" s="224">
        <v>25000</v>
      </c>
      <c r="E9" s="224">
        <v>25000</v>
      </c>
      <c r="F9" s="225">
        <v>0</v>
      </c>
      <c r="G9" s="59"/>
    </row>
    <row r="10" spans="1:7">
      <c r="A10" s="518" t="s">
        <v>31</v>
      </c>
      <c r="B10" s="166">
        <v>21530</v>
      </c>
      <c r="C10" s="166">
        <v>2014</v>
      </c>
      <c r="D10" s="224">
        <v>21530</v>
      </c>
      <c r="E10" s="224">
        <v>21530</v>
      </c>
      <c r="F10" s="225">
        <v>0</v>
      </c>
      <c r="G10" s="59"/>
    </row>
    <row r="11" spans="1:7" ht="25.5">
      <c r="A11" s="518" t="s">
        <v>279</v>
      </c>
      <c r="B11" s="166">
        <v>12000</v>
      </c>
      <c r="C11" s="166">
        <v>2014</v>
      </c>
      <c r="D11" s="224">
        <v>12000</v>
      </c>
      <c r="E11" s="224">
        <v>12000</v>
      </c>
      <c r="F11" s="225">
        <v>0</v>
      </c>
      <c r="G11" s="59"/>
    </row>
    <row r="12" spans="1:7" ht="25.5">
      <c r="A12" s="518" t="s">
        <v>278</v>
      </c>
      <c r="B12" s="166">
        <v>40000</v>
      </c>
      <c r="C12" s="166">
        <v>2014</v>
      </c>
      <c r="D12" s="224">
        <v>40000</v>
      </c>
      <c r="E12" s="224">
        <v>40000</v>
      </c>
      <c r="F12" s="225">
        <v>0</v>
      </c>
      <c r="G12" s="59"/>
    </row>
    <row r="13" spans="1:7">
      <c r="A13" s="518" t="s">
        <v>264</v>
      </c>
      <c r="B13" s="166">
        <v>25000</v>
      </c>
      <c r="C13" s="166">
        <v>2014</v>
      </c>
      <c r="D13" s="224">
        <v>25000</v>
      </c>
      <c r="E13" s="224">
        <v>25000</v>
      </c>
      <c r="F13" s="225">
        <v>0</v>
      </c>
      <c r="G13" s="59"/>
    </row>
    <row r="14" spans="1:7" ht="17.25" customHeight="1">
      <c r="A14" s="518" t="s">
        <v>280</v>
      </c>
      <c r="B14" s="166">
        <v>8000</v>
      </c>
      <c r="C14" s="166">
        <v>2014</v>
      </c>
      <c r="D14" s="224">
        <v>8000</v>
      </c>
      <c r="E14" s="224">
        <v>8000</v>
      </c>
      <c r="F14" s="225">
        <v>0</v>
      </c>
      <c r="G14" s="59"/>
    </row>
    <row r="15" spans="1:7" ht="38.25">
      <c r="A15" s="7" t="s">
        <v>265</v>
      </c>
      <c r="B15" s="95">
        <v>3000</v>
      </c>
      <c r="C15" s="166">
        <v>2014</v>
      </c>
      <c r="D15" s="224">
        <v>3000</v>
      </c>
      <c r="E15" s="224">
        <v>3000</v>
      </c>
      <c r="F15" s="225">
        <v>0</v>
      </c>
      <c r="G15" s="59"/>
    </row>
    <row r="16" spans="1:7" ht="25.5">
      <c r="A16" s="7" t="s">
        <v>266</v>
      </c>
      <c r="B16" s="95">
        <v>10000</v>
      </c>
      <c r="C16" s="166">
        <v>2014</v>
      </c>
      <c r="D16" s="224">
        <v>10000</v>
      </c>
      <c r="E16" s="224">
        <v>10000</v>
      </c>
      <c r="F16" s="225">
        <v>0</v>
      </c>
      <c r="G16" s="59"/>
    </row>
    <row r="17" spans="1:7" ht="25.5">
      <c r="A17" s="7" t="s">
        <v>267</v>
      </c>
      <c r="B17" s="95">
        <v>3000</v>
      </c>
      <c r="C17" s="166">
        <v>2014</v>
      </c>
      <c r="D17" s="224">
        <v>3000</v>
      </c>
      <c r="E17" s="224">
        <v>3000</v>
      </c>
      <c r="F17" s="225">
        <v>0</v>
      </c>
      <c r="G17" s="59"/>
    </row>
    <row r="18" spans="1:7" ht="25.5">
      <c r="A18" s="7" t="s">
        <v>586</v>
      </c>
      <c r="B18" s="95">
        <v>67000</v>
      </c>
      <c r="C18" s="166">
        <v>2014</v>
      </c>
      <c r="D18" s="224">
        <v>67000</v>
      </c>
      <c r="E18" s="224">
        <v>67000</v>
      </c>
      <c r="F18" s="225">
        <v>0</v>
      </c>
      <c r="G18" s="59"/>
    </row>
    <row r="19" spans="1:7" ht="25.5">
      <c r="A19" s="518" t="s">
        <v>281</v>
      </c>
      <c r="B19" s="166">
        <v>3000</v>
      </c>
      <c r="C19" s="166">
        <v>2014</v>
      </c>
      <c r="D19" s="224">
        <v>3000</v>
      </c>
      <c r="E19" s="224">
        <v>3000</v>
      </c>
      <c r="F19" s="225">
        <v>0</v>
      </c>
      <c r="G19" s="59"/>
    </row>
    <row r="20" spans="1:7" ht="13.5" thickBot="1">
      <c r="A20" s="226"/>
      <c r="B20" s="227"/>
      <c r="C20" s="228"/>
      <c r="D20" s="228"/>
      <c r="E20" s="228"/>
      <c r="F20" s="229"/>
      <c r="G20" s="59"/>
    </row>
    <row r="21" spans="1:7" ht="14.25" thickBot="1">
      <c r="A21" s="230" t="s">
        <v>57</v>
      </c>
      <c r="B21" s="231">
        <f>SUM(B8:B20)</f>
        <v>218230</v>
      </c>
      <c r="C21" s="231"/>
      <c r="D21" s="231">
        <f>SUM(D8:D20)</f>
        <v>218230</v>
      </c>
      <c r="E21" s="231">
        <f>SUM(E8:E20)</f>
        <v>218230</v>
      </c>
      <c r="F21" s="231">
        <f>SUM(F8:F20)</f>
        <v>0</v>
      </c>
      <c r="G21" s="59"/>
    </row>
    <row r="22" spans="1:7">
      <c r="G22" s="59"/>
    </row>
    <row r="23" spans="1:7">
      <c r="G23" s="59"/>
    </row>
    <row r="24" spans="1:7">
      <c r="G24" s="59"/>
    </row>
    <row r="25" spans="1:7">
      <c r="G25" s="59"/>
    </row>
    <row r="26" spans="1:7">
      <c r="G26" s="59"/>
    </row>
    <row r="27" spans="1:7">
      <c r="G27" s="59"/>
    </row>
    <row r="28" spans="1:7">
      <c r="G28" s="59"/>
    </row>
    <row r="29" spans="1:7">
      <c r="E29" s="180" t="s">
        <v>47</v>
      </c>
      <c r="G29" s="59"/>
    </row>
    <row r="30" spans="1:7">
      <c r="G30" s="59"/>
    </row>
    <row r="31" spans="1:7">
      <c r="G31" s="59"/>
    </row>
    <row r="32" spans="1:7">
      <c r="G32" s="59"/>
    </row>
    <row r="33" spans="7:7">
      <c r="G33" s="59"/>
    </row>
    <row r="34" spans="7:7">
      <c r="G34" s="59"/>
    </row>
    <row r="35" spans="7:7">
      <c r="G35" s="59"/>
    </row>
    <row r="36" spans="7:7">
      <c r="G36" s="59"/>
    </row>
  </sheetData>
  <mergeCells count="2">
    <mergeCell ref="A2:F2"/>
    <mergeCell ref="A3:F4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I54"/>
  <sheetViews>
    <sheetView zoomScaleNormal="100" zoomScaleSheetLayoutView="86" workbookViewId="0">
      <selection activeCell="E1" sqref="E1"/>
    </sheetView>
  </sheetViews>
  <sheetFormatPr defaultRowHeight="12.75"/>
  <cols>
    <col min="1" max="1" width="34" style="180" customWidth="1"/>
    <col min="2" max="4" width="12.5703125" style="180" customWidth="1"/>
    <col min="5" max="5" width="14.140625" style="180" customWidth="1"/>
    <col min="6" max="16384" width="9.140625" style="60"/>
  </cols>
  <sheetData>
    <row r="1" spans="1:7" ht="15">
      <c r="E1" s="255" t="s">
        <v>634</v>
      </c>
      <c r="F1" s="59"/>
      <c r="G1" s="59"/>
    </row>
    <row r="2" spans="1:7" ht="18.75">
      <c r="A2" s="650" t="s">
        <v>56</v>
      </c>
      <c r="B2" s="650"/>
      <c r="C2" s="650"/>
      <c r="D2" s="650"/>
      <c r="E2" s="650"/>
      <c r="F2" s="59"/>
      <c r="G2" s="59"/>
    </row>
    <row r="3" spans="1:7" ht="18" customHeight="1">
      <c r="A3" s="661" t="s">
        <v>184</v>
      </c>
      <c r="B3" s="661"/>
      <c r="C3" s="661"/>
      <c r="D3" s="661"/>
      <c r="E3" s="661"/>
      <c r="F3" s="59"/>
      <c r="G3" s="59"/>
    </row>
    <row r="4" spans="1:7" ht="22.5" customHeight="1">
      <c r="A4" s="661"/>
      <c r="B4" s="661"/>
      <c r="C4" s="661"/>
      <c r="D4" s="661"/>
      <c r="E4" s="661"/>
      <c r="F4" s="59"/>
      <c r="G4" s="59"/>
    </row>
    <row r="5" spans="1:7">
      <c r="A5" s="256"/>
      <c r="B5" s="256"/>
      <c r="C5" s="256"/>
      <c r="D5" s="256"/>
      <c r="E5" s="256"/>
      <c r="F5" s="59"/>
      <c r="G5" s="59"/>
    </row>
    <row r="6" spans="1:7" ht="15" customHeight="1">
      <c r="A6" s="257" t="s">
        <v>185</v>
      </c>
      <c r="B6" s="665" t="s">
        <v>592</v>
      </c>
      <c r="C6" s="665"/>
      <c r="D6" s="665"/>
      <c r="E6" s="665"/>
      <c r="F6" s="59"/>
      <c r="G6" s="59"/>
    </row>
    <row r="7" spans="1:7" ht="15.75" customHeight="1">
      <c r="A7" s="257"/>
      <c r="B7" s="666" t="s">
        <v>593</v>
      </c>
      <c r="C7" s="666"/>
      <c r="D7" s="666"/>
      <c r="E7" s="666"/>
      <c r="F7" s="59"/>
      <c r="G7" s="59"/>
    </row>
    <row r="8" spans="1:7" ht="15.75" thickBot="1">
      <c r="A8" s="258"/>
      <c r="E8" s="259" t="s">
        <v>91</v>
      </c>
      <c r="F8" s="59"/>
      <c r="G8" s="59"/>
    </row>
    <row r="9" spans="1:7" ht="15.75" thickBot="1">
      <c r="A9" s="260" t="s">
        <v>186</v>
      </c>
      <c r="B9" s="261" t="s">
        <v>37</v>
      </c>
      <c r="C9" s="261" t="s">
        <v>38</v>
      </c>
      <c r="D9" s="261" t="s">
        <v>39</v>
      </c>
      <c r="E9" s="262" t="s">
        <v>48</v>
      </c>
      <c r="F9" s="59"/>
      <c r="G9" s="59"/>
    </row>
    <row r="10" spans="1:7" ht="15">
      <c r="A10" s="263" t="s">
        <v>187</v>
      </c>
      <c r="B10" s="264"/>
      <c r="C10" s="264"/>
      <c r="D10" s="264"/>
      <c r="E10" s="265">
        <f>SUM(B10:D10)</f>
        <v>0</v>
      </c>
      <c r="F10" s="59"/>
      <c r="G10" s="59"/>
    </row>
    <row r="11" spans="1:7" ht="15">
      <c r="A11" s="266" t="s">
        <v>188</v>
      </c>
      <c r="B11" s="196"/>
      <c r="C11" s="196"/>
      <c r="D11" s="196"/>
      <c r="E11" s="265">
        <f t="shared" ref="E11:E16" si="0">SUM(B11:D11)</f>
        <v>0</v>
      </c>
      <c r="F11" s="59"/>
      <c r="G11" s="59"/>
    </row>
    <row r="12" spans="1:7" ht="15">
      <c r="A12" s="266" t="s">
        <v>189</v>
      </c>
      <c r="B12" s="196">
        <v>183420</v>
      </c>
      <c r="C12" s="196">
        <v>116580</v>
      </c>
      <c r="D12" s="196"/>
      <c r="E12" s="265">
        <f t="shared" si="0"/>
        <v>300000</v>
      </c>
      <c r="F12" s="59"/>
      <c r="G12" s="59"/>
    </row>
    <row r="13" spans="1:7" ht="15">
      <c r="A13" s="266" t="s">
        <v>190</v>
      </c>
      <c r="B13" s="196"/>
      <c r="C13" s="196"/>
      <c r="D13" s="196"/>
      <c r="E13" s="265">
        <f t="shared" si="0"/>
        <v>0</v>
      </c>
      <c r="F13" s="59"/>
      <c r="G13" s="59"/>
    </row>
    <row r="14" spans="1:7" ht="15">
      <c r="A14" s="266" t="s">
        <v>191</v>
      </c>
      <c r="B14" s="196"/>
      <c r="C14" s="196"/>
      <c r="D14" s="196"/>
      <c r="E14" s="265">
        <f t="shared" si="0"/>
        <v>0</v>
      </c>
      <c r="F14" s="59"/>
      <c r="G14" s="59"/>
    </row>
    <row r="15" spans="1:7" ht="15">
      <c r="A15" s="266" t="s">
        <v>192</v>
      </c>
      <c r="B15" s="196"/>
      <c r="C15" s="196"/>
      <c r="D15" s="196"/>
      <c r="E15" s="265">
        <f t="shared" si="0"/>
        <v>0</v>
      </c>
      <c r="F15" s="59"/>
      <c r="G15" s="59"/>
    </row>
    <row r="16" spans="1:7" ht="15.75" thickBot="1">
      <c r="A16" s="267"/>
      <c r="B16" s="204"/>
      <c r="C16" s="204"/>
      <c r="D16" s="204"/>
      <c r="E16" s="265">
        <f t="shared" si="0"/>
        <v>0</v>
      </c>
      <c r="F16" s="59"/>
      <c r="G16" s="59"/>
    </row>
    <row r="17" spans="1:7" ht="15.75" thickBot="1">
      <c r="A17" s="260" t="s">
        <v>193</v>
      </c>
      <c r="B17" s="268">
        <f>+B10+B12+B13+B14+B15</f>
        <v>183420</v>
      </c>
      <c r="C17" s="268">
        <f>+C10+C12+C13+C14+C15</f>
        <v>116580</v>
      </c>
      <c r="D17" s="268">
        <f>+D10+D12+D13+D14+D15</f>
        <v>0</v>
      </c>
      <c r="E17" s="269">
        <f>SUM(B17:D17)</f>
        <v>300000</v>
      </c>
      <c r="F17" s="59"/>
      <c r="G17" s="59"/>
    </row>
    <row r="18" spans="1:7" ht="15.75" thickBot="1">
      <c r="A18" s="270"/>
      <c r="B18" s="271"/>
      <c r="C18" s="271"/>
      <c r="D18" s="271"/>
      <c r="E18" s="272"/>
      <c r="F18" s="59"/>
      <c r="G18" s="59"/>
    </row>
    <row r="19" spans="1:7" ht="15.75" thickBot="1">
      <c r="A19" s="260" t="s">
        <v>194</v>
      </c>
      <c r="B19" s="261" t="s">
        <v>37</v>
      </c>
      <c r="C19" s="261" t="s">
        <v>38</v>
      </c>
      <c r="D19" s="261" t="s">
        <v>39</v>
      </c>
      <c r="E19" s="262" t="s">
        <v>48</v>
      </c>
      <c r="F19" s="59"/>
      <c r="G19" s="59"/>
    </row>
    <row r="20" spans="1:7" ht="15">
      <c r="A20" s="263" t="s">
        <v>195</v>
      </c>
      <c r="B20" s="264"/>
      <c r="C20" s="264"/>
      <c r="D20" s="264"/>
      <c r="E20" s="265">
        <f>SUM(B20:D20)</f>
        <v>0</v>
      </c>
      <c r="F20" s="59"/>
      <c r="G20" s="59"/>
    </row>
    <row r="21" spans="1:7" ht="15">
      <c r="A21" s="266" t="s">
        <v>196</v>
      </c>
      <c r="B21" s="196">
        <v>39253</v>
      </c>
      <c r="C21" s="196">
        <v>17493</v>
      </c>
      <c r="D21" s="196"/>
      <c r="E21" s="265">
        <f t="shared" ref="E21:E26" si="1">SUM(B21:D21)</f>
        <v>56746</v>
      </c>
      <c r="F21" s="59"/>
      <c r="G21" s="59"/>
    </row>
    <row r="22" spans="1:7" ht="15">
      <c r="A22" s="273" t="s">
        <v>197</v>
      </c>
      <c r="B22" s="196">
        <v>144167</v>
      </c>
      <c r="C22" s="196">
        <v>98987</v>
      </c>
      <c r="D22" s="196"/>
      <c r="E22" s="265">
        <f t="shared" si="1"/>
        <v>243154</v>
      </c>
      <c r="F22" s="59"/>
      <c r="G22" s="59"/>
    </row>
    <row r="23" spans="1:7" ht="15">
      <c r="A23" s="273" t="s">
        <v>104</v>
      </c>
      <c r="B23" s="196"/>
      <c r="C23" s="196">
        <v>100</v>
      </c>
      <c r="D23" s="196"/>
      <c r="E23" s="265">
        <f t="shared" si="1"/>
        <v>100</v>
      </c>
      <c r="F23" s="59"/>
      <c r="G23" s="59"/>
    </row>
    <row r="24" spans="1:7" ht="15">
      <c r="A24" s="266"/>
      <c r="B24" s="196"/>
      <c r="C24" s="196"/>
      <c r="D24" s="196"/>
      <c r="E24" s="265">
        <f t="shared" si="1"/>
        <v>0</v>
      </c>
      <c r="F24" s="59"/>
      <c r="G24" s="59"/>
    </row>
    <row r="25" spans="1:7" ht="15">
      <c r="A25" s="266"/>
      <c r="B25" s="196"/>
      <c r="C25" s="196"/>
      <c r="D25" s="196"/>
      <c r="E25" s="265">
        <f t="shared" si="1"/>
        <v>0</v>
      </c>
      <c r="F25" s="59"/>
      <c r="G25" s="59"/>
    </row>
    <row r="26" spans="1:7" ht="15.75" thickBot="1">
      <c r="A26" s="267"/>
      <c r="B26" s="204"/>
      <c r="C26" s="204"/>
      <c r="D26" s="204"/>
      <c r="E26" s="274">
        <f t="shared" si="1"/>
        <v>0</v>
      </c>
      <c r="F26" s="59"/>
      <c r="G26" s="59"/>
    </row>
    <row r="27" spans="1:7" ht="15.75" thickBot="1">
      <c r="A27" s="260" t="s">
        <v>48</v>
      </c>
      <c r="B27" s="268">
        <f>SUM(B20:B23)</f>
        <v>183420</v>
      </c>
      <c r="C27" s="268">
        <f>SUM(C20:C26)</f>
        <v>116580</v>
      </c>
      <c r="D27" s="268"/>
      <c r="E27" s="528">
        <f>SUM(B27:D27)</f>
        <v>300000</v>
      </c>
      <c r="F27" s="59"/>
      <c r="G27" s="59"/>
    </row>
    <row r="28" spans="1:7">
      <c r="A28" s="256"/>
      <c r="B28" s="256"/>
      <c r="C28" s="256"/>
      <c r="D28" s="256"/>
      <c r="E28" s="256"/>
      <c r="F28" s="59"/>
      <c r="G28" s="59"/>
    </row>
    <row r="29" spans="1:7">
      <c r="A29" s="256"/>
      <c r="B29" s="256"/>
      <c r="C29" s="256"/>
      <c r="D29" s="256"/>
      <c r="E29" s="256"/>
      <c r="F29" s="59"/>
      <c r="G29" s="59"/>
    </row>
    <row r="30" spans="1:7">
      <c r="A30" s="256"/>
      <c r="B30" s="256"/>
      <c r="C30" s="256"/>
      <c r="D30" s="256"/>
      <c r="E30" s="256"/>
      <c r="F30" s="59"/>
      <c r="G30" s="59"/>
    </row>
    <row r="31" spans="1:7">
      <c r="A31" s="256"/>
      <c r="B31" s="256"/>
      <c r="C31" s="256"/>
      <c r="D31" s="256"/>
      <c r="E31" s="256"/>
      <c r="F31" s="59"/>
      <c r="G31" s="59"/>
    </row>
    <row r="32" spans="1:7">
      <c r="A32" s="661" t="s">
        <v>591</v>
      </c>
      <c r="B32" s="661"/>
      <c r="C32" s="661"/>
      <c r="D32" s="661"/>
      <c r="E32" s="661"/>
      <c r="F32" s="59"/>
      <c r="G32" s="59"/>
    </row>
    <row r="33" spans="1:9" ht="27" customHeight="1">
      <c r="A33" s="661"/>
      <c r="B33" s="661"/>
      <c r="C33" s="661"/>
      <c r="D33" s="661"/>
      <c r="E33" s="661"/>
      <c r="F33" s="59"/>
      <c r="G33" s="59"/>
    </row>
    <row r="34" spans="1:9" ht="15.75" thickBot="1">
      <c r="A34" s="258"/>
      <c r="B34" s="258"/>
      <c r="C34" s="258"/>
      <c r="D34" s="258"/>
      <c r="E34" s="258"/>
      <c r="F34" s="59"/>
      <c r="G34" s="59"/>
    </row>
    <row r="35" spans="1:9" ht="14.25">
      <c r="A35" s="662" t="s">
        <v>198</v>
      </c>
      <c r="B35" s="663"/>
      <c r="C35" s="663" t="s">
        <v>199</v>
      </c>
      <c r="D35" s="663"/>
      <c r="E35" s="664"/>
      <c r="F35" s="59"/>
      <c r="G35" s="59"/>
    </row>
    <row r="36" spans="1:9" ht="15">
      <c r="A36" s="652"/>
      <c r="B36" s="653"/>
      <c r="C36" s="654"/>
      <c r="D36" s="654"/>
      <c r="E36" s="655"/>
      <c r="F36" s="59"/>
      <c r="G36" s="59"/>
    </row>
    <row r="37" spans="1:9" ht="15">
      <c r="A37" s="652"/>
      <c r="B37" s="653"/>
      <c r="C37" s="654"/>
      <c r="D37" s="654"/>
      <c r="E37" s="655"/>
      <c r="F37" s="59"/>
      <c r="G37" s="59"/>
    </row>
    <row r="38" spans="1:9" ht="15.75" thickBot="1">
      <c r="A38" s="656" t="s">
        <v>48</v>
      </c>
      <c r="B38" s="657"/>
      <c r="C38" s="658">
        <f>SUM(C36:E37)</f>
        <v>0</v>
      </c>
      <c r="D38" s="659"/>
      <c r="E38" s="660"/>
      <c r="F38" s="59"/>
      <c r="G38" s="59"/>
    </row>
    <row r="39" spans="1:9" ht="15">
      <c r="A39" s="275"/>
      <c r="B39" s="275"/>
      <c r="C39" s="275"/>
      <c r="D39" s="275"/>
      <c r="E39" s="275"/>
      <c r="F39" s="59"/>
      <c r="G39" s="59"/>
    </row>
    <row r="40" spans="1:9" ht="15">
      <c r="A40" s="275"/>
      <c r="B40" s="275"/>
      <c r="C40" s="275"/>
      <c r="D40" s="275"/>
      <c r="E40" s="275"/>
      <c r="F40" s="59"/>
      <c r="G40" s="59"/>
    </row>
    <row r="41" spans="1:9" ht="15">
      <c r="A41" s="275"/>
      <c r="B41" s="275"/>
      <c r="C41" s="275"/>
      <c r="D41" s="275"/>
      <c r="E41" s="275"/>
      <c r="F41" s="59"/>
      <c r="G41" s="59"/>
      <c r="I41" s="60" t="s">
        <v>47</v>
      </c>
    </row>
    <row r="42" spans="1:9">
      <c r="F42" s="59"/>
      <c r="G42" s="59"/>
    </row>
    <row r="43" spans="1:9">
      <c r="F43" s="59"/>
      <c r="G43" s="59"/>
    </row>
    <row r="44" spans="1:9">
      <c r="F44" s="59"/>
      <c r="G44" s="59"/>
    </row>
    <row r="45" spans="1:9">
      <c r="F45" s="59"/>
      <c r="G45" s="59"/>
    </row>
    <row r="46" spans="1:9">
      <c r="F46" s="59"/>
      <c r="G46" s="59"/>
    </row>
    <row r="47" spans="1:9">
      <c r="F47" s="59"/>
      <c r="G47" s="59"/>
    </row>
    <row r="48" spans="1:9">
      <c r="F48" s="59"/>
      <c r="G48" s="59"/>
    </row>
    <row r="49" spans="6:7">
      <c r="F49" s="59"/>
      <c r="G49" s="59"/>
    </row>
    <row r="50" spans="6:7">
      <c r="F50" s="59"/>
      <c r="G50" s="59"/>
    </row>
    <row r="51" spans="6:7">
      <c r="F51" s="59"/>
      <c r="G51" s="59"/>
    </row>
    <row r="52" spans="6:7">
      <c r="F52" s="59"/>
      <c r="G52" s="59"/>
    </row>
    <row r="53" spans="6:7">
      <c r="F53" s="59"/>
      <c r="G53" s="59"/>
    </row>
    <row r="54" spans="6:7">
      <c r="F54" s="59"/>
      <c r="G54" s="59"/>
    </row>
  </sheetData>
  <mergeCells count="13">
    <mergeCell ref="A2:E2"/>
    <mergeCell ref="A3:E4"/>
    <mergeCell ref="A32:E33"/>
    <mergeCell ref="A35:B35"/>
    <mergeCell ref="C35:E35"/>
    <mergeCell ref="B6:E6"/>
    <mergeCell ref="B7:E7"/>
    <mergeCell ref="A36:B36"/>
    <mergeCell ref="C36:E36"/>
    <mergeCell ref="A37:B37"/>
    <mergeCell ref="C37:E37"/>
    <mergeCell ref="A38:B38"/>
    <mergeCell ref="C38:E38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H35"/>
  <sheetViews>
    <sheetView topLeftCell="A22" workbookViewId="0">
      <selection activeCell="C37" sqref="C37"/>
    </sheetView>
  </sheetViews>
  <sheetFormatPr defaultRowHeight="15"/>
  <cols>
    <col min="1" max="1" width="2" style="364" customWidth="1"/>
    <col min="2" max="2" width="7" style="364" customWidth="1"/>
    <col min="3" max="3" width="29.85546875" style="364" customWidth="1"/>
    <col min="4" max="7" width="12.7109375" style="364" customWidth="1"/>
    <col min="8" max="8" width="9.140625" style="364"/>
    <col min="9" max="16384" width="9.140625" style="366"/>
  </cols>
  <sheetData>
    <row r="2" spans="1:8" ht="30" customHeight="1">
      <c r="B2" s="488"/>
      <c r="C2" s="529" t="s">
        <v>307</v>
      </c>
      <c r="D2" s="530" t="s">
        <v>56</v>
      </c>
      <c r="E2" s="530" t="s">
        <v>308</v>
      </c>
      <c r="F2" s="530" t="s">
        <v>55</v>
      </c>
      <c r="G2" s="447" t="s">
        <v>48</v>
      </c>
    </row>
    <row r="3" spans="1:8" s="368" customFormat="1" ht="15.6" customHeight="1">
      <c r="A3" s="367"/>
      <c r="B3" s="535" t="s">
        <v>309</v>
      </c>
      <c r="C3" s="456" t="s">
        <v>310</v>
      </c>
      <c r="D3" s="493">
        <v>164143</v>
      </c>
      <c r="E3" s="493">
        <v>98932</v>
      </c>
      <c r="F3" s="493">
        <v>14522</v>
      </c>
      <c r="G3" s="493">
        <f t="shared" ref="G3:G19" si="0">SUM(D3:F3)</f>
        <v>277597</v>
      </c>
      <c r="H3" s="367"/>
    </row>
    <row r="4" spans="1:8" s="370" customFormat="1" ht="15.6" customHeight="1">
      <c r="A4" s="369"/>
      <c r="B4" s="535" t="s">
        <v>311</v>
      </c>
      <c r="C4" s="456" t="s">
        <v>312</v>
      </c>
      <c r="D4" s="493">
        <v>28161</v>
      </c>
      <c r="E4" s="493">
        <v>0</v>
      </c>
      <c r="F4" s="493">
        <v>1696</v>
      </c>
      <c r="G4" s="493">
        <f t="shared" si="0"/>
        <v>29857</v>
      </c>
      <c r="H4" s="369"/>
    </row>
    <row r="5" spans="1:8" s="370" customFormat="1" ht="15.6" customHeight="1">
      <c r="A5" s="369"/>
      <c r="B5" s="536" t="s">
        <v>313</v>
      </c>
      <c r="C5" s="537" t="s">
        <v>66</v>
      </c>
      <c r="D5" s="538">
        <f>SUM(D3:D4)</f>
        <v>192304</v>
      </c>
      <c r="E5" s="538">
        <f>SUM(E3:E4)</f>
        <v>98932</v>
      </c>
      <c r="F5" s="538">
        <f>SUM(F3:F4)</f>
        <v>16218</v>
      </c>
      <c r="G5" s="538">
        <f t="shared" si="0"/>
        <v>307454</v>
      </c>
      <c r="H5" s="369"/>
    </row>
    <row r="6" spans="1:8" s="370" customFormat="1" ht="30" customHeight="1">
      <c r="A6" s="369"/>
      <c r="B6" s="536" t="s">
        <v>314</v>
      </c>
      <c r="C6" s="539" t="s">
        <v>315</v>
      </c>
      <c r="D6" s="540">
        <v>34339</v>
      </c>
      <c r="E6" s="540">
        <v>25050</v>
      </c>
      <c r="F6" s="540">
        <v>3977</v>
      </c>
      <c r="G6" s="540">
        <f t="shared" si="0"/>
        <v>63366</v>
      </c>
      <c r="H6" s="369"/>
    </row>
    <row r="7" spans="1:8" s="370" customFormat="1" ht="15.6" customHeight="1">
      <c r="A7" s="369"/>
      <c r="B7" s="535" t="s">
        <v>316</v>
      </c>
      <c r="C7" s="456" t="s">
        <v>317</v>
      </c>
      <c r="D7" s="493">
        <v>22735</v>
      </c>
      <c r="E7" s="493">
        <v>4950</v>
      </c>
      <c r="F7" s="493">
        <v>2350</v>
      </c>
      <c r="G7" s="493">
        <f t="shared" si="0"/>
        <v>30035</v>
      </c>
      <c r="H7" s="369"/>
    </row>
    <row r="8" spans="1:8" s="370" customFormat="1" ht="15.6" customHeight="1">
      <c r="A8" s="369"/>
      <c r="B8" s="535" t="s">
        <v>318</v>
      </c>
      <c r="C8" s="456" t="s">
        <v>319</v>
      </c>
      <c r="D8" s="493">
        <v>360</v>
      </c>
      <c r="E8" s="493">
        <v>3300</v>
      </c>
      <c r="F8" s="493">
        <v>250</v>
      </c>
      <c r="G8" s="493">
        <f t="shared" si="0"/>
        <v>3910</v>
      </c>
      <c r="H8" s="369"/>
    </row>
    <row r="9" spans="1:8" s="370" customFormat="1" ht="15.6" customHeight="1">
      <c r="A9" s="369"/>
      <c r="B9" s="535" t="s">
        <v>320</v>
      </c>
      <c r="C9" s="456" t="s">
        <v>321</v>
      </c>
      <c r="D9" s="493">
        <v>195194</v>
      </c>
      <c r="E9" s="493">
        <v>45560</v>
      </c>
      <c r="F9" s="493">
        <v>2500</v>
      </c>
      <c r="G9" s="493">
        <f t="shared" si="0"/>
        <v>243254</v>
      </c>
      <c r="H9" s="369"/>
    </row>
    <row r="10" spans="1:8" s="370" customFormat="1" ht="27.75" customHeight="1">
      <c r="A10" s="369"/>
      <c r="B10" s="535" t="s">
        <v>322</v>
      </c>
      <c r="C10" s="456" t="s">
        <v>323</v>
      </c>
      <c r="D10" s="541">
        <v>600</v>
      </c>
      <c r="E10" s="541">
        <v>1050</v>
      </c>
      <c r="F10" s="541">
        <v>150</v>
      </c>
      <c r="G10" s="541">
        <f t="shared" si="0"/>
        <v>1800</v>
      </c>
      <c r="H10" s="369"/>
    </row>
    <row r="11" spans="1:8" s="370" customFormat="1" ht="31.5" customHeight="1">
      <c r="A11" s="369"/>
      <c r="B11" s="535" t="s">
        <v>324</v>
      </c>
      <c r="C11" s="456" t="s">
        <v>325</v>
      </c>
      <c r="D11" s="541">
        <v>93939</v>
      </c>
      <c r="E11" s="541">
        <v>15972</v>
      </c>
      <c r="F11" s="541">
        <v>1070</v>
      </c>
      <c r="G11" s="541">
        <f t="shared" si="0"/>
        <v>110981</v>
      </c>
      <c r="H11" s="369"/>
    </row>
    <row r="12" spans="1:8" s="370" customFormat="1" ht="21.75" customHeight="1">
      <c r="A12" s="369"/>
      <c r="B12" s="536" t="s">
        <v>326</v>
      </c>
      <c r="C12" s="539" t="s">
        <v>24</v>
      </c>
      <c r="D12" s="540">
        <f>SUM(D7:D11)</f>
        <v>312828</v>
      </c>
      <c r="E12" s="540">
        <f>SUM(E7:E11)</f>
        <v>70832</v>
      </c>
      <c r="F12" s="540">
        <f>SUM(F7:F11)</f>
        <v>6320</v>
      </c>
      <c r="G12" s="540">
        <f t="shared" si="0"/>
        <v>389980</v>
      </c>
      <c r="H12" s="369"/>
    </row>
    <row r="13" spans="1:8" s="370" customFormat="1" ht="15.6" customHeight="1">
      <c r="A13" s="369"/>
      <c r="B13" s="535" t="s">
        <v>327</v>
      </c>
      <c r="C13" s="456" t="s">
        <v>25</v>
      </c>
      <c r="D13" s="493">
        <v>205015</v>
      </c>
      <c r="E13" s="493">
        <v>0</v>
      </c>
      <c r="F13" s="493">
        <v>0</v>
      </c>
      <c r="G13" s="493">
        <f t="shared" si="0"/>
        <v>205015</v>
      </c>
      <c r="H13" s="369"/>
    </row>
    <row r="14" spans="1:8" s="370" customFormat="1" ht="15.6" customHeight="1">
      <c r="A14" s="369"/>
      <c r="B14" s="535" t="s">
        <v>328</v>
      </c>
      <c r="C14" s="456" t="s">
        <v>329</v>
      </c>
      <c r="D14" s="493">
        <v>805823</v>
      </c>
      <c r="E14" s="493"/>
      <c r="F14" s="493"/>
      <c r="G14" s="493">
        <f t="shared" si="0"/>
        <v>805823</v>
      </c>
      <c r="H14" s="369"/>
    </row>
    <row r="15" spans="1:8" s="370" customFormat="1" ht="15.6" customHeight="1">
      <c r="A15" s="369"/>
      <c r="B15" s="535" t="s">
        <v>330</v>
      </c>
      <c r="C15" s="456" t="s">
        <v>331</v>
      </c>
      <c r="D15" s="493">
        <v>576155</v>
      </c>
      <c r="E15" s="493"/>
      <c r="F15" s="493"/>
      <c r="G15" s="493">
        <f t="shared" si="0"/>
        <v>576155</v>
      </c>
      <c r="H15" s="369"/>
    </row>
    <row r="16" spans="1:8" s="370" customFormat="1" ht="15.6" customHeight="1">
      <c r="A16" s="369"/>
      <c r="B16" s="535" t="s">
        <v>332</v>
      </c>
      <c r="C16" s="456" t="s">
        <v>333</v>
      </c>
      <c r="D16" s="493">
        <v>218230</v>
      </c>
      <c r="E16" s="493"/>
      <c r="F16" s="493"/>
      <c r="G16" s="493">
        <f t="shared" si="0"/>
        <v>218230</v>
      </c>
      <c r="H16" s="369"/>
    </row>
    <row r="17" spans="1:8" s="370" customFormat="1" ht="22.5" customHeight="1">
      <c r="A17" s="369"/>
      <c r="B17" s="373"/>
      <c r="C17" s="371" t="s">
        <v>334</v>
      </c>
      <c r="D17" s="372">
        <f>SUM(D12:D16,D5:D6)</f>
        <v>2344694</v>
      </c>
      <c r="E17" s="372">
        <f>SUM(E12:E16,E5:E6)</f>
        <v>194814</v>
      </c>
      <c r="F17" s="372">
        <f>SUM(F12:F16,F5:F6)</f>
        <v>26515</v>
      </c>
      <c r="G17" s="372">
        <f t="shared" si="0"/>
        <v>2566023</v>
      </c>
      <c r="H17" s="369"/>
    </row>
    <row r="18" spans="1:8" s="370" customFormat="1" ht="15.6" customHeight="1">
      <c r="A18" s="369"/>
      <c r="B18" s="542" t="s">
        <v>335</v>
      </c>
      <c r="C18" s="543" t="s">
        <v>26</v>
      </c>
      <c r="D18" s="493">
        <v>16960</v>
      </c>
      <c r="E18" s="493"/>
      <c r="F18" s="493"/>
      <c r="G18" s="493">
        <f t="shared" si="0"/>
        <v>16960</v>
      </c>
      <c r="H18" s="369"/>
    </row>
    <row r="19" spans="1:8" s="375" customFormat="1" ht="24" customHeight="1">
      <c r="A19" s="374"/>
      <c r="B19" s="531"/>
      <c r="C19" s="532" t="s">
        <v>88</v>
      </c>
      <c r="D19" s="372">
        <f>SUM(D17:D18)</f>
        <v>2361654</v>
      </c>
      <c r="E19" s="372">
        <f>SUM(E17:E18)</f>
        <v>194814</v>
      </c>
      <c r="F19" s="372">
        <f>SUM(F17:F18)</f>
        <v>26515</v>
      </c>
      <c r="G19" s="372">
        <f t="shared" si="0"/>
        <v>2582983</v>
      </c>
      <c r="H19" s="374"/>
    </row>
    <row r="20" spans="1:8" s="375" customFormat="1" ht="17.25" customHeight="1">
      <c r="A20" s="374"/>
      <c r="B20" s="373"/>
      <c r="C20" s="539" t="s">
        <v>596</v>
      </c>
      <c r="D20" s="540">
        <v>-200594</v>
      </c>
      <c r="E20" s="540"/>
      <c r="F20" s="540"/>
      <c r="G20" s="540">
        <f>SUM(D20:F20)</f>
        <v>-200594</v>
      </c>
      <c r="H20" s="374"/>
    </row>
    <row r="21" spans="1:8" s="375" customFormat="1" ht="26.25" customHeight="1">
      <c r="A21" s="374"/>
      <c r="B21" s="587" t="s">
        <v>597</v>
      </c>
      <c r="C21" s="587"/>
      <c r="D21" s="372">
        <f>SUM(D19:D20)</f>
        <v>2161060</v>
      </c>
      <c r="E21" s="372">
        <f>SUM(E19:E20)</f>
        <v>194814</v>
      </c>
      <c r="F21" s="372">
        <f>SUM(F19:F20)</f>
        <v>26515</v>
      </c>
      <c r="G21" s="372">
        <f>SUM(G19:G20)</f>
        <v>2382389</v>
      </c>
      <c r="H21" s="374"/>
    </row>
    <row r="22" spans="1:8" ht="24" customHeight="1">
      <c r="B22" s="488"/>
      <c r="C22" s="529" t="s">
        <v>59</v>
      </c>
      <c r="D22" s="533"/>
      <c r="E22" s="533"/>
      <c r="F22" s="533"/>
      <c r="G22" s="534"/>
    </row>
    <row r="23" spans="1:8" s="377" customFormat="1" ht="27.75" customHeight="1">
      <c r="A23" s="376"/>
      <c r="B23" s="544" t="s">
        <v>336</v>
      </c>
      <c r="C23" s="456" t="s">
        <v>337</v>
      </c>
      <c r="D23" s="493">
        <v>1138265</v>
      </c>
      <c r="E23" s="493"/>
      <c r="F23" s="493"/>
      <c r="G23" s="493">
        <f>SUM(D23:F23)</f>
        <v>1138265</v>
      </c>
      <c r="H23" s="376"/>
    </row>
    <row r="24" spans="1:8" s="377" customFormat="1" ht="27.75" customHeight="1">
      <c r="A24" s="376"/>
      <c r="B24" s="544" t="s">
        <v>338</v>
      </c>
      <c r="C24" s="456" t="s">
        <v>602</v>
      </c>
      <c r="D24" s="493"/>
      <c r="E24" s="493"/>
      <c r="F24" s="493"/>
      <c r="G24" s="493">
        <f t="shared" ref="G24:G32" si="1">SUM(D24:F24)</f>
        <v>0</v>
      </c>
      <c r="H24" s="376"/>
    </row>
    <row r="25" spans="1:8" s="377" customFormat="1">
      <c r="A25" s="376"/>
      <c r="B25" s="544" t="s">
        <v>340</v>
      </c>
      <c r="C25" s="456" t="s">
        <v>341</v>
      </c>
      <c r="D25" s="493">
        <v>475040</v>
      </c>
      <c r="E25" s="493"/>
      <c r="F25" s="493"/>
      <c r="G25" s="493">
        <f t="shared" si="1"/>
        <v>475040</v>
      </c>
      <c r="H25" s="376"/>
    </row>
    <row r="26" spans="1:8" s="377" customFormat="1">
      <c r="A26" s="376"/>
      <c r="B26" s="544" t="s">
        <v>342</v>
      </c>
      <c r="C26" s="456" t="s">
        <v>343</v>
      </c>
      <c r="D26" s="493">
        <v>188829</v>
      </c>
      <c r="E26" s="493">
        <v>16610</v>
      </c>
      <c r="F26" s="493">
        <v>4125</v>
      </c>
      <c r="G26" s="493">
        <f>SUM(D26:F26)</f>
        <v>209564</v>
      </c>
      <c r="H26" s="376"/>
    </row>
    <row r="27" spans="1:8" s="377" customFormat="1">
      <c r="A27" s="376"/>
      <c r="B27" s="544" t="s">
        <v>344</v>
      </c>
      <c r="C27" s="456" t="s">
        <v>345</v>
      </c>
      <c r="D27" s="493"/>
      <c r="E27" s="493"/>
      <c r="F27" s="493"/>
      <c r="G27" s="493">
        <f t="shared" si="1"/>
        <v>0</v>
      </c>
      <c r="H27" s="376"/>
    </row>
    <row r="28" spans="1:8" s="377" customFormat="1">
      <c r="A28" s="376"/>
      <c r="B28" s="544" t="s">
        <v>346</v>
      </c>
      <c r="C28" s="456" t="s">
        <v>347</v>
      </c>
      <c r="D28" s="493"/>
      <c r="E28" s="493"/>
      <c r="F28" s="493"/>
      <c r="G28" s="493">
        <f t="shared" si="1"/>
        <v>0</v>
      </c>
      <c r="H28" s="376"/>
    </row>
    <row r="29" spans="1:8" s="377" customFormat="1">
      <c r="A29" s="376"/>
      <c r="B29" s="544" t="s">
        <v>348</v>
      </c>
      <c r="C29" s="456" t="s">
        <v>349</v>
      </c>
      <c r="D29" s="493">
        <v>559520</v>
      </c>
      <c r="E29" s="493"/>
      <c r="F29" s="493"/>
      <c r="G29" s="493">
        <f t="shared" si="1"/>
        <v>559520</v>
      </c>
      <c r="H29" s="376"/>
    </row>
    <row r="30" spans="1:8" s="377" customFormat="1" ht="22.5" customHeight="1">
      <c r="A30" s="376"/>
      <c r="B30" s="378"/>
      <c r="C30" s="379" t="s">
        <v>350</v>
      </c>
      <c r="D30" s="380">
        <f>SUM(D23:D29)</f>
        <v>2361654</v>
      </c>
      <c r="E30" s="380">
        <f>SUM(E23:E29)</f>
        <v>16610</v>
      </c>
      <c r="F30" s="380">
        <f>SUM(F23:F29)</f>
        <v>4125</v>
      </c>
      <c r="G30" s="380">
        <f>SUM(G23:G29)</f>
        <v>2382389</v>
      </c>
      <c r="H30" s="376"/>
    </row>
    <row r="31" spans="1:8" s="377" customFormat="1" ht="16.5" customHeight="1">
      <c r="A31" s="376"/>
      <c r="B31" s="544" t="s">
        <v>351</v>
      </c>
      <c r="C31" s="456" t="s">
        <v>27</v>
      </c>
      <c r="D31" s="493">
        <v>0</v>
      </c>
      <c r="E31" s="493">
        <v>178204</v>
      </c>
      <c r="F31" s="493">
        <v>22390</v>
      </c>
      <c r="G31" s="493">
        <f t="shared" si="1"/>
        <v>200594</v>
      </c>
      <c r="H31" s="376"/>
    </row>
    <row r="32" spans="1:8" s="377" customFormat="1" ht="24" customHeight="1">
      <c r="A32" s="376"/>
      <c r="B32" s="531"/>
      <c r="C32" s="379" t="s">
        <v>89</v>
      </c>
      <c r="D32" s="380">
        <f>SUM(D30:D31)</f>
        <v>2361654</v>
      </c>
      <c r="E32" s="380">
        <f>SUM(E30:E31)</f>
        <v>194814</v>
      </c>
      <c r="F32" s="380">
        <f>SUM(F30:F31)</f>
        <v>26515</v>
      </c>
      <c r="G32" s="380">
        <f t="shared" si="1"/>
        <v>2582983</v>
      </c>
      <c r="H32" s="376"/>
    </row>
    <row r="33" spans="1:8" s="377" customFormat="1" ht="17.25" customHeight="1">
      <c r="A33" s="376"/>
      <c r="B33" s="546"/>
      <c r="C33" s="545" t="s">
        <v>596</v>
      </c>
      <c r="D33" s="541">
        <v>-200594</v>
      </c>
      <c r="E33" s="541"/>
      <c r="F33" s="541"/>
      <c r="G33" s="541">
        <f>SUM(D33:F33)</f>
        <v>-200594</v>
      </c>
      <c r="H33" s="376"/>
    </row>
    <row r="34" spans="1:8" s="377" customFormat="1" ht="26.25" customHeight="1">
      <c r="A34" s="376"/>
      <c r="B34" s="588" t="s">
        <v>598</v>
      </c>
      <c r="C34" s="589"/>
      <c r="D34" s="380">
        <f>SUM(D32:D33)</f>
        <v>2161060</v>
      </c>
      <c r="E34" s="380">
        <f>SUM(E32:E33)</f>
        <v>194814</v>
      </c>
      <c r="F34" s="380">
        <f>SUM(F32:F33)</f>
        <v>26515</v>
      </c>
      <c r="G34" s="380">
        <f>SUM(G32:G33)</f>
        <v>2382389</v>
      </c>
      <c r="H34" s="376"/>
    </row>
    <row r="35" spans="1:8" ht="19.5" customHeight="1">
      <c r="B35" s="395"/>
      <c r="C35" s="395" t="s">
        <v>28</v>
      </c>
      <c r="D35" s="395">
        <v>150</v>
      </c>
      <c r="E35" s="395">
        <v>33</v>
      </c>
      <c r="F35" s="395">
        <v>7</v>
      </c>
      <c r="G35" s="395">
        <f>SUM(D35:F35)</f>
        <v>190</v>
      </c>
    </row>
  </sheetData>
  <mergeCells count="2">
    <mergeCell ref="B21:C21"/>
    <mergeCell ref="B34:C34"/>
  </mergeCells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5" orientation="portrait" r:id="rId1"/>
  <headerFooter>
    <oddHeader>&amp;C&amp;"Times New Roman,Félkövér"&amp;12
 2014. évre tervezett bevételek és kiadások mérlegszerű bemutatása&amp;R&amp;"Times New Roman,Normál"
2. melléklet
Ezer Ft-ban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I54"/>
  <sheetViews>
    <sheetView zoomScaleNormal="100" zoomScaleSheetLayoutView="86" workbookViewId="0">
      <selection activeCell="C10" sqref="C10"/>
    </sheetView>
  </sheetViews>
  <sheetFormatPr defaultRowHeight="12.75"/>
  <cols>
    <col min="1" max="1" width="34" style="180" customWidth="1"/>
    <col min="2" max="4" width="12.5703125" style="180" customWidth="1"/>
    <col min="5" max="5" width="14.140625" style="180" customWidth="1"/>
    <col min="6" max="16384" width="9.140625" style="60"/>
  </cols>
  <sheetData>
    <row r="1" spans="1:7" ht="15">
      <c r="E1" s="255" t="s">
        <v>635</v>
      </c>
      <c r="F1" s="59"/>
      <c r="G1" s="59"/>
    </row>
    <row r="2" spans="1:7" ht="18.75">
      <c r="A2" s="650" t="s">
        <v>56</v>
      </c>
      <c r="B2" s="650"/>
      <c r="C2" s="650"/>
      <c r="D2" s="650"/>
      <c r="E2" s="650"/>
      <c r="F2" s="59"/>
      <c r="G2" s="59"/>
    </row>
    <row r="3" spans="1:7" ht="18" customHeight="1">
      <c r="A3" s="661" t="s">
        <v>184</v>
      </c>
      <c r="B3" s="661"/>
      <c r="C3" s="661"/>
      <c r="D3" s="661"/>
      <c r="E3" s="661"/>
      <c r="F3" s="59"/>
      <c r="G3" s="59"/>
    </row>
    <row r="4" spans="1:7" ht="22.5" customHeight="1">
      <c r="A4" s="661"/>
      <c r="B4" s="661"/>
      <c r="C4" s="661"/>
      <c r="D4" s="661"/>
      <c r="E4" s="661"/>
      <c r="F4" s="59"/>
      <c r="G4" s="59"/>
    </row>
    <row r="5" spans="1:7">
      <c r="A5" s="256"/>
      <c r="B5" s="256"/>
      <c r="C5" s="256"/>
      <c r="D5" s="256"/>
      <c r="E5" s="256"/>
      <c r="F5" s="59"/>
      <c r="G5" s="59"/>
    </row>
    <row r="6" spans="1:7" ht="15" customHeight="1">
      <c r="A6" s="257" t="s">
        <v>185</v>
      </c>
      <c r="B6" s="665" t="s">
        <v>594</v>
      </c>
      <c r="C6" s="665"/>
      <c r="D6" s="665"/>
      <c r="E6" s="665"/>
      <c r="F6" s="59"/>
      <c r="G6" s="59"/>
    </row>
    <row r="7" spans="1:7" ht="15.75" customHeight="1">
      <c r="A7" s="257"/>
      <c r="B7" s="666" t="s">
        <v>595</v>
      </c>
      <c r="C7" s="666"/>
      <c r="D7" s="666"/>
      <c r="E7" s="666"/>
      <c r="F7" s="59"/>
      <c r="G7" s="59"/>
    </row>
    <row r="8" spans="1:7" ht="15.75" thickBot="1">
      <c r="A8" s="258"/>
      <c r="E8" s="259" t="s">
        <v>91</v>
      </c>
      <c r="F8" s="59"/>
      <c r="G8" s="59"/>
    </row>
    <row r="9" spans="1:7" ht="15.75" thickBot="1">
      <c r="A9" s="260" t="s">
        <v>186</v>
      </c>
      <c r="B9" s="261" t="s">
        <v>37</v>
      </c>
      <c r="C9" s="261" t="s">
        <v>38</v>
      </c>
      <c r="D9" s="261" t="s">
        <v>39</v>
      </c>
      <c r="E9" s="262" t="s">
        <v>48</v>
      </c>
      <c r="F9" s="59"/>
      <c r="G9" s="59"/>
    </row>
    <row r="10" spans="1:7" ht="15">
      <c r="A10" s="263" t="s">
        <v>187</v>
      </c>
      <c r="B10" s="264"/>
      <c r="C10" s="264"/>
      <c r="D10" s="264"/>
      <c r="E10" s="265">
        <f>SUM(B10:D10)</f>
        <v>0</v>
      </c>
      <c r="F10" s="59"/>
      <c r="G10" s="59"/>
    </row>
    <row r="11" spans="1:7" ht="15">
      <c r="A11" s="266" t="s">
        <v>188</v>
      </c>
      <c r="B11" s="196"/>
      <c r="C11" s="196"/>
      <c r="D11" s="196"/>
      <c r="E11" s="265">
        <f t="shared" ref="E11:E16" si="0">SUM(B11:D11)</f>
        <v>0</v>
      </c>
      <c r="F11" s="59"/>
      <c r="G11" s="59"/>
    </row>
    <row r="12" spans="1:7" ht="15">
      <c r="A12" s="266" t="s">
        <v>189</v>
      </c>
      <c r="B12" s="196">
        <v>21996</v>
      </c>
      <c r="C12" s="196"/>
      <c r="D12" s="196"/>
      <c r="E12" s="265">
        <f t="shared" si="0"/>
        <v>21996</v>
      </c>
      <c r="F12" s="59"/>
      <c r="G12" s="59"/>
    </row>
    <row r="13" spans="1:7" ht="15">
      <c r="A13" s="266" t="s">
        <v>190</v>
      </c>
      <c r="B13" s="196"/>
      <c r="C13" s="196"/>
      <c r="D13" s="196"/>
      <c r="E13" s="265">
        <f t="shared" si="0"/>
        <v>0</v>
      </c>
      <c r="F13" s="59"/>
      <c r="G13" s="59"/>
    </row>
    <row r="14" spans="1:7" ht="15">
      <c r="A14" s="266" t="s">
        <v>191</v>
      </c>
      <c r="B14" s="196"/>
      <c r="C14" s="196"/>
      <c r="D14" s="196"/>
      <c r="E14" s="265">
        <f t="shared" si="0"/>
        <v>0</v>
      </c>
      <c r="F14" s="59"/>
      <c r="G14" s="59"/>
    </row>
    <row r="15" spans="1:7" ht="15">
      <c r="A15" s="266" t="s">
        <v>192</v>
      </c>
      <c r="B15" s="196"/>
      <c r="C15" s="196"/>
      <c r="D15" s="196"/>
      <c r="E15" s="265">
        <f t="shared" si="0"/>
        <v>0</v>
      </c>
      <c r="F15" s="59"/>
      <c r="G15" s="59"/>
    </row>
    <row r="16" spans="1:7" ht="15.75" thickBot="1">
      <c r="A16" s="267"/>
      <c r="B16" s="204"/>
      <c r="C16" s="204"/>
      <c r="D16" s="204"/>
      <c r="E16" s="265">
        <f t="shared" si="0"/>
        <v>0</v>
      </c>
      <c r="F16" s="59"/>
      <c r="G16" s="59"/>
    </row>
    <row r="17" spans="1:7" ht="15.75" thickBot="1">
      <c r="A17" s="260" t="s">
        <v>193</v>
      </c>
      <c r="B17" s="268">
        <f>+B10+B12+B13+B14+B15</f>
        <v>21996</v>
      </c>
      <c r="C17" s="268">
        <f>+C10+C12+C13+C14+C15</f>
        <v>0</v>
      </c>
      <c r="D17" s="268">
        <f>+D10+D12+D13+D14+D15</f>
        <v>0</v>
      </c>
      <c r="E17" s="269">
        <f>SUM(B17:D17)</f>
        <v>21996</v>
      </c>
      <c r="F17" s="59"/>
      <c r="G17" s="59"/>
    </row>
    <row r="18" spans="1:7" ht="15.75" thickBot="1">
      <c r="A18" s="270"/>
      <c r="B18" s="271"/>
      <c r="C18" s="271"/>
      <c r="D18" s="271"/>
      <c r="E18" s="272"/>
      <c r="F18" s="59"/>
      <c r="G18" s="59"/>
    </row>
    <row r="19" spans="1:7" ht="15.75" thickBot="1">
      <c r="A19" s="260" t="s">
        <v>194</v>
      </c>
      <c r="B19" s="261" t="s">
        <v>37</v>
      </c>
      <c r="C19" s="261" t="s">
        <v>38</v>
      </c>
      <c r="D19" s="261" t="s">
        <v>39</v>
      </c>
      <c r="E19" s="262" t="s">
        <v>48</v>
      </c>
      <c r="F19" s="59"/>
      <c r="G19" s="59"/>
    </row>
    <row r="20" spans="1:7" ht="15">
      <c r="A20" s="263" t="s">
        <v>195</v>
      </c>
      <c r="B20" s="264">
        <v>2411</v>
      </c>
      <c r="C20" s="264"/>
      <c r="D20" s="264"/>
      <c r="E20" s="265">
        <f>SUM(B20:D20)</f>
        <v>2411</v>
      </c>
      <c r="F20" s="59"/>
      <c r="G20" s="59"/>
    </row>
    <row r="21" spans="1:7" ht="15">
      <c r="A21" s="266" t="s">
        <v>196</v>
      </c>
      <c r="B21" s="196">
        <v>17998</v>
      </c>
      <c r="C21" s="196"/>
      <c r="D21" s="196"/>
      <c r="E21" s="265">
        <f t="shared" ref="E21:E26" si="1">SUM(B21:D21)</f>
        <v>17998</v>
      </c>
      <c r="F21" s="59"/>
      <c r="G21" s="59"/>
    </row>
    <row r="22" spans="1:7" ht="15">
      <c r="A22" s="273" t="s">
        <v>197</v>
      </c>
      <c r="B22" s="196">
        <v>1587</v>
      </c>
      <c r="C22" s="196"/>
      <c r="D22" s="196"/>
      <c r="E22" s="265">
        <f t="shared" si="1"/>
        <v>1587</v>
      </c>
      <c r="F22" s="59"/>
      <c r="G22" s="59"/>
    </row>
    <row r="23" spans="1:7" ht="15">
      <c r="A23" s="273" t="s">
        <v>104</v>
      </c>
      <c r="B23" s="196"/>
      <c r="C23" s="196"/>
      <c r="D23" s="196"/>
      <c r="E23" s="265">
        <f t="shared" si="1"/>
        <v>0</v>
      </c>
      <c r="F23" s="59"/>
      <c r="G23" s="59"/>
    </row>
    <row r="24" spans="1:7" ht="15">
      <c r="A24" s="266"/>
      <c r="B24" s="196"/>
      <c r="C24" s="196"/>
      <c r="D24" s="196"/>
      <c r="E24" s="265">
        <f t="shared" si="1"/>
        <v>0</v>
      </c>
      <c r="F24" s="59"/>
      <c r="G24" s="59"/>
    </row>
    <row r="25" spans="1:7" ht="15">
      <c r="A25" s="266"/>
      <c r="B25" s="196"/>
      <c r="C25" s="196"/>
      <c r="D25" s="196"/>
      <c r="E25" s="265">
        <f t="shared" si="1"/>
        <v>0</v>
      </c>
      <c r="F25" s="59"/>
      <c r="G25" s="59"/>
    </row>
    <row r="26" spans="1:7" ht="15.75" thickBot="1">
      <c r="A26" s="267"/>
      <c r="B26" s="204"/>
      <c r="C26" s="204"/>
      <c r="D26" s="204"/>
      <c r="E26" s="274">
        <f t="shared" si="1"/>
        <v>0</v>
      </c>
      <c r="F26" s="59"/>
      <c r="G26" s="59"/>
    </row>
    <row r="27" spans="1:7" ht="15.75" thickBot="1">
      <c r="A27" s="260" t="s">
        <v>48</v>
      </c>
      <c r="B27" s="268">
        <f>SUM(B20:B23)</f>
        <v>21996</v>
      </c>
      <c r="C27" s="268">
        <f>SUM(C20:C26)</f>
        <v>0</v>
      </c>
      <c r="D27" s="268"/>
      <c r="E27" s="528">
        <f>SUM(B27:D27)</f>
        <v>21996</v>
      </c>
      <c r="F27" s="59"/>
      <c r="G27" s="59"/>
    </row>
    <row r="28" spans="1:7">
      <c r="A28" s="256"/>
      <c r="B28" s="256"/>
      <c r="C28" s="256"/>
      <c r="D28" s="256"/>
      <c r="E28" s="256"/>
      <c r="F28" s="59"/>
      <c r="G28" s="59"/>
    </row>
    <row r="29" spans="1:7">
      <c r="A29" s="256"/>
      <c r="B29" s="256"/>
      <c r="C29" s="256"/>
      <c r="D29" s="256"/>
      <c r="E29" s="256"/>
      <c r="F29" s="59"/>
      <c r="G29" s="59"/>
    </row>
    <row r="30" spans="1:7">
      <c r="A30" s="256"/>
      <c r="B30" s="256"/>
      <c r="C30" s="256"/>
      <c r="D30" s="256"/>
      <c r="E30" s="256"/>
      <c r="F30" s="59"/>
      <c r="G30" s="59"/>
    </row>
    <row r="31" spans="1:7">
      <c r="A31" s="256"/>
      <c r="B31" s="256"/>
      <c r="C31" s="256"/>
      <c r="D31" s="256"/>
      <c r="E31" s="256"/>
      <c r="F31" s="59"/>
      <c r="G31" s="59"/>
    </row>
    <row r="32" spans="1:7">
      <c r="A32" s="661" t="s">
        <v>591</v>
      </c>
      <c r="B32" s="661"/>
      <c r="C32" s="661"/>
      <c r="D32" s="661"/>
      <c r="E32" s="661"/>
      <c r="F32" s="59"/>
      <c r="G32" s="59"/>
    </row>
    <row r="33" spans="1:9" ht="27" customHeight="1">
      <c r="A33" s="661"/>
      <c r="B33" s="661"/>
      <c r="C33" s="661"/>
      <c r="D33" s="661"/>
      <c r="E33" s="661"/>
      <c r="F33" s="59"/>
      <c r="G33" s="59"/>
    </row>
    <row r="34" spans="1:9" ht="15.75" thickBot="1">
      <c r="A34" s="258"/>
      <c r="B34" s="258"/>
      <c r="C34" s="258"/>
      <c r="D34" s="258"/>
      <c r="E34" s="258"/>
      <c r="F34" s="59"/>
      <c r="G34" s="59"/>
    </row>
    <row r="35" spans="1:9" ht="14.25">
      <c r="A35" s="662" t="s">
        <v>198</v>
      </c>
      <c r="B35" s="663"/>
      <c r="C35" s="663" t="s">
        <v>199</v>
      </c>
      <c r="D35" s="663"/>
      <c r="E35" s="664"/>
      <c r="F35" s="59"/>
      <c r="G35" s="59"/>
    </row>
    <row r="36" spans="1:9" ht="15">
      <c r="A36" s="652"/>
      <c r="B36" s="653"/>
      <c r="C36" s="654"/>
      <c r="D36" s="654"/>
      <c r="E36" s="655"/>
      <c r="F36" s="59"/>
      <c r="G36" s="59"/>
    </row>
    <row r="37" spans="1:9" ht="15">
      <c r="A37" s="652"/>
      <c r="B37" s="653"/>
      <c r="C37" s="654"/>
      <c r="D37" s="654"/>
      <c r="E37" s="655"/>
      <c r="F37" s="59"/>
      <c r="G37" s="59"/>
    </row>
    <row r="38" spans="1:9" ht="15.75" thickBot="1">
      <c r="A38" s="656" t="s">
        <v>48</v>
      </c>
      <c r="B38" s="657"/>
      <c r="C38" s="658">
        <f>SUM(C36:E37)</f>
        <v>0</v>
      </c>
      <c r="D38" s="659"/>
      <c r="E38" s="660"/>
      <c r="F38" s="59"/>
      <c r="G38" s="59"/>
    </row>
    <row r="39" spans="1:9" ht="15">
      <c r="A39" s="275"/>
      <c r="B39" s="275"/>
      <c r="C39" s="275"/>
      <c r="D39" s="275"/>
      <c r="E39" s="275"/>
      <c r="F39" s="59"/>
      <c r="G39" s="59"/>
    </row>
    <row r="40" spans="1:9" ht="15">
      <c r="A40" s="275"/>
      <c r="B40" s="275"/>
      <c r="C40" s="275"/>
      <c r="D40" s="275"/>
      <c r="E40" s="275"/>
      <c r="F40" s="59"/>
      <c r="G40" s="59"/>
    </row>
    <row r="41" spans="1:9" ht="15">
      <c r="A41" s="275"/>
      <c r="B41" s="275"/>
      <c r="C41" s="275"/>
      <c r="D41" s="275"/>
      <c r="E41" s="275"/>
      <c r="F41" s="59"/>
      <c r="G41" s="59"/>
      <c r="I41" s="60" t="s">
        <v>47</v>
      </c>
    </row>
    <row r="42" spans="1:9">
      <c r="F42" s="59"/>
      <c r="G42" s="59"/>
    </row>
    <row r="43" spans="1:9">
      <c r="F43" s="59"/>
      <c r="G43" s="59"/>
    </row>
    <row r="44" spans="1:9">
      <c r="F44" s="59"/>
      <c r="G44" s="59"/>
    </row>
    <row r="45" spans="1:9">
      <c r="F45" s="59"/>
      <c r="G45" s="59"/>
    </row>
    <row r="46" spans="1:9">
      <c r="F46" s="59"/>
      <c r="G46" s="59"/>
    </row>
    <row r="47" spans="1:9">
      <c r="F47" s="59"/>
      <c r="G47" s="59"/>
    </row>
    <row r="48" spans="1:9">
      <c r="F48" s="59"/>
      <c r="G48" s="59"/>
    </row>
    <row r="49" spans="6:7">
      <c r="F49" s="59"/>
      <c r="G49" s="59"/>
    </row>
    <row r="50" spans="6:7">
      <c r="F50" s="59"/>
      <c r="G50" s="59"/>
    </row>
    <row r="51" spans="6:7">
      <c r="F51" s="59"/>
      <c r="G51" s="59"/>
    </row>
    <row r="52" spans="6:7">
      <c r="F52" s="59"/>
      <c r="G52" s="59"/>
    </row>
    <row r="53" spans="6:7">
      <c r="F53" s="59"/>
      <c r="G53" s="59"/>
    </row>
    <row r="54" spans="6:7">
      <c r="F54" s="59"/>
      <c r="G54" s="59"/>
    </row>
  </sheetData>
  <mergeCells count="13">
    <mergeCell ref="A36:B36"/>
    <mergeCell ref="C36:E36"/>
    <mergeCell ref="A37:B37"/>
    <mergeCell ref="C37:E37"/>
    <mergeCell ref="A38:B38"/>
    <mergeCell ref="C38:E38"/>
    <mergeCell ref="A2:E2"/>
    <mergeCell ref="A3:E4"/>
    <mergeCell ref="B6:E6"/>
    <mergeCell ref="B7:E7"/>
    <mergeCell ref="A32:E33"/>
    <mergeCell ref="A35:B35"/>
    <mergeCell ref="C35:E3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E29"/>
  <sheetViews>
    <sheetView topLeftCell="C1" zoomScaleNormal="100" zoomScaleSheetLayoutView="80" workbookViewId="0">
      <selection activeCell="C12" sqref="C12"/>
    </sheetView>
  </sheetViews>
  <sheetFormatPr defaultRowHeight="12.75"/>
  <cols>
    <col min="1" max="1" width="10.7109375" style="180" customWidth="1"/>
    <col min="2" max="2" width="72.7109375" style="180" customWidth="1"/>
    <col min="3" max="3" width="32.28515625" style="180" customWidth="1"/>
    <col min="4" max="4" width="35.140625" style="180" customWidth="1"/>
    <col min="5" max="16384" width="9.140625" style="60"/>
  </cols>
  <sheetData>
    <row r="1" spans="1:5" ht="15">
      <c r="D1" s="181" t="s">
        <v>636</v>
      </c>
      <c r="E1" s="59"/>
    </row>
    <row r="2" spans="1:5" ht="20.25">
      <c r="A2" s="642" t="s">
        <v>56</v>
      </c>
      <c r="B2" s="642"/>
      <c r="C2" s="642"/>
      <c r="D2" s="642"/>
      <c r="E2" s="59"/>
    </row>
    <row r="3" spans="1:5">
      <c r="A3" s="667" t="s">
        <v>112</v>
      </c>
      <c r="B3" s="667"/>
      <c r="C3" s="667"/>
      <c r="D3" s="667"/>
      <c r="E3" s="59"/>
    </row>
    <row r="4" spans="1:5">
      <c r="A4" s="667"/>
      <c r="B4" s="667"/>
      <c r="C4" s="667"/>
      <c r="D4" s="667"/>
      <c r="E4" s="59"/>
    </row>
    <row r="5" spans="1:5" ht="13.5" thickBot="1">
      <c r="D5" s="182" t="s">
        <v>91</v>
      </c>
      <c r="E5" s="59"/>
    </row>
    <row r="6" spans="1:5" ht="34.5" customHeight="1" thickBot="1">
      <c r="A6" s="211" t="s">
        <v>113</v>
      </c>
      <c r="B6" s="211" t="s">
        <v>114</v>
      </c>
      <c r="C6" s="211" t="s">
        <v>115</v>
      </c>
      <c r="D6" s="211" t="s">
        <v>116</v>
      </c>
      <c r="E6" s="59"/>
    </row>
    <row r="7" spans="1:5" ht="15.75" thickBot="1">
      <c r="A7" s="232">
        <v>1</v>
      </c>
      <c r="B7" s="233">
        <v>2</v>
      </c>
      <c r="C7" s="233">
        <v>3</v>
      </c>
      <c r="D7" s="233">
        <v>4</v>
      </c>
      <c r="E7" s="59"/>
    </row>
    <row r="8" spans="1:5" ht="15">
      <c r="A8" s="234" t="s">
        <v>4</v>
      </c>
      <c r="B8" s="235" t="s">
        <v>117</v>
      </c>
      <c r="C8" s="236"/>
      <c r="D8" s="236"/>
      <c r="E8" s="59"/>
    </row>
    <row r="9" spans="1:5" ht="15">
      <c r="A9" s="234" t="s">
        <v>5</v>
      </c>
      <c r="B9" s="192" t="s">
        <v>118</v>
      </c>
      <c r="C9" s="195"/>
      <c r="D9" s="195"/>
      <c r="E9" s="59"/>
    </row>
    <row r="10" spans="1:5" ht="15">
      <c r="A10" s="234" t="s">
        <v>6</v>
      </c>
      <c r="B10" s="192" t="s">
        <v>119</v>
      </c>
      <c r="C10" s="195"/>
      <c r="D10" s="195"/>
      <c r="E10" s="59"/>
    </row>
    <row r="11" spans="1:5" ht="15">
      <c r="A11" s="234" t="s">
        <v>7</v>
      </c>
      <c r="B11" s="192" t="s">
        <v>120</v>
      </c>
      <c r="C11" s="195"/>
      <c r="D11" s="195"/>
      <c r="E11" s="59"/>
    </row>
    <row r="12" spans="1:5" ht="15">
      <c r="A12" s="234" t="s">
        <v>8</v>
      </c>
      <c r="B12" s="192" t="s">
        <v>121</v>
      </c>
      <c r="C12" s="195"/>
      <c r="D12" s="195"/>
      <c r="E12" s="59"/>
    </row>
    <row r="13" spans="1:5" ht="15">
      <c r="A13" s="234" t="s">
        <v>9</v>
      </c>
      <c r="B13" s="192" t="s">
        <v>121</v>
      </c>
      <c r="C13" s="195"/>
      <c r="D13" s="195"/>
      <c r="E13" s="59"/>
    </row>
    <row r="14" spans="1:5" ht="15">
      <c r="A14" s="234" t="s">
        <v>10</v>
      </c>
      <c r="B14" s="192" t="s">
        <v>121</v>
      </c>
      <c r="C14" s="195"/>
      <c r="D14" s="195"/>
      <c r="E14" s="59"/>
    </row>
    <row r="15" spans="1:5" ht="15">
      <c r="A15" s="234" t="s">
        <v>11</v>
      </c>
      <c r="B15" s="192" t="s">
        <v>121</v>
      </c>
      <c r="C15" s="195"/>
      <c r="D15" s="195"/>
      <c r="E15" s="59"/>
    </row>
    <row r="16" spans="1:5" ht="15">
      <c r="A16" s="234" t="s">
        <v>12</v>
      </c>
      <c r="B16" s="192" t="s">
        <v>121</v>
      </c>
      <c r="C16" s="195"/>
      <c r="D16" s="195"/>
      <c r="E16" s="59"/>
    </row>
    <row r="17" spans="1:5" ht="15">
      <c r="A17" s="234" t="s">
        <v>13</v>
      </c>
      <c r="B17" s="192" t="s">
        <v>121</v>
      </c>
      <c r="C17" s="195"/>
      <c r="D17" s="195"/>
      <c r="E17" s="59"/>
    </row>
    <row r="18" spans="1:5" ht="15">
      <c r="A18" s="234" t="s">
        <v>14</v>
      </c>
      <c r="B18" s="192" t="s">
        <v>121</v>
      </c>
      <c r="C18" s="195"/>
      <c r="D18" s="195"/>
      <c r="E18" s="59"/>
    </row>
    <row r="19" spans="1:5" ht="15">
      <c r="A19" s="234" t="s">
        <v>15</v>
      </c>
      <c r="B19" s="192" t="s">
        <v>122</v>
      </c>
      <c r="C19" s="195">
        <v>690</v>
      </c>
      <c r="D19" s="195">
        <v>276</v>
      </c>
      <c r="E19" s="59"/>
    </row>
    <row r="20" spans="1:5" ht="15">
      <c r="A20" s="234" t="s">
        <v>16</v>
      </c>
      <c r="B20" s="192" t="s">
        <v>123</v>
      </c>
      <c r="C20" s="195"/>
      <c r="D20" s="195"/>
      <c r="E20" s="59"/>
    </row>
    <row r="21" spans="1:5" ht="15">
      <c r="A21" s="234" t="s">
        <v>17</v>
      </c>
      <c r="B21" s="192" t="s">
        <v>124</v>
      </c>
      <c r="C21" s="195"/>
      <c r="D21" s="195"/>
      <c r="E21" s="59"/>
    </row>
    <row r="22" spans="1:5" ht="15">
      <c r="A22" s="234" t="s">
        <v>18</v>
      </c>
      <c r="B22" s="192" t="s">
        <v>125</v>
      </c>
      <c r="C22" s="195"/>
      <c r="D22" s="195"/>
      <c r="E22" s="59"/>
    </row>
    <row r="23" spans="1:5" ht="15.75" thickBot="1">
      <c r="A23" s="234" t="s">
        <v>19</v>
      </c>
      <c r="B23" s="202" t="s">
        <v>126</v>
      </c>
      <c r="C23" s="203"/>
      <c r="D23" s="203"/>
      <c r="E23" s="59"/>
    </row>
    <row r="24" spans="1:5" ht="15.75" thickBot="1">
      <c r="A24" s="237"/>
      <c r="B24" s="208" t="s">
        <v>48</v>
      </c>
      <c r="C24" s="238">
        <v>690</v>
      </c>
      <c r="D24" s="238">
        <v>276</v>
      </c>
      <c r="E24" s="59"/>
    </row>
    <row r="25" spans="1:5">
      <c r="E25" s="59"/>
    </row>
    <row r="26" spans="1:5">
      <c r="E26" s="59"/>
    </row>
    <row r="27" spans="1:5">
      <c r="E27" s="59"/>
    </row>
    <row r="28" spans="1:5">
      <c r="E28" s="59"/>
    </row>
    <row r="29" spans="1:5">
      <c r="E29" s="59"/>
    </row>
  </sheetData>
  <mergeCells count="2">
    <mergeCell ref="A2:D2"/>
    <mergeCell ref="A3:D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1:J35"/>
  <sheetViews>
    <sheetView topLeftCell="A13" workbookViewId="0">
      <selection activeCell="D19" sqref="D19"/>
    </sheetView>
  </sheetViews>
  <sheetFormatPr defaultRowHeight="15"/>
  <cols>
    <col min="1" max="1" width="3.5703125" style="10" customWidth="1"/>
    <col min="2" max="3" width="9.140625" style="10"/>
    <col min="4" max="4" width="17.28515625" style="10" customWidth="1"/>
    <col min="5" max="5" width="19.140625" style="10" customWidth="1"/>
    <col min="6" max="6" width="1.140625" style="10" customWidth="1"/>
    <col min="7" max="7" width="0.42578125" style="10" hidden="1" customWidth="1"/>
    <col min="8" max="8" width="19.140625" style="10" customWidth="1"/>
    <col min="9" max="9" width="9.140625" style="10"/>
    <col min="10" max="10" width="9.140625" style="62"/>
  </cols>
  <sheetData>
    <row r="11" spans="2:8" ht="30.75" customHeight="1">
      <c r="C11" s="170" t="s">
        <v>127</v>
      </c>
      <c r="D11" s="170"/>
      <c r="E11" s="170"/>
      <c r="F11" s="170"/>
      <c r="G11" s="170"/>
      <c r="H11" s="170"/>
    </row>
    <row r="16" spans="2:8">
      <c r="B16" s="668" t="s">
        <v>23</v>
      </c>
      <c r="C16" s="669"/>
      <c r="D16" s="670"/>
      <c r="E16" s="674" t="s">
        <v>226</v>
      </c>
      <c r="F16" s="239"/>
      <c r="H16" s="674" t="s">
        <v>227</v>
      </c>
    </row>
    <row r="17" spans="2:8" ht="22.5" customHeight="1">
      <c r="B17" s="671"/>
      <c r="C17" s="672"/>
      <c r="D17" s="673"/>
      <c r="E17" s="675"/>
      <c r="F17" s="240"/>
      <c r="H17" s="675"/>
    </row>
    <row r="18" spans="2:8" ht="15.95" customHeight="1">
      <c r="B18" s="241"/>
      <c r="C18" s="80"/>
      <c r="D18" s="80"/>
      <c r="E18" s="80"/>
      <c r="F18" s="240"/>
      <c r="G18" s="80"/>
      <c r="H18" s="242"/>
    </row>
    <row r="19" spans="2:8" ht="18" customHeight="1">
      <c r="B19" s="241" t="s">
        <v>75</v>
      </c>
      <c r="C19" s="80"/>
      <c r="D19" s="242"/>
      <c r="E19" s="166">
        <v>52000</v>
      </c>
      <c r="F19" s="243"/>
      <c r="G19" s="57"/>
      <c r="H19" s="166">
        <v>60000</v>
      </c>
    </row>
    <row r="20" spans="2:8" ht="18" customHeight="1">
      <c r="B20" s="241" t="s">
        <v>76</v>
      </c>
      <c r="C20" s="80"/>
      <c r="D20" s="242"/>
      <c r="E20" s="166">
        <v>4500</v>
      </c>
      <c r="F20" s="243"/>
      <c r="G20" s="57"/>
      <c r="H20" s="166">
        <v>6000</v>
      </c>
    </row>
    <row r="21" spans="2:8" ht="18" customHeight="1">
      <c r="B21" s="241" t="s">
        <v>128</v>
      </c>
      <c r="C21" s="80"/>
      <c r="D21" s="242"/>
      <c r="E21" s="166">
        <v>39000</v>
      </c>
      <c r="F21" s="243"/>
      <c r="G21" s="57"/>
      <c r="H21" s="166">
        <v>42000</v>
      </c>
    </row>
    <row r="22" spans="2:8" ht="18" customHeight="1">
      <c r="B22" s="241" t="s">
        <v>129</v>
      </c>
      <c r="C22" s="80"/>
      <c r="D22" s="242"/>
      <c r="E22" s="166">
        <v>0</v>
      </c>
      <c r="F22" s="243"/>
      <c r="G22" s="57"/>
      <c r="H22" s="166">
        <v>0</v>
      </c>
    </row>
    <row r="23" spans="2:8" ht="18" customHeight="1">
      <c r="B23" s="241" t="s">
        <v>77</v>
      </c>
      <c r="C23" s="80"/>
      <c r="D23" s="242"/>
      <c r="E23" s="166">
        <v>3500</v>
      </c>
      <c r="F23" s="243"/>
      <c r="G23" s="57"/>
      <c r="H23" s="166">
        <v>4000</v>
      </c>
    </row>
    <row r="24" spans="2:8" ht="18" customHeight="1">
      <c r="B24" s="241" t="s">
        <v>130</v>
      </c>
      <c r="C24" s="80"/>
      <c r="D24" s="242"/>
      <c r="E24" s="166">
        <v>320000</v>
      </c>
      <c r="F24" s="243"/>
      <c r="G24" s="57"/>
      <c r="H24" s="166">
        <v>330000</v>
      </c>
    </row>
    <row r="25" spans="2:8" ht="18" customHeight="1">
      <c r="B25" s="241" t="s">
        <v>60</v>
      </c>
      <c r="C25" s="80"/>
      <c r="D25" s="242"/>
      <c r="E25" s="166">
        <v>2200</v>
      </c>
      <c r="F25" s="243"/>
      <c r="G25" s="57"/>
      <c r="H25" s="166">
        <v>2000</v>
      </c>
    </row>
    <row r="26" spans="2:8" ht="18" customHeight="1">
      <c r="B26" s="241" t="s">
        <v>241</v>
      </c>
      <c r="C26" s="80"/>
      <c r="D26" s="242"/>
      <c r="E26" s="166">
        <v>30000</v>
      </c>
      <c r="F26" s="243"/>
      <c r="G26" s="57"/>
      <c r="H26" s="166">
        <v>30000</v>
      </c>
    </row>
    <row r="27" spans="2:8" ht="32.25" customHeight="1">
      <c r="B27" s="241"/>
      <c r="C27" s="244" t="s">
        <v>48</v>
      </c>
      <c r="D27" s="245"/>
      <c r="E27" s="168">
        <f>SUM(E19:E26)</f>
        <v>451200</v>
      </c>
      <c r="F27" s="246"/>
      <c r="G27" s="247"/>
      <c r="H27" s="168">
        <f>SUM(H19:H26)</f>
        <v>474000</v>
      </c>
    </row>
    <row r="34" spans="8:8">
      <c r="H34" s="57"/>
    </row>
    <row r="35" spans="8:8">
      <c r="H35" s="57"/>
    </row>
  </sheetData>
  <mergeCells count="3">
    <mergeCell ref="B16:D17"/>
    <mergeCell ref="E16:E17"/>
    <mergeCell ref="H16:H17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&amp;C&amp;"Comic Sans MS,Félkövér dőlt"&amp;14
&amp;"Calibri,Félkövér dőlt"Helyi adók
2014. év&amp;R
16&amp;"Calibri,Normál".  melléklet
eFt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activeCell="B25" sqref="B25"/>
    </sheetView>
  </sheetViews>
  <sheetFormatPr defaultRowHeight="17.100000000000001" customHeight="1"/>
  <cols>
    <col min="1" max="1" width="4.140625" style="10" customWidth="1"/>
    <col min="2" max="2" width="54.7109375" style="10" customWidth="1"/>
    <col min="3" max="3" width="17" style="10" bestFit="1" customWidth="1"/>
    <col min="4" max="4" width="9.140625" style="11"/>
  </cols>
  <sheetData>
    <row r="1" spans="2:3" ht="17.100000000000001" customHeight="1">
      <c r="C1" s="10" t="s">
        <v>637</v>
      </c>
    </row>
    <row r="3" spans="2:3" ht="17.100000000000001" customHeight="1">
      <c r="C3" s="254" t="s">
        <v>91</v>
      </c>
    </row>
    <row r="5" spans="2:3" ht="36" customHeight="1">
      <c r="B5" s="599" t="s">
        <v>229</v>
      </c>
      <c r="C5" s="599"/>
    </row>
    <row r="8" spans="2:3" ht="27" customHeight="1">
      <c r="B8" s="253" t="s">
        <v>170</v>
      </c>
      <c r="C8" s="253" t="s">
        <v>171</v>
      </c>
    </row>
    <row r="9" spans="2:3" ht="15.95" customHeight="1">
      <c r="B9" s="165" t="s">
        <v>172</v>
      </c>
      <c r="C9" s="165">
        <v>500</v>
      </c>
    </row>
    <row r="10" spans="2:3" ht="17.100000000000001" customHeight="1">
      <c r="B10" s="165" t="s">
        <v>173</v>
      </c>
      <c r="C10" s="166">
        <v>21600</v>
      </c>
    </row>
    <row r="11" spans="2:3" ht="17.100000000000001" customHeight="1">
      <c r="B11" s="165" t="s">
        <v>174</v>
      </c>
      <c r="C11" s="166">
        <v>13000</v>
      </c>
    </row>
    <row r="12" spans="2:3" ht="17.100000000000001" customHeight="1">
      <c r="B12" s="165" t="s">
        <v>70</v>
      </c>
      <c r="C12" s="166">
        <v>500</v>
      </c>
    </row>
    <row r="13" spans="2:3" ht="17.100000000000001" customHeight="1">
      <c r="B13" s="165" t="s">
        <v>175</v>
      </c>
      <c r="C13" s="166">
        <v>50</v>
      </c>
    </row>
    <row r="14" spans="2:3" ht="17.100000000000001" customHeight="1">
      <c r="B14" s="165" t="s">
        <v>176</v>
      </c>
      <c r="C14" s="166">
        <v>900</v>
      </c>
    </row>
    <row r="15" spans="2:3" ht="17.100000000000001" customHeight="1">
      <c r="B15" s="165" t="s">
        <v>58</v>
      </c>
      <c r="C15" s="166">
        <v>1500</v>
      </c>
    </row>
    <row r="16" spans="2:3" ht="17.100000000000001" customHeight="1">
      <c r="B16" s="165" t="s">
        <v>599</v>
      </c>
      <c r="C16" s="166">
        <v>3650</v>
      </c>
    </row>
    <row r="17" spans="2:3" ht="17.100000000000001" customHeight="1">
      <c r="B17" s="165" t="s">
        <v>177</v>
      </c>
      <c r="C17" s="166">
        <v>4320</v>
      </c>
    </row>
    <row r="18" spans="2:3" ht="17.100000000000001" customHeight="1">
      <c r="B18" s="165" t="s">
        <v>178</v>
      </c>
      <c r="C18" s="166">
        <v>2500</v>
      </c>
    </row>
    <row r="19" spans="2:3" ht="17.100000000000001" customHeight="1">
      <c r="B19" s="165" t="s">
        <v>179</v>
      </c>
      <c r="C19" s="166">
        <v>300</v>
      </c>
    </row>
    <row r="20" spans="2:3" ht="17.100000000000001" customHeight="1">
      <c r="B20" s="165" t="s">
        <v>180</v>
      </c>
      <c r="C20" s="166">
        <v>850</v>
      </c>
    </row>
    <row r="21" spans="2:3" ht="17.100000000000001" customHeight="1">
      <c r="B21" s="165" t="s">
        <v>61</v>
      </c>
      <c r="C21" s="166">
        <v>8000</v>
      </c>
    </row>
    <row r="22" spans="2:3" ht="17.100000000000001" customHeight="1">
      <c r="B22" s="165" t="s">
        <v>181</v>
      </c>
      <c r="C22" s="166">
        <v>250</v>
      </c>
    </row>
    <row r="23" spans="2:3" ht="17.100000000000001" customHeight="1">
      <c r="B23" s="165" t="s">
        <v>182</v>
      </c>
      <c r="C23" s="166">
        <v>59095</v>
      </c>
    </row>
    <row r="24" spans="2:3" ht="23.25" customHeight="1">
      <c r="B24" s="250" t="s">
        <v>57</v>
      </c>
      <c r="C24" s="251">
        <f>SUM(C9:C23)</f>
        <v>117015</v>
      </c>
    </row>
  </sheetData>
  <mergeCells count="1">
    <mergeCell ref="B5:C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V213"/>
  <sheetViews>
    <sheetView topLeftCell="A19" zoomScaleNormal="100" zoomScaleSheetLayoutView="70" workbookViewId="0">
      <selection activeCell="P6" sqref="P6"/>
    </sheetView>
  </sheetViews>
  <sheetFormatPr defaultRowHeight="12.75"/>
  <cols>
    <col min="1" max="1" width="4.140625" style="276" customWidth="1"/>
    <col min="2" max="2" width="44.140625" style="277" customWidth="1"/>
    <col min="3" max="3" width="11.42578125" style="278" customWidth="1"/>
    <col min="4" max="4" width="9.5703125" style="278" bestFit="1" customWidth="1"/>
    <col min="5" max="5" width="8.7109375" style="279" customWidth="1"/>
    <col min="6" max="6" width="9.5703125" style="278" customWidth="1"/>
    <col min="7" max="7" width="9.42578125" style="278" customWidth="1"/>
    <col min="8" max="8" width="9" style="278" customWidth="1"/>
    <col min="9" max="9" width="9.28515625" style="278" customWidth="1"/>
    <col min="10" max="10" width="10.140625" style="278" customWidth="1"/>
    <col min="11" max="11" width="12.5703125" style="278" customWidth="1"/>
    <col min="12" max="12" width="12.7109375" style="278" customWidth="1"/>
    <col min="13" max="13" width="9.7109375" style="278" customWidth="1"/>
    <col min="14" max="14" width="11.7109375" style="278" customWidth="1"/>
    <col min="15" max="15" width="11.140625" style="278" customWidth="1"/>
    <col min="16" max="16" width="9.140625" style="155" hidden="1" customWidth="1"/>
    <col min="17" max="16384" width="9.140625" style="156"/>
  </cols>
  <sheetData>
    <row r="1" spans="1:22" s="155" customFormat="1" ht="20.25">
      <c r="A1" s="676" t="s">
        <v>200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</row>
    <row r="2" spans="1:22" s="155" customFormat="1" ht="22.5" customHeight="1">
      <c r="A2" s="677" t="s">
        <v>607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</row>
    <row r="3" spans="1:22" s="155" customFormat="1" ht="22.5" customHeight="1">
      <c r="A3" s="677" t="s">
        <v>201</v>
      </c>
      <c r="B3" s="678"/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</row>
    <row r="4" spans="1:22">
      <c r="O4" s="280"/>
    </row>
    <row r="5" spans="1:22" ht="24.75" customHeight="1" thickBot="1">
      <c r="A5" s="556"/>
      <c r="B5" s="55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159"/>
      <c r="Q5" s="160"/>
      <c r="R5" s="158"/>
      <c r="S5" s="158"/>
      <c r="T5" s="158"/>
      <c r="U5" s="158"/>
      <c r="V5" s="158"/>
    </row>
    <row r="6" spans="1:22" ht="30" customHeight="1" thickBot="1">
      <c r="A6" s="558"/>
      <c r="B6" s="211" t="s">
        <v>215</v>
      </c>
      <c r="C6" s="281" t="s">
        <v>227</v>
      </c>
      <c r="D6" s="282" t="s">
        <v>203</v>
      </c>
      <c r="E6" s="283" t="s">
        <v>204</v>
      </c>
      <c r="F6" s="282" t="s">
        <v>205</v>
      </c>
      <c r="G6" s="282" t="s">
        <v>206</v>
      </c>
      <c r="H6" s="282" t="s">
        <v>207</v>
      </c>
      <c r="I6" s="282" t="s">
        <v>208</v>
      </c>
      <c r="J6" s="282" t="s">
        <v>209</v>
      </c>
      <c r="K6" s="282" t="s">
        <v>210</v>
      </c>
      <c r="L6" s="282" t="s">
        <v>211</v>
      </c>
      <c r="M6" s="282" t="s">
        <v>212</v>
      </c>
      <c r="N6" s="282" t="s">
        <v>213</v>
      </c>
      <c r="O6" s="284" t="s">
        <v>214</v>
      </c>
      <c r="P6" s="157"/>
      <c r="Q6" s="158"/>
      <c r="R6" s="158"/>
      <c r="S6" s="158"/>
      <c r="T6" s="158"/>
      <c r="U6" s="158"/>
      <c r="V6" s="158"/>
    </row>
    <row r="7" spans="1:22" ht="15" customHeight="1" thickBot="1">
      <c r="A7" s="565">
        <v>1</v>
      </c>
      <c r="B7" s="211">
        <v>2</v>
      </c>
      <c r="C7" s="281">
        <v>3</v>
      </c>
      <c r="D7" s="559">
        <v>4</v>
      </c>
      <c r="E7" s="560">
        <v>5</v>
      </c>
      <c r="F7" s="559">
        <v>6</v>
      </c>
      <c r="G7" s="559">
        <v>7</v>
      </c>
      <c r="H7" s="559">
        <v>8</v>
      </c>
      <c r="I7" s="559">
        <v>9</v>
      </c>
      <c r="J7" s="559">
        <v>10</v>
      </c>
      <c r="K7" s="559">
        <v>11</v>
      </c>
      <c r="L7" s="559">
        <v>12</v>
      </c>
      <c r="M7" s="559">
        <v>13</v>
      </c>
      <c r="N7" s="559">
        <v>14</v>
      </c>
      <c r="O7" s="561">
        <v>15</v>
      </c>
      <c r="P7" s="157"/>
      <c r="Q7" s="158"/>
      <c r="R7" s="158"/>
      <c r="S7" s="158"/>
      <c r="T7" s="158"/>
      <c r="U7" s="158"/>
      <c r="V7" s="158"/>
    </row>
    <row r="8" spans="1:22" ht="18" customHeight="1">
      <c r="A8" s="566" t="s">
        <v>4</v>
      </c>
      <c r="B8" s="552" t="s">
        <v>65</v>
      </c>
      <c r="C8" s="553">
        <f>SUM(D8:O8)</f>
        <v>307454</v>
      </c>
      <c r="D8" s="554">
        <v>28954</v>
      </c>
      <c r="E8" s="554">
        <v>26500</v>
      </c>
      <c r="F8" s="554">
        <v>26500</v>
      </c>
      <c r="G8" s="554">
        <v>26500</v>
      </c>
      <c r="H8" s="554">
        <v>26500</v>
      </c>
      <c r="I8" s="554">
        <v>26500</v>
      </c>
      <c r="J8" s="554">
        <v>26500</v>
      </c>
      <c r="K8" s="554">
        <v>26500</v>
      </c>
      <c r="L8" s="554">
        <v>26500</v>
      </c>
      <c r="M8" s="554">
        <v>26500</v>
      </c>
      <c r="N8" s="554">
        <v>20000</v>
      </c>
      <c r="O8" s="555">
        <v>20000</v>
      </c>
      <c r="P8" s="157"/>
      <c r="Q8" s="158"/>
      <c r="R8" s="158"/>
      <c r="S8" s="158"/>
      <c r="T8" s="158"/>
      <c r="U8" s="158"/>
      <c r="V8" s="158"/>
    </row>
    <row r="9" spans="1:22" ht="18" customHeight="1">
      <c r="A9" s="288" t="s">
        <v>5</v>
      </c>
      <c r="B9" s="289" t="s">
        <v>315</v>
      </c>
      <c r="C9" s="287">
        <f t="shared" ref="C9:C15" si="0">SUM(D9:O9)</f>
        <v>63366</v>
      </c>
      <c r="D9" s="290">
        <v>5666</v>
      </c>
      <c r="E9" s="290">
        <v>5300</v>
      </c>
      <c r="F9" s="290">
        <v>5300</v>
      </c>
      <c r="G9" s="290">
        <v>5300</v>
      </c>
      <c r="H9" s="290">
        <v>5300</v>
      </c>
      <c r="I9" s="290">
        <v>5300</v>
      </c>
      <c r="J9" s="290">
        <v>5300</v>
      </c>
      <c r="K9" s="290">
        <v>5300</v>
      </c>
      <c r="L9" s="290">
        <v>5300</v>
      </c>
      <c r="M9" s="290">
        <v>5300</v>
      </c>
      <c r="N9" s="290">
        <v>5000</v>
      </c>
      <c r="O9" s="291">
        <v>5000</v>
      </c>
      <c r="P9" s="157"/>
      <c r="Q9" s="158"/>
      <c r="R9" s="158"/>
      <c r="S9" s="158"/>
      <c r="T9" s="158"/>
      <c r="U9" s="158"/>
      <c r="V9" s="158"/>
    </row>
    <row r="10" spans="1:22" ht="18" customHeight="1">
      <c r="A10" s="288" t="s">
        <v>6</v>
      </c>
      <c r="B10" s="289" t="s">
        <v>63</v>
      </c>
      <c r="C10" s="287">
        <f t="shared" si="0"/>
        <v>389980</v>
      </c>
      <c r="D10" s="290">
        <v>34000</v>
      </c>
      <c r="E10" s="290">
        <v>34000</v>
      </c>
      <c r="F10" s="290">
        <v>34000</v>
      </c>
      <c r="G10" s="290">
        <v>34000</v>
      </c>
      <c r="H10" s="290">
        <v>25000</v>
      </c>
      <c r="I10" s="290">
        <v>25000</v>
      </c>
      <c r="J10" s="290">
        <v>25000</v>
      </c>
      <c r="K10" s="290">
        <v>25000</v>
      </c>
      <c r="L10" s="290">
        <v>25000</v>
      </c>
      <c r="M10" s="290">
        <v>40980</v>
      </c>
      <c r="N10" s="290">
        <v>44000</v>
      </c>
      <c r="O10" s="291">
        <v>44000</v>
      </c>
      <c r="P10" s="157"/>
      <c r="Q10" s="158"/>
      <c r="R10" s="158"/>
      <c r="S10" s="158"/>
      <c r="T10" s="158"/>
      <c r="U10" s="158"/>
      <c r="V10" s="158"/>
    </row>
    <row r="11" spans="1:22" ht="18" customHeight="1">
      <c r="A11" s="288" t="s">
        <v>7</v>
      </c>
      <c r="B11" s="289" t="s">
        <v>25</v>
      </c>
      <c r="C11" s="287">
        <f t="shared" si="0"/>
        <v>205015</v>
      </c>
      <c r="D11" s="290">
        <v>20000</v>
      </c>
      <c r="E11" s="290">
        <v>20000</v>
      </c>
      <c r="F11" s="290">
        <v>15000</v>
      </c>
      <c r="G11" s="290">
        <v>15000</v>
      </c>
      <c r="H11" s="290">
        <v>10000</v>
      </c>
      <c r="I11" s="290">
        <v>10000</v>
      </c>
      <c r="J11" s="290">
        <v>10000</v>
      </c>
      <c r="K11" s="290">
        <v>10000</v>
      </c>
      <c r="L11" s="290">
        <v>25015</v>
      </c>
      <c r="M11" s="290">
        <v>20000</v>
      </c>
      <c r="N11" s="290">
        <v>20000</v>
      </c>
      <c r="O11" s="291">
        <v>30000</v>
      </c>
      <c r="P11" s="157"/>
      <c r="Q11" s="158"/>
      <c r="R11" s="158"/>
      <c r="S11" s="158"/>
      <c r="T11" s="158"/>
      <c r="U11" s="158"/>
      <c r="V11" s="158"/>
    </row>
    <row r="12" spans="1:22" ht="18" customHeight="1">
      <c r="A12" s="562" t="s">
        <v>8</v>
      </c>
      <c r="B12" s="292" t="s">
        <v>329</v>
      </c>
      <c r="C12" s="287">
        <f t="shared" si="0"/>
        <v>605229</v>
      </c>
      <c r="D12" s="293">
        <v>50000</v>
      </c>
      <c r="E12" s="293">
        <v>50000</v>
      </c>
      <c r="F12" s="293">
        <v>50000</v>
      </c>
      <c r="G12" s="293">
        <v>50000</v>
      </c>
      <c r="H12" s="293">
        <v>50000</v>
      </c>
      <c r="I12" s="293">
        <v>50000</v>
      </c>
      <c r="J12" s="293">
        <v>50000</v>
      </c>
      <c r="K12" s="293">
        <v>50000</v>
      </c>
      <c r="L12" s="293">
        <v>55229</v>
      </c>
      <c r="M12" s="293">
        <v>50000</v>
      </c>
      <c r="N12" s="293">
        <v>50000</v>
      </c>
      <c r="O12" s="295">
        <v>50000</v>
      </c>
      <c r="P12" s="157"/>
      <c r="Q12" s="158"/>
      <c r="R12" s="158"/>
      <c r="S12" s="158"/>
      <c r="T12" s="158"/>
      <c r="U12" s="158"/>
      <c r="V12" s="158"/>
    </row>
    <row r="13" spans="1:22" ht="18" customHeight="1">
      <c r="A13" s="563" t="s">
        <v>9</v>
      </c>
      <c r="B13" s="289" t="s">
        <v>424</v>
      </c>
      <c r="C13" s="304">
        <f t="shared" si="0"/>
        <v>576155</v>
      </c>
      <c r="D13" s="290">
        <v>3073</v>
      </c>
      <c r="E13" s="290">
        <v>14910</v>
      </c>
      <c r="F13" s="290">
        <v>1587</v>
      </c>
      <c r="G13" s="290"/>
      <c r="H13" s="290"/>
      <c r="I13" s="290">
        <v>90307</v>
      </c>
      <c r="J13" s="290">
        <v>8000</v>
      </c>
      <c r="K13" s="290">
        <v>16665</v>
      </c>
      <c r="L13" s="290">
        <v>7500</v>
      </c>
      <c r="M13" s="290">
        <v>300000</v>
      </c>
      <c r="N13" s="290">
        <v>41000</v>
      </c>
      <c r="O13" s="291">
        <v>93113</v>
      </c>
      <c r="P13" s="157"/>
      <c r="Q13" s="158"/>
      <c r="R13" s="158"/>
      <c r="S13" s="158"/>
      <c r="T13" s="158"/>
      <c r="U13" s="158"/>
      <c r="V13" s="158"/>
    </row>
    <row r="14" spans="1:22" ht="18" customHeight="1">
      <c r="A14" s="563" t="s">
        <v>10</v>
      </c>
      <c r="B14" s="289" t="s">
        <v>333</v>
      </c>
      <c r="C14" s="304">
        <f t="shared" si="0"/>
        <v>218230</v>
      </c>
      <c r="D14" s="290"/>
      <c r="E14" s="290"/>
      <c r="F14" s="290">
        <v>3000</v>
      </c>
      <c r="G14" s="290"/>
      <c r="H14" s="290"/>
      <c r="I14" s="290"/>
      <c r="J14" s="290"/>
      <c r="K14" s="290"/>
      <c r="L14" s="290">
        <v>150000</v>
      </c>
      <c r="M14" s="290">
        <v>65230</v>
      </c>
      <c r="N14" s="290"/>
      <c r="O14" s="291"/>
      <c r="P14" s="157"/>
      <c r="Q14" s="158"/>
      <c r="R14" s="158"/>
      <c r="S14" s="158"/>
      <c r="T14" s="158"/>
      <c r="U14" s="158"/>
      <c r="V14" s="158"/>
    </row>
    <row r="15" spans="1:22" ht="18" customHeight="1" thickBot="1">
      <c r="A15" s="564" t="s">
        <v>11</v>
      </c>
      <c r="B15" s="307" t="s">
        <v>26</v>
      </c>
      <c r="C15" s="308">
        <f t="shared" si="0"/>
        <v>16960</v>
      </c>
      <c r="D15" s="309">
        <v>600</v>
      </c>
      <c r="E15" s="309">
        <v>10360</v>
      </c>
      <c r="F15" s="309">
        <v>600</v>
      </c>
      <c r="G15" s="309">
        <v>600</v>
      </c>
      <c r="H15" s="309">
        <v>600</v>
      </c>
      <c r="I15" s="309">
        <v>600</v>
      </c>
      <c r="J15" s="309">
        <v>600</v>
      </c>
      <c r="K15" s="309">
        <v>600</v>
      </c>
      <c r="L15" s="309">
        <v>600</v>
      </c>
      <c r="M15" s="309">
        <v>600</v>
      </c>
      <c r="N15" s="309">
        <v>600</v>
      </c>
      <c r="O15" s="310">
        <v>600</v>
      </c>
      <c r="P15" s="157"/>
      <c r="Q15" s="158"/>
      <c r="R15" s="158"/>
      <c r="S15" s="158"/>
      <c r="T15" s="158"/>
      <c r="U15" s="158"/>
      <c r="V15" s="158"/>
    </row>
    <row r="16" spans="1:22" ht="24.75" customHeight="1" thickBot="1">
      <c r="A16" s="306"/>
      <c r="B16" s="298" t="s">
        <v>605</v>
      </c>
      <c r="C16" s="299">
        <f>SUM(C8:C15)</f>
        <v>2382389</v>
      </c>
      <c r="D16" s="299">
        <f t="shared" ref="D16:O16" si="1">SUM(D8:D15)</f>
        <v>142293</v>
      </c>
      <c r="E16" s="299">
        <f t="shared" si="1"/>
        <v>161070</v>
      </c>
      <c r="F16" s="299">
        <f t="shared" si="1"/>
        <v>135987</v>
      </c>
      <c r="G16" s="299">
        <f t="shared" si="1"/>
        <v>131400</v>
      </c>
      <c r="H16" s="299">
        <f t="shared" si="1"/>
        <v>117400</v>
      </c>
      <c r="I16" s="299">
        <f t="shared" si="1"/>
        <v>207707</v>
      </c>
      <c r="J16" s="299">
        <f t="shared" si="1"/>
        <v>125400</v>
      </c>
      <c r="K16" s="299">
        <f t="shared" si="1"/>
        <v>134065</v>
      </c>
      <c r="L16" s="299">
        <f t="shared" si="1"/>
        <v>295144</v>
      </c>
      <c r="M16" s="299">
        <f t="shared" si="1"/>
        <v>508610</v>
      </c>
      <c r="N16" s="299">
        <f t="shared" si="1"/>
        <v>180600</v>
      </c>
      <c r="O16" s="305">
        <f t="shared" si="1"/>
        <v>242713</v>
      </c>
      <c r="P16" s="547"/>
      <c r="Q16" s="158"/>
      <c r="R16" s="158"/>
      <c r="S16" s="158"/>
      <c r="T16" s="158"/>
      <c r="U16" s="158"/>
      <c r="V16" s="158"/>
    </row>
    <row r="17" spans="1:22" ht="18" customHeight="1" thickBot="1">
      <c r="A17" s="548"/>
      <c r="B17" s="549"/>
      <c r="C17" s="550"/>
      <c r="D17" s="550"/>
      <c r="E17" s="551"/>
      <c r="F17" s="550"/>
      <c r="G17" s="550"/>
      <c r="H17" s="550"/>
      <c r="I17" s="550"/>
      <c r="J17" s="550"/>
      <c r="K17" s="550"/>
      <c r="L17" s="550"/>
      <c r="M17" s="550"/>
      <c r="N17" s="550"/>
      <c r="O17" s="550"/>
      <c r="P17" s="157"/>
      <c r="Q17" s="158"/>
      <c r="R17" s="158"/>
      <c r="S17" s="158"/>
      <c r="T17" s="158"/>
      <c r="U17" s="158"/>
      <c r="V17" s="158"/>
    </row>
    <row r="18" spans="1:22" ht="30" customHeight="1" thickBot="1">
      <c r="A18" s="211"/>
      <c r="B18" s="211" t="s">
        <v>202</v>
      </c>
      <c r="C18" s="567"/>
      <c r="D18" s="568"/>
      <c r="E18" s="569"/>
      <c r="F18" s="568"/>
      <c r="G18" s="568"/>
      <c r="H18" s="568"/>
      <c r="I18" s="568"/>
      <c r="J18" s="568"/>
      <c r="K18" s="568"/>
      <c r="L18" s="568"/>
      <c r="M18" s="568"/>
      <c r="N18" s="568"/>
      <c r="O18" s="570"/>
      <c r="P18" s="157"/>
      <c r="Q18" s="158"/>
      <c r="R18" s="158"/>
      <c r="S18" s="158"/>
      <c r="T18" s="158"/>
      <c r="U18" s="158"/>
      <c r="V18" s="158"/>
    </row>
    <row r="19" spans="1:22" ht="18" customHeight="1">
      <c r="A19" s="285" t="s">
        <v>4</v>
      </c>
      <c r="B19" s="286" t="s">
        <v>604</v>
      </c>
      <c r="C19" s="287">
        <f>SUM(D19:O19)</f>
        <v>1138265</v>
      </c>
      <c r="D19" s="302">
        <v>65000</v>
      </c>
      <c r="E19" s="302">
        <v>65000</v>
      </c>
      <c r="F19" s="302">
        <v>65000</v>
      </c>
      <c r="G19" s="302">
        <v>71335</v>
      </c>
      <c r="H19" s="302">
        <v>71000</v>
      </c>
      <c r="I19" s="302">
        <v>75000</v>
      </c>
      <c r="J19" s="302">
        <v>75000</v>
      </c>
      <c r="K19" s="302">
        <v>75000</v>
      </c>
      <c r="L19" s="302">
        <v>75000</v>
      </c>
      <c r="M19" s="302">
        <v>70000</v>
      </c>
      <c r="N19" s="302">
        <v>70000</v>
      </c>
      <c r="O19" s="303">
        <v>360930</v>
      </c>
      <c r="P19" s="157"/>
      <c r="Q19" s="158"/>
      <c r="R19" s="158"/>
      <c r="S19" s="158"/>
      <c r="T19" s="158"/>
      <c r="U19" s="158"/>
      <c r="V19" s="158"/>
    </row>
    <row r="20" spans="1:22" ht="18" customHeight="1">
      <c r="A20" s="288" t="s">
        <v>5</v>
      </c>
      <c r="B20" s="289" t="s">
        <v>341</v>
      </c>
      <c r="C20" s="287">
        <f>SUM(D20:O20)</f>
        <v>475040</v>
      </c>
      <c r="D20" s="290">
        <v>500</v>
      </c>
      <c r="E20" s="290">
        <v>40000</v>
      </c>
      <c r="F20" s="290">
        <v>170000</v>
      </c>
      <c r="G20" s="290">
        <v>50000</v>
      </c>
      <c r="H20" s="290">
        <v>500</v>
      </c>
      <c r="I20" s="290">
        <v>500</v>
      </c>
      <c r="J20" s="290">
        <v>500</v>
      </c>
      <c r="K20" s="290">
        <v>500</v>
      </c>
      <c r="L20" s="290">
        <v>150000</v>
      </c>
      <c r="M20" s="290">
        <v>32040</v>
      </c>
      <c r="N20" s="290">
        <v>500</v>
      </c>
      <c r="O20" s="291">
        <v>30000</v>
      </c>
      <c r="P20" s="157"/>
      <c r="Q20" s="158"/>
      <c r="R20" s="158"/>
      <c r="S20" s="158"/>
      <c r="T20" s="158"/>
      <c r="U20" s="158"/>
      <c r="V20" s="158"/>
    </row>
    <row r="21" spans="1:22" ht="18" customHeight="1">
      <c r="A21" s="288" t="s">
        <v>6</v>
      </c>
      <c r="B21" s="289" t="s">
        <v>343</v>
      </c>
      <c r="C21" s="287">
        <f>SUM(D21:O21)</f>
        <v>209564</v>
      </c>
      <c r="D21" s="301">
        <v>15000</v>
      </c>
      <c r="E21" s="301">
        <v>15000</v>
      </c>
      <c r="F21" s="301">
        <v>20499</v>
      </c>
      <c r="G21" s="301">
        <v>15000</v>
      </c>
      <c r="H21" s="301">
        <v>20499</v>
      </c>
      <c r="I21" s="301">
        <v>18000</v>
      </c>
      <c r="J21" s="301">
        <v>22399</v>
      </c>
      <c r="K21" s="301">
        <v>18000</v>
      </c>
      <c r="L21" s="301">
        <v>17399</v>
      </c>
      <c r="M21" s="301">
        <v>15568</v>
      </c>
      <c r="N21" s="301">
        <v>15000</v>
      </c>
      <c r="O21" s="303">
        <v>17200</v>
      </c>
      <c r="P21" s="157"/>
      <c r="Q21" s="158"/>
      <c r="R21" s="158"/>
      <c r="S21" s="158"/>
      <c r="T21" s="158"/>
      <c r="U21" s="158"/>
      <c r="V21" s="158"/>
    </row>
    <row r="22" spans="1:22" ht="18" customHeight="1">
      <c r="A22" s="288" t="s">
        <v>7</v>
      </c>
      <c r="B22" s="289" t="s">
        <v>349</v>
      </c>
      <c r="C22" s="287">
        <f>SUM(D22:O22)</f>
        <v>559520</v>
      </c>
      <c r="D22" s="290">
        <v>0</v>
      </c>
      <c r="E22" s="290">
        <v>0</v>
      </c>
      <c r="F22" s="290">
        <v>3073</v>
      </c>
      <c r="G22" s="290">
        <v>1587</v>
      </c>
      <c r="H22" s="290">
        <v>10000</v>
      </c>
      <c r="I22" s="290">
        <v>79000</v>
      </c>
      <c r="J22" s="290">
        <v>2500</v>
      </c>
      <c r="K22" s="290">
        <v>40000</v>
      </c>
      <c r="L22" s="290">
        <v>5000</v>
      </c>
      <c r="M22" s="290">
        <v>35248</v>
      </c>
      <c r="N22" s="290">
        <v>290000</v>
      </c>
      <c r="O22" s="291">
        <v>93112</v>
      </c>
      <c r="P22" s="157"/>
      <c r="Q22" s="158"/>
      <c r="R22" s="158"/>
      <c r="S22" s="158"/>
      <c r="T22" s="158"/>
      <c r="U22" s="158"/>
      <c r="V22" s="158"/>
    </row>
    <row r="23" spans="1:22" ht="18" customHeight="1" thickBot="1">
      <c r="A23" s="296"/>
      <c r="B23" s="292"/>
      <c r="C23" s="287">
        <f>SUM(D23:O23)</f>
        <v>0</v>
      </c>
      <c r="D23" s="293"/>
      <c r="E23" s="294"/>
      <c r="F23" s="293"/>
      <c r="G23" s="293"/>
      <c r="H23" s="293"/>
      <c r="I23" s="293"/>
      <c r="J23" s="293"/>
      <c r="K23" s="293"/>
      <c r="L23" s="293"/>
      <c r="M23" s="293"/>
      <c r="N23" s="293"/>
      <c r="O23" s="295"/>
      <c r="P23" s="157"/>
      <c r="Q23" s="158"/>
      <c r="R23" s="158"/>
      <c r="S23" s="158"/>
      <c r="T23" s="158"/>
      <c r="U23" s="158"/>
      <c r="V23" s="158"/>
    </row>
    <row r="24" spans="1:22" ht="24.75" customHeight="1" thickBot="1">
      <c r="A24" s="297"/>
      <c r="B24" s="298" t="s">
        <v>606</v>
      </c>
      <c r="C24" s="299">
        <f t="shared" ref="C24:O24" si="2">SUM(C19:C23)</f>
        <v>2382389</v>
      </c>
      <c r="D24" s="300">
        <f t="shared" si="2"/>
        <v>80500</v>
      </c>
      <c r="E24" s="300">
        <f t="shared" si="2"/>
        <v>120000</v>
      </c>
      <c r="F24" s="300">
        <f t="shared" si="2"/>
        <v>258572</v>
      </c>
      <c r="G24" s="300">
        <f t="shared" si="2"/>
        <v>137922</v>
      </c>
      <c r="H24" s="300">
        <f t="shared" si="2"/>
        <v>101999</v>
      </c>
      <c r="I24" s="300">
        <f t="shared" si="2"/>
        <v>172500</v>
      </c>
      <c r="J24" s="300">
        <f t="shared" si="2"/>
        <v>100399</v>
      </c>
      <c r="K24" s="300">
        <f t="shared" si="2"/>
        <v>133500</v>
      </c>
      <c r="L24" s="300">
        <f t="shared" si="2"/>
        <v>247399</v>
      </c>
      <c r="M24" s="300">
        <f t="shared" si="2"/>
        <v>152856</v>
      </c>
      <c r="N24" s="300">
        <f t="shared" si="2"/>
        <v>375500</v>
      </c>
      <c r="O24" s="305">
        <f t="shared" si="2"/>
        <v>501242</v>
      </c>
      <c r="P24" s="157"/>
      <c r="Q24" s="158"/>
      <c r="R24" s="158"/>
      <c r="S24" s="158"/>
      <c r="T24" s="158"/>
      <c r="U24" s="158"/>
      <c r="V24" s="158"/>
    </row>
    <row r="25" spans="1:22" ht="7.5" customHeight="1">
      <c r="P25" s="157"/>
      <c r="Q25" s="158"/>
      <c r="R25" s="158"/>
      <c r="S25" s="158"/>
      <c r="T25" s="158"/>
      <c r="U25" s="158"/>
      <c r="V25" s="158"/>
    </row>
    <row r="26" spans="1:22" hidden="1">
      <c r="P26" s="157"/>
      <c r="Q26" s="158"/>
      <c r="R26" s="158"/>
      <c r="S26" s="158"/>
      <c r="T26" s="158"/>
      <c r="U26" s="158"/>
      <c r="V26" s="158"/>
    </row>
    <row r="27" spans="1:22" hidden="1">
      <c r="P27" s="157"/>
      <c r="Q27" s="158"/>
      <c r="R27" s="158"/>
      <c r="S27" s="158"/>
      <c r="T27" s="158"/>
      <c r="U27" s="158"/>
      <c r="V27" s="158"/>
    </row>
    <row r="28" spans="1:22" hidden="1">
      <c r="P28" s="157"/>
      <c r="Q28" s="158"/>
      <c r="R28" s="158"/>
      <c r="S28" s="158"/>
      <c r="T28" s="158"/>
      <c r="U28" s="158"/>
      <c r="V28" s="158"/>
    </row>
    <row r="29" spans="1:22" hidden="1">
      <c r="P29" s="157"/>
      <c r="Q29" s="158"/>
      <c r="R29" s="158"/>
      <c r="S29" s="158"/>
      <c r="T29" s="158"/>
      <c r="U29" s="158"/>
      <c r="V29" s="158"/>
    </row>
    <row r="30" spans="1:22" hidden="1">
      <c r="P30" s="157"/>
      <c r="Q30" s="158"/>
      <c r="R30" s="158"/>
      <c r="S30" s="158"/>
      <c r="T30" s="158"/>
      <c r="U30" s="158"/>
      <c r="V30" s="158"/>
    </row>
    <row r="31" spans="1:22" hidden="1">
      <c r="P31" s="157"/>
      <c r="Q31" s="158"/>
      <c r="R31" s="158"/>
      <c r="S31" s="158"/>
      <c r="T31" s="158"/>
      <c r="U31" s="158"/>
      <c r="V31" s="158"/>
    </row>
    <row r="32" spans="1:22" hidden="1">
      <c r="P32" s="157"/>
      <c r="Q32" s="158"/>
      <c r="R32" s="158"/>
      <c r="S32" s="158"/>
      <c r="T32" s="158"/>
      <c r="U32" s="158"/>
      <c r="V32" s="158"/>
    </row>
    <row r="33" spans="16:22" hidden="1">
      <c r="P33" s="157"/>
      <c r="Q33" s="158"/>
      <c r="R33" s="158"/>
      <c r="S33" s="158"/>
      <c r="T33" s="158"/>
      <c r="U33" s="158"/>
      <c r="V33" s="158"/>
    </row>
    <row r="34" spans="16:22">
      <c r="P34" s="157"/>
      <c r="Q34" s="158"/>
      <c r="R34" s="158"/>
      <c r="S34" s="158"/>
      <c r="T34" s="158"/>
      <c r="U34" s="158"/>
      <c r="V34" s="158"/>
    </row>
    <row r="35" spans="16:22">
      <c r="P35" s="157"/>
      <c r="Q35" s="158"/>
      <c r="R35" s="158"/>
      <c r="S35" s="158"/>
      <c r="T35" s="158"/>
      <c r="U35" s="158"/>
      <c r="V35" s="158"/>
    </row>
    <row r="36" spans="16:22">
      <c r="P36" s="157"/>
      <c r="Q36" s="158"/>
      <c r="R36" s="158"/>
      <c r="S36" s="158"/>
      <c r="T36" s="158"/>
      <c r="U36" s="158"/>
      <c r="V36" s="158"/>
    </row>
    <row r="37" spans="16:22">
      <c r="P37" s="157"/>
      <c r="Q37" s="158"/>
      <c r="R37" s="158"/>
      <c r="S37" s="158"/>
      <c r="T37" s="158"/>
      <c r="U37" s="158"/>
      <c r="V37" s="158"/>
    </row>
    <row r="38" spans="16:22">
      <c r="P38" s="157"/>
      <c r="Q38" s="158"/>
      <c r="R38" s="158"/>
      <c r="S38" s="158"/>
      <c r="T38" s="158"/>
      <c r="U38" s="158"/>
      <c r="V38" s="158"/>
    </row>
    <row r="39" spans="16:22">
      <c r="P39" s="157"/>
      <c r="Q39" s="158"/>
      <c r="R39" s="158"/>
      <c r="S39" s="158"/>
      <c r="T39" s="158"/>
      <c r="U39" s="158"/>
      <c r="V39" s="158"/>
    </row>
    <row r="40" spans="16:22">
      <c r="P40" s="157"/>
      <c r="Q40" s="158"/>
      <c r="R40" s="158"/>
      <c r="S40" s="158"/>
      <c r="T40" s="158"/>
      <c r="U40" s="158"/>
      <c r="V40" s="158"/>
    </row>
    <row r="41" spans="16:22">
      <c r="P41" s="157"/>
      <c r="Q41" s="158"/>
      <c r="R41" s="158"/>
      <c r="S41" s="158"/>
      <c r="T41" s="158"/>
      <c r="U41" s="158"/>
      <c r="V41" s="158"/>
    </row>
    <row r="42" spans="16:22">
      <c r="P42" s="157"/>
      <c r="Q42" s="158"/>
      <c r="R42" s="158"/>
      <c r="S42" s="158"/>
      <c r="T42" s="158"/>
      <c r="U42" s="158"/>
      <c r="V42" s="158"/>
    </row>
    <row r="43" spans="16:22">
      <c r="P43" s="157"/>
      <c r="Q43" s="158"/>
      <c r="R43" s="158"/>
      <c r="S43" s="158"/>
      <c r="T43" s="158"/>
      <c r="U43" s="158"/>
      <c r="V43" s="158"/>
    </row>
    <row r="44" spans="16:22">
      <c r="P44" s="157"/>
      <c r="Q44" s="158"/>
      <c r="R44" s="158"/>
      <c r="S44" s="158"/>
      <c r="T44" s="158"/>
      <c r="U44" s="158"/>
      <c r="V44" s="158"/>
    </row>
    <row r="45" spans="16:22">
      <c r="P45" s="157"/>
      <c r="Q45" s="158"/>
      <c r="R45" s="158"/>
      <c r="S45" s="158"/>
      <c r="T45" s="158"/>
      <c r="U45" s="158"/>
      <c r="V45" s="158"/>
    </row>
    <row r="46" spans="16:22">
      <c r="P46" s="157"/>
      <c r="Q46" s="158"/>
      <c r="R46" s="158"/>
      <c r="S46" s="158"/>
      <c r="T46" s="158"/>
      <c r="U46" s="158"/>
      <c r="V46" s="158"/>
    </row>
    <row r="47" spans="16:22">
      <c r="P47" s="157"/>
      <c r="Q47" s="158"/>
      <c r="R47" s="158"/>
      <c r="S47" s="158"/>
      <c r="T47" s="158"/>
      <c r="U47" s="158"/>
      <c r="V47" s="158"/>
    </row>
    <row r="48" spans="16:22">
      <c r="P48" s="157"/>
      <c r="Q48" s="158"/>
      <c r="R48" s="158"/>
      <c r="S48" s="158"/>
      <c r="T48" s="158"/>
      <c r="U48" s="158"/>
      <c r="V48" s="158"/>
    </row>
    <row r="49" spans="16:22">
      <c r="P49" s="157"/>
      <c r="Q49" s="158"/>
      <c r="R49" s="158"/>
      <c r="S49" s="158"/>
      <c r="T49" s="158"/>
      <c r="U49" s="158"/>
      <c r="V49" s="158"/>
    </row>
    <row r="50" spans="16:22">
      <c r="P50" s="157"/>
      <c r="Q50" s="158"/>
      <c r="R50" s="158"/>
      <c r="S50" s="158"/>
      <c r="T50" s="158"/>
      <c r="U50" s="158"/>
      <c r="V50" s="158"/>
    </row>
    <row r="51" spans="16:22">
      <c r="P51" s="157"/>
      <c r="Q51" s="158"/>
      <c r="R51" s="158"/>
      <c r="S51" s="158"/>
      <c r="T51" s="158"/>
      <c r="U51" s="158"/>
      <c r="V51" s="158"/>
    </row>
    <row r="52" spans="16:22">
      <c r="P52" s="157"/>
      <c r="Q52" s="158"/>
      <c r="R52" s="158"/>
      <c r="S52" s="158"/>
      <c r="T52" s="158"/>
      <c r="U52" s="158"/>
      <c r="V52" s="158"/>
    </row>
    <row r="53" spans="16:22">
      <c r="P53" s="157"/>
      <c r="Q53" s="158"/>
      <c r="R53" s="158"/>
      <c r="S53" s="158"/>
      <c r="T53" s="158"/>
      <c r="U53" s="158"/>
      <c r="V53" s="158"/>
    </row>
    <row r="54" spans="16:22">
      <c r="P54" s="157"/>
      <c r="Q54" s="158"/>
      <c r="R54" s="158"/>
      <c r="S54" s="158"/>
      <c r="T54" s="158"/>
      <c r="U54" s="158"/>
      <c r="V54" s="158"/>
    </row>
    <row r="55" spans="16:22">
      <c r="P55" s="157"/>
      <c r="Q55" s="158"/>
      <c r="R55" s="158"/>
      <c r="S55" s="158"/>
      <c r="T55" s="158"/>
      <c r="U55" s="158"/>
      <c r="V55" s="158"/>
    </row>
    <row r="56" spans="16:22">
      <c r="P56" s="157"/>
      <c r="Q56" s="158"/>
      <c r="R56" s="158"/>
      <c r="S56" s="158"/>
      <c r="T56" s="158"/>
      <c r="U56" s="158"/>
      <c r="V56" s="158"/>
    </row>
    <row r="57" spans="16:22">
      <c r="P57" s="157"/>
      <c r="Q57" s="158"/>
      <c r="R57" s="158"/>
      <c r="S57" s="158"/>
      <c r="T57" s="158"/>
      <c r="U57" s="158"/>
      <c r="V57" s="158"/>
    </row>
    <row r="58" spans="16:22">
      <c r="P58" s="157"/>
      <c r="Q58" s="158"/>
      <c r="R58" s="158"/>
      <c r="S58" s="158"/>
      <c r="T58" s="158"/>
      <c r="U58" s="158"/>
      <c r="V58" s="158"/>
    </row>
    <row r="59" spans="16:22">
      <c r="P59" s="157"/>
      <c r="Q59" s="158"/>
      <c r="R59" s="158"/>
      <c r="S59" s="158"/>
      <c r="T59" s="158"/>
      <c r="U59" s="158"/>
      <c r="V59" s="158"/>
    </row>
    <row r="60" spans="16:22">
      <c r="P60" s="157"/>
      <c r="Q60" s="158"/>
      <c r="R60" s="158"/>
      <c r="S60" s="158"/>
      <c r="T60" s="158"/>
      <c r="U60" s="158"/>
      <c r="V60" s="158"/>
    </row>
    <row r="61" spans="16:22">
      <c r="P61" s="157"/>
      <c r="Q61" s="158"/>
      <c r="R61" s="158"/>
      <c r="S61" s="158"/>
      <c r="T61" s="158"/>
      <c r="U61" s="158"/>
      <c r="V61" s="158"/>
    </row>
    <row r="62" spans="16:22">
      <c r="P62" s="157"/>
      <c r="Q62" s="158"/>
      <c r="R62" s="158"/>
      <c r="S62" s="158"/>
      <c r="T62" s="158"/>
      <c r="U62" s="158"/>
      <c r="V62" s="158"/>
    </row>
    <row r="63" spans="16:22">
      <c r="P63" s="157"/>
      <c r="Q63" s="158"/>
      <c r="R63" s="158"/>
      <c r="S63" s="158"/>
      <c r="T63" s="158"/>
      <c r="U63" s="158"/>
      <c r="V63" s="158"/>
    </row>
    <row r="64" spans="16:22">
      <c r="P64" s="157"/>
      <c r="Q64" s="158"/>
      <c r="R64" s="158"/>
      <c r="S64" s="158"/>
      <c r="T64" s="158"/>
      <c r="U64" s="158"/>
      <c r="V64" s="158"/>
    </row>
    <row r="65" spans="16:22">
      <c r="P65" s="157"/>
      <c r="Q65" s="158"/>
      <c r="R65" s="158"/>
      <c r="S65" s="158"/>
      <c r="T65" s="158"/>
      <c r="U65" s="158"/>
      <c r="V65" s="158"/>
    </row>
    <row r="66" spans="16:22">
      <c r="P66" s="157"/>
      <c r="Q66" s="158"/>
      <c r="R66" s="158"/>
      <c r="S66" s="158"/>
      <c r="T66" s="158"/>
      <c r="U66" s="158"/>
      <c r="V66" s="158"/>
    </row>
    <row r="67" spans="16:22">
      <c r="P67" s="157"/>
      <c r="Q67" s="158"/>
      <c r="R67" s="158"/>
      <c r="S67" s="158"/>
      <c r="T67" s="158"/>
      <c r="U67" s="158"/>
      <c r="V67" s="158"/>
    </row>
    <row r="68" spans="16:22">
      <c r="P68" s="157"/>
      <c r="Q68" s="158"/>
      <c r="R68" s="158"/>
      <c r="S68" s="158"/>
      <c r="T68" s="158"/>
      <c r="U68" s="158"/>
      <c r="V68" s="158"/>
    </row>
    <row r="69" spans="16:22">
      <c r="P69" s="157"/>
      <c r="Q69" s="158"/>
      <c r="R69" s="158"/>
      <c r="S69" s="158"/>
      <c r="T69" s="158"/>
      <c r="U69" s="158"/>
      <c r="V69" s="158"/>
    </row>
    <row r="70" spans="16:22">
      <c r="P70" s="157"/>
      <c r="Q70" s="158"/>
      <c r="R70" s="158"/>
      <c r="S70" s="158"/>
      <c r="T70" s="158"/>
      <c r="U70" s="158"/>
      <c r="V70" s="158"/>
    </row>
    <row r="71" spans="16:22">
      <c r="P71" s="157"/>
      <c r="Q71" s="158"/>
      <c r="R71" s="158"/>
      <c r="S71" s="158"/>
      <c r="T71" s="158"/>
      <c r="U71" s="158"/>
      <c r="V71" s="158"/>
    </row>
    <row r="72" spans="16:22">
      <c r="P72" s="157"/>
      <c r="Q72" s="158"/>
      <c r="R72" s="158"/>
      <c r="S72" s="158"/>
      <c r="T72" s="158"/>
      <c r="U72" s="158"/>
      <c r="V72" s="158"/>
    </row>
    <row r="73" spans="16:22">
      <c r="P73" s="157"/>
      <c r="Q73" s="158"/>
      <c r="R73" s="158"/>
      <c r="S73" s="158"/>
      <c r="T73" s="158"/>
      <c r="U73" s="158"/>
      <c r="V73" s="158"/>
    </row>
    <row r="74" spans="16:22">
      <c r="P74" s="157"/>
      <c r="Q74" s="158"/>
      <c r="R74" s="158"/>
      <c r="S74" s="158"/>
      <c r="T74" s="158"/>
      <c r="U74" s="158"/>
      <c r="V74" s="158"/>
    </row>
    <row r="75" spans="16:22">
      <c r="P75" s="157"/>
      <c r="Q75" s="158"/>
      <c r="R75" s="158"/>
      <c r="S75" s="158"/>
      <c r="T75" s="158"/>
      <c r="U75" s="158"/>
      <c r="V75" s="158"/>
    </row>
    <row r="76" spans="16:22">
      <c r="P76" s="157"/>
      <c r="Q76" s="158"/>
      <c r="R76" s="158"/>
      <c r="S76" s="158"/>
      <c r="T76" s="158"/>
      <c r="U76" s="158"/>
      <c r="V76" s="158"/>
    </row>
    <row r="77" spans="16:22">
      <c r="P77" s="157"/>
      <c r="Q77" s="158"/>
      <c r="R77" s="158"/>
      <c r="S77" s="158"/>
      <c r="T77" s="158"/>
      <c r="U77" s="158"/>
      <c r="V77" s="158"/>
    </row>
    <row r="78" spans="16:22">
      <c r="P78" s="157"/>
      <c r="Q78" s="158"/>
      <c r="R78" s="158"/>
      <c r="S78" s="158"/>
      <c r="T78" s="158"/>
      <c r="U78" s="158"/>
      <c r="V78" s="158"/>
    </row>
    <row r="79" spans="16:22">
      <c r="P79" s="157"/>
      <c r="Q79" s="158"/>
      <c r="R79" s="158"/>
      <c r="S79" s="158"/>
      <c r="T79" s="158"/>
      <c r="U79" s="158"/>
      <c r="V79" s="158"/>
    </row>
    <row r="80" spans="16:22">
      <c r="P80" s="157"/>
      <c r="Q80" s="158"/>
      <c r="R80" s="158"/>
      <c r="S80" s="158"/>
      <c r="T80" s="158"/>
      <c r="U80" s="158"/>
      <c r="V80" s="158"/>
    </row>
    <row r="81" spans="16:22">
      <c r="P81" s="157"/>
      <c r="Q81" s="158"/>
      <c r="R81" s="158"/>
      <c r="S81" s="158"/>
      <c r="T81" s="158"/>
      <c r="U81" s="158"/>
      <c r="V81" s="158"/>
    </row>
    <row r="82" spans="16:22">
      <c r="P82" s="157"/>
      <c r="Q82" s="158"/>
      <c r="R82" s="158"/>
      <c r="S82" s="158"/>
      <c r="T82" s="158"/>
      <c r="U82" s="158"/>
      <c r="V82" s="158"/>
    </row>
    <row r="83" spans="16:22">
      <c r="P83" s="157"/>
      <c r="Q83" s="158"/>
      <c r="R83" s="158"/>
      <c r="S83" s="158"/>
      <c r="T83" s="158"/>
      <c r="U83" s="158"/>
      <c r="V83" s="158"/>
    </row>
    <row r="84" spans="16:22">
      <c r="P84" s="157"/>
      <c r="Q84" s="158"/>
      <c r="R84" s="158"/>
      <c r="S84" s="158"/>
      <c r="T84" s="158"/>
      <c r="U84" s="158"/>
      <c r="V84" s="158"/>
    </row>
    <row r="85" spans="16:22">
      <c r="P85" s="157"/>
      <c r="Q85" s="158"/>
      <c r="R85" s="158"/>
      <c r="S85" s="158"/>
      <c r="T85" s="158"/>
      <c r="U85" s="158"/>
      <c r="V85" s="158"/>
    </row>
    <row r="86" spans="16:22">
      <c r="P86" s="157"/>
      <c r="Q86" s="158"/>
      <c r="R86" s="158"/>
      <c r="S86" s="158"/>
      <c r="T86" s="158"/>
      <c r="U86" s="158"/>
      <c r="V86" s="158"/>
    </row>
    <row r="87" spans="16:22">
      <c r="P87" s="157"/>
      <c r="Q87" s="158"/>
      <c r="R87" s="158"/>
      <c r="S87" s="158"/>
      <c r="T87" s="158"/>
      <c r="U87" s="158"/>
      <c r="V87" s="158"/>
    </row>
    <row r="88" spans="16:22">
      <c r="P88" s="157"/>
      <c r="Q88" s="158"/>
      <c r="R88" s="158"/>
      <c r="S88" s="158"/>
      <c r="T88" s="158"/>
      <c r="U88" s="158"/>
      <c r="V88" s="158"/>
    </row>
    <row r="89" spans="16:22">
      <c r="P89" s="157"/>
      <c r="Q89" s="158"/>
      <c r="R89" s="158"/>
      <c r="S89" s="158"/>
      <c r="T89" s="158"/>
      <c r="U89" s="158"/>
      <c r="V89" s="158"/>
    </row>
    <row r="90" spans="16:22">
      <c r="P90" s="157"/>
      <c r="Q90" s="158"/>
      <c r="R90" s="158"/>
      <c r="S90" s="158"/>
      <c r="T90" s="158"/>
      <c r="U90" s="158"/>
      <c r="V90" s="158"/>
    </row>
    <row r="91" spans="16:22">
      <c r="P91" s="157"/>
      <c r="Q91" s="158"/>
      <c r="R91" s="158"/>
      <c r="S91" s="158"/>
      <c r="T91" s="158"/>
      <c r="U91" s="158"/>
      <c r="V91" s="158"/>
    </row>
    <row r="92" spans="16:22">
      <c r="P92" s="157"/>
      <c r="Q92" s="158"/>
      <c r="R92" s="158"/>
      <c r="S92" s="158"/>
      <c r="T92" s="158"/>
      <c r="U92" s="158"/>
      <c r="V92" s="158"/>
    </row>
    <row r="93" spans="16:22">
      <c r="P93" s="157"/>
      <c r="Q93" s="158"/>
      <c r="R93" s="158"/>
      <c r="S93" s="158"/>
      <c r="T93" s="158"/>
      <c r="U93" s="158"/>
      <c r="V93" s="158"/>
    </row>
    <row r="94" spans="16:22">
      <c r="P94" s="157"/>
      <c r="Q94" s="158"/>
      <c r="R94" s="158"/>
      <c r="S94" s="158"/>
      <c r="T94" s="158"/>
      <c r="U94" s="158"/>
      <c r="V94" s="158"/>
    </row>
    <row r="95" spans="16:22">
      <c r="P95" s="157"/>
      <c r="Q95" s="158"/>
      <c r="R95" s="158"/>
      <c r="S95" s="158"/>
      <c r="T95" s="158"/>
      <c r="U95" s="158"/>
      <c r="V95" s="158"/>
    </row>
    <row r="96" spans="16:22">
      <c r="P96" s="157"/>
      <c r="Q96" s="158"/>
      <c r="R96" s="158"/>
      <c r="S96" s="158"/>
      <c r="T96" s="158"/>
      <c r="U96" s="158"/>
      <c r="V96" s="158"/>
    </row>
    <row r="97" spans="16:22">
      <c r="P97" s="157"/>
      <c r="Q97" s="158"/>
      <c r="R97" s="158"/>
      <c r="S97" s="158"/>
      <c r="T97" s="158"/>
      <c r="U97" s="158"/>
      <c r="V97" s="158"/>
    </row>
    <row r="98" spans="16:22">
      <c r="P98" s="157"/>
      <c r="Q98" s="158"/>
      <c r="R98" s="158"/>
      <c r="S98" s="158"/>
      <c r="T98" s="158"/>
      <c r="U98" s="158"/>
      <c r="V98" s="158"/>
    </row>
    <row r="99" spans="16:22">
      <c r="P99" s="157"/>
      <c r="Q99" s="158"/>
      <c r="R99" s="158"/>
      <c r="S99" s="158"/>
      <c r="T99" s="158"/>
      <c r="U99" s="158"/>
      <c r="V99" s="158"/>
    </row>
    <row r="100" spans="16:22">
      <c r="P100" s="157"/>
      <c r="Q100" s="158"/>
      <c r="R100" s="158"/>
      <c r="S100" s="158"/>
      <c r="T100" s="158"/>
      <c r="U100" s="158"/>
      <c r="V100" s="158"/>
    </row>
    <row r="101" spans="16:22">
      <c r="P101" s="157"/>
      <c r="Q101" s="158"/>
      <c r="R101" s="158"/>
      <c r="S101" s="158"/>
      <c r="T101" s="158"/>
      <c r="U101" s="158"/>
      <c r="V101" s="158"/>
    </row>
    <row r="102" spans="16:22">
      <c r="P102" s="157"/>
      <c r="Q102" s="158"/>
      <c r="R102" s="158"/>
      <c r="S102" s="158"/>
      <c r="T102" s="158"/>
      <c r="U102" s="158"/>
      <c r="V102" s="158"/>
    </row>
    <row r="103" spans="16:22">
      <c r="P103" s="157"/>
      <c r="Q103" s="158"/>
      <c r="R103" s="158"/>
      <c r="S103" s="158"/>
      <c r="T103" s="158"/>
      <c r="U103" s="158"/>
      <c r="V103" s="158"/>
    </row>
    <row r="104" spans="16:22">
      <c r="P104" s="157"/>
      <c r="Q104" s="158"/>
      <c r="R104" s="158"/>
      <c r="S104" s="158"/>
      <c r="T104" s="158"/>
      <c r="U104" s="158"/>
      <c r="V104" s="158"/>
    </row>
    <row r="105" spans="16:22">
      <c r="P105" s="157"/>
      <c r="Q105" s="158"/>
      <c r="R105" s="158"/>
      <c r="S105" s="158"/>
      <c r="T105" s="158"/>
      <c r="U105" s="158"/>
      <c r="V105" s="158"/>
    </row>
    <row r="106" spans="16:22">
      <c r="P106" s="157"/>
      <c r="Q106" s="158"/>
      <c r="R106" s="158"/>
      <c r="S106" s="158"/>
      <c r="T106" s="158"/>
      <c r="U106" s="158"/>
      <c r="V106" s="158"/>
    </row>
    <row r="107" spans="16:22">
      <c r="P107" s="157"/>
      <c r="Q107" s="158"/>
      <c r="R107" s="158"/>
      <c r="S107" s="158"/>
      <c r="T107" s="158"/>
      <c r="U107" s="158"/>
      <c r="V107" s="158"/>
    </row>
    <row r="108" spans="16:22">
      <c r="P108" s="157"/>
      <c r="Q108" s="158"/>
      <c r="R108" s="158"/>
      <c r="S108" s="158"/>
      <c r="T108" s="158"/>
      <c r="U108" s="158"/>
      <c r="V108" s="158"/>
    </row>
    <row r="109" spans="16:22">
      <c r="P109" s="157"/>
      <c r="Q109" s="158"/>
      <c r="R109" s="158"/>
      <c r="S109" s="158"/>
      <c r="T109" s="158"/>
      <c r="U109" s="158"/>
      <c r="V109" s="158"/>
    </row>
    <row r="110" spans="16:22">
      <c r="P110" s="157"/>
      <c r="Q110" s="158"/>
      <c r="R110" s="158"/>
      <c r="S110" s="158"/>
      <c r="T110" s="158"/>
      <c r="U110" s="158"/>
      <c r="V110" s="158"/>
    </row>
    <row r="111" spans="16:22">
      <c r="P111" s="157"/>
      <c r="Q111" s="158"/>
      <c r="R111" s="158"/>
      <c r="S111" s="158"/>
      <c r="T111" s="158"/>
      <c r="U111" s="158"/>
      <c r="V111" s="158"/>
    </row>
    <row r="112" spans="16:22">
      <c r="P112" s="157"/>
      <c r="Q112" s="158"/>
      <c r="R112" s="158"/>
      <c r="S112" s="158"/>
      <c r="T112" s="158"/>
      <c r="U112" s="158"/>
      <c r="V112" s="158"/>
    </row>
    <row r="113" spans="16:22">
      <c r="P113" s="157"/>
      <c r="Q113" s="158"/>
      <c r="R113" s="158"/>
      <c r="S113" s="158"/>
      <c r="T113" s="158"/>
      <c r="U113" s="158"/>
      <c r="V113" s="158"/>
    </row>
    <row r="114" spans="16:22">
      <c r="P114" s="157"/>
      <c r="Q114" s="158"/>
      <c r="R114" s="158"/>
      <c r="S114" s="158"/>
      <c r="T114" s="158"/>
      <c r="U114" s="158"/>
      <c r="V114" s="158"/>
    </row>
    <row r="115" spans="16:22">
      <c r="P115" s="157"/>
      <c r="Q115" s="158"/>
      <c r="R115" s="158"/>
      <c r="S115" s="158"/>
      <c r="T115" s="158"/>
      <c r="U115" s="158"/>
      <c r="V115" s="158"/>
    </row>
    <row r="116" spans="16:22">
      <c r="P116" s="157"/>
      <c r="Q116" s="158"/>
      <c r="R116" s="158"/>
      <c r="S116" s="158"/>
      <c r="T116" s="158"/>
      <c r="U116" s="158"/>
      <c r="V116" s="158"/>
    </row>
    <row r="117" spans="16:22">
      <c r="P117" s="157"/>
      <c r="Q117" s="158"/>
      <c r="R117" s="158"/>
      <c r="S117" s="158"/>
      <c r="T117" s="158"/>
      <c r="U117" s="158"/>
      <c r="V117" s="158"/>
    </row>
    <row r="118" spans="16:22">
      <c r="P118" s="157"/>
      <c r="Q118" s="158"/>
      <c r="R118" s="158"/>
      <c r="S118" s="158"/>
      <c r="T118" s="158"/>
      <c r="U118" s="158"/>
      <c r="V118" s="158"/>
    </row>
    <row r="119" spans="16:22">
      <c r="P119" s="157"/>
      <c r="Q119" s="158"/>
      <c r="R119" s="158"/>
      <c r="S119" s="158"/>
      <c r="T119" s="158"/>
      <c r="U119" s="158"/>
      <c r="V119" s="158"/>
    </row>
    <row r="120" spans="16:22">
      <c r="P120" s="157"/>
      <c r="Q120" s="158"/>
      <c r="R120" s="158"/>
      <c r="S120" s="158"/>
      <c r="T120" s="158"/>
      <c r="U120" s="158"/>
      <c r="V120" s="158"/>
    </row>
    <row r="121" spans="16:22">
      <c r="P121" s="157"/>
      <c r="Q121" s="158"/>
      <c r="R121" s="158"/>
      <c r="S121" s="158"/>
      <c r="T121" s="158"/>
      <c r="U121" s="158"/>
      <c r="V121" s="158"/>
    </row>
    <row r="122" spans="16:22">
      <c r="P122" s="157"/>
      <c r="Q122" s="158"/>
      <c r="R122" s="158"/>
      <c r="S122" s="158"/>
      <c r="T122" s="158"/>
      <c r="U122" s="158"/>
      <c r="V122" s="158"/>
    </row>
    <row r="123" spans="16:22">
      <c r="P123" s="157"/>
      <c r="Q123" s="158"/>
      <c r="R123" s="158"/>
      <c r="S123" s="158"/>
      <c r="T123" s="158"/>
      <c r="U123" s="158"/>
      <c r="V123" s="158"/>
    </row>
    <row r="124" spans="16:22">
      <c r="P124" s="157"/>
      <c r="Q124" s="158"/>
      <c r="R124" s="158"/>
      <c r="S124" s="158"/>
      <c r="T124" s="158"/>
      <c r="U124" s="158"/>
      <c r="V124" s="158"/>
    </row>
    <row r="125" spans="16:22">
      <c r="P125" s="157"/>
      <c r="Q125" s="158"/>
      <c r="R125" s="158"/>
      <c r="S125" s="158"/>
      <c r="T125" s="158"/>
      <c r="U125" s="158"/>
      <c r="V125" s="158"/>
    </row>
    <row r="126" spans="16:22">
      <c r="P126" s="157"/>
      <c r="Q126" s="158"/>
      <c r="R126" s="158"/>
      <c r="S126" s="158"/>
      <c r="T126" s="158"/>
      <c r="U126" s="158"/>
      <c r="V126" s="158"/>
    </row>
    <row r="127" spans="16:22">
      <c r="P127" s="157"/>
      <c r="Q127" s="158"/>
      <c r="R127" s="158"/>
      <c r="S127" s="158"/>
      <c r="T127" s="158"/>
      <c r="U127" s="158"/>
      <c r="V127" s="158"/>
    </row>
    <row r="128" spans="16:22">
      <c r="P128" s="157"/>
      <c r="Q128" s="158"/>
      <c r="R128" s="158"/>
      <c r="S128" s="158"/>
      <c r="T128" s="158"/>
      <c r="U128" s="158"/>
      <c r="V128" s="158"/>
    </row>
    <row r="129" spans="16:22">
      <c r="P129" s="157"/>
      <c r="Q129" s="158"/>
      <c r="R129" s="158"/>
      <c r="S129" s="158"/>
      <c r="T129" s="158"/>
      <c r="U129" s="158"/>
      <c r="V129" s="158"/>
    </row>
    <row r="130" spans="16:22">
      <c r="P130" s="157"/>
      <c r="Q130" s="158"/>
      <c r="R130" s="158"/>
      <c r="S130" s="158"/>
      <c r="T130" s="158"/>
      <c r="U130" s="158"/>
      <c r="V130" s="158"/>
    </row>
    <row r="131" spans="16:22">
      <c r="P131" s="157"/>
      <c r="Q131" s="158"/>
      <c r="R131" s="158"/>
      <c r="S131" s="158"/>
      <c r="T131" s="158"/>
      <c r="U131" s="158"/>
      <c r="V131" s="158"/>
    </row>
    <row r="132" spans="16:22">
      <c r="P132" s="157"/>
      <c r="Q132" s="158"/>
      <c r="R132" s="158"/>
      <c r="S132" s="158"/>
      <c r="T132" s="158"/>
      <c r="U132" s="158"/>
      <c r="V132" s="158"/>
    </row>
    <row r="133" spans="16:22">
      <c r="P133" s="157"/>
      <c r="Q133" s="158"/>
      <c r="R133" s="158"/>
      <c r="S133" s="158"/>
      <c r="T133" s="158"/>
      <c r="U133" s="158"/>
      <c r="V133" s="158"/>
    </row>
    <row r="134" spans="16:22">
      <c r="P134" s="157"/>
      <c r="Q134" s="158"/>
      <c r="R134" s="158"/>
      <c r="S134" s="158"/>
      <c r="T134" s="158"/>
      <c r="U134" s="158"/>
      <c r="V134" s="158"/>
    </row>
    <row r="135" spans="16:22">
      <c r="P135" s="157"/>
      <c r="Q135" s="158"/>
      <c r="R135" s="158"/>
      <c r="S135" s="158"/>
      <c r="T135" s="158"/>
      <c r="U135" s="158"/>
      <c r="V135" s="158"/>
    </row>
    <row r="136" spans="16:22">
      <c r="P136" s="157"/>
      <c r="Q136" s="158"/>
      <c r="R136" s="158"/>
      <c r="S136" s="158"/>
      <c r="T136" s="158"/>
      <c r="U136" s="158"/>
      <c r="V136" s="158"/>
    </row>
    <row r="137" spans="16:22">
      <c r="P137" s="157"/>
      <c r="Q137" s="158"/>
      <c r="R137" s="158"/>
      <c r="S137" s="158"/>
      <c r="T137" s="158"/>
      <c r="U137" s="158"/>
      <c r="V137" s="158"/>
    </row>
    <row r="138" spans="16:22">
      <c r="P138" s="157"/>
      <c r="Q138" s="158"/>
      <c r="R138" s="158"/>
      <c r="S138" s="158"/>
      <c r="T138" s="158"/>
      <c r="U138" s="158"/>
      <c r="V138" s="158"/>
    </row>
    <row r="139" spans="16:22">
      <c r="P139" s="157"/>
      <c r="Q139" s="158"/>
      <c r="R139" s="158"/>
      <c r="S139" s="158"/>
      <c r="T139" s="158"/>
      <c r="U139" s="158"/>
      <c r="V139" s="158"/>
    </row>
    <row r="140" spans="16:22">
      <c r="P140" s="157"/>
      <c r="Q140" s="158"/>
      <c r="R140" s="158"/>
      <c r="S140" s="158"/>
      <c r="T140" s="158"/>
      <c r="U140" s="158"/>
      <c r="V140" s="158"/>
    </row>
    <row r="141" spans="16:22">
      <c r="P141" s="157"/>
      <c r="Q141" s="158"/>
      <c r="R141" s="158"/>
      <c r="S141" s="158"/>
      <c r="T141" s="158"/>
      <c r="U141" s="158"/>
      <c r="V141" s="158"/>
    </row>
    <row r="142" spans="16:22">
      <c r="P142" s="157"/>
      <c r="Q142" s="158"/>
      <c r="R142" s="158"/>
      <c r="S142" s="158"/>
      <c r="T142" s="158"/>
      <c r="U142" s="158"/>
      <c r="V142" s="158"/>
    </row>
    <row r="143" spans="16:22">
      <c r="P143" s="157"/>
      <c r="Q143" s="158"/>
      <c r="R143" s="158"/>
      <c r="S143" s="158"/>
      <c r="T143" s="158"/>
      <c r="U143" s="158"/>
      <c r="V143" s="158"/>
    </row>
    <row r="144" spans="16:22">
      <c r="P144" s="157"/>
      <c r="Q144" s="158"/>
      <c r="R144" s="158"/>
      <c r="S144" s="158"/>
      <c r="T144" s="158"/>
      <c r="U144" s="158"/>
      <c r="V144" s="158"/>
    </row>
    <row r="145" spans="16:22">
      <c r="P145" s="157"/>
      <c r="Q145" s="158"/>
      <c r="R145" s="158"/>
      <c r="S145" s="158"/>
      <c r="T145" s="158"/>
      <c r="U145" s="158"/>
      <c r="V145" s="158"/>
    </row>
    <row r="146" spans="16:22">
      <c r="P146" s="157"/>
      <c r="Q146" s="158"/>
      <c r="R146" s="158"/>
      <c r="S146" s="158"/>
      <c r="T146" s="158"/>
      <c r="U146" s="158"/>
      <c r="V146" s="158"/>
    </row>
    <row r="147" spans="16:22">
      <c r="P147" s="157"/>
      <c r="Q147" s="158"/>
      <c r="R147" s="158"/>
      <c r="S147" s="158"/>
      <c r="T147" s="158"/>
      <c r="U147" s="158"/>
      <c r="V147" s="158"/>
    </row>
    <row r="148" spans="16:22">
      <c r="P148" s="157"/>
      <c r="Q148" s="158"/>
      <c r="R148" s="158"/>
      <c r="S148" s="158"/>
      <c r="T148" s="158"/>
      <c r="U148" s="158"/>
      <c r="V148" s="158"/>
    </row>
    <row r="149" spans="16:22">
      <c r="P149" s="157"/>
      <c r="Q149" s="158"/>
      <c r="R149" s="158"/>
      <c r="S149" s="158"/>
      <c r="T149" s="158"/>
      <c r="U149" s="158"/>
      <c r="V149" s="158"/>
    </row>
    <row r="150" spans="16:22">
      <c r="P150" s="157"/>
      <c r="Q150" s="158"/>
      <c r="R150" s="158"/>
      <c r="S150" s="158"/>
      <c r="T150" s="158"/>
      <c r="U150" s="158"/>
      <c r="V150" s="158"/>
    </row>
    <row r="151" spans="16:22">
      <c r="P151" s="157"/>
      <c r="Q151" s="158"/>
      <c r="R151" s="158"/>
      <c r="S151" s="158"/>
      <c r="T151" s="158"/>
      <c r="U151" s="158"/>
      <c r="V151" s="158"/>
    </row>
    <row r="152" spans="16:22">
      <c r="P152" s="157"/>
      <c r="Q152" s="158"/>
      <c r="R152" s="158"/>
      <c r="S152" s="158"/>
      <c r="T152" s="158"/>
      <c r="U152" s="158"/>
      <c r="V152" s="158"/>
    </row>
    <row r="153" spans="16:22">
      <c r="P153" s="157"/>
      <c r="Q153" s="158"/>
      <c r="R153" s="158"/>
      <c r="S153" s="158"/>
      <c r="T153" s="158"/>
      <c r="U153" s="158"/>
      <c r="V153" s="158"/>
    </row>
    <row r="154" spans="16:22">
      <c r="P154" s="157"/>
      <c r="Q154" s="158"/>
      <c r="R154" s="158"/>
      <c r="S154" s="158"/>
      <c r="T154" s="158"/>
      <c r="U154" s="158"/>
      <c r="V154" s="158"/>
    </row>
    <row r="155" spans="16:22">
      <c r="P155" s="157"/>
      <c r="Q155" s="158"/>
      <c r="R155" s="158"/>
      <c r="S155" s="158"/>
      <c r="T155" s="158"/>
      <c r="U155" s="158"/>
      <c r="V155" s="158"/>
    </row>
    <row r="156" spans="16:22">
      <c r="P156" s="157"/>
      <c r="Q156" s="158"/>
      <c r="R156" s="158"/>
      <c r="S156" s="158"/>
      <c r="T156" s="158"/>
      <c r="U156" s="158"/>
      <c r="V156" s="158"/>
    </row>
    <row r="157" spans="16:22">
      <c r="P157" s="157"/>
      <c r="Q157" s="158"/>
      <c r="R157" s="158"/>
      <c r="S157" s="158"/>
      <c r="T157" s="158"/>
      <c r="U157" s="158"/>
      <c r="V157" s="158"/>
    </row>
    <row r="158" spans="16:22">
      <c r="P158" s="157"/>
      <c r="Q158" s="158"/>
      <c r="R158" s="158"/>
      <c r="S158" s="158"/>
      <c r="T158" s="158"/>
      <c r="U158" s="158"/>
      <c r="V158" s="158"/>
    </row>
    <row r="159" spans="16:22">
      <c r="P159" s="157"/>
      <c r="Q159" s="158"/>
      <c r="R159" s="158"/>
      <c r="S159" s="158"/>
      <c r="T159" s="158"/>
      <c r="U159" s="158"/>
      <c r="V159" s="158"/>
    </row>
    <row r="160" spans="16:22">
      <c r="P160" s="157"/>
      <c r="Q160" s="158"/>
      <c r="R160" s="158"/>
      <c r="S160" s="158"/>
      <c r="T160" s="158"/>
      <c r="U160" s="158"/>
      <c r="V160" s="158"/>
    </row>
    <row r="161" spans="16:22">
      <c r="P161" s="157"/>
      <c r="Q161" s="158"/>
      <c r="R161" s="158"/>
      <c r="S161" s="158"/>
      <c r="T161" s="158"/>
      <c r="U161" s="158"/>
      <c r="V161" s="158"/>
    </row>
    <row r="162" spans="16:22">
      <c r="P162" s="157"/>
      <c r="Q162" s="158"/>
      <c r="R162" s="158"/>
      <c r="S162" s="158"/>
      <c r="T162" s="158"/>
      <c r="U162" s="158"/>
      <c r="V162" s="158"/>
    </row>
    <row r="163" spans="16:22">
      <c r="P163" s="157"/>
      <c r="Q163" s="158"/>
      <c r="R163" s="158"/>
      <c r="S163" s="158"/>
      <c r="T163" s="158"/>
      <c r="U163" s="158"/>
      <c r="V163" s="158"/>
    </row>
    <row r="164" spans="16:22">
      <c r="P164" s="157"/>
      <c r="Q164" s="158"/>
      <c r="R164" s="158"/>
      <c r="S164" s="158"/>
      <c r="T164" s="158"/>
      <c r="U164" s="158"/>
      <c r="V164" s="158"/>
    </row>
    <row r="165" spans="16:22">
      <c r="P165" s="157"/>
      <c r="Q165" s="158"/>
      <c r="R165" s="158"/>
      <c r="S165" s="158"/>
      <c r="T165" s="158"/>
      <c r="U165" s="158"/>
      <c r="V165" s="158"/>
    </row>
    <row r="166" spans="16:22">
      <c r="P166" s="157"/>
      <c r="Q166" s="158"/>
      <c r="R166" s="158"/>
      <c r="S166" s="158"/>
      <c r="T166" s="158"/>
      <c r="U166" s="158"/>
      <c r="V166" s="158"/>
    </row>
    <row r="167" spans="16:22">
      <c r="P167" s="157"/>
      <c r="Q167" s="158"/>
      <c r="R167" s="158"/>
      <c r="S167" s="158"/>
      <c r="T167" s="158"/>
      <c r="U167" s="158"/>
      <c r="V167" s="158"/>
    </row>
    <row r="168" spans="16:22">
      <c r="P168" s="157"/>
      <c r="Q168" s="158"/>
      <c r="R168" s="158"/>
      <c r="S168" s="158"/>
      <c r="T168" s="158"/>
      <c r="U168" s="158"/>
      <c r="V168" s="158"/>
    </row>
    <row r="169" spans="16:22">
      <c r="P169" s="157"/>
      <c r="Q169" s="158"/>
      <c r="R169" s="158"/>
      <c r="S169" s="158"/>
      <c r="T169" s="158"/>
      <c r="U169" s="158"/>
      <c r="V169" s="158"/>
    </row>
    <row r="170" spans="16:22">
      <c r="P170" s="157"/>
      <c r="Q170" s="158"/>
      <c r="R170" s="158"/>
      <c r="S170" s="158"/>
      <c r="T170" s="158"/>
      <c r="U170" s="158"/>
      <c r="V170" s="158"/>
    </row>
    <row r="171" spans="16:22">
      <c r="P171" s="157"/>
      <c r="Q171" s="158"/>
      <c r="R171" s="158"/>
      <c r="S171" s="158"/>
      <c r="T171" s="158"/>
      <c r="U171" s="158"/>
      <c r="V171" s="158"/>
    </row>
    <row r="172" spans="16:22">
      <c r="P172" s="157"/>
      <c r="Q172" s="158"/>
      <c r="R172" s="158"/>
      <c r="S172" s="158"/>
      <c r="T172" s="158"/>
      <c r="U172" s="158"/>
      <c r="V172" s="158"/>
    </row>
    <row r="173" spans="16:22">
      <c r="P173" s="157"/>
      <c r="Q173" s="158"/>
      <c r="R173" s="158"/>
      <c r="S173" s="158"/>
      <c r="T173" s="158"/>
      <c r="U173" s="158"/>
      <c r="V173" s="158"/>
    </row>
    <row r="174" spans="16:22">
      <c r="P174" s="157"/>
      <c r="Q174" s="158"/>
      <c r="R174" s="158"/>
      <c r="S174" s="158"/>
      <c r="T174" s="158"/>
      <c r="U174" s="158"/>
      <c r="V174" s="158"/>
    </row>
    <row r="175" spans="16:22">
      <c r="P175" s="157"/>
      <c r="Q175" s="158"/>
      <c r="R175" s="158"/>
      <c r="S175" s="158"/>
      <c r="T175" s="158"/>
      <c r="U175" s="158"/>
      <c r="V175" s="158"/>
    </row>
    <row r="176" spans="16:22">
      <c r="P176" s="157"/>
      <c r="Q176" s="158"/>
      <c r="R176" s="158"/>
      <c r="S176" s="158"/>
      <c r="T176" s="158"/>
      <c r="U176" s="158"/>
      <c r="V176" s="158"/>
    </row>
    <row r="177" spans="16:22">
      <c r="P177" s="157"/>
      <c r="Q177" s="158"/>
      <c r="R177" s="158"/>
      <c r="S177" s="158"/>
      <c r="T177" s="158"/>
      <c r="U177" s="158"/>
      <c r="V177" s="158"/>
    </row>
    <row r="178" spans="16:22">
      <c r="P178" s="157"/>
      <c r="Q178" s="158"/>
      <c r="R178" s="158"/>
      <c r="S178" s="158"/>
      <c r="T178" s="158"/>
      <c r="U178" s="158"/>
      <c r="V178" s="158"/>
    </row>
    <row r="179" spans="16:22">
      <c r="P179" s="157"/>
      <c r="Q179" s="158"/>
      <c r="R179" s="158"/>
      <c r="S179" s="158"/>
      <c r="T179" s="158"/>
      <c r="U179" s="158"/>
      <c r="V179" s="158"/>
    </row>
    <row r="180" spans="16:22">
      <c r="P180" s="157"/>
      <c r="Q180" s="158"/>
      <c r="R180" s="158"/>
      <c r="S180" s="158"/>
      <c r="T180" s="158"/>
      <c r="U180" s="158"/>
      <c r="V180" s="158"/>
    </row>
    <row r="181" spans="16:22">
      <c r="P181" s="157"/>
      <c r="Q181" s="158"/>
      <c r="R181" s="158"/>
      <c r="S181" s="158"/>
      <c r="T181" s="158"/>
      <c r="U181" s="158"/>
      <c r="V181" s="158"/>
    </row>
    <row r="182" spans="16:22">
      <c r="P182" s="157"/>
      <c r="Q182" s="158"/>
      <c r="R182" s="158"/>
      <c r="S182" s="158"/>
      <c r="T182" s="158"/>
      <c r="U182" s="158"/>
      <c r="V182" s="158"/>
    </row>
    <row r="183" spans="16:22">
      <c r="P183" s="157"/>
      <c r="Q183" s="158"/>
      <c r="R183" s="158"/>
      <c r="S183" s="158"/>
      <c r="T183" s="158"/>
      <c r="U183" s="158"/>
      <c r="V183" s="158"/>
    </row>
    <row r="184" spans="16:22">
      <c r="P184" s="157"/>
      <c r="Q184" s="158"/>
      <c r="R184" s="158"/>
      <c r="S184" s="158"/>
      <c r="T184" s="158"/>
      <c r="U184" s="158"/>
      <c r="V184" s="158"/>
    </row>
    <row r="185" spans="16:22">
      <c r="P185" s="157"/>
      <c r="Q185" s="158"/>
      <c r="R185" s="158"/>
      <c r="S185" s="158"/>
      <c r="T185" s="158"/>
      <c r="U185" s="158"/>
      <c r="V185" s="158"/>
    </row>
    <row r="186" spans="16:22">
      <c r="P186" s="157"/>
      <c r="Q186" s="158"/>
      <c r="R186" s="158"/>
      <c r="S186" s="158"/>
      <c r="T186" s="158"/>
      <c r="U186" s="158"/>
      <c r="V186" s="158"/>
    </row>
    <row r="187" spans="16:22">
      <c r="P187" s="157"/>
      <c r="Q187" s="158"/>
      <c r="R187" s="158"/>
      <c r="S187" s="158"/>
      <c r="T187" s="158"/>
      <c r="U187" s="158"/>
      <c r="V187" s="158"/>
    </row>
    <row r="188" spans="16:22">
      <c r="P188" s="157"/>
      <c r="Q188" s="158"/>
      <c r="R188" s="158"/>
      <c r="S188" s="158"/>
      <c r="T188" s="158"/>
      <c r="U188" s="158"/>
      <c r="V188" s="158"/>
    </row>
    <row r="189" spans="16:22">
      <c r="P189" s="157"/>
      <c r="Q189" s="158"/>
      <c r="R189" s="158"/>
      <c r="S189" s="158"/>
      <c r="T189" s="158"/>
      <c r="U189" s="158"/>
      <c r="V189" s="158"/>
    </row>
    <row r="190" spans="16:22">
      <c r="P190" s="157"/>
      <c r="Q190" s="158"/>
      <c r="R190" s="158"/>
      <c r="S190" s="158"/>
      <c r="T190" s="158"/>
      <c r="U190" s="158"/>
      <c r="V190" s="158"/>
    </row>
    <row r="191" spans="16:22">
      <c r="P191" s="157"/>
      <c r="Q191" s="158"/>
      <c r="R191" s="158"/>
      <c r="S191" s="158"/>
      <c r="T191" s="158"/>
      <c r="U191" s="158"/>
      <c r="V191" s="158"/>
    </row>
    <row r="192" spans="16:22">
      <c r="P192" s="157"/>
      <c r="Q192" s="158"/>
      <c r="R192" s="158"/>
      <c r="S192" s="158"/>
      <c r="T192" s="158"/>
      <c r="U192" s="158"/>
      <c r="V192" s="158"/>
    </row>
    <row r="193" spans="16:22">
      <c r="P193" s="157"/>
      <c r="Q193" s="158"/>
      <c r="R193" s="158"/>
      <c r="S193" s="158"/>
      <c r="T193" s="158"/>
      <c r="U193" s="158"/>
      <c r="V193" s="158"/>
    </row>
    <row r="194" spans="16:22">
      <c r="P194" s="157"/>
      <c r="Q194" s="158"/>
      <c r="R194" s="158"/>
      <c r="S194" s="158"/>
      <c r="T194" s="158"/>
      <c r="U194" s="158"/>
      <c r="V194" s="158"/>
    </row>
    <row r="195" spans="16:22">
      <c r="P195" s="157"/>
      <c r="Q195" s="158"/>
      <c r="R195" s="158"/>
      <c r="S195" s="158"/>
      <c r="T195" s="158"/>
      <c r="U195" s="158"/>
      <c r="V195" s="158"/>
    </row>
    <row r="196" spans="16:22">
      <c r="P196" s="157"/>
      <c r="Q196" s="158"/>
      <c r="R196" s="158"/>
      <c r="S196" s="158"/>
      <c r="T196" s="158"/>
      <c r="U196" s="158"/>
      <c r="V196" s="158"/>
    </row>
    <row r="197" spans="16:22">
      <c r="P197" s="157"/>
      <c r="Q197" s="158"/>
      <c r="R197" s="158"/>
      <c r="S197" s="158"/>
      <c r="T197" s="158"/>
      <c r="U197" s="158"/>
      <c r="V197" s="158"/>
    </row>
    <row r="198" spans="16:22">
      <c r="P198" s="157"/>
      <c r="Q198" s="158"/>
      <c r="R198" s="158"/>
      <c r="S198" s="158"/>
      <c r="T198" s="158"/>
      <c r="U198" s="158"/>
      <c r="V198" s="158"/>
    </row>
    <row r="199" spans="16:22">
      <c r="P199" s="157"/>
      <c r="Q199" s="158"/>
      <c r="R199" s="158"/>
      <c r="S199" s="158"/>
      <c r="T199" s="158"/>
      <c r="U199" s="158"/>
      <c r="V199" s="158"/>
    </row>
    <row r="200" spans="16:22">
      <c r="P200" s="157"/>
      <c r="Q200" s="158"/>
      <c r="R200" s="158"/>
      <c r="S200" s="158"/>
      <c r="T200" s="158"/>
      <c r="U200" s="158"/>
      <c r="V200" s="158"/>
    </row>
    <row r="201" spans="16:22">
      <c r="P201" s="157"/>
      <c r="Q201" s="158"/>
      <c r="R201" s="158"/>
      <c r="S201" s="158"/>
      <c r="T201" s="158"/>
      <c r="U201" s="158"/>
      <c r="V201" s="158"/>
    </row>
    <row r="202" spans="16:22">
      <c r="P202" s="157"/>
      <c r="Q202" s="158"/>
      <c r="R202" s="158"/>
      <c r="S202" s="158"/>
      <c r="T202" s="158"/>
      <c r="U202" s="158"/>
      <c r="V202" s="158"/>
    </row>
    <row r="203" spans="16:22">
      <c r="P203" s="157"/>
      <c r="Q203" s="158"/>
      <c r="R203" s="158"/>
      <c r="S203" s="158"/>
      <c r="T203" s="158"/>
      <c r="U203" s="158"/>
      <c r="V203" s="158"/>
    </row>
    <row r="204" spans="16:22">
      <c r="P204" s="157"/>
      <c r="Q204" s="158"/>
      <c r="R204" s="158"/>
      <c r="S204" s="158"/>
      <c r="T204" s="158"/>
      <c r="U204" s="158"/>
      <c r="V204" s="158"/>
    </row>
    <row r="205" spans="16:22">
      <c r="P205" s="157"/>
      <c r="Q205" s="158"/>
      <c r="R205" s="158"/>
      <c r="S205" s="158"/>
      <c r="T205" s="158"/>
      <c r="U205" s="158"/>
      <c r="V205" s="158"/>
    </row>
    <row r="206" spans="16:22">
      <c r="P206" s="157"/>
      <c r="Q206" s="158"/>
      <c r="R206" s="158"/>
      <c r="S206" s="158"/>
      <c r="T206" s="158"/>
      <c r="U206" s="158"/>
      <c r="V206" s="158"/>
    </row>
    <row r="207" spans="16:22">
      <c r="P207" s="157"/>
      <c r="Q207" s="158"/>
      <c r="R207" s="158"/>
      <c r="S207" s="158"/>
      <c r="T207" s="158"/>
      <c r="U207" s="158"/>
      <c r="V207" s="158"/>
    </row>
    <row r="208" spans="16:22">
      <c r="P208" s="157"/>
      <c r="Q208" s="158"/>
      <c r="R208" s="158"/>
      <c r="S208" s="158"/>
      <c r="T208" s="158"/>
      <c r="U208" s="158"/>
      <c r="V208" s="158"/>
    </row>
    <row r="209" spans="16:22">
      <c r="P209" s="157"/>
      <c r="Q209" s="158"/>
      <c r="R209" s="158"/>
      <c r="S209" s="158"/>
      <c r="T209" s="158"/>
      <c r="U209" s="158"/>
      <c r="V209" s="158"/>
    </row>
    <row r="210" spans="16:22">
      <c r="P210" s="157"/>
      <c r="Q210" s="158"/>
      <c r="R210" s="158"/>
      <c r="S210" s="158"/>
      <c r="T210" s="158"/>
      <c r="U210" s="158"/>
      <c r="V210" s="158"/>
    </row>
    <row r="211" spans="16:22">
      <c r="P211" s="157"/>
      <c r="Q211" s="158"/>
      <c r="R211" s="158"/>
      <c r="S211" s="158"/>
      <c r="T211" s="158"/>
      <c r="U211" s="158"/>
      <c r="V211" s="158"/>
    </row>
    <row r="212" spans="16:22">
      <c r="P212" s="157"/>
      <c r="Q212" s="158"/>
      <c r="R212" s="158"/>
      <c r="S212" s="158"/>
      <c r="T212" s="158"/>
      <c r="U212" s="158"/>
      <c r="V212" s="158"/>
    </row>
    <row r="213" spans="16:22">
      <c r="P213" s="157"/>
      <c r="Q213" s="158"/>
      <c r="R213" s="158"/>
      <c r="S213" s="158"/>
      <c r="T213" s="158"/>
      <c r="U213" s="158"/>
      <c r="V213" s="158"/>
    </row>
  </sheetData>
  <mergeCells count="3">
    <mergeCell ref="A1:O1"/>
    <mergeCell ref="A2:O2"/>
    <mergeCell ref="A3:O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Header>&amp;R&amp;"Calibri,Normál"18. melléklet
Ezer Ft-ban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B2:E34"/>
  <sheetViews>
    <sheetView workbookViewId="0">
      <selection activeCell="B4" sqref="B4"/>
    </sheetView>
  </sheetViews>
  <sheetFormatPr defaultRowHeight="15"/>
  <cols>
    <col min="1" max="1" width="8.28515625" style="366" customWidth="1"/>
    <col min="2" max="2" width="48.28515625" style="364" bestFit="1" customWidth="1"/>
    <col min="3" max="3" width="12.140625" style="364" customWidth="1"/>
    <col min="4" max="4" width="9.140625" style="366"/>
    <col min="5" max="5" width="8.28515625" style="366" customWidth="1"/>
    <col min="6" max="16384" width="9.140625" style="366"/>
  </cols>
  <sheetData>
    <row r="2" spans="2:5">
      <c r="D2" s="390" t="s">
        <v>638</v>
      </c>
    </row>
    <row r="4" spans="2:5">
      <c r="D4" s="390" t="s">
        <v>152</v>
      </c>
    </row>
    <row r="5" spans="2:5" ht="14.25" customHeight="1"/>
    <row r="6" spans="2:5" ht="14.25" customHeight="1">
      <c r="D6" s="390"/>
      <c r="E6" s="390"/>
    </row>
    <row r="7" spans="2:5" ht="14.25" customHeight="1">
      <c r="B7" s="681" t="s">
        <v>616</v>
      </c>
      <c r="C7" s="681"/>
      <c r="D7" s="390"/>
      <c r="E7" s="390"/>
    </row>
    <row r="8" spans="2:5" ht="14.25" customHeight="1">
      <c r="B8" s="681" t="s">
        <v>617</v>
      </c>
      <c r="C8" s="681"/>
      <c r="D8" s="390"/>
      <c r="E8" s="390"/>
    </row>
    <row r="9" spans="2:5">
      <c r="B9" s="681" t="s">
        <v>618</v>
      </c>
      <c r="C9" s="681"/>
    </row>
    <row r="13" spans="2:5" ht="24.75" customHeight="1">
      <c r="B13" s="679" t="s">
        <v>59</v>
      </c>
      <c r="C13" s="680"/>
      <c r="E13" s="572"/>
    </row>
    <row r="14" spans="2:5">
      <c r="B14" s="381"/>
      <c r="C14" s="381"/>
    </row>
    <row r="15" spans="2:5">
      <c r="B15" s="395" t="s">
        <v>608</v>
      </c>
      <c r="C15" s="394">
        <v>130000</v>
      </c>
    </row>
    <row r="16" spans="2:5">
      <c r="B16" s="395" t="s">
        <v>341</v>
      </c>
      <c r="C16" s="394">
        <v>40500</v>
      </c>
    </row>
    <row r="17" spans="2:3">
      <c r="B17" s="395" t="s">
        <v>343</v>
      </c>
      <c r="C17" s="394">
        <v>30000</v>
      </c>
    </row>
    <row r="18" spans="2:3">
      <c r="B18" s="395" t="s">
        <v>609</v>
      </c>
      <c r="C18" s="394"/>
    </row>
    <row r="19" spans="2:3">
      <c r="B19" s="395"/>
      <c r="C19" s="394"/>
    </row>
    <row r="20" spans="2:3" ht="23.25" customHeight="1">
      <c r="B20" s="573" t="s">
        <v>614</v>
      </c>
      <c r="C20" s="574">
        <f>SUM(C15:C19)</f>
        <v>200500</v>
      </c>
    </row>
    <row r="23" spans="2:3" ht="24.75" customHeight="1">
      <c r="B23" s="679" t="s">
        <v>610</v>
      </c>
      <c r="C23" s="680"/>
    </row>
    <row r="24" spans="2:3">
      <c r="B24" s="381"/>
      <c r="C24" s="381"/>
    </row>
    <row r="25" spans="2:3">
      <c r="B25" s="395" t="s">
        <v>611</v>
      </c>
      <c r="C25" s="394">
        <v>51242</v>
      </c>
    </row>
    <row r="26" spans="2:3">
      <c r="B26" s="395" t="s">
        <v>612</v>
      </c>
      <c r="C26" s="394">
        <v>10561</v>
      </c>
    </row>
    <row r="27" spans="2:3">
      <c r="B27" s="395" t="s">
        <v>24</v>
      </c>
      <c r="C27" s="394">
        <v>64996</v>
      </c>
    </row>
    <row r="28" spans="2:3">
      <c r="B28" s="395" t="s">
        <v>613</v>
      </c>
      <c r="C28" s="394">
        <v>34169</v>
      </c>
    </row>
    <row r="29" spans="2:3">
      <c r="B29" s="395" t="s">
        <v>329</v>
      </c>
      <c r="C29" s="394">
        <v>100871</v>
      </c>
    </row>
    <row r="30" spans="2:3">
      <c r="B30" s="395" t="s">
        <v>217</v>
      </c>
      <c r="C30" s="394">
        <v>17983</v>
      </c>
    </row>
    <row r="31" spans="2:3">
      <c r="B31" s="395" t="s">
        <v>216</v>
      </c>
      <c r="C31" s="394">
        <v>0</v>
      </c>
    </row>
    <row r="32" spans="2:3">
      <c r="B32" s="395" t="s">
        <v>26</v>
      </c>
      <c r="C32" s="394">
        <v>10960</v>
      </c>
    </row>
    <row r="33" spans="2:3">
      <c r="B33" s="381"/>
      <c r="C33" s="571"/>
    </row>
    <row r="34" spans="2:3" ht="23.25" customHeight="1">
      <c r="B34" s="573" t="s">
        <v>615</v>
      </c>
      <c r="C34" s="574">
        <f>SUM(C25:C33)</f>
        <v>290782</v>
      </c>
    </row>
  </sheetData>
  <mergeCells count="5">
    <mergeCell ref="B13:C13"/>
    <mergeCell ref="B23:C23"/>
    <mergeCell ref="B7:C7"/>
    <mergeCell ref="B8:C8"/>
    <mergeCell ref="B9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2"/>
  <sheetViews>
    <sheetView topLeftCell="A13" workbookViewId="0">
      <selection activeCell="E23" sqref="E23"/>
    </sheetView>
  </sheetViews>
  <sheetFormatPr defaultRowHeight="15"/>
  <cols>
    <col min="1" max="1" width="2" style="364" customWidth="1"/>
    <col min="2" max="2" width="6.28515625" style="364" customWidth="1"/>
    <col min="3" max="3" width="29" style="364" customWidth="1"/>
    <col min="4" max="4" width="10.5703125" style="364" customWidth="1"/>
    <col min="5" max="10" width="9.140625" style="364" customWidth="1"/>
    <col min="11" max="18" width="9.140625" style="364"/>
    <col min="19" max="19" width="10.42578125" style="364" customWidth="1"/>
    <col min="20" max="20" width="9.140625" style="364"/>
    <col min="21" max="16384" width="9.140625" style="366"/>
  </cols>
  <sheetData>
    <row r="1" spans="1:20" ht="41.25" customHeight="1"/>
    <row r="2" spans="1:20" ht="21.75" customHeight="1">
      <c r="B2" s="365"/>
      <c r="C2" s="387" t="s">
        <v>356</v>
      </c>
      <c r="D2" s="381">
        <v>66020</v>
      </c>
      <c r="E2" s="381" t="s">
        <v>357</v>
      </c>
      <c r="F2" s="381">
        <v>64010</v>
      </c>
      <c r="G2" s="381">
        <v>86090</v>
      </c>
      <c r="H2" s="381">
        <v>74031</v>
      </c>
      <c r="I2" s="381">
        <v>11130</v>
      </c>
      <c r="J2" s="381">
        <v>41233</v>
      </c>
      <c r="K2" s="388">
        <v>31030</v>
      </c>
      <c r="L2" s="388">
        <v>82070</v>
      </c>
      <c r="M2" s="388">
        <v>106010</v>
      </c>
      <c r="N2" s="388">
        <v>105010</v>
      </c>
      <c r="O2" s="388">
        <v>106020</v>
      </c>
      <c r="P2" s="388">
        <v>104051</v>
      </c>
      <c r="Q2" s="388">
        <v>107060</v>
      </c>
      <c r="R2" s="388">
        <v>101150</v>
      </c>
      <c r="S2" s="389" t="s">
        <v>48</v>
      </c>
    </row>
    <row r="3" spans="1:20" s="396" customFormat="1" ht="15.6" customHeight="1">
      <c r="A3" s="390"/>
      <c r="B3" s="391" t="s">
        <v>309</v>
      </c>
      <c r="C3" s="392" t="s">
        <v>310</v>
      </c>
      <c r="D3" s="393"/>
      <c r="E3" s="393">
        <v>2760</v>
      </c>
      <c r="F3" s="393"/>
      <c r="G3" s="394"/>
      <c r="H3" s="393">
        <v>16095</v>
      </c>
      <c r="I3" s="393">
        <v>10798</v>
      </c>
      <c r="J3" s="393">
        <v>126163</v>
      </c>
      <c r="K3" s="393">
        <v>6515</v>
      </c>
      <c r="L3" s="393">
        <v>1812</v>
      </c>
      <c r="M3" s="394"/>
      <c r="N3" s="395"/>
      <c r="O3" s="395"/>
      <c r="P3" s="395"/>
      <c r="Q3" s="395"/>
      <c r="R3" s="395"/>
      <c r="S3" s="393">
        <f>SUM(D3:R3)</f>
        <v>164143</v>
      </c>
      <c r="T3" s="390"/>
    </row>
    <row r="4" spans="1:20" s="396" customFormat="1" ht="15.6" customHeight="1">
      <c r="A4" s="390"/>
      <c r="B4" s="447" t="s">
        <v>311</v>
      </c>
      <c r="C4" s="395" t="s">
        <v>312</v>
      </c>
      <c r="D4" s="394"/>
      <c r="E4" s="394">
        <v>1640</v>
      </c>
      <c r="F4" s="394"/>
      <c r="G4" s="394">
        <v>200</v>
      </c>
      <c r="H4" s="394">
        <v>180</v>
      </c>
      <c r="I4" s="394">
        <v>24341</v>
      </c>
      <c r="J4" s="394">
        <v>0</v>
      </c>
      <c r="K4" s="394">
        <v>0</v>
      </c>
      <c r="L4" s="394">
        <v>1800</v>
      </c>
      <c r="M4" s="394"/>
      <c r="N4" s="395"/>
      <c r="O4" s="395"/>
      <c r="P4" s="395"/>
      <c r="Q4" s="395"/>
      <c r="R4" s="395"/>
      <c r="S4" s="394">
        <f>SUM(D4:R4)</f>
        <v>28161</v>
      </c>
      <c r="T4" s="390"/>
    </row>
    <row r="5" spans="1:20" s="400" customFormat="1" ht="15.6" customHeight="1">
      <c r="A5" s="397"/>
      <c r="B5" s="401" t="s">
        <v>313</v>
      </c>
      <c r="C5" s="402" t="s">
        <v>66</v>
      </c>
      <c r="D5" s="403"/>
      <c r="E5" s="403">
        <f>SUM(E3:E4)</f>
        <v>4400</v>
      </c>
      <c r="F5" s="403"/>
      <c r="G5" s="403">
        <f t="shared" ref="G5:L5" si="0">SUM(G3:G4)</f>
        <v>200</v>
      </c>
      <c r="H5" s="403">
        <f t="shared" si="0"/>
        <v>16275</v>
      </c>
      <c r="I5" s="403">
        <f t="shared" si="0"/>
        <v>35139</v>
      </c>
      <c r="J5" s="403">
        <f t="shared" si="0"/>
        <v>126163</v>
      </c>
      <c r="K5" s="403">
        <f t="shared" si="0"/>
        <v>6515</v>
      </c>
      <c r="L5" s="403">
        <f t="shared" si="0"/>
        <v>3612</v>
      </c>
      <c r="M5" s="403"/>
      <c r="N5" s="402"/>
      <c r="O5" s="402"/>
      <c r="P5" s="402"/>
      <c r="Q5" s="402"/>
      <c r="R5" s="402"/>
      <c r="S5" s="403">
        <f>SUM(S3:S4)</f>
        <v>192304</v>
      </c>
      <c r="T5" s="397"/>
    </row>
    <row r="6" spans="1:20" s="408" customFormat="1" ht="26.25" customHeight="1">
      <c r="A6" s="404"/>
      <c r="B6" s="401" t="s">
        <v>314</v>
      </c>
      <c r="C6" s="405" t="s">
        <v>315</v>
      </c>
      <c r="D6" s="406"/>
      <c r="E6" s="406">
        <v>1190</v>
      </c>
      <c r="F6" s="406"/>
      <c r="G6" s="406">
        <v>55</v>
      </c>
      <c r="H6" s="406">
        <v>4070</v>
      </c>
      <c r="I6" s="406">
        <v>9475</v>
      </c>
      <c r="J6" s="406">
        <v>17032</v>
      </c>
      <c r="K6" s="406">
        <v>1545</v>
      </c>
      <c r="L6" s="406">
        <v>972</v>
      </c>
      <c r="M6" s="406"/>
      <c r="N6" s="407"/>
      <c r="O6" s="407"/>
      <c r="P6" s="407"/>
      <c r="Q6" s="407"/>
      <c r="R6" s="407"/>
      <c r="S6" s="406">
        <f t="shared" ref="S6:S19" si="1">SUM(D6:R6)</f>
        <v>34339</v>
      </c>
      <c r="T6" s="404"/>
    </row>
    <row r="7" spans="1:20" s="400" customFormat="1" ht="15.6" customHeight="1">
      <c r="A7" s="397"/>
      <c r="B7" s="391" t="s">
        <v>316</v>
      </c>
      <c r="C7" s="392" t="s">
        <v>317</v>
      </c>
      <c r="D7" s="393">
        <v>500</v>
      </c>
      <c r="E7" s="393">
        <v>500</v>
      </c>
      <c r="F7" s="393"/>
      <c r="G7" s="393"/>
      <c r="H7" s="393">
        <v>830</v>
      </c>
      <c r="I7" s="393"/>
      <c r="J7" s="393">
        <v>20545</v>
      </c>
      <c r="K7" s="393">
        <v>270</v>
      </c>
      <c r="L7" s="393">
        <v>90</v>
      </c>
      <c r="M7" s="393"/>
      <c r="N7" s="392"/>
      <c r="O7" s="392"/>
      <c r="P7" s="392"/>
      <c r="Q7" s="392"/>
      <c r="R7" s="392"/>
      <c r="S7" s="393">
        <f t="shared" si="1"/>
        <v>22735</v>
      </c>
      <c r="T7" s="397"/>
    </row>
    <row r="8" spans="1:20" s="400" customFormat="1" ht="15.6" customHeight="1">
      <c r="A8" s="397"/>
      <c r="B8" s="391" t="s">
        <v>318</v>
      </c>
      <c r="C8" s="392" t="s">
        <v>319</v>
      </c>
      <c r="D8" s="393">
        <v>200</v>
      </c>
      <c r="E8" s="393">
        <v>40</v>
      </c>
      <c r="F8" s="393"/>
      <c r="G8" s="393"/>
      <c r="H8" s="393"/>
      <c r="I8" s="393"/>
      <c r="J8" s="393"/>
      <c r="K8" s="393">
        <v>120</v>
      </c>
      <c r="L8" s="393"/>
      <c r="M8" s="393"/>
      <c r="N8" s="392"/>
      <c r="O8" s="392"/>
      <c r="P8" s="392"/>
      <c r="Q8" s="392"/>
      <c r="R8" s="392"/>
      <c r="S8" s="393">
        <f t="shared" si="1"/>
        <v>360</v>
      </c>
      <c r="T8" s="397"/>
    </row>
    <row r="9" spans="1:20" s="400" customFormat="1" ht="15.6" customHeight="1">
      <c r="A9" s="397"/>
      <c r="B9" s="391" t="s">
        <v>320</v>
      </c>
      <c r="C9" s="392" t="s">
        <v>321</v>
      </c>
      <c r="D9" s="393">
        <v>122814</v>
      </c>
      <c r="E9" s="393">
        <v>6220</v>
      </c>
      <c r="F9" s="393">
        <v>37000</v>
      </c>
      <c r="G9" s="393">
        <v>15200</v>
      </c>
      <c r="H9" s="393">
        <v>1465</v>
      </c>
      <c r="I9" s="393"/>
      <c r="J9" s="393">
        <v>1635</v>
      </c>
      <c r="K9" s="393">
        <v>160</v>
      </c>
      <c r="L9" s="393">
        <v>5200</v>
      </c>
      <c r="M9" s="393">
        <v>5500</v>
      </c>
      <c r="N9" s="392"/>
      <c r="O9" s="392"/>
      <c r="P9" s="392"/>
      <c r="Q9" s="392"/>
      <c r="R9" s="392"/>
      <c r="S9" s="393">
        <f t="shared" si="1"/>
        <v>195194</v>
      </c>
      <c r="T9" s="397"/>
    </row>
    <row r="10" spans="1:20" s="408" customFormat="1" ht="30.75" customHeight="1">
      <c r="A10" s="404"/>
      <c r="B10" s="391" t="s">
        <v>322</v>
      </c>
      <c r="C10" s="373" t="s">
        <v>323</v>
      </c>
      <c r="D10" s="409">
        <v>300</v>
      </c>
      <c r="E10" s="409"/>
      <c r="F10" s="409"/>
      <c r="G10" s="409"/>
      <c r="H10" s="409">
        <v>100</v>
      </c>
      <c r="I10" s="409"/>
      <c r="J10" s="409"/>
      <c r="K10" s="409">
        <v>0</v>
      </c>
      <c r="L10" s="409">
        <v>200</v>
      </c>
      <c r="M10" s="409"/>
      <c r="N10" s="410"/>
      <c r="O10" s="410"/>
      <c r="P10" s="410"/>
      <c r="Q10" s="410"/>
      <c r="R10" s="410"/>
      <c r="S10" s="409">
        <f t="shared" si="1"/>
        <v>600</v>
      </c>
      <c r="T10" s="404"/>
    </row>
    <row r="11" spans="1:20" s="408" customFormat="1" ht="29.25" customHeight="1">
      <c r="A11" s="404"/>
      <c r="B11" s="391" t="s">
        <v>324</v>
      </c>
      <c r="C11" s="373" t="s">
        <v>325</v>
      </c>
      <c r="D11" s="409">
        <v>67924</v>
      </c>
      <c r="E11" s="409">
        <v>1825</v>
      </c>
      <c r="F11" s="409">
        <v>9990</v>
      </c>
      <c r="G11" s="409">
        <v>4104</v>
      </c>
      <c r="H11" s="409">
        <v>620</v>
      </c>
      <c r="I11" s="409"/>
      <c r="J11" s="409">
        <v>5988</v>
      </c>
      <c r="K11" s="409">
        <v>150</v>
      </c>
      <c r="L11" s="409">
        <v>1838</v>
      </c>
      <c r="M11" s="409">
        <v>1500</v>
      </c>
      <c r="N11" s="410"/>
      <c r="O11" s="410"/>
      <c r="P11" s="410"/>
      <c r="Q11" s="410"/>
      <c r="R11" s="410"/>
      <c r="S11" s="409">
        <f t="shared" si="1"/>
        <v>93939</v>
      </c>
      <c r="T11" s="404"/>
    </row>
    <row r="12" spans="1:20" s="400" customFormat="1" ht="21.75" customHeight="1">
      <c r="A12" s="397"/>
      <c r="B12" s="401" t="s">
        <v>326</v>
      </c>
      <c r="C12" s="407" t="s">
        <v>24</v>
      </c>
      <c r="D12" s="406">
        <f t="shared" ref="D12:M12" si="2">SUM(D7:D11)</f>
        <v>191738</v>
      </c>
      <c r="E12" s="406">
        <f t="shared" si="2"/>
        <v>8585</v>
      </c>
      <c r="F12" s="406">
        <f t="shared" si="2"/>
        <v>46990</v>
      </c>
      <c r="G12" s="406">
        <f t="shared" si="2"/>
        <v>19304</v>
      </c>
      <c r="H12" s="406">
        <f t="shared" si="2"/>
        <v>3015</v>
      </c>
      <c r="I12" s="406">
        <f t="shared" si="2"/>
        <v>0</v>
      </c>
      <c r="J12" s="406">
        <f t="shared" si="2"/>
        <v>28168</v>
      </c>
      <c r="K12" s="406">
        <f t="shared" si="2"/>
        <v>700</v>
      </c>
      <c r="L12" s="406">
        <f t="shared" si="2"/>
        <v>7328</v>
      </c>
      <c r="M12" s="406">
        <f t="shared" si="2"/>
        <v>7000</v>
      </c>
      <c r="N12" s="407"/>
      <c r="O12" s="407"/>
      <c r="P12" s="407"/>
      <c r="Q12" s="407"/>
      <c r="R12" s="407"/>
      <c r="S12" s="406">
        <f t="shared" si="1"/>
        <v>312828</v>
      </c>
      <c r="T12" s="397"/>
    </row>
    <row r="13" spans="1:20" s="400" customFormat="1" ht="15.6" customHeight="1">
      <c r="A13" s="397"/>
      <c r="B13" s="391" t="s">
        <v>327</v>
      </c>
      <c r="C13" s="392" t="s">
        <v>25</v>
      </c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>
        <v>170000</v>
      </c>
      <c r="O13" s="393">
        <v>8000</v>
      </c>
      <c r="P13" s="393">
        <v>6000</v>
      </c>
      <c r="Q13" s="393">
        <v>20795</v>
      </c>
      <c r="R13" s="393">
        <v>220</v>
      </c>
      <c r="S13" s="393">
        <f t="shared" si="1"/>
        <v>205015</v>
      </c>
      <c r="T13" s="397"/>
    </row>
    <row r="14" spans="1:20" s="400" customFormat="1" ht="15.6" customHeight="1">
      <c r="A14" s="397"/>
      <c r="B14" s="391" t="s">
        <v>328</v>
      </c>
      <c r="C14" s="392" t="s">
        <v>329</v>
      </c>
      <c r="D14" s="393">
        <v>783323</v>
      </c>
      <c r="E14" s="393"/>
      <c r="F14" s="393"/>
      <c r="G14" s="393">
        <v>22500</v>
      </c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>
        <f t="shared" si="1"/>
        <v>805823</v>
      </c>
      <c r="T14" s="397"/>
    </row>
    <row r="15" spans="1:20" s="400" customFormat="1" ht="15.6" customHeight="1">
      <c r="A15" s="397"/>
      <c r="B15" s="391" t="s">
        <v>330</v>
      </c>
      <c r="C15" s="392" t="s">
        <v>331</v>
      </c>
      <c r="D15" s="393">
        <v>576155</v>
      </c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>
        <f t="shared" si="1"/>
        <v>576155</v>
      </c>
      <c r="T15" s="397"/>
    </row>
    <row r="16" spans="1:20" s="400" customFormat="1" ht="15.6" customHeight="1">
      <c r="A16" s="397"/>
      <c r="B16" s="391" t="s">
        <v>332</v>
      </c>
      <c r="C16" s="392" t="s">
        <v>333</v>
      </c>
      <c r="D16" s="393">
        <v>218230</v>
      </c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>
        <f t="shared" si="1"/>
        <v>218230</v>
      </c>
      <c r="T16" s="397"/>
    </row>
    <row r="17" spans="1:20" s="400" customFormat="1" ht="23.25" customHeight="1">
      <c r="A17" s="397"/>
      <c r="B17" s="410"/>
      <c r="C17" s="407" t="s">
        <v>334</v>
      </c>
      <c r="D17" s="406">
        <f>SUM(D5,D6,D12,D13,D14,D15,D16)</f>
        <v>1769446</v>
      </c>
      <c r="E17" s="406">
        <f>SUM(E16,E15,E14,E13,E12,E5,E6)</f>
        <v>14175</v>
      </c>
      <c r="F17" s="406">
        <f>SUM(F12:F16,F6,F5)</f>
        <v>46990</v>
      </c>
      <c r="G17" s="406">
        <f>SUM(G12:G16,G6,G5)</f>
        <v>42059</v>
      </c>
      <c r="H17" s="406">
        <f>SUM(H12:H16,H5,H6)</f>
        <v>23360</v>
      </c>
      <c r="I17" s="406">
        <f t="shared" ref="I17:R17" si="3">SUM(I12:I16,I5:I6)</f>
        <v>44614</v>
      </c>
      <c r="J17" s="406">
        <f t="shared" si="3"/>
        <v>171363</v>
      </c>
      <c r="K17" s="406">
        <f t="shared" si="3"/>
        <v>8760</v>
      </c>
      <c r="L17" s="406">
        <f t="shared" si="3"/>
        <v>11912</v>
      </c>
      <c r="M17" s="406">
        <f t="shared" si="3"/>
        <v>7000</v>
      </c>
      <c r="N17" s="406">
        <f t="shared" si="3"/>
        <v>170000</v>
      </c>
      <c r="O17" s="406">
        <f t="shared" si="3"/>
        <v>8000</v>
      </c>
      <c r="P17" s="406">
        <f t="shared" si="3"/>
        <v>6000</v>
      </c>
      <c r="Q17" s="406">
        <f t="shared" si="3"/>
        <v>20795</v>
      </c>
      <c r="R17" s="406">
        <f t="shared" si="3"/>
        <v>220</v>
      </c>
      <c r="S17" s="411">
        <f t="shared" si="1"/>
        <v>2344694</v>
      </c>
      <c r="T17" s="397"/>
    </row>
    <row r="18" spans="1:20" s="400" customFormat="1" ht="15.6" customHeight="1">
      <c r="A18" s="397"/>
      <c r="B18" s="412" t="s">
        <v>335</v>
      </c>
      <c r="C18" s="413" t="s">
        <v>26</v>
      </c>
      <c r="D18" s="393">
        <v>16960</v>
      </c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>
        <f t="shared" si="1"/>
        <v>16960</v>
      </c>
      <c r="T18" s="397"/>
    </row>
    <row r="19" spans="1:20" s="418" customFormat="1" ht="24.75" customHeight="1">
      <c r="A19" s="414"/>
      <c r="B19" s="415"/>
      <c r="C19" s="416" t="s">
        <v>88</v>
      </c>
      <c r="D19" s="417">
        <f>SUM(D18,D17)</f>
        <v>1786406</v>
      </c>
      <c r="E19" s="417">
        <f>SUM(E18,E17)</f>
        <v>14175</v>
      </c>
      <c r="F19" s="417">
        <f t="shared" ref="F19:R19" si="4">SUM(F17:F18)</f>
        <v>46990</v>
      </c>
      <c r="G19" s="411">
        <f t="shared" si="4"/>
        <v>42059</v>
      </c>
      <c r="H19" s="411">
        <f t="shared" si="4"/>
        <v>23360</v>
      </c>
      <c r="I19" s="411">
        <f t="shared" si="4"/>
        <v>44614</v>
      </c>
      <c r="J19" s="411">
        <f t="shared" si="4"/>
        <v>171363</v>
      </c>
      <c r="K19" s="411">
        <f t="shared" si="4"/>
        <v>8760</v>
      </c>
      <c r="L19" s="411">
        <f t="shared" si="4"/>
        <v>11912</v>
      </c>
      <c r="M19" s="411">
        <f t="shared" si="4"/>
        <v>7000</v>
      </c>
      <c r="N19" s="411">
        <f t="shared" si="4"/>
        <v>170000</v>
      </c>
      <c r="O19" s="411">
        <f t="shared" si="4"/>
        <v>8000</v>
      </c>
      <c r="P19" s="411">
        <f t="shared" si="4"/>
        <v>6000</v>
      </c>
      <c r="Q19" s="411">
        <f t="shared" si="4"/>
        <v>20795</v>
      </c>
      <c r="R19" s="411">
        <f t="shared" si="4"/>
        <v>220</v>
      </c>
      <c r="S19" s="411">
        <f t="shared" si="1"/>
        <v>2361654</v>
      </c>
      <c r="T19" s="414"/>
    </row>
    <row r="20" spans="1:20" s="421" customFormat="1">
      <c r="A20" s="419"/>
      <c r="B20" s="419"/>
      <c r="C20" s="419"/>
      <c r="D20" s="420"/>
      <c r="E20" s="420"/>
      <c r="F20" s="420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</row>
    <row r="22" spans="1:20" ht="21.75" customHeight="1">
      <c r="A22" s="435"/>
      <c r="B22" s="422"/>
      <c r="C22" s="423" t="s">
        <v>59</v>
      </c>
      <c r="D22" s="424">
        <v>66020</v>
      </c>
      <c r="E22" s="424">
        <v>18010</v>
      </c>
      <c r="F22" s="424">
        <v>11220</v>
      </c>
      <c r="G22" s="425" t="s">
        <v>48</v>
      </c>
    </row>
    <row r="23" spans="1:20" s="377" customFormat="1" ht="28.5" customHeight="1">
      <c r="A23" s="438"/>
      <c r="B23" s="439" t="s">
        <v>336</v>
      </c>
      <c r="C23" s="440" t="s">
        <v>619</v>
      </c>
      <c r="D23" s="441">
        <v>191388</v>
      </c>
      <c r="E23" s="441">
        <v>946877</v>
      </c>
      <c r="F23" s="441"/>
      <c r="G23" s="441">
        <f>SUM(D23:F23)</f>
        <v>1138265</v>
      </c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</row>
    <row r="24" spans="1:20" s="377" customFormat="1" ht="26.25">
      <c r="A24" s="438"/>
      <c r="B24" s="439" t="s">
        <v>338</v>
      </c>
      <c r="C24" s="440" t="s">
        <v>602</v>
      </c>
      <c r="D24" s="441"/>
      <c r="E24" s="441"/>
      <c r="F24" s="441"/>
      <c r="G24" s="441">
        <f t="shared" ref="G24:G32" si="5">SUM(D24:F24)</f>
        <v>0</v>
      </c>
      <c r="H24" s="376"/>
      <c r="I24" s="376"/>
      <c r="J24" s="376"/>
      <c r="K24" s="376"/>
      <c r="L24" s="376"/>
      <c r="M24" s="376"/>
      <c r="N24" s="376"/>
      <c r="O24" s="376"/>
      <c r="P24" s="376"/>
      <c r="Q24" s="376"/>
      <c r="R24" s="376"/>
      <c r="S24" s="376"/>
      <c r="T24" s="376"/>
    </row>
    <row r="25" spans="1:20">
      <c r="A25" s="436"/>
      <c r="B25" s="426" t="s">
        <v>340</v>
      </c>
      <c r="C25" s="427" t="s">
        <v>341</v>
      </c>
      <c r="D25" s="428">
        <v>1040</v>
      </c>
      <c r="E25" s="428"/>
      <c r="F25" s="428">
        <v>474000</v>
      </c>
      <c r="G25" s="428">
        <f t="shared" si="5"/>
        <v>475040</v>
      </c>
    </row>
    <row r="26" spans="1:20">
      <c r="A26" s="436"/>
      <c r="B26" s="426" t="s">
        <v>342</v>
      </c>
      <c r="C26" s="427" t="s">
        <v>343</v>
      </c>
      <c r="D26" s="428">
        <v>188829</v>
      </c>
      <c r="E26" s="428"/>
      <c r="F26" s="428"/>
      <c r="G26" s="428">
        <f t="shared" si="5"/>
        <v>188829</v>
      </c>
    </row>
    <row r="27" spans="1:20">
      <c r="A27" s="436"/>
      <c r="B27" s="426" t="s">
        <v>344</v>
      </c>
      <c r="C27" s="427" t="s">
        <v>345</v>
      </c>
      <c r="D27" s="428"/>
      <c r="E27" s="428"/>
      <c r="F27" s="428"/>
      <c r="G27" s="428">
        <f t="shared" si="5"/>
        <v>0</v>
      </c>
    </row>
    <row r="28" spans="1:20">
      <c r="A28" s="436"/>
      <c r="B28" s="426" t="s">
        <v>346</v>
      </c>
      <c r="C28" s="427" t="s">
        <v>347</v>
      </c>
      <c r="D28" s="428"/>
      <c r="E28" s="428"/>
      <c r="F28" s="428"/>
      <c r="G28" s="428">
        <f t="shared" si="5"/>
        <v>0</v>
      </c>
    </row>
    <row r="29" spans="1:20">
      <c r="A29" s="436"/>
      <c r="B29" s="426" t="s">
        <v>348</v>
      </c>
      <c r="C29" s="427" t="s">
        <v>349</v>
      </c>
      <c r="D29" s="428">
        <v>559520</v>
      </c>
      <c r="E29" s="428"/>
      <c r="F29" s="428"/>
      <c r="G29" s="428">
        <f t="shared" si="5"/>
        <v>559520</v>
      </c>
    </row>
    <row r="30" spans="1:20" ht="23.25" customHeight="1">
      <c r="A30" s="436"/>
      <c r="B30" s="429"/>
      <c r="C30" s="430" t="s">
        <v>350</v>
      </c>
      <c r="D30" s="431">
        <f>SUM(D23:D29)</f>
        <v>940777</v>
      </c>
      <c r="E30" s="431">
        <f>SUM(E23:E29)</f>
        <v>946877</v>
      </c>
      <c r="F30" s="431">
        <f>SUM(F23:F29)</f>
        <v>474000</v>
      </c>
      <c r="G30" s="431">
        <f t="shared" si="5"/>
        <v>2361654</v>
      </c>
    </row>
    <row r="31" spans="1:20">
      <c r="A31" s="436"/>
      <c r="B31" s="426" t="s">
        <v>351</v>
      </c>
      <c r="C31" s="427" t="s">
        <v>27</v>
      </c>
      <c r="D31" s="428">
        <v>0</v>
      </c>
      <c r="E31" s="428">
        <v>0</v>
      </c>
      <c r="F31" s="428">
        <v>0</v>
      </c>
      <c r="G31" s="428">
        <f t="shared" si="5"/>
        <v>0</v>
      </c>
    </row>
    <row r="32" spans="1:20" ht="24.75" customHeight="1">
      <c r="A32" s="437"/>
      <c r="B32" s="432"/>
      <c r="C32" s="433" t="s">
        <v>89</v>
      </c>
      <c r="D32" s="434">
        <f>SUM(D30:D31)</f>
        <v>940777</v>
      </c>
      <c r="E32" s="434">
        <f>SUM(E30:E31)</f>
        <v>946877</v>
      </c>
      <c r="F32" s="434">
        <f>SUM(F30:F31)</f>
        <v>474000</v>
      </c>
      <c r="G32" s="431">
        <f t="shared" si="5"/>
        <v>2361654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Header>&amp;C&amp;"Times New Roman,Normál"&amp;14
Összesítő az Önkormányzat kiadásairól és bevételeiről&amp;R
2/a. &amp;"Times New Roman,Normál"&amp;11melléklet
Ezer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468"/>
  <sheetViews>
    <sheetView topLeftCell="A46" workbookViewId="0">
      <selection activeCell="C298" sqref="C298"/>
    </sheetView>
  </sheetViews>
  <sheetFormatPr defaultRowHeight="15"/>
  <cols>
    <col min="1" max="1" width="2" style="364" customWidth="1"/>
    <col min="2" max="2" width="9.140625" style="364"/>
    <col min="3" max="3" width="43.5703125" style="364" customWidth="1"/>
    <col min="4" max="5" width="9.140625" style="364"/>
    <col min="6" max="6" width="10.140625" style="364" customWidth="1"/>
    <col min="7" max="10" width="9.140625" style="364"/>
    <col min="11" max="16384" width="9.140625" style="366"/>
  </cols>
  <sheetData>
    <row r="1" spans="2:6" ht="7.5" customHeight="1">
      <c r="C1" s="442"/>
    </row>
    <row r="2" spans="2:6" ht="28.5" customHeight="1">
      <c r="B2" s="365"/>
      <c r="C2" s="387" t="s">
        <v>358</v>
      </c>
      <c r="D2" s="387"/>
      <c r="E2" s="387"/>
      <c r="F2" s="443"/>
    </row>
    <row r="3" spans="2:6" s="390" customFormat="1" ht="17.100000000000001" customHeight="1">
      <c r="B3" s="444" t="s">
        <v>359</v>
      </c>
      <c r="C3" s="395" t="s">
        <v>360</v>
      </c>
      <c r="D3" s="394"/>
      <c r="E3" s="394">
        <f>SUM(D4:D4)</f>
        <v>500</v>
      </c>
      <c r="F3" s="394"/>
    </row>
    <row r="4" spans="2:6" s="390" customFormat="1" ht="17.100000000000001" customHeight="1">
      <c r="B4" s="445"/>
      <c r="C4" s="395" t="s">
        <v>67</v>
      </c>
      <c r="D4" s="394">
        <v>500</v>
      </c>
      <c r="E4" s="394"/>
      <c r="F4" s="394"/>
    </row>
    <row r="5" spans="2:6" s="397" customFormat="1" ht="17.100000000000001" customHeight="1">
      <c r="B5" s="391" t="s">
        <v>316</v>
      </c>
      <c r="C5" s="392" t="s">
        <v>317</v>
      </c>
      <c r="D5" s="393"/>
      <c r="E5" s="393">
        <f>SUM(E3:E4)</f>
        <v>500</v>
      </c>
      <c r="F5" s="393">
        <f>SUM(F3:F4)</f>
        <v>0</v>
      </c>
    </row>
    <row r="6" spans="2:6" s="390" customFormat="1" ht="17.100000000000001" customHeight="1">
      <c r="B6" s="444" t="s">
        <v>361</v>
      </c>
      <c r="C6" s="395" t="s">
        <v>362</v>
      </c>
      <c r="D6" s="394"/>
      <c r="E6" s="394">
        <v>200</v>
      </c>
      <c r="F6" s="394"/>
    </row>
    <row r="7" spans="2:6" s="397" customFormat="1" ht="17.100000000000001" customHeight="1">
      <c r="B7" s="391" t="s">
        <v>318</v>
      </c>
      <c r="C7" s="392" t="s">
        <v>319</v>
      </c>
      <c r="D7" s="393"/>
      <c r="E7" s="393">
        <f>SUM(E6:E6)</f>
        <v>200</v>
      </c>
      <c r="F7" s="393">
        <f>SUM(F6:F6)</f>
        <v>0</v>
      </c>
    </row>
    <row r="8" spans="2:6" s="390" customFormat="1" ht="17.100000000000001" customHeight="1">
      <c r="B8" s="444" t="s">
        <v>363</v>
      </c>
      <c r="C8" s="395" t="s">
        <v>364</v>
      </c>
      <c r="D8" s="394"/>
      <c r="E8" s="394">
        <f>SUM(D9:D12)</f>
        <v>11500</v>
      </c>
      <c r="F8" s="394"/>
    </row>
    <row r="9" spans="2:6" s="390" customFormat="1" ht="17.100000000000001" customHeight="1">
      <c r="B9" s="446"/>
      <c r="C9" s="395" t="s">
        <v>83</v>
      </c>
      <c r="D9" s="394">
        <v>5100</v>
      </c>
      <c r="E9" s="394"/>
      <c r="F9" s="394"/>
    </row>
    <row r="10" spans="2:6" s="390" customFormat="1" ht="17.100000000000001" customHeight="1">
      <c r="B10" s="446"/>
      <c r="C10" s="395" t="s">
        <v>84</v>
      </c>
      <c r="D10" s="394">
        <v>5400</v>
      </c>
      <c r="E10" s="394"/>
      <c r="F10" s="394"/>
    </row>
    <row r="11" spans="2:6" s="390" customFormat="1" ht="17.100000000000001" customHeight="1">
      <c r="B11" s="446"/>
      <c r="C11" s="395" t="s">
        <v>365</v>
      </c>
      <c r="D11" s="394">
        <v>100</v>
      </c>
      <c r="E11" s="394"/>
      <c r="F11" s="394"/>
    </row>
    <row r="12" spans="2:6" s="390" customFormat="1" ht="17.100000000000001" customHeight="1">
      <c r="B12" s="445"/>
      <c r="C12" s="395" t="s">
        <v>86</v>
      </c>
      <c r="D12" s="394">
        <v>900</v>
      </c>
      <c r="E12" s="394"/>
      <c r="F12" s="394"/>
    </row>
    <row r="13" spans="2:6" s="390" customFormat="1" ht="17.100000000000001" customHeight="1">
      <c r="B13" s="444" t="s">
        <v>366</v>
      </c>
      <c r="C13" s="395" t="s">
        <v>367</v>
      </c>
      <c r="D13" s="394"/>
      <c r="E13" s="394">
        <f>SUM(D14:D15)</f>
        <v>62195</v>
      </c>
      <c r="F13" s="394"/>
    </row>
    <row r="14" spans="2:6" s="390" customFormat="1" ht="17.100000000000001" customHeight="1">
      <c r="B14" s="446"/>
      <c r="C14" s="395" t="s">
        <v>64</v>
      </c>
      <c r="D14" s="394">
        <v>3100</v>
      </c>
      <c r="E14" s="394"/>
      <c r="F14" s="394"/>
    </row>
    <row r="15" spans="2:6" s="390" customFormat="1" ht="17.100000000000001" customHeight="1">
      <c r="B15" s="445"/>
      <c r="C15" s="395" t="s">
        <v>368</v>
      </c>
      <c r="D15" s="394">
        <v>59095</v>
      </c>
      <c r="E15" s="394"/>
      <c r="F15" s="394"/>
    </row>
    <row r="16" spans="2:6" s="390" customFormat="1" ht="17.100000000000001" customHeight="1">
      <c r="B16" s="447" t="s">
        <v>369</v>
      </c>
      <c r="C16" s="395" t="s">
        <v>87</v>
      </c>
      <c r="D16" s="394"/>
      <c r="E16" s="394">
        <v>3035</v>
      </c>
      <c r="F16" s="394"/>
    </row>
    <row r="17" spans="2:6" s="390" customFormat="1" ht="17.100000000000001" customHeight="1">
      <c r="B17" s="444" t="s">
        <v>370</v>
      </c>
      <c r="C17" s="395" t="s">
        <v>371</v>
      </c>
      <c r="D17" s="394"/>
      <c r="E17" s="394">
        <f>SUM(D18:D20)</f>
        <v>13960</v>
      </c>
      <c r="F17" s="394"/>
    </row>
    <row r="18" spans="2:6" s="390" customFormat="1" ht="17.100000000000001" customHeight="1">
      <c r="B18" s="446"/>
      <c r="C18" s="395" t="s">
        <v>372</v>
      </c>
      <c r="D18" s="394">
        <v>3500</v>
      </c>
      <c r="E18" s="394"/>
      <c r="F18" s="394"/>
    </row>
    <row r="19" spans="2:6" s="390" customFormat="1" ht="17.100000000000001" customHeight="1">
      <c r="B19" s="446"/>
      <c r="C19" s="395" t="s">
        <v>373</v>
      </c>
      <c r="D19" s="394">
        <v>1500</v>
      </c>
      <c r="E19" s="394"/>
      <c r="F19" s="394"/>
    </row>
    <row r="20" spans="2:6" s="390" customFormat="1" ht="17.100000000000001" customHeight="1">
      <c r="B20" s="446"/>
      <c r="C20" s="395" t="s">
        <v>374</v>
      </c>
      <c r="D20" s="394">
        <v>8960</v>
      </c>
      <c r="E20" s="394"/>
      <c r="F20" s="394"/>
    </row>
    <row r="21" spans="2:6" s="390" customFormat="1" ht="17.100000000000001" customHeight="1">
      <c r="B21" s="444" t="s">
        <v>375</v>
      </c>
      <c r="C21" s="395" t="s">
        <v>376</v>
      </c>
      <c r="D21" s="394"/>
      <c r="E21" s="394">
        <f>SUM(D22:D32)</f>
        <v>32124</v>
      </c>
      <c r="F21" s="394"/>
    </row>
    <row r="22" spans="2:6" s="390" customFormat="1" ht="17.100000000000001" customHeight="1">
      <c r="B22" s="446"/>
      <c r="C22" s="395" t="s">
        <v>377</v>
      </c>
      <c r="D22" s="394">
        <v>4000</v>
      </c>
      <c r="E22" s="394"/>
      <c r="F22" s="394"/>
    </row>
    <row r="23" spans="2:6" s="390" customFormat="1" ht="17.100000000000001" customHeight="1">
      <c r="B23" s="446"/>
      <c r="C23" s="395" t="s">
        <v>378</v>
      </c>
      <c r="D23" s="394">
        <v>500</v>
      </c>
      <c r="E23" s="394"/>
      <c r="F23" s="394"/>
    </row>
    <row r="24" spans="2:6" s="390" customFormat="1" ht="17.100000000000001" customHeight="1">
      <c r="B24" s="446"/>
      <c r="C24" s="395" t="s">
        <v>379</v>
      </c>
      <c r="D24" s="394">
        <v>2050</v>
      </c>
      <c r="E24" s="394"/>
      <c r="F24" s="394"/>
    </row>
    <row r="25" spans="2:6" s="390" customFormat="1" ht="17.100000000000001" customHeight="1">
      <c r="B25" s="446"/>
      <c r="C25" s="395" t="s">
        <v>380</v>
      </c>
      <c r="D25" s="394">
        <v>2500</v>
      </c>
      <c r="E25" s="394"/>
      <c r="F25" s="394"/>
    </row>
    <row r="26" spans="2:6" s="390" customFormat="1" ht="17.100000000000001" customHeight="1">
      <c r="B26" s="446"/>
      <c r="C26" s="395" t="s">
        <v>381</v>
      </c>
      <c r="D26" s="394">
        <v>7865</v>
      </c>
      <c r="E26" s="394"/>
      <c r="F26" s="394"/>
    </row>
    <row r="27" spans="2:6" s="390" customFormat="1" ht="17.100000000000001" customHeight="1">
      <c r="B27" s="446"/>
      <c r="C27" s="395" t="s">
        <v>382</v>
      </c>
      <c r="D27" s="394">
        <v>2700</v>
      </c>
      <c r="E27" s="394"/>
      <c r="F27" s="394"/>
    </row>
    <row r="28" spans="2:6" s="390" customFormat="1" ht="17.100000000000001" customHeight="1">
      <c r="B28" s="446"/>
      <c r="C28" s="395" t="s">
        <v>383</v>
      </c>
      <c r="D28" s="394">
        <v>555</v>
      </c>
      <c r="E28" s="394"/>
      <c r="F28" s="394"/>
    </row>
    <row r="29" spans="2:6" s="390" customFormat="1" ht="17.100000000000001" customHeight="1">
      <c r="B29" s="446"/>
      <c r="C29" s="395" t="s">
        <v>384</v>
      </c>
      <c r="D29" s="394">
        <v>250</v>
      </c>
      <c r="E29" s="394"/>
      <c r="F29" s="394"/>
    </row>
    <row r="30" spans="2:6" s="390" customFormat="1" ht="17.100000000000001" customHeight="1">
      <c r="B30" s="446"/>
      <c r="C30" s="395" t="s">
        <v>385</v>
      </c>
      <c r="D30" s="394">
        <v>3481</v>
      </c>
      <c r="E30" s="394"/>
      <c r="F30" s="394"/>
    </row>
    <row r="31" spans="2:6" s="390" customFormat="1" ht="17.100000000000001" customHeight="1">
      <c r="B31" s="446"/>
      <c r="C31" s="395" t="s">
        <v>386</v>
      </c>
      <c r="D31" s="394">
        <v>288</v>
      </c>
      <c r="E31" s="394"/>
      <c r="F31" s="394"/>
    </row>
    <row r="32" spans="2:6" s="390" customFormat="1" ht="17.100000000000001" customHeight="1">
      <c r="B32" s="445"/>
      <c r="C32" s="395" t="s">
        <v>387</v>
      </c>
      <c r="D32" s="394">
        <v>7935</v>
      </c>
      <c r="E32" s="394"/>
      <c r="F32" s="394"/>
    </row>
    <row r="33" spans="2:6" s="397" customFormat="1" ht="17.100000000000001" customHeight="1">
      <c r="B33" s="391" t="s">
        <v>320</v>
      </c>
      <c r="C33" s="392" t="s">
        <v>321</v>
      </c>
      <c r="D33" s="393"/>
      <c r="E33" s="393">
        <f>SUM(E8:E26)</f>
        <v>122814</v>
      </c>
      <c r="F33" s="393">
        <f>SUM(F8:F26)</f>
        <v>0</v>
      </c>
    </row>
    <row r="34" spans="2:6" s="390" customFormat="1" ht="17.100000000000001" customHeight="1">
      <c r="B34" s="444" t="s">
        <v>388</v>
      </c>
      <c r="C34" s="395" t="s">
        <v>389</v>
      </c>
      <c r="D34" s="394"/>
      <c r="E34" s="394">
        <v>300</v>
      </c>
      <c r="F34" s="394"/>
    </row>
    <row r="35" spans="2:6" s="397" customFormat="1" ht="17.100000000000001" customHeight="1">
      <c r="B35" s="391" t="s">
        <v>322</v>
      </c>
      <c r="C35" s="392" t="s">
        <v>323</v>
      </c>
      <c r="D35" s="393"/>
      <c r="E35" s="393">
        <f>SUM(E34:E34)</f>
        <v>300</v>
      </c>
      <c r="F35" s="393">
        <f>SUM(F34:F34)</f>
        <v>0</v>
      </c>
    </row>
    <row r="36" spans="2:6" s="390" customFormat="1" ht="17.100000000000001" customHeight="1">
      <c r="B36" s="447" t="s">
        <v>390</v>
      </c>
      <c r="C36" s="395" t="s">
        <v>391</v>
      </c>
      <c r="D36" s="394"/>
      <c r="E36" s="394">
        <v>32302</v>
      </c>
      <c r="F36" s="394"/>
    </row>
    <row r="37" spans="2:6" s="390" customFormat="1" ht="17.100000000000001" customHeight="1">
      <c r="B37" s="444" t="s">
        <v>392</v>
      </c>
      <c r="C37" s="395" t="s">
        <v>393</v>
      </c>
      <c r="D37" s="394"/>
      <c r="E37" s="394">
        <f>SUM(D38)</f>
        <v>21475</v>
      </c>
      <c r="F37" s="394"/>
    </row>
    <row r="38" spans="2:6" s="390" customFormat="1" ht="17.100000000000001" customHeight="1">
      <c r="B38" s="445"/>
      <c r="C38" s="395" t="s">
        <v>394</v>
      </c>
      <c r="D38" s="394">
        <v>21475</v>
      </c>
      <c r="E38" s="394"/>
      <c r="F38" s="394"/>
    </row>
    <row r="39" spans="2:6" s="390" customFormat="1" ht="17.100000000000001" customHeight="1">
      <c r="B39" s="447" t="s">
        <v>395</v>
      </c>
      <c r="C39" s="395" t="s">
        <v>396</v>
      </c>
      <c r="D39" s="394"/>
      <c r="E39" s="394">
        <v>3450</v>
      </c>
      <c r="F39" s="394"/>
    </row>
    <row r="40" spans="2:6" s="390" customFormat="1" ht="17.100000000000001" customHeight="1">
      <c r="B40" s="444" t="s">
        <v>397</v>
      </c>
      <c r="C40" s="395" t="s">
        <v>398</v>
      </c>
      <c r="D40" s="394"/>
      <c r="E40" s="394">
        <f>SUM(D41:D45)</f>
        <v>10697</v>
      </c>
      <c r="F40" s="394"/>
    </row>
    <row r="41" spans="2:6" s="390" customFormat="1" ht="17.100000000000001" customHeight="1">
      <c r="B41" s="446"/>
      <c r="C41" s="395" t="s">
        <v>399</v>
      </c>
      <c r="D41" s="394">
        <v>6500</v>
      </c>
      <c r="E41" s="394"/>
      <c r="F41" s="394"/>
    </row>
    <row r="42" spans="2:6" s="390" customFormat="1" ht="17.100000000000001" customHeight="1">
      <c r="B42" s="446"/>
      <c r="C42" s="395" t="s">
        <v>400</v>
      </c>
      <c r="D42" s="394">
        <v>1300</v>
      </c>
      <c r="E42" s="394"/>
      <c r="F42" s="394"/>
    </row>
    <row r="43" spans="2:6" s="390" customFormat="1" ht="17.100000000000001" customHeight="1">
      <c r="B43" s="446"/>
      <c r="C43" s="395" t="s">
        <v>401</v>
      </c>
      <c r="D43" s="394">
        <v>2000</v>
      </c>
      <c r="E43" s="394"/>
      <c r="F43" s="394"/>
    </row>
    <row r="44" spans="2:6" s="390" customFormat="1" ht="17.100000000000001" customHeight="1">
      <c r="B44" s="446"/>
      <c r="C44" s="395" t="s">
        <v>402</v>
      </c>
      <c r="D44" s="394">
        <v>270</v>
      </c>
      <c r="E44" s="394"/>
      <c r="F44" s="394"/>
    </row>
    <row r="45" spans="2:6" s="390" customFormat="1" ht="17.100000000000001" customHeight="1">
      <c r="B45" s="445"/>
      <c r="C45" s="395" t="s">
        <v>104</v>
      </c>
      <c r="D45" s="394">
        <v>627</v>
      </c>
      <c r="E45" s="394"/>
      <c r="F45" s="394"/>
    </row>
    <row r="46" spans="2:6" s="397" customFormat="1" ht="17.100000000000001" customHeight="1">
      <c r="B46" s="391" t="s">
        <v>324</v>
      </c>
      <c r="C46" s="392" t="s">
        <v>325</v>
      </c>
      <c r="D46" s="393"/>
      <c r="E46" s="393">
        <f>SUM(E36:E45)</f>
        <v>67924</v>
      </c>
      <c r="F46" s="393">
        <f>SUM(F36:F45)</f>
        <v>0</v>
      </c>
    </row>
    <row r="47" spans="2:6" s="397" customFormat="1" ht="17.100000000000001" customHeight="1">
      <c r="B47" s="391" t="s">
        <v>326</v>
      </c>
      <c r="C47" s="410" t="s">
        <v>24</v>
      </c>
      <c r="D47" s="393"/>
      <c r="E47" s="393">
        <v>0</v>
      </c>
      <c r="F47" s="393">
        <f>SUM(E46,E35,E33,E7,E5)</f>
        <v>191738</v>
      </c>
    </row>
    <row r="48" spans="2:6" s="390" customFormat="1" ht="17.100000000000001" customHeight="1">
      <c r="B48" s="444" t="s">
        <v>403</v>
      </c>
      <c r="C48" s="395" t="s">
        <v>404</v>
      </c>
      <c r="D48" s="394"/>
      <c r="E48" s="394">
        <f>SUM(D49:D54)</f>
        <v>672430</v>
      </c>
      <c r="F48" s="394"/>
    </row>
    <row r="49" spans="2:8" s="390" customFormat="1" ht="17.100000000000001" customHeight="1">
      <c r="B49" s="446"/>
      <c r="C49" s="395" t="s">
        <v>405</v>
      </c>
      <c r="D49" s="394">
        <v>178204</v>
      </c>
      <c r="E49" s="394"/>
      <c r="F49" s="394"/>
    </row>
    <row r="50" spans="2:8" s="390" customFormat="1" ht="17.100000000000001" customHeight="1">
      <c r="B50" s="446"/>
      <c r="C50" s="395" t="s">
        <v>406</v>
      </c>
      <c r="D50" s="394">
        <v>22390</v>
      </c>
      <c r="E50" s="394"/>
      <c r="F50" s="394"/>
      <c r="H50" s="448"/>
    </row>
    <row r="51" spans="2:8" s="390" customFormat="1" ht="17.100000000000001" customHeight="1">
      <c r="B51" s="446"/>
      <c r="C51" s="395" t="s">
        <v>407</v>
      </c>
      <c r="D51" s="394">
        <v>463366</v>
      </c>
      <c r="E51" s="394"/>
      <c r="F51" s="394"/>
    </row>
    <row r="52" spans="2:8" s="390" customFormat="1" ht="17.100000000000001" customHeight="1">
      <c r="B52" s="446"/>
      <c r="C52" s="395" t="s">
        <v>408</v>
      </c>
      <c r="D52" s="394">
        <v>500</v>
      </c>
      <c r="E52" s="394"/>
      <c r="F52" s="394"/>
    </row>
    <row r="53" spans="2:8" s="390" customFormat="1" ht="17.100000000000001" customHeight="1">
      <c r="B53" s="446"/>
      <c r="C53" s="395" t="s">
        <v>639</v>
      </c>
      <c r="D53" s="394">
        <v>4320</v>
      </c>
      <c r="E53" s="394"/>
      <c r="F53" s="394"/>
    </row>
    <row r="54" spans="2:8" s="390" customFormat="1" ht="17.100000000000001" customHeight="1">
      <c r="B54" s="445"/>
      <c r="C54" s="395" t="s">
        <v>640</v>
      </c>
      <c r="D54" s="394">
        <v>3650</v>
      </c>
      <c r="E54" s="394"/>
      <c r="F54" s="394"/>
    </row>
    <row r="55" spans="2:8" s="390" customFormat="1" ht="17.100000000000001" customHeight="1">
      <c r="B55" s="444" t="s">
        <v>409</v>
      </c>
      <c r="C55" s="395" t="s">
        <v>410</v>
      </c>
      <c r="D55" s="394"/>
      <c r="E55" s="394">
        <f>SUM(D56:D60)</f>
        <v>106893</v>
      </c>
      <c r="F55" s="394"/>
      <c r="H55" s="448"/>
    </row>
    <row r="56" spans="2:8" s="390" customFormat="1" ht="17.100000000000001" customHeight="1">
      <c r="B56" s="446"/>
      <c r="C56" s="395" t="s">
        <v>411</v>
      </c>
      <c r="D56" s="394">
        <v>78570</v>
      </c>
      <c r="E56" s="394"/>
      <c r="F56" s="394"/>
    </row>
    <row r="57" spans="2:8" s="390" customFormat="1" ht="17.100000000000001" customHeight="1">
      <c r="B57" s="446"/>
      <c r="C57" s="395" t="s">
        <v>144</v>
      </c>
      <c r="D57" s="394">
        <v>8000</v>
      </c>
      <c r="E57" s="394"/>
      <c r="F57" s="394"/>
      <c r="H57" s="448"/>
    </row>
    <row r="58" spans="2:8" s="390" customFormat="1" ht="17.100000000000001" customHeight="1">
      <c r="B58" s="446"/>
      <c r="C58" s="395" t="s">
        <v>412</v>
      </c>
      <c r="D58" s="394">
        <v>17773</v>
      </c>
      <c r="E58" s="394"/>
      <c r="F58" s="394"/>
    </row>
    <row r="59" spans="2:8" s="390" customFormat="1" ht="17.100000000000001" customHeight="1">
      <c r="B59" s="446"/>
      <c r="C59" s="395" t="s">
        <v>62</v>
      </c>
      <c r="D59" s="394">
        <v>50</v>
      </c>
      <c r="E59" s="394"/>
      <c r="F59" s="394"/>
    </row>
    <row r="60" spans="2:8" s="397" customFormat="1" ht="17.100000000000001" customHeight="1">
      <c r="B60" s="449"/>
      <c r="C60" s="395" t="s">
        <v>641</v>
      </c>
      <c r="D60" s="394">
        <v>2500</v>
      </c>
      <c r="E60" s="394"/>
      <c r="F60" s="394"/>
    </row>
    <row r="61" spans="2:8" s="390" customFormat="1" ht="17.100000000000001" customHeight="1">
      <c r="B61" s="447" t="s">
        <v>413</v>
      </c>
      <c r="C61" s="395" t="s">
        <v>32</v>
      </c>
      <c r="D61" s="394">
        <v>4000</v>
      </c>
      <c r="E61" s="394">
        <v>4000</v>
      </c>
      <c r="F61" s="394"/>
    </row>
    <row r="62" spans="2:8" s="397" customFormat="1" ht="17.100000000000001" customHeight="1">
      <c r="B62" s="391" t="s">
        <v>328</v>
      </c>
      <c r="C62" s="392" t="s">
        <v>329</v>
      </c>
      <c r="D62" s="393"/>
      <c r="E62" s="393">
        <f>SUM(E61,E55,E48)</f>
        <v>783323</v>
      </c>
      <c r="F62" s="393">
        <f>SUM(E62)</f>
        <v>783323</v>
      </c>
    </row>
    <row r="63" spans="2:8" s="397" customFormat="1" ht="17.100000000000001" customHeight="1">
      <c r="B63" s="447" t="s">
        <v>414</v>
      </c>
      <c r="C63" s="395" t="s">
        <v>415</v>
      </c>
      <c r="D63" s="394"/>
      <c r="E63" s="394">
        <v>1250</v>
      </c>
      <c r="F63" s="393"/>
    </row>
    <row r="64" spans="2:8" s="397" customFormat="1" ht="17.100000000000001" customHeight="1">
      <c r="B64" s="447" t="s">
        <v>416</v>
      </c>
      <c r="C64" s="395" t="s">
        <v>417</v>
      </c>
      <c r="D64" s="394"/>
      <c r="E64" s="394">
        <v>411803</v>
      </c>
      <c r="F64" s="393"/>
    </row>
    <row r="65" spans="2:6" s="397" customFormat="1" ht="17.100000000000001" customHeight="1">
      <c r="B65" s="447" t="s">
        <v>418</v>
      </c>
      <c r="C65" s="395" t="s">
        <v>419</v>
      </c>
      <c r="D65" s="394"/>
      <c r="E65" s="394">
        <v>0</v>
      </c>
      <c r="F65" s="393"/>
    </row>
    <row r="66" spans="2:6" s="397" customFormat="1" ht="17.100000000000001" customHeight="1">
      <c r="B66" s="447" t="s">
        <v>420</v>
      </c>
      <c r="C66" s="395" t="s">
        <v>421</v>
      </c>
      <c r="D66" s="394"/>
      <c r="E66" s="394">
        <v>40611</v>
      </c>
      <c r="F66" s="393"/>
    </row>
    <row r="67" spans="2:6" s="397" customFormat="1" ht="17.100000000000001" customHeight="1">
      <c r="B67" s="447" t="s">
        <v>422</v>
      </c>
      <c r="C67" s="395" t="s">
        <v>423</v>
      </c>
      <c r="D67" s="394"/>
      <c r="E67" s="394">
        <v>122491</v>
      </c>
      <c r="F67" s="393"/>
    </row>
    <row r="68" spans="2:6" s="397" customFormat="1" ht="17.100000000000001" customHeight="1">
      <c r="B68" s="391" t="s">
        <v>330</v>
      </c>
      <c r="C68" s="392" t="s">
        <v>424</v>
      </c>
      <c r="D68" s="393"/>
      <c r="E68" s="393"/>
      <c r="F68" s="393">
        <f>SUM(E63:E67)</f>
        <v>576155</v>
      </c>
    </row>
    <row r="69" spans="2:6" s="397" customFormat="1" ht="17.100000000000001" customHeight="1">
      <c r="B69" s="447" t="s">
        <v>425</v>
      </c>
      <c r="C69" s="395" t="s">
        <v>426</v>
      </c>
      <c r="D69" s="394"/>
      <c r="E69" s="394">
        <v>171834</v>
      </c>
      <c r="F69" s="394"/>
    </row>
    <row r="70" spans="2:6" s="397" customFormat="1" ht="17.100000000000001" customHeight="1">
      <c r="B70" s="447" t="s">
        <v>427</v>
      </c>
      <c r="C70" s="395" t="s">
        <v>428</v>
      </c>
      <c r="D70" s="394"/>
      <c r="E70" s="394">
        <v>46396</v>
      </c>
      <c r="F70" s="394"/>
    </row>
    <row r="71" spans="2:6" s="397" customFormat="1" ht="17.100000000000001" customHeight="1">
      <c r="B71" s="391" t="s">
        <v>429</v>
      </c>
      <c r="C71" s="392" t="s">
        <v>430</v>
      </c>
      <c r="D71" s="393"/>
      <c r="E71" s="393"/>
      <c r="F71" s="393">
        <f>SUM(E69:E70)</f>
        <v>218230</v>
      </c>
    </row>
    <row r="72" spans="2:6" s="397" customFormat="1" ht="17.100000000000001" customHeight="1">
      <c r="B72" s="410"/>
      <c r="C72" s="410" t="s">
        <v>334</v>
      </c>
      <c r="D72" s="409"/>
      <c r="E72" s="409">
        <v>0</v>
      </c>
      <c r="F72" s="409">
        <f>SUM(F71,F68,F62,F47)</f>
        <v>1769446</v>
      </c>
    </row>
    <row r="73" spans="2:6" s="390" customFormat="1" ht="17.100000000000001" customHeight="1">
      <c r="B73" s="447" t="s">
        <v>431</v>
      </c>
      <c r="C73" s="395" t="s">
        <v>432</v>
      </c>
      <c r="D73" s="394"/>
      <c r="E73" s="394">
        <v>16960</v>
      </c>
      <c r="F73" s="394"/>
    </row>
    <row r="74" spans="2:6" s="397" customFormat="1" ht="17.100000000000001" customHeight="1">
      <c r="B74" s="412" t="s">
        <v>335</v>
      </c>
      <c r="C74" s="413" t="s">
        <v>26</v>
      </c>
      <c r="D74" s="393"/>
      <c r="E74" s="393">
        <f>SUM(E73:E73)</f>
        <v>16960</v>
      </c>
      <c r="F74" s="393">
        <f>SUM(F73:F73)</f>
        <v>0</v>
      </c>
    </row>
    <row r="75" spans="2:6" s="404" customFormat="1" ht="28.5" customHeight="1">
      <c r="B75" s="485"/>
      <c r="C75" s="486" t="s">
        <v>88</v>
      </c>
      <c r="D75" s="487"/>
      <c r="E75" s="487"/>
      <c r="F75" s="487">
        <f>SUM(E74,F72)</f>
        <v>1786406</v>
      </c>
    </row>
    <row r="76" spans="2:6" s="404" customFormat="1" ht="28.5" customHeight="1">
      <c r="B76" s="502"/>
      <c r="C76" s="502"/>
      <c r="D76" s="503"/>
      <c r="E76" s="503"/>
      <c r="F76" s="503"/>
    </row>
    <row r="77" spans="2:6" s="404" customFormat="1" ht="28.5" customHeight="1">
      <c r="B77" s="502"/>
      <c r="C77" s="502"/>
      <c r="D77" s="503"/>
      <c r="E77" s="503"/>
      <c r="F77" s="503"/>
    </row>
    <row r="78" spans="2:6" s="404" customFormat="1" ht="28.5" customHeight="1">
      <c r="B78" s="502"/>
      <c r="C78" s="502"/>
      <c r="D78" s="503"/>
      <c r="E78" s="503"/>
      <c r="F78" s="503"/>
    </row>
    <row r="79" spans="2:6" s="404" customFormat="1" ht="28.5" customHeight="1">
      <c r="B79" s="502"/>
      <c r="C79" s="502"/>
      <c r="D79" s="503"/>
      <c r="E79" s="503"/>
      <c r="F79" s="503"/>
    </row>
    <row r="80" spans="2:6" s="404" customFormat="1" ht="28.5" customHeight="1">
      <c r="B80" s="502"/>
      <c r="C80" s="502"/>
      <c r="D80" s="503"/>
      <c r="E80" s="503"/>
      <c r="F80" s="503"/>
    </row>
    <row r="81" spans="1:6" s="404" customFormat="1" ht="28.5" customHeight="1">
      <c r="B81" s="502"/>
      <c r="C81" s="502"/>
      <c r="D81" s="503"/>
      <c r="E81" s="503"/>
      <c r="F81" s="503"/>
    </row>
    <row r="82" spans="1:6" s="404" customFormat="1" ht="28.5" customHeight="1">
      <c r="B82" s="502"/>
      <c r="C82" s="502"/>
      <c r="D82" s="503"/>
      <c r="E82" s="503"/>
      <c r="F82" s="503"/>
    </row>
    <row r="83" spans="1:6" s="404" customFormat="1" ht="28.5" customHeight="1">
      <c r="B83" s="502"/>
      <c r="C83" s="502"/>
      <c r="D83" s="503"/>
      <c r="E83" s="503"/>
      <c r="F83" s="503"/>
    </row>
    <row r="84" spans="1:6" s="404" customFormat="1" ht="28.5" customHeight="1">
      <c r="B84" s="502"/>
      <c r="C84" s="502"/>
      <c r="D84" s="503"/>
      <c r="E84" s="503"/>
      <c r="F84" s="503"/>
    </row>
    <row r="85" spans="1:6" s="404" customFormat="1" ht="28.5" customHeight="1">
      <c r="B85" s="502"/>
      <c r="C85" s="502"/>
      <c r="D85" s="503"/>
      <c r="E85" s="503"/>
      <c r="F85" s="503"/>
    </row>
    <row r="86" spans="1:6" s="404" customFormat="1" ht="28.5" customHeight="1">
      <c r="B86" s="502"/>
      <c r="C86" s="502"/>
      <c r="D86" s="503"/>
      <c r="E86" s="503"/>
      <c r="F86" s="503"/>
    </row>
    <row r="87" spans="1:6" s="397" customFormat="1" ht="9.75" customHeight="1">
      <c r="D87" s="478"/>
      <c r="E87" s="478"/>
      <c r="F87" s="478"/>
    </row>
    <row r="88" spans="1:6" s="390" customFormat="1" ht="23.25" customHeight="1">
      <c r="B88" s="488"/>
      <c r="C88" s="489" t="s">
        <v>433</v>
      </c>
      <c r="D88" s="489"/>
      <c r="E88" s="489"/>
      <c r="F88" s="490"/>
    </row>
    <row r="89" spans="1:6" s="390" customFormat="1" ht="17.100000000000001" customHeight="1">
      <c r="B89" s="444" t="s">
        <v>434</v>
      </c>
      <c r="C89" s="395" t="s">
        <v>435</v>
      </c>
      <c r="D89" s="394"/>
      <c r="E89" s="394">
        <v>2724</v>
      </c>
      <c r="F89" s="394"/>
    </row>
    <row r="90" spans="1:6" s="390" customFormat="1" ht="17.100000000000001" customHeight="1">
      <c r="B90" s="444" t="s">
        <v>436</v>
      </c>
      <c r="C90" s="395" t="s">
        <v>437</v>
      </c>
      <c r="D90" s="394"/>
      <c r="E90" s="394">
        <f>SUM(D91:D91)</f>
        <v>36</v>
      </c>
      <c r="F90" s="394"/>
    </row>
    <row r="91" spans="1:6" s="390" customFormat="1" ht="17.100000000000001" customHeight="1">
      <c r="B91" s="445"/>
      <c r="C91" s="395" t="s">
        <v>438</v>
      </c>
      <c r="D91" s="394">
        <v>36</v>
      </c>
      <c r="E91" s="394"/>
      <c r="F91" s="394"/>
    </row>
    <row r="92" spans="1:6" s="390" customFormat="1" ht="17.100000000000001" customHeight="1">
      <c r="B92" s="391" t="s">
        <v>309</v>
      </c>
      <c r="C92" s="392" t="s">
        <v>310</v>
      </c>
      <c r="D92" s="393"/>
      <c r="E92" s="393">
        <f>SUM(E89:E91)</f>
        <v>2760</v>
      </c>
      <c r="F92" s="393">
        <f>SUM(F89:F91)</f>
        <v>0</v>
      </c>
    </row>
    <row r="93" spans="1:6" s="390" customFormat="1" ht="17.100000000000001" customHeight="1">
      <c r="B93" s="444" t="s">
        <v>439</v>
      </c>
      <c r="C93" s="452" t="s">
        <v>440</v>
      </c>
      <c r="D93" s="453"/>
      <c r="E93" s="453">
        <v>1295</v>
      </c>
      <c r="F93" s="453"/>
    </row>
    <row r="94" spans="1:6" s="390" customFormat="1" ht="17.100000000000001" customHeight="1">
      <c r="B94" s="447" t="s">
        <v>441</v>
      </c>
      <c r="C94" s="395" t="s">
        <v>442</v>
      </c>
      <c r="D94" s="394"/>
      <c r="E94" s="394">
        <v>345</v>
      </c>
      <c r="F94" s="394"/>
    </row>
    <row r="95" spans="1:6" s="390" customFormat="1" ht="17.100000000000001" customHeight="1">
      <c r="A95" s="397"/>
      <c r="B95" s="391" t="s">
        <v>311</v>
      </c>
      <c r="C95" s="392" t="s">
        <v>312</v>
      </c>
      <c r="D95" s="393"/>
      <c r="E95" s="393">
        <f>SUM(E93:E94)</f>
        <v>1640</v>
      </c>
      <c r="F95" s="393">
        <f>SUM(F93:F94)</f>
        <v>0</v>
      </c>
    </row>
    <row r="96" spans="1:6" s="390" customFormat="1" ht="17.100000000000001" customHeight="1">
      <c r="A96" s="397"/>
      <c r="B96" s="391" t="s">
        <v>313</v>
      </c>
      <c r="C96" s="392" t="s">
        <v>66</v>
      </c>
      <c r="D96" s="393"/>
      <c r="E96" s="393"/>
      <c r="F96" s="393">
        <f>SUM(E95,E92)</f>
        <v>4400</v>
      </c>
    </row>
    <row r="97" spans="1:6" s="390" customFormat="1" ht="17.100000000000001" customHeight="1">
      <c r="B97" s="444" t="s">
        <v>314</v>
      </c>
      <c r="C97" s="452" t="s">
        <v>443</v>
      </c>
      <c r="D97" s="453"/>
      <c r="E97" s="453">
        <v>1190</v>
      </c>
      <c r="F97" s="453"/>
    </row>
    <row r="98" spans="1:6" s="390" customFormat="1" ht="17.100000000000001" customHeight="1">
      <c r="B98" s="445"/>
      <c r="C98" s="454" t="s">
        <v>444</v>
      </c>
      <c r="D98" s="455"/>
      <c r="E98" s="455"/>
      <c r="F98" s="455"/>
    </row>
    <row r="99" spans="1:6" s="390" customFormat="1" ht="17.100000000000001" customHeight="1">
      <c r="A99" s="397"/>
      <c r="B99" s="391" t="s">
        <v>314</v>
      </c>
      <c r="C99" s="392" t="s">
        <v>315</v>
      </c>
      <c r="D99" s="393"/>
      <c r="E99" s="393">
        <v>0</v>
      </c>
      <c r="F99" s="393">
        <f>SUM(E97:E98)</f>
        <v>1190</v>
      </c>
    </row>
    <row r="100" spans="1:6" s="390" customFormat="1" ht="17.100000000000001" customHeight="1">
      <c r="B100" s="444" t="s">
        <v>359</v>
      </c>
      <c r="C100" s="395" t="s">
        <v>360</v>
      </c>
      <c r="D100" s="394"/>
      <c r="E100" s="394">
        <f>SUM(D101:D102)</f>
        <v>500</v>
      </c>
      <c r="F100" s="394"/>
    </row>
    <row r="101" spans="1:6" s="390" customFormat="1" ht="17.100000000000001" customHeight="1">
      <c r="B101" s="446"/>
      <c r="C101" s="395" t="s">
        <v>445</v>
      </c>
      <c r="D101" s="394">
        <v>400</v>
      </c>
      <c r="E101" s="394"/>
      <c r="F101" s="394"/>
    </row>
    <row r="102" spans="1:6" s="390" customFormat="1" ht="17.100000000000001" customHeight="1">
      <c r="B102" s="445"/>
      <c r="C102" s="395" t="s">
        <v>67</v>
      </c>
      <c r="D102" s="394">
        <v>100</v>
      </c>
      <c r="E102" s="394"/>
      <c r="F102" s="394"/>
    </row>
    <row r="103" spans="1:6" s="390" customFormat="1" ht="17.100000000000001" customHeight="1">
      <c r="A103" s="397"/>
      <c r="B103" s="391" t="s">
        <v>316</v>
      </c>
      <c r="C103" s="392" t="s">
        <v>317</v>
      </c>
      <c r="D103" s="393"/>
      <c r="E103" s="393">
        <f>SUM(E100:E102)</f>
        <v>500</v>
      </c>
      <c r="F103" s="393">
        <f>SUM(F100:F102)</f>
        <v>0</v>
      </c>
    </row>
    <row r="104" spans="1:6" s="390" customFormat="1" ht="17.100000000000001" customHeight="1">
      <c r="B104" s="590" t="s">
        <v>361</v>
      </c>
      <c r="C104" s="395" t="s">
        <v>362</v>
      </c>
      <c r="D104" s="394"/>
      <c r="E104" s="394">
        <v>40</v>
      </c>
      <c r="F104" s="394"/>
    </row>
    <row r="105" spans="1:6" s="390" customFormat="1" ht="17.100000000000001" customHeight="1">
      <c r="B105" s="591"/>
      <c r="C105" s="395" t="s">
        <v>446</v>
      </c>
      <c r="D105" s="394"/>
      <c r="E105" s="394"/>
      <c r="F105" s="394"/>
    </row>
    <row r="106" spans="1:6" s="390" customFormat="1" ht="17.100000000000001" customHeight="1">
      <c r="A106" s="397"/>
      <c r="B106" s="391" t="s">
        <v>318</v>
      </c>
      <c r="C106" s="392" t="s">
        <v>319</v>
      </c>
      <c r="D106" s="393"/>
      <c r="E106" s="393">
        <f>SUM(E104:E105)</f>
        <v>40</v>
      </c>
      <c r="F106" s="393">
        <f>SUM(F104:F105)</f>
        <v>0</v>
      </c>
    </row>
    <row r="107" spans="1:6" s="390" customFormat="1" ht="17.100000000000001" customHeight="1">
      <c r="B107" s="444" t="s">
        <v>363</v>
      </c>
      <c r="C107" s="395" t="s">
        <v>364</v>
      </c>
      <c r="D107" s="394"/>
      <c r="E107" s="394">
        <f>SUM(D108:D109)</f>
        <v>130</v>
      </c>
      <c r="F107" s="394"/>
    </row>
    <row r="108" spans="1:6" s="390" customFormat="1" ht="17.100000000000001" customHeight="1">
      <c r="B108" s="446"/>
      <c r="C108" s="395" t="s">
        <v>83</v>
      </c>
      <c r="D108" s="394">
        <v>100</v>
      </c>
      <c r="E108" s="394"/>
      <c r="F108" s="394"/>
    </row>
    <row r="109" spans="1:6" s="390" customFormat="1" ht="17.100000000000001" customHeight="1">
      <c r="B109" s="445"/>
      <c r="C109" s="395" t="s">
        <v>86</v>
      </c>
      <c r="D109" s="394">
        <v>30</v>
      </c>
      <c r="E109" s="394"/>
      <c r="F109" s="394"/>
    </row>
    <row r="110" spans="1:6" s="390" customFormat="1" ht="17.100000000000001" customHeight="1">
      <c r="B110" s="447" t="s">
        <v>369</v>
      </c>
      <c r="C110" s="395" t="s">
        <v>87</v>
      </c>
      <c r="D110" s="394"/>
      <c r="E110" s="394">
        <v>100</v>
      </c>
      <c r="F110" s="394"/>
    </row>
    <row r="111" spans="1:6" s="390" customFormat="1" ht="17.100000000000001" customHeight="1">
      <c r="B111" s="444" t="s">
        <v>375</v>
      </c>
      <c r="C111" s="395" t="s">
        <v>376</v>
      </c>
      <c r="D111" s="394"/>
      <c r="E111" s="394">
        <f>SUM(D112:D116)</f>
        <v>5990</v>
      </c>
      <c r="F111" s="394"/>
    </row>
    <row r="112" spans="1:6" s="390" customFormat="1" ht="17.100000000000001" customHeight="1">
      <c r="B112" s="446"/>
      <c r="C112" s="395" t="s">
        <v>378</v>
      </c>
      <c r="D112" s="394">
        <v>4800</v>
      </c>
      <c r="E112" s="394"/>
      <c r="F112" s="394"/>
    </row>
    <row r="113" spans="1:6" s="390" customFormat="1" ht="17.100000000000001" customHeight="1">
      <c r="B113" s="446"/>
      <c r="C113" s="395" t="s">
        <v>380</v>
      </c>
      <c r="D113" s="394">
        <v>15</v>
      </c>
      <c r="E113" s="394"/>
      <c r="F113" s="394"/>
    </row>
    <row r="114" spans="1:6" s="390" customFormat="1" ht="17.100000000000001" customHeight="1">
      <c r="B114" s="446"/>
      <c r="C114" s="395" t="s">
        <v>447</v>
      </c>
      <c r="D114" s="394">
        <v>300</v>
      </c>
      <c r="E114" s="394"/>
      <c r="F114" s="394"/>
    </row>
    <row r="115" spans="1:6" s="390" customFormat="1" ht="17.100000000000001" customHeight="1">
      <c r="B115" s="446"/>
      <c r="C115" s="395" t="s">
        <v>448</v>
      </c>
      <c r="D115" s="394">
        <v>850</v>
      </c>
      <c r="E115" s="394"/>
      <c r="F115" s="394"/>
    </row>
    <row r="116" spans="1:6" s="390" customFormat="1" ht="17.100000000000001" customHeight="1">
      <c r="B116" s="445"/>
      <c r="C116" s="395" t="s">
        <v>104</v>
      </c>
      <c r="D116" s="394">
        <v>25</v>
      </c>
      <c r="E116" s="394"/>
      <c r="F116" s="394"/>
    </row>
    <row r="117" spans="1:6" s="390" customFormat="1" ht="17.100000000000001" customHeight="1">
      <c r="A117" s="397"/>
      <c r="B117" s="391" t="s">
        <v>320</v>
      </c>
      <c r="C117" s="392" t="s">
        <v>321</v>
      </c>
      <c r="D117" s="393"/>
      <c r="E117" s="393">
        <f>SUM(E107:E113)</f>
        <v>6220</v>
      </c>
      <c r="F117" s="393">
        <f>SUM(F107:F113)</f>
        <v>0</v>
      </c>
    </row>
    <row r="118" spans="1:6" s="390" customFormat="1" ht="17.100000000000001" customHeight="1">
      <c r="B118" s="447" t="s">
        <v>390</v>
      </c>
      <c r="C118" s="395" t="s">
        <v>391</v>
      </c>
      <c r="D118" s="394"/>
      <c r="E118" s="394">
        <v>1825</v>
      </c>
      <c r="F118" s="394"/>
    </row>
    <row r="119" spans="1:6" s="390" customFormat="1" ht="17.100000000000001" customHeight="1">
      <c r="A119" s="397"/>
      <c r="B119" s="391" t="s">
        <v>324</v>
      </c>
      <c r="C119" s="392" t="s">
        <v>325</v>
      </c>
      <c r="D119" s="393"/>
      <c r="E119" s="393">
        <f>SUM(E118:E118)</f>
        <v>1825</v>
      </c>
      <c r="F119" s="393">
        <f>SUM(F118:F118)</f>
        <v>0</v>
      </c>
    </row>
    <row r="120" spans="1:6" s="390" customFormat="1" ht="17.100000000000001" customHeight="1">
      <c r="A120" s="397"/>
      <c r="B120" s="391" t="s">
        <v>326</v>
      </c>
      <c r="C120" s="392" t="s">
        <v>24</v>
      </c>
      <c r="D120" s="393"/>
      <c r="E120" s="393">
        <v>0</v>
      </c>
      <c r="F120" s="393">
        <f>SUM(E119,E117,E106,E103)</f>
        <v>8585</v>
      </c>
    </row>
    <row r="121" spans="1:6" s="390" customFormat="1" ht="17.100000000000001" customHeight="1">
      <c r="A121" s="397"/>
      <c r="B121" s="410"/>
      <c r="C121" s="410" t="s">
        <v>334</v>
      </c>
      <c r="D121" s="409"/>
      <c r="E121" s="409">
        <v>0</v>
      </c>
      <c r="F121" s="409">
        <f>SUM(F120,F99,F96)</f>
        <v>14175</v>
      </c>
    </row>
    <row r="122" spans="1:6" s="390" customFormat="1" ht="23.25" customHeight="1">
      <c r="A122" s="404"/>
      <c r="B122" s="485"/>
      <c r="C122" s="486" t="s">
        <v>88</v>
      </c>
      <c r="D122" s="487"/>
      <c r="E122" s="487"/>
      <c r="F122" s="487">
        <f>SUM(F121)</f>
        <v>14175</v>
      </c>
    </row>
    <row r="123" spans="1:6" s="390" customFormat="1" ht="17.100000000000001" customHeight="1"/>
    <row r="124" spans="1:6" s="390" customFormat="1" ht="23.25" customHeight="1">
      <c r="B124" s="488"/>
      <c r="C124" s="489" t="s">
        <v>449</v>
      </c>
      <c r="D124" s="489"/>
      <c r="E124" s="489"/>
      <c r="F124" s="490"/>
    </row>
    <row r="125" spans="1:6" s="390" customFormat="1" ht="17.100000000000001" customHeight="1">
      <c r="B125" s="444" t="s">
        <v>363</v>
      </c>
      <c r="C125" s="395" t="s">
        <v>364</v>
      </c>
      <c r="D125" s="394"/>
      <c r="E125" s="394">
        <f>SUM(D126:D126)</f>
        <v>37000</v>
      </c>
      <c r="F125" s="394"/>
    </row>
    <row r="126" spans="1:6" s="390" customFormat="1" ht="17.100000000000001" customHeight="1">
      <c r="B126" s="446"/>
      <c r="C126" s="395" t="s">
        <v>83</v>
      </c>
      <c r="D126" s="394">
        <v>37000</v>
      </c>
      <c r="E126" s="394"/>
      <c r="F126" s="394"/>
    </row>
    <row r="127" spans="1:6" s="390" customFormat="1" ht="17.100000000000001" customHeight="1">
      <c r="B127" s="391" t="s">
        <v>320</v>
      </c>
      <c r="C127" s="392" t="s">
        <v>321</v>
      </c>
      <c r="D127" s="393"/>
      <c r="E127" s="393">
        <f>SUM(E125:E126)</f>
        <v>37000</v>
      </c>
      <c r="F127" s="393">
        <f>SUM(F125:F126)</f>
        <v>0</v>
      </c>
    </row>
    <row r="128" spans="1:6" s="390" customFormat="1" ht="17.100000000000001" customHeight="1">
      <c r="B128" s="447" t="s">
        <v>390</v>
      </c>
      <c r="C128" s="395" t="s">
        <v>391</v>
      </c>
      <c r="D128" s="394"/>
      <c r="E128" s="394">
        <v>9990</v>
      </c>
      <c r="F128" s="394"/>
    </row>
    <row r="129" spans="2:6" s="390" customFormat="1" ht="17.100000000000001" customHeight="1">
      <c r="B129" s="391" t="s">
        <v>324</v>
      </c>
      <c r="C129" s="392" t="s">
        <v>325</v>
      </c>
      <c r="D129" s="393"/>
      <c r="E129" s="393">
        <f>SUM(E128:E128)</f>
        <v>9990</v>
      </c>
      <c r="F129" s="393">
        <f>SUM(F128:F128)</f>
        <v>0</v>
      </c>
    </row>
    <row r="130" spans="2:6" s="390" customFormat="1" ht="17.100000000000001" customHeight="1">
      <c r="B130" s="391" t="s">
        <v>326</v>
      </c>
      <c r="C130" s="392" t="s">
        <v>24</v>
      </c>
      <c r="D130" s="393"/>
      <c r="E130" s="393">
        <v>0</v>
      </c>
      <c r="F130" s="393">
        <f>SUM(E129,E127)</f>
        <v>46990</v>
      </c>
    </row>
    <row r="131" spans="2:6" s="390" customFormat="1" ht="17.100000000000001" customHeight="1">
      <c r="B131" s="410"/>
      <c r="C131" s="410" t="s">
        <v>334</v>
      </c>
      <c r="D131" s="409"/>
      <c r="E131" s="409">
        <v>0</v>
      </c>
      <c r="F131" s="409">
        <f>SUM(F130)</f>
        <v>46990</v>
      </c>
    </row>
    <row r="132" spans="2:6" s="390" customFormat="1" ht="24.75" customHeight="1">
      <c r="B132" s="485"/>
      <c r="C132" s="486" t="s">
        <v>88</v>
      </c>
      <c r="D132" s="487"/>
      <c r="E132" s="487"/>
      <c r="F132" s="487">
        <f>SUM(F131)</f>
        <v>46990</v>
      </c>
    </row>
    <row r="133" spans="2:6" s="390" customFormat="1" ht="17.100000000000001" customHeight="1"/>
    <row r="134" spans="2:6" s="390" customFormat="1" ht="28.5" customHeight="1">
      <c r="B134" s="488"/>
      <c r="C134" s="501" t="s">
        <v>450</v>
      </c>
      <c r="D134" s="489"/>
      <c r="E134" s="489"/>
      <c r="F134" s="490"/>
    </row>
    <row r="135" spans="2:6" s="390" customFormat="1" ht="17.100000000000001" customHeight="1">
      <c r="B135" s="452" t="s">
        <v>451</v>
      </c>
      <c r="C135" s="395" t="s">
        <v>452</v>
      </c>
      <c r="D135" s="394"/>
      <c r="E135" s="394">
        <f>SUM(D136)</f>
        <v>150000</v>
      </c>
      <c r="F135" s="394"/>
    </row>
    <row r="136" spans="2:6" s="390" customFormat="1" ht="17.100000000000001" customHeight="1">
      <c r="B136" s="491"/>
      <c r="C136" s="395" t="s">
        <v>453</v>
      </c>
      <c r="D136" s="394">
        <v>150000</v>
      </c>
      <c r="E136" s="394"/>
      <c r="F136" s="394"/>
    </row>
    <row r="137" spans="2:6" s="390" customFormat="1" ht="17.100000000000001" customHeight="1">
      <c r="B137" s="452" t="s">
        <v>454</v>
      </c>
      <c r="C137" s="395" t="s">
        <v>455</v>
      </c>
      <c r="D137" s="394"/>
      <c r="E137" s="394">
        <f>SUM(D138)</f>
        <v>20000</v>
      </c>
      <c r="F137" s="394"/>
    </row>
    <row r="138" spans="2:6" s="390" customFormat="1" ht="17.100000000000001" customHeight="1">
      <c r="B138" s="492"/>
      <c r="C138" s="395" t="s">
        <v>456</v>
      </c>
      <c r="D138" s="394">
        <v>20000</v>
      </c>
      <c r="E138" s="394"/>
      <c r="F138" s="394"/>
    </row>
    <row r="139" spans="2:6" s="390" customFormat="1" ht="28.5" customHeight="1">
      <c r="B139" s="410" t="s">
        <v>327</v>
      </c>
      <c r="C139" s="410" t="s">
        <v>25</v>
      </c>
      <c r="D139" s="409"/>
      <c r="E139" s="409">
        <f>SUM(E135:E138)</f>
        <v>170000</v>
      </c>
      <c r="F139" s="409">
        <f>SUM(E139)</f>
        <v>170000</v>
      </c>
    </row>
    <row r="140" spans="2:6" s="390" customFormat="1" ht="17.100000000000001" customHeight="1"/>
    <row r="141" spans="2:6" s="390" customFormat="1" ht="27.75" customHeight="1">
      <c r="B141" s="488"/>
      <c r="C141" s="501" t="s">
        <v>457</v>
      </c>
      <c r="D141" s="489"/>
      <c r="E141" s="489"/>
      <c r="F141" s="490"/>
    </row>
    <row r="142" spans="2:6" s="390" customFormat="1" ht="17.100000000000001" customHeight="1">
      <c r="B142" s="452" t="s">
        <v>458</v>
      </c>
      <c r="C142" s="395" t="s">
        <v>459</v>
      </c>
      <c r="D142" s="394"/>
      <c r="E142" s="394">
        <f>SUM(D143:D144)</f>
        <v>8000</v>
      </c>
      <c r="F142" s="394"/>
    </row>
    <row r="143" spans="2:6" s="390" customFormat="1" ht="17.100000000000001" customHeight="1">
      <c r="B143" s="492"/>
      <c r="C143" s="395" t="s">
        <v>460</v>
      </c>
      <c r="D143" s="394">
        <v>4000</v>
      </c>
      <c r="E143" s="394"/>
      <c r="F143" s="394"/>
    </row>
    <row r="144" spans="2:6" s="390" customFormat="1" ht="17.100000000000001" customHeight="1">
      <c r="B144" s="491"/>
      <c r="C144" s="395" t="s">
        <v>461</v>
      </c>
      <c r="D144" s="394">
        <v>4000</v>
      </c>
      <c r="E144" s="394"/>
      <c r="F144" s="394"/>
    </row>
    <row r="145" spans="2:6" s="390" customFormat="1" ht="28.5" customHeight="1">
      <c r="B145" s="410" t="s">
        <v>327</v>
      </c>
      <c r="C145" s="410" t="s">
        <v>25</v>
      </c>
      <c r="D145" s="409"/>
      <c r="E145" s="409">
        <f>SUM(E142:E144)</f>
        <v>8000</v>
      </c>
      <c r="F145" s="409">
        <f>SUM(E145)</f>
        <v>8000</v>
      </c>
    </row>
    <row r="146" spans="2:6" s="390" customFormat="1" ht="17.100000000000001" customHeight="1"/>
    <row r="147" spans="2:6" s="390" customFormat="1" ht="28.5" customHeight="1">
      <c r="B147" s="488"/>
      <c r="C147" s="501" t="s">
        <v>462</v>
      </c>
      <c r="D147" s="489"/>
      <c r="E147" s="489"/>
      <c r="F147" s="490"/>
    </row>
    <row r="148" spans="2:6" s="390" customFormat="1" ht="17.100000000000001" customHeight="1">
      <c r="B148" s="452" t="s">
        <v>463</v>
      </c>
      <c r="C148" s="395" t="s">
        <v>464</v>
      </c>
      <c r="D148" s="394"/>
      <c r="E148" s="394">
        <f>SUM(D149:D149)</f>
        <v>1000</v>
      </c>
      <c r="F148" s="394"/>
    </row>
    <row r="149" spans="2:6" s="390" customFormat="1" ht="17.100000000000001" customHeight="1">
      <c r="B149" s="491"/>
      <c r="C149" s="395" t="s">
        <v>68</v>
      </c>
      <c r="D149" s="394">
        <v>1000</v>
      </c>
      <c r="E149" s="394"/>
      <c r="F149" s="394"/>
    </row>
    <row r="150" spans="2:6" s="390" customFormat="1" ht="17.100000000000001" customHeight="1">
      <c r="B150" s="452" t="s">
        <v>454</v>
      </c>
      <c r="C150" s="395" t="s">
        <v>455</v>
      </c>
      <c r="D150" s="394"/>
      <c r="E150" s="394">
        <f>SUM(D151:D151)</f>
        <v>5000</v>
      </c>
      <c r="F150" s="394"/>
    </row>
    <row r="151" spans="2:6" s="390" customFormat="1" ht="17.100000000000001" customHeight="1">
      <c r="B151" s="492"/>
      <c r="C151" s="395" t="s">
        <v>465</v>
      </c>
      <c r="D151" s="394">
        <v>5000</v>
      </c>
      <c r="E151" s="394"/>
      <c r="F151" s="394"/>
    </row>
    <row r="152" spans="2:6" s="390" customFormat="1" ht="29.25" customHeight="1">
      <c r="B152" s="410" t="s">
        <v>327</v>
      </c>
      <c r="C152" s="410" t="s">
        <v>25</v>
      </c>
      <c r="D152" s="409"/>
      <c r="E152" s="409">
        <f>SUM(E148:E151)</f>
        <v>6000</v>
      </c>
      <c r="F152" s="409">
        <f>SUM(E152)</f>
        <v>6000</v>
      </c>
    </row>
    <row r="153" spans="2:6" s="390" customFormat="1" ht="23.25" customHeight="1"/>
    <row r="154" spans="2:6" s="390" customFormat="1" ht="28.5" customHeight="1">
      <c r="B154" s="488"/>
      <c r="C154" s="501" t="s">
        <v>466</v>
      </c>
      <c r="D154" s="489"/>
      <c r="E154" s="489"/>
      <c r="F154" s="490"/>
    </row>
    <row r="155" spans="2:6" s="390" customFormat="1" ht="17.100000000000001" customHeight="1">
      <c r="B155" s="452" t="s">
        <v>454</v>
      </c>
      <c r="C155" s="395" t="s">
        <v>455</v>
      </c>
      <c r="D155" s="394"/>
      <c r="E155" s="394">
        <f>SUM(D156:D159)</f>
        <v>20795</v>
      </c>
      <c r="F155" s="394"/>
    </row>
    <row r="156" spans="2:6" s="390" customFormat="1" ht="17.100000000000001" customHeight="1">
      <c r="B156" s="492"/>
      <c r="C156" s="395" t="s">
        <v>456</v>
      </c>
      <c r="D156" s="394">
        <v>7680</v>
      </c>
      <c r="E156" s="394"/>
      <c r="F156" s="394"/>
    </row>
    <row r="157" spans="2:6" s="390" customFormat="1" ht="17.100000000000001" customHeight="1">
      <c r="B157" s="492"/>
      <c r="C157" s="395" t="s">
        <v>465</v>
      </c>
      <c r="D157" s="394">
        <v>7240</v>
      </c>
      <c r="E157" s="394"/>
      <c r="F157" s="394"/>
    </row>
    <row r="158" spans="2:6" s="390" customFormat="1" ht="17.100000000000001" customHeight="1">
      <c r="B158" s="492"/>
      <c r="C158" s="395" t="s">
        <v>467</v>
      </c>
      <c r="D158" s="394">
        <v>4875</v>
      </c>
      <c r="E158" s="394"/>
      <c r="F158" s="394"/>
    </row>
    <row r="159" spans="2:6" s="390" customFormat="1" ht="17.100000000000001" customHeight="1">
      <c r="B159" s="491"/>
      <c r="C159" s="395" t="s">
        <v>468</v>
      </c>
      <c r="D159" s="394">
        <v>1000</v>
      </c>
      <c r="E159" s="394"/>
      <c r="F159" s="394"/>
    </row>
    <row r="160" spans="2:6" s="390" customFormat="1" ht="28.5" customHeight="1">
      <c r="B160" s="410" t="s">
        <v>327</v>
      </c>
      <c r="C160" s="410" t="s">
        <v>25</v>
      </c>
      <c r="D160" s="409"/>
      <c r="E160" s="409">
        <f>SUM(E155:E159)</f>
        <v>20795</v>
      </c>
      <c r="F160" s="409">
        <f>SUM(E160)</f>
        <v>20795</v>
      </c>
    </row>
    <row r="161" spans="2:6" s="390" customFormat="1" ht="24" customHeight="1"/>
    <row r="162" spans="2:6" s="390" customFormat="1" ht="28.5" customHeight="1">
      <c r="B162" s="488"/>
      <c r="C162" s="501" t="s">
        <v>469</v>
      </c>
      <c r="D162" s="489"/>
      <c r="E162" s="489"/>
      <c r="F162" s="490"/>
    </row>
    <row r="163" spans="2:6" s="390" customFormat="1" ht="17.100000000000001" customHeight="1">
      <c r="B163" s="452" t="s">
        <v>454</v>
      </c>
      <c r="C163" s="395" t="s">
        <v>455</v>
      </c>
      <c r="D163" s="394"/>
      <c r="E163" s="394">
        <f>SUM(D164:D164)</f>
        <v>220</v>
      </c>
      <c r="F163" s="394"/>
    </row>
    <row r="164" spans="2:6" s="390" customFormat="1" ht="17.100000000000001" customHeight="1">
      <c r="B164" s="492"/>
      <c r="C164" s="395" t="s">
        <v>467</v>
      </c>
      <c r="D164" s="394">
        <v>220</v>
      </c>
      <c r="E164" s="394"/>
      <c r="F164" s="394"/>
    </row>
    <row r="165" spans="2:6" s="390" customFormat="1" ht="28.5" customHeight="1">
      <c r="B165" s="410" t="s">
        <v>327</v>
      </c>
      <c r="C165" s="410" t="s">
        <v>25</v>
      </c>
      <c r="D165" s="409"/>
      <c r="E165" s="409">
        <f>SUM(E163:E164)</f>
        <v>220</v>
      </c>
      <c r="F165" s="409">
        <f>SUM(E165)</f>
        <v>220</v>
      </c>
    </row>
    <row r="166" spans="2:6" s="390" customFormat="1" ht="28.5" customHeight="1">
      <c r="B166" s="502"/>
      <c r="C166" s="502"/>
      <c r="D166" s="503"/>
      <c r="E166" s="503"/>
      <c r="F166" s="503"/>
    </row>
    <row r="167" spans="2:6" s="390" customFormat="1" ht="28.5" customHeight="1">
      <c r="B167" s="502"/>
      <c r="C167" s="502"/>
      <c r="D167" s="503"/>
      <c r="E167" s="503"/>
      <c r="F167" s="503"/>
    </row>
    <row r="168" spans="2:6" s="390" customFormat="1" ht="28.5" customHeight="1">
      <c r="B168" s="502"/>
      <c r="C168" s="502"/>
      <c r="D168" s="503"/>
      <c r="E168" s="503"/>
      <c r="F168" s="503"/>
    </row>
    <row r="169" spans="2:6" s="390" customFormat="1" ht="28.5" customHeight="1">
      <c r="B169" s="502"/>
      <c r="C169" s="502"/>
      <c r="D169" s="503"/>
      <c r="E169" s="503"/>
      <c r="F169" s="503"/>
    </row>
    <row r="170" spans="2:6" s="390" customFormat="1" ht="28.5" customHeight="1">
      <c r="B170" s="488"/>
      <c r="C170" s="489" t="s">
        <v>470</v>
      </c>
      <c r="D170" s="489"/>
      <c r="E170" s="489"/>
      <c r="F170" s="490"/>
    </row>
    <row r="171" spans="2:6" s="390" customFormat="1" ht="17.100000000000001" customHeight="1">
      <c r="B171" s="447" t="s">
        <v>441</v>
      </c>
      <c r="C171" s="395" t="s">
        <v>442</v>
      </c>
      <c r="D171" s="394"/>
      <c r="E171" s="394">
        <v>200</v>
      </c>
      <c r="F171" s="394"/>
    </row>
    <row r="172" spans="2:6" s="390" customFormat="1" ht="27.75" customHeight="1">
      <c r="B172" s="447" t="s">
        <v>471</v>
      </c>
      <c r="C172" s="456" t="s">
        <v>472</v>
      </c>
      <c r="D172" s="394"/>
      <c r="E172" s="394"/>
      <c r="F172" s="394"/>
    </row>
    <row r="173" spans="2:6" s="390" customFormat="1" ht="17.100000000000001" customHeight="1">
      <c r="B173" s="391" t="s">
        <v>311</v>
      </c>
      <c r="C173" s="392" t="s">
        <v>312</v>
      </c>
      <c r="D173" s="393"/>
      <c r="E173" s="393">
        <f>SUM(E171:E172)</f>
        <v>200</v>
      </c>
      <c r="F173" s="393">
        <f>SUM(F171:F172)</f>
        <v>0</v>
      </c>
    </row>
    <row r="174" spans="2:6" s="390" customFormat="1" ht="17.100000000000001" customHeight="1">
      <c r="B174" s="391" t="s">
        <v>313</v>
      </c>
      <c r="C174" s="392" t="s">
        <v>66</v>
      </c>
      <c r="D174" s="393"/>
      <c r="E174" s="393"/>
      <c r="F174" s="393">
        <f>SUM(E173)</f>
        <v>200</v>
      </c>
    </row>
    <row r="175" spans="2:6" s="390" customFormat="1" ht="17.100000000000001" customHeight="1">
      <c r="B175" s="444" t="s">
        <v>314</v>
      </c>
      <c r="C175" s="452" t="s">
        <v>443</v>
      </c>
      <c r="D175" s="453"/>
      <c r="E175" s="453">
        <v>55</v>
      </c>
      <c r="F175" s="453"/>
    </row>
    <row r="176" spans="2:6" s="390" customFormat="1" ht="17.100000000000001" customHeight="1">
      <c r="B176" s="445"/>
      <c r="C176" s="454" t="s">
        <v>444</v>
      </c>
      <c r="D176" s="455"/>
      <c r="E176" s="455"/>
      <c r="F176" s="455"/>
    </row>
    <row r="177" spans="2:6" s="390" customFormat="1" ht="17.100000000000001" customHeight="1">
      <c r="B177" s="391" t="s">
        <v>314</v>
      </c>
      <c r="C177" s="392" t="s">
        <v>315</v>
      </c>
      <c r="D177" s="393"/>
      <c r="E177" s="393">
        <f>SUM(E175:E176)</f>
        <v>55</v>
      </c>
      <c r="F177" s="393">
        <f>SUM(E175:E176)</f>
        <v>55</v>
      </c>
    </row>
    <row r="178" spans="2:6" s="390" customFormat="1" ht="17.100000000000001" customHeight="1">
      <c r="B178" s="444" t="s">
        <v>363</v>
      </c>
      <c r="C178" s="395" t="s">
        <v>364</v>
      </c>
      <c r="D178" s="394"/>
      <c r="E178" s="394">
        <f>SUM(D179:D179)</f>
        <v>200</v>
      </c>
      <c r="F178" s="394"/>
    </row>
    <row r="179" spans="2:6" s="390" customFormat="1" ht="17.100000000000001" customHeight="1">
      <c r="B179" s="446"/>
      <c r="C179" s="395" t="s">
        <v>83</v>
      </c>
      <c r="D179" s="394">
        <v>200</v>
      </c>
      <c r="E179" s="394"/>
      <c r="F179" s="394"/>
    </row>
    <row r="180" spans="2:6" s="390" customFormat="1" ht="17.100000000000001" customHeight="1">
      <c r="B180" s="444" t="s">
        <v>375</v>
      </c>
      <c r="C180" s="395" t="s">
        <v>376</v>
      </c>
      <c r="D180" s="394"/>
      <c r="E180" s="394">
        <f>SUM(D181:D184)</f>
        <v>15000</v>
      </c>
      <c r="F180" s="394"/>
    </row>
    <row r="181" spans="2:6" s="390" customFormat="1" ht="17.100000000000001" customHeight="1">
      <c r="B181" s="446"/>
      <c r="C181" s="395" t="s">
        <v>600</v>
      </c>
      <c r="D181" s="394">
        <v>13000</v>
      </c>
      <c r="E181" s="394"/>
      <c r="F181" s="394"/>
    </row>
    <row r="182" spans="2:6" s="390" customFormat="1" ht="17.100000000000001" customHeight="1">
      <c r="B182" s="446"/>
      <c r="C182" s="395" t="s">
        <v>70</v>
      </c>
      <c r="D182" s="394">
        <v>500</v>
      </c>
      <c r="E182" s="394"/>
      <c r="F182" s="394"/>
    </row>
    <row r="183" spans="2:6" s="390" customFormat="1" ht="17.100000000000001" customHeight="1">
      <c r="B183" s="446"/>
      <c r="C183" s="395" t="s">
        <v>473</v>
      </c>
      <c r="D183" s="394">
        <v>800</v>
      </c>
      <c r="E183" s="394"/>
      <c r="F183" s="394"/>
    </row>
    <row r="184" spans="2:6" s="390" customFormat="1" ht="17.100000000000001" customHeight="1">
      <c r="B184" s="446"/>
      <c r="C184" s="395" t="s">
        <v>71</v>
      </c>
      <c r="D184" s="394">
        <v>700</v>
      </c>
      <c r="E184" s="394"/>
      <c r="F184" s="394"/>
    </row>
    <row r="185" spans="2:6" s="390" customFormat="1" ht="17.100000000000001" customHeight="1">
      <c r="B185" s="391" t="s">
        <v>320</v>
      </c>
      <c r="C185" s="392" t="s">
        <v>321</v>
      </c>
      <c r="D185" s="393"/>
      <c r="E185" s="393">
        <f>SUM(E178:E184)</f>
        <v>15200</v>
      </c>
      <c r="F185" s="393">
        <f>SUM(F178:F184)</f>
        <v>0</v>
      </c>
    </row>
    <row r="186" spans="2:6" s="390" customFormat="1" ht="17.100000000000001" customHeight="1">
      <c r="B186" s="447" t="s">
        <v>390</v>
      </c>
      <c r="C186" s="395" t="s">
        <v>391</v>
      </c>
      <c r="D186" s="394"/>
      <c r="E186" s="394">
        <v>4104</v>
      </c>
      <c r="F186" s="394"/>
    </row>
    <row r="187" spans="2:6" s="390" customFormat="1" ht="17.100000000000001" customHeight="1">
      <c r="B187" s="391" t="s">
        <v>324</v>
      </c>
      <c r="C187" s="392" t="s">
        <v>325</v>
      </c>
      <c r="D187" s="393"/>
      <c r="E187" s="393">
        <f>SUM(E186:E186)</f>
        <v>4104</v>
      </c>
      <c r="F187" s="393">
        <f>SUM(F186:F186)</f>
        <v>0</v>
      </c>
    </row>
    <row r="188" spans="2:6" s="390" customFormat="1" ht="17.100000000000001" customHeight="1">
      <c r="B188" s="391" t="s">
        <v>326</v>
      </c>
      <c r="C188" s="392" t="s">
        <v>24</v>
      </c>
      <c r="D188" s="393"/>
      <c r="E188" s="393">
        <v>0</v>
      </c>
      <c r="F188" s="393">
        <f>SUM(E187,E185)</f>
        <v>19304</v>
      </c>
    </row>
    <row r="189" spans="2:6" s="390" customFormat="1" ht="17.100000000000001" customHeight="1">
      <c r="B189" s="444" t="s">
        <v>403</v>
      </c>
      <c r="C189" s="395" t="s">
        <v>404</v>
      </c>
      <c r="D189" s="394"/>
      <c r="E189" s="394">
        <f>SUM(D190:D190)</f>
        <v>900</v>
      </c>
      <c r="F189" s="394"/>
    </row>
    <row r="190" spans="2:6" s="390" customFormat="1" ht="17.100000000000001" customHeight="1">
      <c r="B190" s="446"/>
      <c r="C190" s="395" t="s">
        <v>474</v>
      </c>
      <c r="D190" s="394">
        <v>900</v>
      </c>
      <c r="E190" s="394"/>
      <c r="F190" s="394"/>
    </row>
    <row r="191" spans="2:6" s="390" customFormat="1" ht="17.100000000000001" customHeight="1">
      <c r="B191" s="444" t="s">
        <v>409</v>
      </c>
      <c r="C191" s="395" t="s">
        <v>410</v>
      </c>
      <c r="D191" s="394"/>
      <c r="E191" s="394">
        <f>SUM(D192:D193)</f>
        <v>21600</v>
      </c>
      <c r="F191" s="394"/>
    </row>
    <row r="192" spans="2:6" s="390" customFormat="1" ht="17.100000000000001" customHeight="1">
      <c r="B192" s="446"/>
      <c r="C192" s="395" t="s">
        <v>475</v>
      </c>
      <c r="D192" s="394">
        <v>11600</v>
      </c>
      <c r="E192" s="394"/>
      <c r="F192" s="394"/>
    </row>
    <row r="193" spans="2:6" s="390" customFormat="1" ht="17.100000000000001" customHeight="1">
      <c r="B193" s="446"/>
      <c r="C193" s="395" t="s">
        <v>69</v>
      </c>
      <c r="D193" s="394">
        <v>10000</v>
      </c>
      <c r="E193" s="394"/>
      <c r="F193" s="394"/>
    </row>
    <row r="194" spans="2:6" s="390" customFormat="1" ht="17.100000000000001" customHeight="1">
      <c r="B194" s="391" t="s">
        <v>328</v>
      </c>
      <c r="C194" s="392" t="s">
        <v>329</v>
      </c>
      <c r="D194" s="393"/>
      <c r="E194" s="393">
        <f>SUM(E191,E189)</f>
        <v>22500</v>
      </c>
      <c r="F194" s="393">
        <f>SUM(E191,E189)</f>
        <v>22500</v>
      </c>
    </row>
    <row r="195" spans="2:6" s="390" customFormat="1" ht="17.100000000000001" customHeight="1">
      <c r="B195" s="410"/>
      <c r="C195" s="410" t="s">
        <v>334</v>
      </c>
      <c r="D195" s="409"/>
      <c r="E195" s="409">
        <v>0</v>
      </c>
      <c r="F195" s="409">
        <f>SUM(F194,F188,F177,F174)</f>
        <v>42059</v>
      </c>
    </row>
    <row r="196" spans="2:6" s="390" customFormat="1" ht="28.5" customHeight="1">
      <c r="B196" s="485"/>
      <c r="C196" s="486" t="s">
        <v>88</v>
      </c>
      <c r="D196" s="487"/>
      <c r="E196" s="487"/>
      <c r="F196" s="487">
        <f>SUM(F195)</f>
        <v>42059</v>
      </c>
    </row>
    <row r="197" spans="2:6" s="390" customFormat="1" ht="28.5" customHeight="1">
      <c r="B197" s="502"/>
      <c r="C197" s="502"/>
      <c r="D197" s="503"/>
      <c r="E197" s="503"/>
      <c r="F197" s="503"/>
    </row>
    <row r="198" spans="2:6" s="390" customFormat="1" ht="28.5" customHeight="1">
      <c r="B198" s="502"/>
      <c r="C198" s="502"/>
      <c r="D198" s="503"/>
      <c r="E198" s="503"/>
      <c r="F198" s="503"/>
    </row>
    <row r="199" spans="2:6" s="390" customFormat="1" ht="28.5" customHeight="1">
      <c r="B199" s="502"/>
      <c r="C199" s="502"/>
      <c r="D199" s="503"/>
      <c r="E199" s="503"/>
      <c r="F199" s="503"/>
    </row>
    <row r="200" spans="2:6" s="390" customFormat="1" ht="28.5" customHeight="1">
      <c r="B200" s="502"/>
      <c r="C200" s="502"/>
      <c r="D200" s="503"/>
      <c r="E200" s="503"/>
      <c r="F200" s="503"/>
    </row>
    <row r="201" spans="2:6" s="390" customFormat="1" ht="28.5" customHeight="1">
      <c r="B201" s="502"/>
      <c r="C201" s="502"/>
      <c r="D201" s="503"/>
      <c r="E201" s="503"/>
      <c r="F201" s="503"/>
    </row>
    <row r="202" spans="2:6" s="390" customFormat="1" ht="28.5" customHeight="1">
      <c r="B202" s="502"/>
      <c r="C202" s="502"/>
      <c r="D202" s="503"/>
      <c r="E202" s="503"/>
      <c r="F202" s="503"/>
    </row>
    <row r="203" spans="2:6" s="390" customFormat="1" ht="28.5" customHeight="1">
      <c r="B203" s="502"/>
      <c r="C203" s="502"/>
      <c r="D203" s="503"/>
      <c r="E203" s="503"/>
      <c r="F203" s="503"/>
    </row>
    <row r="204" spans="2:6" s="390" customFormat="1" ht="28.5" customHeight="1">
      <c r="B204" s="502"/>
      <c r="C204" s="502"/>
      <c r="D204" s="503"/>
      <c r="E204" s="503"/>
      <c r="F204" s="503"/>
    </row>
    <row r="205" spans="2:6" s="390" customFormat="1" ht="28.5" customHeight="1">
      <c r="B205" s="502"/>
      <c r="C205" s="502"/>
      <c r="D205" s="503"/>
      <c r="E205" s="503"/>
      <c r="F205" s="503"/>
    </row>
    <row r="206" spans="2:6" s="390" customFormat="1" ht="17.100000000000001" customHeight="1"/>
    <row r="207" spans="2:6" s="390" customFormat="1" ht="28.5" customHeight="1">
      <c r="B207" s="488"/>
      <c r="C207" s="489" t="s">
        <v>476</v>
      </c>
      <c r="D207" s="489"/>
      <c r="E207" s="489"/>
      <c r="F207" s="490"/>
    </row>
    <row r="208" spans="2:6" s="390" customFormat="1" ht="17.100000000000001" customHeight="1">
      <c r="B208" s="444" t="s">
        <v>434</v>
      </c>
      <c r="C208" s="395" t="s">
        <v>435</v>
      </c>
      <c r="D208" s="394"/>
      <c r="E208" s="394">
        <v>14820</v>
      </c>
      <c r="F208" s="394"/>
    </row>
    <row r="209" spans="2:6" s="390" customFormat="1" ht="17.100000000000001" customHeight="1">
      <c r="B209" s="445"/>
      <c r="C209" s="456" t="s">
        <v>477</v>
      </c>
      <c r="D209" s="493"/>
      <c r="E209" s="493"/>
      <c r="F209" s="493"/>
    </row>
    <row r="210" spans="2:6" s="390" customFormat="1" ht="17.100000000000001" customHeight="1">
      <c r="B210" s="444" t="s">
        <v>436</v>
      </c>
      <c r="C210" s="395" t="s">
        <v>437</v>
      </c>
      <c r="D210" s="394"/>
      <c r="E210" s="394">
        <f>SUM(D211:D212)</f>
        <v>1275</v>
      </c>
      <c r="F210" s="394"/>
    </row>
    <row r="211" spans="2:6" s="390" customFormat="1" ht="17.100000000000001" customHeight="1">
      <c r="B211" s="446"/>
      <c r="C211" s="395" t="s">
        <v>478</v>
      </c>
      <c r="D211" s="394">
        <v>1200</v>
      </c>
      <c r="E211" s="394"/>
      <c r="F211" s="394"/>
    </row>
    <row r="212" spans="2:6" s="390" customFormat="1" ht="17.100000000000001" customHeight="1">
      <c r="B212" s="445"/>
      <c r="C212" s="395" t="s">
        <v>438</v>
      </c>
      <c r="D212" s="394">
        <v>75</v>
      </c>
      <c r="E212" s="394"/>
      <c r="F212" s="394"/>
    </row>
    <row r="213" spans="2:6" s="390" customFormat="1" ht="17.100000000000001" customHeight="1">
      <c r="B213" s="391" t="s">
        <v>309</v>
      </c>
      <c r="C213" s="392" t="s">
        <v>310</v>
      </c>
      <c r="D213" s="393"/>
      <c r="E213" s="393">
        <f>SUM(E208:E212)</f>
        <v>16095</v>
      </c>
      <c r="F213" s="393">
        <f>SUM(F208:F212)</f>
        <v>0</v>
      </c>
    </row>
    <row r="214" spans="2:6" s="390" customFormat="1" ht="17.100000000000001" customHeight="1">
      <c r="B214" s="447" t="s">
        <v>441</v>
      </c>
      <c r="C214" s="395" t="s">
        <v>442</v>
      </c>
      <c r="D214" s="394"/>
      <c r="E214" s="394">
        <v>180</v>
      </c>
      <c r="F214" s="394"/>
    </row>
    <row r="215" spans="2:6" s="390" customFormat="1" ht="17.100000000000001" customHeight="1">
      <c r="B215" s="391" t="s">
        <v>311</v>
      </c>
      <c r="C215" s="392" t="s">
        <v>312</v>
      </c>
      <c r="D215" s="393"/>
      <c r="E215" s="393">
        <f>SUM(E214:E214)</f>
        <v>180</v>
      </c>
      <c r="F215" s="393">
        <f>SUM(F214:F214)</f>
        <v>0</v>
      </c>
    </row>
    <row r="216" spans="2:6" s="390" customFormat="1" ht="17.100000000000001" customHeight="1">
      <c r="B216" s="391" t="s">
        <v>313</v>
      </c>
      <c r="C216" s="392" t="s">
        <v>66</v>
      </c>
      <c r="D216" s="393"/>
      <c r="E216" s="393"/>
      <c r="F216" s="393">
        <f>SUM(E215,E213)</f>
        <v>16275</v>
      </c>
    </row>
    <row r="217" spans="2:6" s="390" customFormat="1" ht="17.100000000000001" customHeight="1">
      <c r="B217" s="444" t="s">
        <v>314</v>
      </c>
      <c r="C217" s="452" t="s">
        <v>443</v>
      </c>
      <c r="D217" s="453"/>
      <c r="E217" s="453">
        <v>4070</v>
      </c>
      <c r="F217" s="453"/>
    </row>
    <row r="218" spans="2:6" s="390" customFormat="1" ht="17.100000000000001" customHeight="1">
      <c r="B218" s="445"/>
      <c r="C218" s="454" t="s">
        <v>444</v>
      </c>
      <c r="D218" s="455"/>
      <c r="E218" s="455"/>
      <c r="F218" s="455"/>
    </row>
    <row r="219" spans="2:6" s="390" customFormat="1" ht="17.100000000000001" customHeight="1">
      <c r="B219" s="391" t="s">
        <v>314</v>
      </c>
      <c r="C219" s="392" t="s">
        <v>315</v>
      </c>
      <c r="D219" s="393"/>
      <c r="E219" s="393">
        <v>0</v>
      </c>
      <c r="F219" s="393">
        <f>SUM(E217:E218)</f>
        <v>4070</v>
      </c>
    </row>
    <row r="220" spans="2:6" s="390" customFormat="1" ht="17.100000000000001" customHeight="1">
      <c r="B220" s="444" t="s">
        <v>359</v>
      </c>
      <c r="C220" s="395" t="s">
        <v>360</v>
      </c>
      <c r="D220" s="394"/>
      <c r="E220" s="394">
        <f>SUM(D221:D223)</f>
        <v>830</v>
      </c>
      <c r="F220" s="394"/>
    </row>
    <row r="221" spans="2:6" s="390" customFormat="1" ht="17.100000000000001" customHeight="1">
      <c r="B221" s="446"/>
      <c r="C221" s="395" t="s">
        <v>479</v>
      </c>
      <c r="D221" s="394">
        <v>70</v>
      </c>
      <c r="E221" s="394"/>
      <c r="F221" s="394"/>
    </row>
    <row r="222" spans="2:6" s="390" customFormat="1" ht="17.100000000000001" customHeight="1">
      <c r="B222" s="446"/>
      <c r="C222" s="395" t="s">
        <v>480</v>
      </c>
      <c r="D222" s="394">
        <v>100</v>
      </c>
      <c r="E222" s="394"/>
      <c r="F222" s="394"/>
    </row>
    <row r="223" spans="2:6" s="390" customFormat="1" ht="17.100000000000001" customHeight="1">
      <c r="B223" s="445"/>
      <c r="C223" s="395" t="s">
        <v>67</v>
      </c>
      <c r="D223" s="394">
        <v>660</v>
      </c>
      <c r="E223" s="394"/>
      <c r="F223" s="394"/>
    </row>
    <row r="224" spans="2:6" s="390" customFormat="1" ht="17.100000000000001" customHeight="1">
      <c r="B224" s="391" t="s">
        <v>316</v>
      </c>
      <c r="C224" s="392" t="s">
        <v>317</v>
      </c>
      <c r="D224" s="393"/>
      <c r="E224" s="393">
        <f>SUM(E220:E223)</f>
        <v>830</v>
      </c>
      <c r="F224" s="393">
        <f>SUM(F220:F223)</f>
        <v>0</v>
      </c>
    </row>
    <row r="225" spans="2:6" s="390" customFormat="1" ht="17.100000000000001" customHeight="1">
      <c r="B225" s="444" t="s">
        <v>366</v>
      </c>
      <c r="C225" s="395" t="s">
        <v>367</v>
      </c>
      <c r="D225" s="394"/>
      <c r="E225" s="394">
        <f>SUM(D226:D226)</f>
        <v>360</v>
      </c>
      <c r="F225" s="394"/>
    </row>
    <row r="226" spans="2:6" s="390" customFormat="1" ht="17.100000000000001" customHeight="1">
      <c r="B226" s="446"/>
      <c r="C226" s="395" t="s">
        <v>481</v>
      </c>
      <c r="D226" s="394">
        <v>360</v>
      </c>
      <c r="E226" s="394"/>
      <c r="F226" s="394"/>
    </row>
    <row r="227" spans="2:6" s="390" customFormat="1" ht="17.100000000000001" customHeight="1">
      <c r="B227" s="447" t="s">
        <v>369</v>
      </c>
      <c r="C227" s="395" t="s">
        <v>87</v>
      </c>
      <c r="D227" s="394"/>
      <c r="E227" s="394">
        <v>415</v>
      </c>
      <c r="F227" s="394"/>
    </row>
    <row r="228" spans="2:6" s="390" customFormat="1" ht="17.100000000000001" customHeight="1">
      <c r="B228" s="444" t="s">
        <v>370</v>
      </c>
      <c r="C228" s="395" t="s">
        <v>371</v>
      </c>
      <c r="D228" s="394"/>
      <c r="E228" s="394">
        <f>SUM(D229:D229)</f>
        <v>540</v>
      </c>
      <c r="F228" s="394"/>
    </row>
    <row r="229" spans="2:6" s="390" customFormat="1" ht="17.100000000000001" customHeight="1">
      <c r="B229" s="446"/>
      <c r="C229" s="395" t="s">
        <v>72</v>
      </c>
      <c r="D229" s="394">
        <v>540</v>
      </c>
      <c r="E229" s="394"/>
      <c r="F229" s="394"/>
    </row>
    <row r="230" spans="2:6" s="390" customFormat="1" ht="17.100000000000001" customHeight="1">
      <c r="B230" s="444" t="s">
        <v>375</v>
      </c>
      <c r="C230" s="395" t="s">
        <v>376</v>
      </c>
      <c r="D230" s="394"/>
      <c r="E230" s="394">
        <f>SUM(D231:D231)</f>
        <v>150</v>
      </c>
      <c r="F230" s="394"/>
    </row>
    <row r="231" spans="2:6" s="390" customFormat="1" ht="17.100000000000001" customHeight="1">
      <c r="B231" s="446"/>
      <c r="C231" s="395" t="s">
        <v>380</v>
      </c>
      <c r="D231" s="394">
        <v>150</v>
      </c>
      <c r="E231" s="394"/>
      <c r="F231" s="394"/>
    </row>
    <row r="232" spans="2:6" s="390" customFormat="1" ht="17.100000000000001" customHeight="1">
      <c r="B232" s="391" t="s">
        <v>320</v>
      </c>
      <c r="C232" s="392" t="s">
        <v>321</v>
      </c>
      <c r="D232" s="393"/>
      <c r="E232" s="393">
        <f>SUM(E225:E231)</f>
        <v>1465</v>
      </c>
      <c r="F232" s="393">
        <f>SUM(F225:F231)</f>
        <v>0</v>
      </c>
    </row>
    <row r="233" spans="2:6" s="390" customFormat="1" ht="17.100000000000001" customHeight="1">
      <c r="B233" s="444" t="s">
        <v>388</v>
      </c>
      <c r="C233" s="395" t="s">
        <v>389</v>
      </c>
      <c r="D233" s="394"/>
      <c r="E233" s="394">
        <v>100</v>
      </c>
      <c r="F233" s="394"/>
    </row>
    <row r="234" spans="2:6" s="390" customFormat="1" ht="17.100000000000001" customHeight="1">
      <c r="B234" s="391" t="s">
        <v>322</v>
      </c>
      <c r="C234" s="392" t="s">
        <v>323</v>
      </c>
      <c r="D234" s="393"/>
      <c r="E234" s="393">
        <f>SUM(E233:E233)</f>
        <v>100</v>
      </c>
      <c r="F234" s="393">
        <f>SUM(F233:F233)</f>
        <v>0</v>
      </c>
    </row>
    <row r="235" spans="2:6" s="390" customFormat="1" ht="17.100000000000001" customHeight="1">
      <c r="B235" s="447" t="s">
        <v>390</v>
      </c>
      <c r="C235" s="395" t="s">
        <v>391</v>
      </c>
      <c r="D235" s="394"/>
      <c r="E235" s="394">
        <v>620</v>
      </c>
      <c r="F235" s="394"/>
    </row>
    <row r="236" spans="2:6" s="390" customFormat="1" ht="17.100000000000001" customHeight="1">
      <c r="B236" s="391" t="s">
        <v>324</v>
      </c>
      <c r="C236" s="392" t="s">
        <v>325</v>
      </c>
      <c r="D236" s="393"/>
      <c r="E236" s="393">
        <f>SUM(E235:E235)</f>
        <v>620</v>
      </c>
      <c r="F236" s="393">
        <f>SUM(F235:F235)</f>
        <v>0</v>
      </c>
    </row>
    <row r="237" spans="2:6" s="390" customFormat="1" ht="17.100000000000001" customHeight="1">
      <c r="B237" s="391" t="s">
        <v>326</v>
      </c>
      <c r="C237" s="410" t="s">
        <v>24</v>
      </c>
      <c r="D237" s="409"/>
      <c r="E237" s="409">
        <v>0</v>
      </c>
      <c r="F237" s="409">
        <f>SUM(E236,E234,E232,E224)</f>
        <v>3015</v>
      </c>
    </row>
    <row r="238" spans="2:6" s="390" customFormat="1" ht="17.100000000000001" customHeight="1">
      <c r="B238" s="410"/>
      <c r="C238" s="410" t="s">
        <v>334</v>
      </c>
      <c r="D238" s="409"/>
      <c r="E238" s="409">
        <v>0</v>
      </c>
      <c r="F238" s="409">
        <f>SUM(F237,F219,F216)</f>
        <v>23360</v>
      </c>
    </row>
    <row r="239" spans="2:6" s="390" customFormat="1" ht="17.100000000000001" customHeight="1">
      <c r="B239" s="485"/>
      <c r="C239" s="486" t="s">
        <v>88</v>
      </c>
      <c r="D239" s="487"/>
      <c r="E239" s="487"/>
      <c r="F239" s="487">
        <f>SUM(F238)</f>
        <v>23360</v>
      </c>
    </row>
    <row r="240" spans="2:6" s="390" customFormat="1" ht="17.100000000000001" customHeight="1">
      <c r="B240" s="502"/>
      <c r="C240" s="502"/>
      <c r="D240" s="503"/>
      <c r="E240" s="503"/>
      <c r="F240" s="503"/>
    </row>
    <row r="241" spans="2:6" s="390" customFormat="1" ht="17.100000000000001" customHeight="1">
      <c r="B241" s="502"/>
      <c r="C241" s="502"/>
      <c r="D241" s="503"/>
      <c r="E241" s="503"/>
      <c r="F241" s="503"/>
    </row>
    <row r="242" spans="2:6" s="390" customFormat="1" ht="17.100000000000001" customHeight="1">
      <c r="B242" s="502"/>
      <c r="C242" s="502"/>
      <c r="D242" s="503"/>
      <c r="E242" s="503"/>
      <c r="F242" s="503"/>
    </row>
    <row r="243" spans="2:6" s="390" customFormat="1" ht="17.100000000000001" customHeight="1">
      <c r="B243" s="502"/>
      <c r="C243" s="502"/>
      <c r="D243" s="503"/>
      <c r="E243" s="503"/>
      <c r="F243" s="503"/>
    </row>
    <row r="244" spans="2:6" s="390" customFormat="1" ht="17.100000000000001" customHeight="1">
      <c r="B244" s="502"/>
      <c r="C244" s="502"/>
      <c r="D244" s="503"/>
      <c r="E244" s="503"/>
      <c r="F244" s="503"/>
    </row>
    <row r="245" spans="2:6" s="390" customFormat="1" ht="17.100000000000001" customHeight="1">
      <c r="B245" s="502"/>
      <c r="C245" s="502"/>
      <c r="D245" s="503"/>
      <c r="E245" s="503"/>
      <c r="F245" s="503"/>
    </row>
    <row r="246" spans="2:6" s="390" customFormat="1" ht="17.100000000000001" customHeight="1">
      <c r="B246" s="502"/>
      <c r="C246" s="502"/>
      <c r="D246" s="503"/>
      <c r="E246" s="503"/>
      <c r="F246" s="503"/>
    </row>
    <row r="247" spans="2:6" s="390" customFormat="1" ht="17.100000000000001" customHeight="1">
      <c r="B247" s="502"/>
      <c r="C247" s="502"/>
      <c r="D247" s="503"/>
      <c r="E247" s="503"/>
      <c r="F247" s="503"/>
    </row>
    <row r="248" spans="2:6" s="390" customFormat="1" ht="17.100000000000001" customHeight="1">
      <c r="B248" s="502"/>
      <c r="C248" s="502"/>
      <c r="D248" s="503"/>
      <c r="E248" s="503"/>
      <c r="F248" s="503"/>
    </row>
    <row r="249" spans="2:6" s="390" customFormat="1" ht="17.100000000000001" customHeight="1">
      <c r="B249" s="502"/>
      <c r="C249" s="502"/>
      <c r="D249" s="503"/>
      <c r="E249" s="503"/>
      <c r="F249" s="503"/>
    </row>
    <row r="250" spans="2:6" s="390" customFormat="1" ht="17.100000000000001" customHeight="1">
      <c r="B250" s="502"/>
      <c r="C250" s="502"/>
      <c r="D250" s="503"/>
      <c r="E250" s="503"/>
      <c r="F250" s="503"/>
    </row>
    <row r="251" spans="2:6" s="390" customFormat="1" ht="17.100000000000001" customHeight="1">
      <c r="B251" s="502"/>
      <c r="C251" s="502"/>
      <c r="D251" s="503"/>
      <c r="E251" s="503"/>
      <c r="F251" s="503"/>
    </row>
    <row r="252" spans="2:6" s="390" customFormat="1" ht="17.100000000000001" customHeight="1"/>
    <row r="253" spans="2:6" s="390" customFormat="1" ht="25.5" customHeight="1">
      <c r="B253" s="488"/>
      <c r="C253" s="489" t="s">
        <v>482</v>
      </c>
      <c r="D253" s="489"/>
      <c r="E253" s="489"/>
      <c r="F253" s="490"/>
    </row>
    <row r="254" spans="2:6" s="390" customFormat="1" ht="15.95" customHeight="1">
      <c r="B254" s="444" t="s">
        <v>434</v>
      </c>
      <c r="C254" s="452" t="s">
        <v>435</v>
      </c>
      <c r="D254" s="453"/>
      <c r="E254" s="453">
        <v>10150</v>
      </c>
      <c r="F254" s="453"/>
    </row>
    <row r="255" spans="2:6" s="390" customFormat="1" ht="15.95" customHeight="1">
      <c r="B255" s="445"/>
      <c r="C255" s="454" t="s">
        <v>477</v>
      </c>
      <c r="D255" s="504"/>
      <c r="E255" s="504"/>
      <c r="F255" s="504"/>
    </row>
    <row r="256" spans="2:6" s="390" customFormat="1" ht="15.95" customHeight="1">
      <c r="B256" s="444" t="s">
        <v>436</v>
      </c>
      <c r="C256" s="395" t="s">
        <v>437</v>
      </c>
      <c r="D256" s="394"/>
      <c r="E256" s="394">
        <f>SUM(D257:D258)</f>
        <v>648</v>
      </c>
      <c r="F256" s="394"/>
    </row>
    <row r="257" spans="2:6" s="390" customFormat="1" ht="15.95" customHeight="1">
      <c r="B257" s="446"/>
      <c r="C257" s="395" t="s">
        <v>478</v>
      </c>
      <c r="D257" s="394">
        <v>600</v>
      </c>
      <c r="E257" s="394"/>
      <c r="F257" s="394"/>
    </row>
    <row r="258" spans="2:6" s="390" customFormat="1" ht="15.95" customHeight="1">
      <c r="B258" s="445"/>
      <c r="C258" s="395" t="s">
        <v>438</v>
      </c>
      <c r="D258" s="394">
        <v>48</v>
      </c>
      <c r="E258" s="394"/>
      <c r="F258" s="394"/>
    </row>
    <row r="259" spans="2:6" s="390" customFormat="1" ht="15.95" customHeight="1">
      <c r="B259" s="391" t="s">
        <v>309</v>
      </c>
      <c r="C259" s="392" t="s">
        <v>310</v>
      </c>
      <c r="D259" s="393"/>
      <c r="E259" s="393">
        <f>SUM(E254:E258)</f>
        <v>10798</v>
      </c>
      <c r="F259" s="393">
        <f>SUM(F254:F258)</f>
        <v>0</v>
      </c>
    </row>
    <row r="260" spans="2:6" s="390" customFormat="1" ht="15.95" customHeight="1">
      <c r="B260" s="444" t="s">
        <v>439</v>
      </c>
      <c r="C260" s="452" t="s">
        <v>440</v>
      </c>
      <c r="D260" s="453"/>
      <c r="E260" s="453">
        <v>22576</v>
      </c>
      <c r="F260" s="453"/>
    </row>
    <row r="261" spans="2:6" s="390" customFormat="1" ht="15.95" customHeight="1">
      <c r="B261" s="445"/>
      <c r="C261" s="491" t="s">
        <v>483</v>
      </c>
      <c r="D261" s="455"/>
      <c r="E261" s="455"/>
      <c r="F261" s="455"/>
    </row>
    <row r="262" spans="2:6" s="390" customFormat="1" ht="15.95" customHeight="1">
      <c r="B262" s="447" t="s">
        <v>441</v>
      </c>
      <c r="C262" s="395" t="s">
        <v>442</v>
      </c>
      <c r="D262" s="394"/>
      <c r="E262" s="394">
        <v>1765</v>
      </c>
      <c r="F262" s="394"/>
    </row>
    <row r="263" spans="2:6" s="390" customFormat="1" ht="15.95" customHeight="1">
      <c r="B263" s="391" t="s">
        <v>311</v>
      </c>
      <c r="C263" s="392" t="s">
        <v>312</v>
      </c>
      <c r="D263" s="393"/>
      <c r="E263" s="393">
        <f>SUM(E260:E262)</f>
        <v>24341</v>
      </c>
      <c r="F263" s="393">
        <f>SUM(F260:F262)</f>
        <v>0</v>
      </c>
    </row>
    <row r="264" spans="2:6" s="390" customFormat="1" ht="15.95" customHeight="1">
      <c r="B264" s="391" t="s">
        <v>313</v>
      </c>
      <c r="C264" s="392" t="s">
        <v>66</v>
      </c>
      <c r="D264" s="393"/>
      <c r="E264" s="393"/>
      <c r="F264" s="393">
        <f>SUM(E263,E259)</f>
        <v>35139</v>
      </c>
    </row>
    <row r="265" spans="2:6" s="390" customFormat="1" ht="15.95" customHeight="1">
      <c r="B265" s="444" t="s">
        <v>314</v>
      </c>
      <c r="C265" s="452" t="s">
        <v>443</v>
      </c>
      <c r="D265" s="453"/>
      <c r="E265" s="453">
        <v>9475</v>
      </c>
      <c r="F265" s="453"/>
    </row>
    <row r="266" spans="2:6" s="390" customFormat="1" ht="15.95" customHeight="1">
      <c r="B266" s="445"/>
      <c r="C266" s="454" t="s">
        <v>444</v>
      </c>
      <c r="D266" s="455"/>
      <c r="E266" s="455"/>
      <c r="F266" s="455"/>
    </row>
    <row r="267" spans="2:6" s="390" customFormat="1" ht="15.95" customHeight="1">
      <c r="B267" s="391" t="s">
        <v>314</v>
      </c>
      <c r="C267" s="392" t="s">
        <v>315</v>
      </c>
      <c r="D267" s="393"/>
      <c r="E267" s="393">
        <v>0</v>
      </c>
      <c r="F267" s="393">
        <f>SUM(E265:E266)</f>
        <v>9475</v>
      </c>
    </row>
    <row r="268" spans="2:6" s="390" customFormat="1" ht="15.95" customHeight="1">
      <c r="B268" s="410"/>
      <c r="C268" s="410" t="s">
        <v>334</v>
      </c>
      <c r="D268" s="409"/>
      <c r="E268" s="409">
        <v>0</v>
      </c>
      <c r="F268" s="409">
        <f>SUM(F267,F264)</f>
        <v>44614</v>
      </c>
    </row>
    <row r="269" spans="2:6" s="390" customFormat="1" ht="23.25" customHeight="1">
      <c r="B269" s="485"/>
      <c r="C269" s="486" t="s">
        <v>88</v>
      </c>
      <c r="D269" s="487"/>
      <c r="E269" s="487"/>
      <c r="F269" s="487">
        <f>SUM(F268)</f>
        <v>44614</v>
      </c>
    </row>
    <row r="270" spans="2:6" s="390" customFormat="1" ht="15.95" customHeight="1"/>
    <row r="271" spans="2:6" s="390" customFormat="1" ht="25.5" customHeight="1">
      <c r="B271" s="488"/>
      <c r="C271" s="489" t="s">
        <v>484</v>
      </c>
      <c r="D271" s="489"/>
      <c r="E271" s="489"/>
      <c r="F271" s="490"/>
    </row>
    <row r="272" spans="2:6" s="390" customFormat="1" ht="15.95" customHeight="1">
      <c r="B272" s="444" t="s">
        <v>434</v>
      </c>
      <c r="C272" s="395" t="s">
        <v>435</v>
      </c>
      <c r="D272" s="394"/>
      <c r="E272" s="394">
        <v>126163</v>
      </c>
      <c r="F272" s="394"/>
    </row>
    <row r="273" spans="2:6" s="390" customFormat="1" ht="15.95" customHeight="1">
      <c r="B273" s="445"/>
      <c r="C273" s="456" t="s">
        <v>477</v>
      </c>
      <c r="D273" s="493"/>
      <c r="E273" s="493"/>
      <c r="F273" s="493"/>
    </row>
    <row r="274" spans="2:6" s="390" customFormat="1" ht="15.95" customHeight="1">
      <c r="B274" s="391" t="s">
        <v>309</v>
      </c>
      <c r="C274" s="392" t="s">
        <v>310</v>
      </c>
      <c r="D274" s="393"/>
      <c r="E274" s="393">
        <f>SUM(E272:E273)</f>
        <v>126163</v>
      </c>
      <c r="F274" s="393">
        <f>SUM(F272:F273)</f>
        <v>0</v>
      </c>
    </row>
    <row r="275" spans="2:6" s="390" customFormat="1" ht="15.95" customHeight="1">
      <c r="B275" s="391" t="s">
        <v>313</v>
      </c>
      <c r="C275" s="392" t="s">
        <v>66</v>
      </c>
      <c r="D275" s="393"/>
      <c r="E275" s="393"/>
      <c r="F275" s="393">
        <f>SUM(E274)</f>
        <v>126163</v>
      </c>
    </row>
    <row r="276" spans="2:6" s="390" customFormat="1" ht="15.95" customHeight="1">
      <c r="B276" s="444" t="s">
        <v>314</v>
      </c>
      <c r="C276" s="452" t="s">
        <v>443</v>
      </c>
      <c r="D276" s="453"/>
      <c r="E276" s="453">
        <v>17032</v>
      </c>
      <c r="F276" s="453"/>
    </row>
    <row r="277" spans="2:6" s="390" customFormat="1" ht="15.95" customHeight="1">
      <c r="B277" s="445"/>
      <c r="C277" s="454" t="s">
        <v>444</v>
      </c>
      <c r="D277" s="455"/>
      <c r="E277" s="455"/>
      <c r="F277" s="455"/>
    </row>
    <row r="278" spans="2:6" s="390" customFormat="1" ht="15.95" customHeight="1">
      <c r="B278" s="391" t="s">
        <v>314</v>
      </c>
      <c r="C278" s="392" t="s">
        <v>315</v>
      </c>
      <c r="D278" s="393"/>
      <c r="E278" s="393">
        <v>0</v>
      </c>
      <c r="F278" s="393">
        <f>SUM(E276:E277)</f>
        <v>17032</v>
      </c>
    </row>
    <row r="279" spans="2:6" s="390" customFormat="1" ht="15.95" customHeight="1">
      <c r="B279" s="444" t="s">
        <v>359</v>
      </c>
      <c r="C279" s="395" t="s">
        <v>360</v>
      </c>
      <c r="D279" s="394"/>
      <c r="E279" s="394">
        <f>SUM(D280:D284)</f>
        <v>20545</v>
      </c>
      <c r="F279" s="394"/>
    </row>
    <row r="280" spans="2:6" s="390" customFormat="1" ht="15.95" customHeight="1">
      <c r="B280" s="446"/>
      <c r="C280" s="395" t="s">
        <v>183</v>
      </c>
      <c r="D280" s="394">
        <v>3421</v>
      </c>
      <c r="E280" s="394"/>
      <c r="F280" s="394"/>
    </row>
    <row r="281" spans="2:6" s="390" customFormat="1" ht="15.95" customHeight="1">
      <c r="B281" s="446"/>
      <c r="C281" s="395" t="s">
        <v>445</v>
      </c>
      <c r="D281" s="394">
        <v>2560</v>
      </c>
      <c r="E281" s="394"/>
      <c r="F281" s="394"/>
    </row>
    <row r="282" spans="2:6" s="390" customFormat="1" ht="15.95" customHeight="1">
      <c r="B282" s="446"/>
      <c r="C282" s="395" t="s">
        <v>480</v>
      </c>
      <c r="D282" s="394">
        <v>1539</v>
      </c>
      <c r="E282" s="394"/>
      <c r="F282" s="394"/>
    </row>
    <row r="283" spans="2:6" s="390" customFormat="1" ht="15.95" customHeight="1">
      <c r="B283" s="446"/>
      <c r="C283" s="395" t="s">
        <v>67</v>
      </c>
      <c r="D283" s="394">
        <v>9486</v>
      </c>
      <c r="E283" s="394"/>
      <c r="F283" s="394"/>
    </row>
    <row r="284" spans="2:6" s="390" customFormat="1" ht="15.95" customHeight="1">
      <c r="B284" s="445"/>
      <c r="C284" s="395" t="s">
        <v>485</v>
      </c>
      <c r="D284" s="394">
        <v>3539</v>
      </c>
      <c r="E284" s="394"/>
      <c r="F284" s="394"/>
    </row>
    <row r="285" spans="2:6" s="390" customFormat="1" ht="15.95" customHeight="1">
      <c r="B285" s="391" t="s">
        <v>316</v>
      </c>
      <c r="C285" s="392" t="s">
        <v>317</v>
      </c>
      <c r="D285" s="393"/>
      <c r="E285" s="393">
        <f>SUM(E279:E283)</f>
        <v>20545</v>
      </c>
      <c r="F285" s="393">
        <f>SUM(F279:F283)</f>
        <v>0</v>
      </c>
    </row>
    <row r="286" spans="2:6" s="390" customFormat="1" ht="15.95" customHeight="1">
      <c r="B286" s="444" t="s">
        <v>366</v>
      </c>
      <c r="C286" s="395" t="s">
        <v>367</v>
      </c>
      <c r="D286" s="394"/>
      <c r="E286" s="394">
        <f>SUM(D287:D287)</f>
        <v>700</v>
      </c>
      <c r="F286" s="394"/>
    </row>
    <row r="287" spans="2:6" s="390" customFormat="1" ht="15.95" customHeight="1">
      <c r="B287" s="446"/>
      <c r="C287" s="395" t="s">
        <v>486</v>
      </c>
      <c r="D287" s="394">
        <v>700</v>
      </c>
      <c r="E287" s="394"/>
      <c r="F287" s="394"/>
    </row>
    <row r="288" spans="2:6" s="390" customFormat="1" ht="15.95" customHeight="1">
      <c r="B288" s="444" t="s">
        <v>370</v>
      </c>
      <c r="C288" s="395" t="s">
        <v>371</v>
      </c>
      <c r="D288" s="394"/>
      <c r="E288" s="394">
        <f>SUM(D289:D289)</f>
        <v>585</v>
      </c>
      <c r="F288" s="394"/>
    </row>
    <row r="289" spans="2:6" s="390" customFormat="1" ht="15.95" customHeight="1">
      <c r="B289" s="446"/>
      <c r="C289" s="395" t="s">
        <v>373</v>
      </c>
      <c r="D289" s="394">
        <v>585</v>
      </c>
      <c r="E289" s="394"/>
      <c r="F289" s="394"/>
    </row>
    <row r="290" spans="2:6" s="390" customFormat="1" ht="15.95" customHeight="1">
      <c r="B290" s="444" t="s">
        <v>375</v>
      </c>
      <c r="C290" s="395" t="s">
        <v>376</v>
      </c>
      <c r="D290" s="394"/>
      <c r="E290" s="394">
        <f>SUM(D291:D291)</f>
        <v>350</v>
      </c>
      <c r="F290" s="394"/>
    </row>
    <row r="291" spans="2:6" s="390" customFormat="1" ht="15.95" customHeight="1">
      <c r="B291" s="445"/>
      <c r="C291" s="395" t="s">
        <v>487</v>
      </c>
      <c r="D291" s="394">
        <v>350</v>
      </c>
      <c r="E291" s="394"/>
      <c r="F291" s="394"/>
    </row>
    <row r="292" spans="2:6" s="390" customFormat="1" ht="15.95" customHeight="1">
      <c r="B292" s="391" t="s">
        <v>320</v>
      </c>
      <c r="C292" s="392" t="s">
        <v>321</v>
      </c>
      <c r="D292" s="393"/>
      <c r="E292" s="393">
        <f>SUM(E286:E290)</f>
        <v>1635</v>
      </c>
      <c r="F292" s="393">
        <f>SUM(F286:F290)</f>
        <v>0</v>
      </c>
    </row>
    <row r="293" spans="2:6" s="390" customFormat="1" ht="15.95" customHeight="1">
      <c r="B293" s="447" t="s">
        <v>390</v>
      </c>
      <c r="C293" s="395" t="s">
        <v>391</v>
      </c>
      <c r="D293" s="394"/>
      <c r="E293" s="394">
        <v>5988</v>
      </c>
      <c r="F293" s="394"/>
    </row>
    <row r="294" spans="2:6" s="390" customFormat="1" ht="15.95" customHeight="1">
      <c r="B294" s="391" t="s">
        <v>324</v>
      </c>
      <c r="C294" s="392" t="s">
        <v>325</v>
      </c>
      <c r="D294" s="393"/>
      <c r="E294" s="393">
        <f>SUM(E293:E293)</f>
        <v>5988</v>
      </c>
      <c r="F294" s="393">
        <f>SUM(F293:F293)</f>
        <v>0</v>
      </c>
    </row>
    <row r="295" spans="2:6" s="390" customFormat="1" ht="15.95" customHeight="1">
      <c r="B295" s="391" t="s">
        <v>326</v>
      </c>
      <c r="C295" s="392" t="s">
        <v>24</v>
      </c>
      <c r="D295" s="393"/>
      <c r="E295" s="393">
        <v>0</v>
      </c>
      <c r="F295" s="393">
        <f>SUM(E294,E292,E285)</f>
        <v>28168</v>
      </c>
    </row>
    <row r="296" spans="2:6" s="390" customFormat="1" ht="15.95" customHeight="1">
      <c r="B296" s="410"/>
      <c r="C296" s="410" t="s">
        <v>334</v>
      </c>
      <c r="D296" s="409"/>
      <c r="E296" s="409">
        <v>0</v>
      </c>
      <c r="F296" s="409">
        <f>SUM(F295,F278,F275)</f>
        <v>171363</v>
      </c>
    </row>
    <row r="297" spans="2:6" s="390" customFormat="1" ht="23.25" customHeight="1">
      <c r="B297" s="485"/>
      <c r="C297" s="486" t="s">
        <v>88</v>
      </c>
      <c r="D297" s="487"/>
      <c r="E297" s="487"/>
      <c r="F297" s="487">
        <f>SUM(F296)</f>
        <v>171363</v>
      </c>
    </row>
    <row r="298" spans="2:6" s="390" customFormat="1" ht="23.25" customHeight="1">
      <c r="B298" s="502"/>
      <c r="C298" s="502"/>
      <c r="D298" s="503"/>
      <c r="E298" s="503"/>
      <c r="F298" s="503"/>
    </row>
    <row r="299" spans="2:6" s="390" customFormat="1" ht="23.25" customHeight="1">
      <c r="B299" s="502"/>
      <c r="C299" s="502"/>
      <c r="D299" s="503"/>
      <c r="E299" s="503"/>
      <c r="F299" s="503"/>
    </row>
    <row r="300" spans="2:6" s="390" customFormat="1" ht="17.100000000000001" customHeight="1"/>
    <row r="301" spans="2:6" s="390" customFormat="1" ht="28.5" customHeight="1">
      <c r="B301" s="488"/>
      <c r="C301" s="489" t="s">
        <v>488</v>
      </c>
      <c r="D301" s="489"/>
      <c r="E301" s="489"/>
      <c r="F301" s="490"/>
    </row>
    <row r="302" spans="2:6" s="390" customFormat="1" ht="17.100000000000001" customHeight="1">
      <c r="B302" s="444" t="s">
        <v>434</v>
      </c>
      <c r="C302" s="395" t="s">
        <v>435</v>
      </c>
      <c r="D302" s="394"/>
      <c r="E302" s="394">
        <v>5665</v>
      </c>
      <c r="F302" s="394"/>
    </row>
    <row r="303" spans="2:6" s="390" customFormat="1" ht="17.100000000000001" customHeight="1">
      <c r="B303" s="445"/>
      <c r="C303" s="456" t="s">
        <v>643</v>
      </c>
      <c r="D303" s="493"/>
      <c r="E303" s="493"/>
      <c r="F303" s="493"/>
    </row>
    <row r="304" spans="2:6" s="390" customFormat="1" ht="17.100000000000001" customHeight="1">
      <c r="B304" s="444" t="s">
        <v>436</v>
      </c>
      <c r="C304" s="395" t="s">
        <v>437</v>
      </c>
      <c r="D304" s="394"/>
      <c r="E304" s="394">
        <f>SUM(D305:D306)</f>
        <v>850</v>
      </c>
      <c r="F304" s="394"/>
    </row>
    <row r="305" spans="2:6" s="390" customFormat="1" ht="17.100000000000001" customHeight="1">
      <c r="B305" s="446"/>
      <c r="C305" s="395" t="s">
        <v>478</v>
      </c>
      <c r="D305" s="394">
        <v>800</v>
      </c>
      <c r="E305" s="394"/>
      <c r="F305" s="394"/>
    </row>
    <row r="306" spans="2:6" s="390" customFormat="1" ht="17.100000000000001" customHeight="1">
      <c r="B306" s="445"/>
      <c r="C306" s="395" t="s">
        <v>438</v>
      </c>
      <c r="D306" s="394">
        <v>50</v>
      </c>
      <c r="E306" s="394"/>
      <c r="F306" s="394"/>
    </row>
    <row r="307" spans="2:6" s="390" customFormat="1" ht="17.100000000000001" customHeight="1">
      <c r="B307" s="391" t="s">
        <v>309</v>
      </c>
      <c r="C307" s="392" t="s">
        <v>310</v>
      </c>
      <c r="D307" s="393"/>
      <c r="E307" s="393">
        <f>SUM(E302:E306)</f>
        <v>6515</v>
      </c>
      <c r="F307" s="393">
        <f>SUM(F302:F306)</f>
        <v>0</v>
      </c>
    </row>
    <row r="308" spans="2:6" s="390" customFormat="1" ht="17.100000000000001" customHeight="1">
      <c r="B308" s="391" t="s">
        <v>313</v>
      </c>
      <c r="C308" s="392" t="s">
        <v>66</v>
      </c>
      <c r="D308" s="393"/>
      <c r="E308" s="393"/>
      <c r="F308" s="393">
        <f>SUM(E307)</f>
        <v>6515</v>
      </c>
    </row>
    <row r="309" spans="2:6" s="390" customFormat="1" ht="17.100000000000001" customHeight="1">
      <c r="B309" s="444" t="s">
        <v>314</v>
      </c>
      <c r="C309" s="452" t="s">
        <v>443</v>
      </c>
      <c r="D309" s="453"/>
      <c r="E309" s="453">
        <v>1545</v>
      </c>
      <c r="F309" s="453"/>
    </row>
    <row r="310" spans="2:6" s="390" customFormat="1" ht="17.100000000000001" customHeight="1">
      <c r="B310" s="445"/>
      <c r="C310" s="454" t="s">
        <v>444</v>
      </c>
      <c r="D310" s="455"/>
      <c r="E310" s="455"/>
      <c r="F310" s="455"/>
    </row>
    <row r="311" spans="2:6" s="390" customFormat="1" ht="17.100000000000001" customHeight="1">
      <c r="B311" s="391" t="s">
        <v>314</v>
      </c>
      <c r="C311" s="392" t="s">
        <v>315</v>
      </c>
      <c r="D311" s="393"/>
      <c r="E311" s="393">
        <v>0</v>
      </c>
      <c r="F311" s="393">
        <f>SUM(E309:E310)</f>
        <v>1545</v>
      </c>
    </row>
    <row r="312" spans="2:6" s="390" customFormat="1" ht="17.100000000000001" customHeight="1">
      <c r="B312" s="444" t="s">
        <v>359</v>
      </c>
      <c r="C312" s="395" t="s">
        <v>360</v>
      </c>
      <c r="D312" s="394"/>
      <c r="E312" s="394">
        <f>SUM(D313:D314)</f>
        <v>270</v>
      </c>
      <c r="F312" s="394"/>
    </row>
    <row r="313" spans="2:6" s="390" customFormat="1" ht="17.100000000000001" customHeight="1">
      <c r="B313" s="446"/>
      <c r="C313" s="395" t="s">
        <v>183</v>
      </c>
      <c r="D313" s="394">
        <v>250</v>
      </c>
      <c r="E313" s="394"/>
      <c r="F313" s="394"/>
    </row>
    <row r="314" spans="2:6" s="390" customFormat="1" ht="17.100000000000001" customHeight="1">
      <c r="B314" s="446"/>
      <c r="C314" s="395" t="s">
        <v>67</v>
      </c>
      <c r="D314" s="394">
        <v>20</v>
      </c>
      <c r="E314" s="394"/>
      <c r="F314" s="394"/>
    </row>
    <row r="315" spans="2:6" s="390" customFormat="1" ht="17.100000000000001" customHeight="1">
      <c r="B315" s="391" t="s">
        <v>316</v>
      </c>
      <c r="C315" s="392" t="s">
        <v>317</v>
      </c>
      <c r="D315" s="393"/>
      <c r="E315" s="393">
        <v>270</v>
      </c>
      <c r="F315" s="393">
        <f>SUM(F312:F313)</f>
        <v>0</v>
      </c>
    </row>
    <row r="316" spans="2:6" s="390" customFormat="1" ht="17.100000000000001" customHeight="1">
      <c r="B316" s="590" t="s">
        <v>361</v>
      </c>
      <c r="C316" s="395" t="s">
        <v>362</v>
      </c>
      <c r="D316" s="394"/>
      <c r="E316" s="394">
        <v>120</v>
      </c>
      <c r="F316" s="394"/>
    </row>
    <row r="317" spans="2:6" s="390" customFormat="1" ht="17.100000000000001" customHeight="1">
      <c r="B317" s="591"/>
      <c r="C317" s="395" t="s">
        <v>446</v>
      </c>
      <c r="D317" s="394"/>
      <c r="E317" s="394"/>
      <c r="F317" s="394"/>
    </row>
    <row r="318" spans="2:6" s="390" customFormat="1" ht="17.100000000000001" customHeight="1">
      <c r="B318" s="391" t="s">
        <v>318</v>
      </c>
      <c r="C318" s="392" t="s">
        <v>319</v>
      </c>
      <c r="D318" s="393"/>
      <c r="E318" s="393">
        <f>SUM(E316:E317)</f>
        <v>120</v>
      </c>
      <c r="F318" s="393">
        <f>SUM(F316:F317)</f>
        <v>0</v>
      </c>
    </row>
    <row r="319" spans="2:6" s="390" customFormat="1" ht="17.100000000000001" customHeight="1">
      <c r="B319" s="444" t="s">
        <v>366</v>
      </c>
      <c r="C319" s="395" t="s">
        <v>367</v>
      </c>
      <c r="D319" s="394"/>
      <c r="E319" s="394">
        <f>SUM(D320:D320)</f>
        <v>160</v>
      </c>
      <c r="F319" s="394"/>
    </row>
    <row r="320" spans="2:6" s="390" customFormat="1" ht="17.100000000000001" customHeight="1">
      <c r="B320" s="446"/>
      <c r="C320" s="395" t="s">
        <v>489</v>
      </c>
      <c r="D320" s="394">
        <v>160</v>
      </c>
      <c r="E320" s="394"/>
      <c r="F320" s="394"/>
    </row>
    <row r="321" spans="2:6" s="390" customFormat="1" ht="17.100000000000001" customHeight="1">
      <c r="B321" s="391" t="s">
        <v>320</v>
      </c>
      <c r="C321" s="392" t="s">
        <v>321</v>
      </c>
      <c r="D321" s="393"/>
      <c r="E321" s="393">
        <f>SUM(E319:E320)</f>
        <v>160</v>
      </c>
      <c r="F321" s="393">
        <f>SUM(F319:F320)</f>
        <v>0</v>
      </c>
    </row>
    <row r="322" spans="2:6" s="390" customFormat="1" ht="17.100000000000001" customHeight="1">
      <c r="B322" s="447" t="s">
        <v>390</v>
      </c>
      <c r="C322" s="395" t="s">
        <v>391</v>
      </c>
      <c r="D322" s="394"/>
      <c r="E322" s="394">
        <v>150</v>
      </c>
      <c r="F322" s="394"/>
    </row>
    <row r="323" spans="2:6" s="390" customFormat="1" ht="17.100000000000001" customHeight="1">
      <c r="B323" s="391" t="s">
        <v>324</v>
      </c>
      <c r="C323" s="392" t="s">
        <v>325</v>
      </c>
      <c r="D323" s="393"/>
      <c r="E323" s="393">
        <f>SUM(E322:E322)</f>
        <v>150</v>
      </c>
      <c r="F323" s="393">
        <f>SUM(F322:F322)</f>
        <v>0</v>
      </c>
    </row>
    <row r="324" spans="2:6" s="390" customFormat="1" ht="17.100000000000001" customHeight="1">
      <c r="B324" s="391" t="s">
        <v>326</v>
      </c>
      <c r="C324" s="392" t="s">
        <v>24</v>
      </c>
      <c r="D324" s="393"/>
      <c r="E324" s="393">
        <v>0</v>
      </c>
      <c r="F324" s="393">
        <f>SUM(E323,E321,E318,E315)</f>
        <v>700</v>
      </c>
    </row>
    <row r="325" spans="2:6" s="390" customFormat="1" ht="17.100000000000001" customHeight="1">
      <c r="B325" s="410"/>
      <c r="C325" s="410" t="s">
        <v>334</v>
      </c>
      <c r="D325" s="409"/>
      <c r="E325" s="409">
        <v>0</v>
      </c>
      <c r="F325" s="409">
        <f>SUM(F324,F311,F308)</f>
        <v>8760</v>
      </c>
    </row>
    <row r="326" spans="2:6" s="390" customFormat="1" ht="28.5" customHeight="1">
      <c r="B326" s="485"/>
      <c r="C326" s="486" t="s">
        <v>88</v>
      </c>
      <c r="D326" s="487"/>
      <c r="E326" s="487"/>
      <c r="F326" s="487">
        <f>SUM(F325)</f>
        <v>8760</v>
      </c>
    </row>
    <row r="327" spans="2:6" s="390" customFormat="1" ht="20.25" customHeight="1"/>
    <row r="328" spans="2:6" s="390" customFormat="1" ht="28.5" customHeight="1">
      <c r="B328" s="488"/>
      <c r="C328" s="489" t="s">
        <v>490</v>
      </c>
      <c r="D328" s="489"/>
      <c r="E328" s="489"/>
      <c r="F328" s="490"/>
    </row>
    <row r="329" spans="2:6" s="390" customFormat="1" ht="17.100000000000001" customHeight="1">
      <c r="B329" s="444" t="s">
        <v>434</v>
      </c>
      <c r="C329" s="395" t="s">
        <v>435</v>
      </c>
      <c r="D329" s="394"/>
      <c r="E329" s="394">
        <v>1800</v>
      </c>
      <c r="F329" s="394"/>
    </row>
    <row r="330" spans="2:6" s="390" customFormat="1" ht="17.100000000000001" customHeight="1">
      <c r="B330" s="445"/>
      <c r="C330" s="456" t="s">
        <v>477</v>
      </c>
      <c r="D330" s="493"/>
      <c r="E330" s="493"/>
      <c r="F330" s="493"/>
    </row>
    <row r="331" spans="2:6" s="390" customFormat="1" ht="17.100000000000001" customHeight="1">
      <c r="B331" s="444" t="s">
        <v>436</v>
      </c>
      <c r="C331" s="395" t="s">
        <v>437</v>
      </c>
      <c r="D331" s="394"/>
      <c r="E331" s="394">
        <f>SUM(D332:D332)</f>
        <v>12</v>
      </c>
      <c r="F331" s="394"/>
    </row>
    <row r="332" spans="2:6" s="390" customFormat="1" ht="17.100000000000001" customHeight="1">
      <c r="B332" s="445"/>
      <c r="C332" s="395" t="s">
        <v>438</v>
      </c>
      <c r="D332" s="394">
        <v>12</v>
      </c>
      <c r="E332" s="394"/>
      <c r="F332" s="394"/>
    </row>
    <row r="333" spans="2:6" s="390" customFormat="1" ht="17.100000000000001" customHeight="1">
      <c r="B333" s="391" t="s">
        <v>309</v>
      </c>
      <c r="C333" s="392" t="s">
        <v>310</v>
      </c>
      <c r="D333" s="393"/>
      <c r="E333" s="393">
        <f>SUM(E329:E332)</f>
        <v>1812</v>
      </c>
      <c r="F333" s="393">
        <f>SUM(F329:F332)</f>
        <v>0</v>
      </c>
    </row>
    <row r="334" spans="2:6" s="390" customFormat="1" ht="17.100000000000001" customHeight="1">
      <c r="B334" s="447" t="s">
        <v>441</v>
      </c>
      <c r="C334" s="395" t="s">
        <v>442</v>
      </c>
      <c r="D334" s="394"/>
      <c r="E334" s="394">
        <v>1800</v>
      </c>
      <c r="F334" s="394"/>
    </row>
    <row r="335" spans="2:6" s="390" customFormat="1" ht="17.100000000000001" customHeight="1">
      <c r="B335" s="391" t="s">
        <v>311</v>
      </c>
      <c r="C335" s="392" t="s">
        <v>312</v>
      </c>
      <c r="D335" s="393"/>
      <c r="E335" s="393">
        <f>SUM(E334:E334)</f>
        <v>1800</v>
      </c>
      <c r="F335" s="393">
        <f>SUM(F334:F334)</f>
        <v>0</v>
      </c>
    </row>
    <row r="336" spans="2:6" s="390" customFormat="1" ht="17.100000000000001" customHeight="1">
      <c r="B336" s="391" t="s">
        <v>313</v>
      </c>
      <c r="C336" s="392" t="s">
        <v>66</v>
      </c>
      <c r="D336" s="393"/>
      <c r="E336" s="393"/>
      <c r="F336" s="393">
        <f>SUM(E335,E333)</f>
        <v>3612</v>
      </c>
    </row>
    <row r="337" spans="2:6" s="390" customFormat="1" ht="17.100000000000001" customHeight="1">
      <c r="B337" s="444" t="s">
        <v>314</v>
      </c>
      <c r="C337" s="452" t="s">
        <v>443</v>
      </c>
      <c r="D337" s="453"/>
      <c r="E337" s="453">
        <v>972</v>
      </c>
      <c r="F337" s="453"/>
    </row>
    <row r="338" spans="2:6" s="390" customFormat="1" ht="17.100000000000001" customHeight="1">
      <c r="B338" s="445"/>
      <c r="C338" s="454" t="s">
        <v>444</v>
      </c>
      <c r="D338" s="455"/>
      <c r="E338" s="455"/>
      <c r="F338" s="455"/>
    </row>
    <row r="339" spans="2:6" s="390" customFormat="1" ht="17.100000000000001" customHeight="1">
      <c r="B339" s="391" t="s">
        <v>314</v>
      </c>
      <c r="C339" s="392" t="s">
        <v>315</v>
      </c>
      <c r="D339" s="393"/>
      <c r="E339" s="393">
        <v>0</v>
      </c>
      <c r="F339" s="393">
        <f>SUM(E337:E338)</f>
        <v>972</v>
      </c>
    </row>
    <row r="340" spans="2:6" s="390" customFormat="1" ht="17.100000000000001" customHeight="1">
      <c r="B340" s="444" t="s">
        <v>359</v>
      </c>
      <c r="C340" s="395" t="s">
        <v>360</v>
      </c>
      <c r="D340" s="394"/>
      <c r="E340" s="394">
        <f>SUM(D341:D342)</f>
        <v>90</v>
      </c>
      <c r="F340" s="394"/>
    </row>
    <row r="341" spans="2:6" s="390" customFormat="1" ht="17.100000000000001" customHeight="1">
      <c r="B341" s="446"/>
      <c r="C341" s="395" t="s">
        <v>479</v>
      </c>
      <c r="D341" s="394">
        <v>10</v>
      </c>
      <c r="E341" s="394"/>
      <c r="F341" s="394"/>
    </row>
    <row r="342" spans="2:6" s="390" customFormat="1" ht="17.100000000000001" customHeight="1">
      <c r="B342" s="446"/>
      <c r="C342" s="395" t="s">
        <v>67</v>
      </c>
      <c r="D342" s="394">
        <v>80</v>
      </c>
      <c r="E342" s="394"/>
      <c r="F342" s="394"/>
    </row>
    <row r="343" spans="2:6" s="390" customFormat="1" ht="17.100000000000001" customHeight="1">
      <c r="B343" s="391" t="s">
        <v>316</v>
      </c>
      <c r="C343" s="392" t="s">
        <v>317</v>
      </c>
      <c r="D343" s="393"/>
      <c r="E343" s="393">
        <v>90</v>
      </c>
      <c r="F343" s="393">
        <f>SUM(E343)</f>
        <v>90</v>
      </c>
    </row>
    <row r="344" spans="2:6" s="390" customFormat="1" ht="17.100000000000001" customHeight="1">
      <c r="B344" s="444" t="s">
        <v>363</v>
      </c>
      <c r="C344" s="395" t="s">
        <v>364</v>
      </c>
      <c r="D344" s="394"/>
      <c r="E344" s="394">
        <f>SUM(D345:D347)</f>
        <v>1500</v>
      </c>
      <c r="F344" s="394"/>
    </row>
    <row r="345" spans="2:6" s="390" customFormat="1" ht="17.100000000000001" customHeight="1">
      <c r="B345" s="446"/>
      <c r="C345" s="395" t="s">
        <v>83</v>
      </c>
      <c r="D345" s="394">
        <v>500</v>
      </c>
      <c r="E345" s="394"/>
      <c r="F345" s="394"/>
    </row>
    <row r="346" spans="2:6" s="390" customFormat="1" ht="17.100000000000001" customHeight="1">
      <c r="B346" s="446"/>
      <c r="C346" s="395" t="s">
        <v>84</v>
      </c>
      <c r="D346" s="394">
        <v>700</v>
      </c>
      <c r="E346" s="394"/>
      <c r="F346" s="394"/>
    </row>
    <row r="347" spans="2:6" s="390" customFormat="1" ht="17.100000000000001" customHeight="1">
      <c r="B347" s="445"/>
      <c r="C347" s="395" t="s">
        <v>86</v>
      </c>
      <c r="D347" s="394">
        <v>300</v>
      </c>
      <c r="E347" s="394"/>
      <c r="F347" s="394"/>
    </row>
    <row r="348" spans="2:6" s="390" customFormat="1" ht="17.100000000000001" customHeight="1">
      <c r="B348" s="444" t="s">
        <v>366</v>
      </c>
      <c r="C348" s="395" t="s">
        <v>367</v>
      </c>
      <c r="D348" s="394"/>
      <c r="E348" s="394">
        <f>SUM(D349:D349)</f>
        <v>2600</v>
      </c>
      <c r="F348" s="394"/>
    </row>
    <row r="349" spans="2:6" s="390" customFormat="1" ht="17.100000000000001" customHeight="1">
      <c r="B349" s="446"/>
      <c r="C349" s="395" t="s">
        <v>491</v>
      </c>
      <c r="D349" s="394">
        <v>2600</v>
      </c>
      <c r="E349" s="394"/>
      <c r="F349" s="394"/>
    </row>
    <row r="350" spans="2:6" s="390" customFormat="1" ht="17.100000000000001" customHeight="1">
      <c r="B350" s="447" t="s">
        <v>369</v>
      </c>
      <c r="C350" s="395" t="s">
        <v>87</v>
      </c>
      <c r="D350" s="394"/>
      <c r="E350" s="394">
        <v>1100</v>
      </c>
      <c r="F350" s="394"/>
    </row>
    <row r="351" spans="2:6" s="390" customFormat="1" ht="17.100000000000001" customHeight="1">
      <c r="B351" s="391" t="s">
        <v>320</v>
      </c>
      <c r="C351" s="392" t="s">
        <v>321</v>
      </c>
      <c r="D351" s="393"/>
      <c r="E351" s="393">
        <f>SUM(E344:E350)</f>
        <v>5200</v>
      </c>
      <c r="F351" s="393">
        <f>SUM(F344:F350)</f>
        <v>0</v>
      </c>
    </row>
    <row r="352" spans="2:6" s="390" customFormat="1" ht="17.100000000000001" customHeight="1">
      <c r="B352" s="444" t="s">
        <v>388</v>
      </c>
      <c r="C352" s="395" t="s">
        <v>389</v>
      </c>
      <c r="D352" s="394"/>
      <c r="E352" s="394">
        <v>200</v>
      </c>
      <c r="F352" s="394"/>
    </row>
    <row r="353" spans="2:7" s="390" customFormat="1" ht="17.100000000000001" customHeight="1">
      <c r="B353" s="391" t="s">
        <v>322</v>
      </c>
      <c r="C353" s="392" t="s">
        <v>323</v>
      </c>
      <c r="D353" s="393"/>
      <c r="E353" s="393">
        <f>SUM(E352:E352)</f>
        <v>200</v>
      </c>
      <c r="F353" s="393">
        <f>SUM(F352:F352)</f>
        <v>0</v>
      </c>
    </row>
    <row r="354" spans="2:7" s="390" customFormat="1" ht="17.100000000000001" customHeight="1">
      <c r="B354" s="447" t="s">
        <v>390</v>
      </c>
      <c r="C354" s="395" t="s">
        <v>391</v>
      </c>
      <c r="D354" s="394"/>
      <c r="E354" s="394">
        <f>(E343+E351)*0.27</f>
        <v>1428.3000000000002</v>
      </c>
      <c r="F354" s="394"/>
    </row>
    <row r="355" spans="2:7" s="390" customFormat="1" ht="17.100000000000001" customHeight="1">
      <c r="B355" s="447" t="s">
        <v>395</v>
      </c>
      <c r="C355" s="395" t="s">
        <v>396</v>
      </c>
      <c r="D355" s="394"/>
      <c r="E355" s="394">
        <v>410</v>
      </c>
      <c r="F355" s="394"/>
    </row>
    <row r="356" spans="2:7" s="390" customFormat="1" ht="17.100000000000001" customHeight="1">
      <c r="B356" s="391" t="s">
        <v>324</v>
      </c>
      <c r="C356" s="392" t="s">
        <v>325</v>
      </c>
      <c r="D356" s="393"/>
      <c r="E356" s="393">
        <f>SUM(E354:E355)</f>
        <v>1838.3000000000002</v>
      </c>
      <c r="F356" s="393">
        <f>SUM(F354:F355)</f>
        <v>0</v>
      </c>
    </row>
    <row r="357" spans="2:7" s="390" customFormat="1" ht="17.100000000000001" customHeight="1">
      <c r="B357" s="391" t="s">
        <v>326</v>
      </c>
      <c r="C357" s="410" t="s">
        <v>24</v>
      </c>
      <c r="D357" s="393"/>
      <c r="E357" s="393">
        <v>0</v>
      </c>
      <c r="F357" s="393">
        <f>SUM(E356,E353,E351,F343)</f>
        <v>7328.3</v>
      </c>
      <c r="G357" s="448"/>
    </row>
    <row r="358" spans="2:7" s="390" customFormat="1" ht="17.100000000000001" customHeight="1">
      <c r="B358" s="410"/>
      <c r="C358" s="410" t="s">
        <v>334</v>
      </c>
      <c r="D358" s="409"/>
      <c r="E358" s="409">
        <v>0</v>
      </c>
      <c r="F358" s="409">
        <f>SUM(F357,F339,F336)</f>
        <v>11912.3</v>
      </c>
    </row>
    <row r="359" spans="2:7" s="390" customFormat="1" ht="29.25" customHeight="1">
      <c r="B359" s="485"/>
      <c r="C359" s="486" t="s">
        <v>88</v>
      </c>
      <c r="D359" s="487"/>
      <c r="E359" s="487"/>
      <c r="F359" s="487">
        <f>SUM(F358)</f>
        <v>11912.3</v>
      </c>
      <c r="G359" s="448"/>
    </row>
    <row r="360" spans="2:7" s="390" customFormat="1" ht="17.100000000000001" customHeight="1"/>
    <row r="361" spans="2:7" s="390" customFormat="1" ht="28.5" customHeight="1">
      <c r="B361" s="488"/>
      <c r="C361" s="501" t="s">
        <v>492</v>
      </c>
      <c r="D361" s="489"/>
      <c r="E361" s="489"/>
      <c r="F361" s="490"/>
    </row>
    <row r="362" spans="2:7" s="390" customFormat="1" ht="17.100000000000001" customHeight="1">
      <c r="B362" s="444" t="s">
        <v>375</v>
      </c>
      <c r="C362" s="395" t="s">
        <v>376</v>
      </c>
      <c r="D362" s="394"/>
      <c r="E362" s="394">
        <f>SUM(D363:D363)</f>
        <v>5500</v>
      </c>
      <c r="F362" s="394"/>
    </row>
    <row r="363" spans="2:7" s="390" customFormat="1" ht="17.100000000000001" customHeight="1">
      <c r="B363" s="446"/>
      <c r="C363" s="395" t="s">
        <v>493</v>
      </c>
      <c r="D363" s="394">
        <v>5500</v>
      </c>
      <c r="E363" s="394"/>
      <c r="F363" s="394"/>
    </row>
    <row r="364" spans="2:7" s="390" customFormat="1" ht="17.100000000000001" customHeight="1">
      <c r="B364" s="391" t="s">
        <v>320</v>
      </c>
      <c r="C364" s="392" t="s">
        <v>321</v>
      </c>
      <c r="D364" s="393"/>
      <c r="E364" s="393">
        <f>SUM(E358:E363)</f>
        <v>5500</v>
      </c>
      <c r="F364" s="393"/>
    </row>
    <row r="365" spans="2:7" s="390" customFormat="1" ht="17.100000000000001" customHeight="1">
      <c r="B365" s="447" t="s">
        <v>390</v>
      </c>
      <c r="C365" s="395" t="s">
        <v>391</v>
      </c>
      <c r="D365" s="394"/>
      <c r="E365" s="394">
        <v>1500</v>
      </c>
      <c r="F365" s="394"/>
    </row>
    <row r="366" spans="2:7" s="390" customFormat="1" ht="17.100000000000001" customHeight="1">
      <c r="B366" s="391" t="s">
        <v>324</v>
      </c>
      <c r="C366" s="392" t="s">
        <v>325</v>
      </c>
      <c r="D366" s="393"/>
      <c r="E366" s="393">
        <f>SUM(E365:E365)</f>
        <v>1500</v>
      </c>
      <c r="F366" s="393">
        <f>SUM(F365:F365)</f>
        <v>0</v>
      </c>
    </row>
    <row r="367" spans="2:7" s="390" customFormat="1" ht="17.100000000000001" customHeight="1">
      <c r="B367" s="391" t="s">
        <v>326</v>
      </c>
      <c r="C367" s="392" t="s">
        <v>24</v>
      </c>
      <c r="D367" s="393"/>
      <c r="E367" s="393">
        <v>0</v>
      </c>
      <c r="F367" s="393">
        <f>SUM(E366,E364)</f>
        <v>7000</v>
      </c>
    </row>
    <row r="368" spans="2:7" s="390" customFormat="1" ht="17.100000000000001" customHeight="1">
      <c r="B368" s="410"/>
      <c r="C368" s="410" t="s">
        <v>334</v>
      </c>
      <c r="D368" s="409"/>
      <c r="E368" s="409">
        <v>0</v>
      </c>
      <c r="F368" s="409">
        <f>SUM(F367,F350,F347)</f>
        <v>7000</v>
      </c>
    </row>
    <row r="369" spans="2:6" s="390" customFormat="1" ht="28.5" customHeight="1">
      <c r="B369" s="485"/>
      <c r="C369" s="486" t="s">
        <v>88</v>
      </c>
      <c r="D369" s="487"/>
      <c r="E369" s="487"/>
      <c r="F369" s="487">
        <f>SUM(F368)</f>
        <v>7000</v>
      </c>
    </row>
    <row r="370" spans="2:6" s="390" customFormat="1" ht="17.100000000000001" customHeight="1"/>
    <row r="371" spans="2:6" s="390" customFormat="1" ht="17.100000000000001" customHeight="1"/>
    <row r="372" spans="2:6" s="390" customFormat="1" ht="17.100000000000001" customHeight="1"/>
    <row r="373" spans="2:6" s="390" customFormat="1" ht="17.100000000000001" customHeight="1"/>
    <row r="374" spans="2:6" s="390" customFormat="1" ht="17.100000000000001" customHeight="1"/>
    <row r="375" spans="2:6" s="390" customFormat="1" ht="17.100000000000001" customHeight="1"/>
    <row r="376" spans="2:6" s="390" customFormat="1" ht="17.100000000000001" customHeight="1"/>
    <row r="377" spans="2:6" s="390" customFormat="1" ht="17.100000000000001" customHeight="1"/>
    <row r="378" spans="2:6" s="390" customFormat="1" ht="17.100000000000001" customHeight="1"/>
    <row r="379" spans="2:6" s="390" customFormat="1" ht="17.100000000000001" customHeight="1"/>
    <row r="380" spans="2:6" s="390" customFormat="1" ht="17.100000000000001" customHeight="1"/>
    <row r="381" spans="2:6" s="390" customFormat="1" ht="17.100000000000001" customHeight="1"/>
    <row r="382" spans="2:6" s="390" customFormat="1" ht="17.100000000000001" customHeight="1"/>
    <row r="383" spans="2:6" s="390" customFormat="1" ht="17.100000000000001" customHeight="1"/>
    <row r="384" spans="2:6" s="390" customFormat="1" ht="17.100000000000001" customHeight="1"/>
    <row r="385" spans="1:6" s="390" customFormat="1" ht="17.100000000000001" customHeight="1"/>
    <row r="386" spans="1:6" s="390" customFormat="1" ht="17.100000000000001" customHeight="1"/>
    <row r="387" spans="1:6" s="390" customFormat="1" ht="17.100000000000001" customHeight="1"/>
    <row r="388" spans="1:6" s="390" customFormat="1" ht="17.100000000000001" customHeight="1"/>
    <row r="389" spans="1:6" s="390" customFormat="1" ht="17.100000000000001" customHeight="1">
      <c r="A389" s="436"/>
      <c r="B389" s="436"/>
      <c r="C389" s="436"/>
      <c r="D389" s="494"/>
      <c r="E389" s="494"/>
      <c r="F389" s="494"/>
    </row>
    <row r="390" spans="1:6" s="390" customFormat="1" ht="28.5" customHeight="1">
      <c r="A390" s="436"/>
      <c r="B390" s="429"/>
      <c r="C390" s="505" t="s">
        <v>494</v>
      </c>
      <c r="D390" s="506"/>
      <c r="E390" s="506"/>
      <c r="F390" s="507"/>
    </row>
    <row r="391" spans="1:6" s="390" customFormat="1" ht="24" customHeight="1">
      <c r="A391" s="461"/>
      <c r="B391" s="495"/>
      <c r="C391" s="496" t="s">
        <v>59</v>
      </c>
      <c r="D391" s="497"/>
      <c r="E391" s="497"/>
      <c r="F391" s="498"/>
    </row>
    <row r="392" spans="1:6" s="390" customFormat="1" ht="17.100000000000001" customHeight="1">
      <c r="A392" s="461"/>
      <c r="B392" s="462" t="s">
        <v>498</v>
      </c>
      <c r="C392" s="465" t="s">
        <v>499</v>
      </c>
      <c r="D392" s="464"/>
      <c r="E392" s="464">
        <f>SUM(D393:D394)</f>
        <v>191388</v>
      </c>
      <c r="F392" s="464"/>
    </row>
    <row r="393" spans="1:6" s="390" customFormat="1" ht="17.100000000000001" customHeight="1">
      <c r="A393" s="461"/>
      <c r="B393" s="462"/>
      <c r="C393" s="465" t="s">
        <v>73</v>
      </c>
      <c r="D393" s="464">
        <v>20025</v>
      </c>
      <c r="E393" s="464"/>
      <c r="F393" s="464"/>
    </row>
    <row r="394" spans="1:6" s="390" customFormat="1" ht="17.100000000000001" customHeight="1">
      <c r="A394" s="461"/>
      <c r="B394" s="462"/>
      <c r="C394" s="465" t="s">
        <v>642</v>
      </c>
      <c r="D394" s="464">
        <v>171363</v>
      </c>
      <c r="E394" s="464"/>
      <c r="F394" s="464"/>
    </row>
    <row r="395" spans="1:6" s="390" customFormat="1" ht="17.100000000000001" customHeight="1">
      <c r="A395" s="436"/>
      <c r="B395" s="426" t="s">
        <v>336</v>
      </c>
      <c r="C395" s="427" t="s">
        <v>337</v>
      </c>
      <c r="D395" s="428"/>
      <c r="E395" s="428"/>
      <c r="F395" s="428">
        <f>SUM(E392)</f>
        <v>191388</v>
      </c>
    </row>
    <row r="396" spans="1:6" s="390" customFormat="1" ht="17.100000000000001" customHeight="1">
      <c r="A396" s="461"/>
      <c r="B396" s="466" t="s">
        <v>500</v>
      </c>
      <c r="C396" s="465" t="s">
        <v>501</v>
      </c>
      <c r="D396" s="464"/>
      <c r="E396" s="464">
        <v>1040</v>
      </c>
      <c r="F396" s="464"/>
    </row>
    <row r="397" spans="1:6" s="390" customFormat="1" ht="17.100000000000001" customHeight="1">
      <c r="A397" s="461"/>
      <c r="B397" s="467"/>
      <c r="C397" s="465" t="s">
        <v>502</v>
      </c>
      <c r="D397" s="464">
        <v>1040</v>
      </c>
      <c r="E397" s="464"/>
      <c r="F397" s="464"/>
    </row>
    <row r="398" spans="1:6" s="390" customFormat="1" ht="17.100000000000001" customHeight="1">
      <c r="A398" s="436"/>
      <c r="B398" s="426" t="s">
        <v>340</v>
      </c>
      <c r="C398" s="427" t="s">
        <v>341</v>
      </c>
      <c r="D398" s="428"/>
      <c r="E398" s="428"/>
      <c r="F398" s="428">
        <f>SUM(E396)</f>
        <v>1040</v>
      </c>
    </row>
    <row r="399" spans="1:6" s="390" customFormat="1" ht="17.100000000000001" customHeight="1">
      <c r="A399" s="461"/>
      <c r="B399" s="462" t="s">
        <v>503</v>
      </c>
      <c r="C399" s="465" t="s">
        <v>504</v>
      </c>
      <c r="D399" s="464"/>
      <c r="E399" s="464">
        <v>12500</v>
      </c>
      <c r="F399" s="464"/>
    </row>
    <row r="400" spans="1:6" s="390" customFormat="1" ht="17.100000000000001" customHeight="1">
      <c r="A400" s="461"/>
      <c r="B400" s="466" t="s">
        <v>505</v>
      </c>
      <c r="C400" s="465" t="s">
        <v>506</v>
      </c>
      <c r="D400" s="464"/>
      <c r="E400" s="464">
        <f>SUM(D401:D402)</f>
        <v>115520</v>
      </c>
      <c r="F400" s="464"/>
    </row>
    <row r="401" spans="1:6" s="390" customFormat="1" ht="17.100000000000001" customHeight="1">
      <c r="A401" s="461"/>
      <c r="B401" s="468"/>
      <c r="C401" s="465" t="s">
        <v>507</v>
      </c>
      <c r="D401" s="464">
        <v>108320</v>
      </c>
      <c r="E401" s="464"/>
      <c r="F401" s="464"/>
    </row>
    <row r="402" spans="1:6" s="390" customFormat="1" ht="17.100000000000001" customHeight="1">
      <c r="A402" s="461"/>
      <c r="B402" s="467"/>
      <c r="C402" s="465" t="s">
        <v>508</v>
      </c>
      <c r="D402" s="464">
        <v>7200</v>
      </c>
      <c r="E402" s="464"/>
      <c r="F402" s="464"/>
    </row>
    <row r="403" spans="1:6" s="390" customFormat="1" ht="17.100000000000001" customHeight="1">
      <c r="A403" s="461"/>
      <c r="B403" s="462" t="s">
        <v>509</v>
      </c>
      <c r="C403" s="465" t="s">
        <v>510</v>
      </c>
      <c r="D403" s="464"/>
      <c r="E403" s="464">
        <v>35046</v>
      </c>
      <c r="F403" s="464"/>
    </row>
    <row r="404" spans="1:6" s="390" customFormat="1" ht="17.100000000000001" customHeight="1">
      <c r="A404" s="461"/>
      <c r="B404" s="462" t="s">
        <v>511</v>
      </c>
      <c r="C404" s="465" t="s">
        <v>74</v>
      </c>
      <c r="D404" s="464"/>
      <c r="E404" s="464">
        <v>500</v>
      </c>
      <c r="F404" s="464"/>
    </row>
    <row r="405" spans="1:6" s="390" customFormat="1" ht="17.100000000000001" customHeight="1">
      <c r="A405" s="461"/>
      <c r="B405" s="466" t="s">
        <v>512</v>
      </c>
      <c r="C405" s="465" t="s">
        <v>513</v>
      </c>
      <c r="D405" s="464"/>
      <c r="E405" s="464">
        <f>SUM(D406:D408)</f>
        <v>25263</v>
      </c>
      <c r="F405" s="464"/>
    </row>
    <row r="406" spans="1:6" s="390" customFormat="1" ht="17.100000000000001" customHeight="1">
      <c r="A406" s="461"/>
      <c r="B406" s="468"/>
      <c r="C406" s="465" t="s">
        <v>514</v>
      </c>
      <c r="D406" s="464">
        <v>1780</v>
      </c>
      <c r="E406" s="464"/>
      <c r="F406" s="464"/>
    </row>
    <row r="407" spans="1:6" s="390" customFormat="1" ht="17.100000000000001" customHeight="1">
      <c r="A407" s="461"/>
      <c r="B407" s="468"/>
      <c r="C407" s="465" t="s">
        <v>515</v>
      </c>
      <c r="D407" s="464">
        <v>3073</v>
      </c>
      <c r="E407" s="464"/>
      <c r="F407" s="464"/>
    </row>
    <row r="408" spans="1:6" s="390" customFormat="1" ht="17.100000000000001" customHeight="1">
      <c r="A408" s="461"/>
      <c r="B408" s="467"/>
      <c r="C408" s="465" t="s">
        <v>516</v>
      </c>
      <c r="D408" s="464">
        <v>20410</v>
      </c>
      <c r="E408" s="464"/>
      <c r="F408" s="464"/>
    </row>
    <row r="409" spans="1:6" s="390" customFormat="1" ht="17.100000000000001" customHeight="1">
      <c r="A409" s="436"/>
      <c r="B409" s="426" t="s">
        <v>342</v>
      </c>
      <c r="C409" s="427" t="s">
        <v>343</v>
      </c>
      <c r="D409" s="428"/>
      <c r="E409" s="464"/>
      <c r="F409" s="428">
        <f>SUM(E405,E404,E403,E400,E399)</f>
        <v>188829</v>
      </c>
    </row>
    <row r="410" spans="1:6" s="390" customFormat="1" ht="17.100000000000001" customHeight="1">
      <c r="A410" s="461"/>
      <c r="B410" s="462" t="s">
        <v>517</v>
      </c>
      <c r="C410" s="465" t="s">
        <v>518</v>
      </c>
      <c r="D410" s="464"/>
      <c r="E410" s="464">
        <v>559520</v>
      </c>
      <c r="F410" s="464"/>
    </row>
    <row r="411" spans="1:6" s="390" customFormat="1" ht="17.100000000000001" customHeight="1">
      <c r="A411" s="436"/>
      <c r="B411" s="426" t="s">
        <v>519</v>
      </c>
      <c r="C411" s="427" t="s">
        <v>520</v>
      </c>
      <c r="D411" s="428"/>
      <c r="E411" s="464"/>
      <c r="F411" s="428">
        <f>SUM(E410)</f>
        <v>559520</v>
      </c>
    </row>
    <row r="412" spans="1:6" s="390" customFormat="1" ht="21" customHeight="1">
      <c r="A412" s="436"/>
      <c r="B412" s="429"/>
      <c r="C412" s="430" t="s">
        <v>521</v>
      </c>
      <c r="D412" s="431"/>
      <c r="E412" s="431"/>
      <c r="F412" s="431">
        <f>SUM(F411,F409,F398,F395)</f>
        <v>940777</v>
      </c>
    </row>
    <row r="413" spans="1:6" s="390" customFormat="1" ht="28.5" customHeight="1">
      <c r="A413" s="499"/>
      <c r="B413" s="500"/>
      <c r="C413" s="430" t="s">
        <v>89</v>
      </c>
      <c r="D413" s="431"/>
      <c r="E413" s="431"/>
      <c r="F413" s="431">
        <f>SUM(F412)</f>
        <v>940777</v>
      </c>
    </row>
    <row r="414" spans="1:6" s="390" customFormat="1" ht="28.5" customHeight="1">
      <c r="A414" s="499"/>
      <c r="B414" s="508"/>
      <c r="C414" s="508"/>
      <c r="D414" s="509"/>
      <c r="E414" s="509"/>
      <c r="F414" s="509"/>
    </row>
    <row r="415" spans="1:6" s="390" customFormat="1" ht="28.5" customHeight="1">
      <c r="A415" s="499"/>
      <c r="B415" s="508"/>
      <c r="C415" s="508"/>
      <c r="D415" s="509"/>
      <c r="E415" s="509"/>
      <c r="F415" s="509"/>
    </row>
    <row r="416" spans="1:6" s="390" customFormat="1" ht="28.5" customHeight="1">
      <c r="A416" s="499"/>
      <c r="B416" s="508"/>
      <c r="C416" s="508"/>
      <c r="D416" s="509"/>
      <c r="E416" s="509"/>
      <c r="F416" s="509"/>
    </row>
    <row r="417" spans="1:6" s="390" customFormat="1" ht="28.5" customHeight="1">
      <c r="A417" s="499"/>
      <c r="B417" s="508"/>
      <c r="C417" s="508"/>
      <c r="D417" s="509"/>
      <c r="E417" s="509"/>
      <c r="F417" s="509"/>
    </row>
    <row r="418" spans="1:6" s="390" customFormat="1" ht="28.5" customHeight="1">
      <c r="A418" s="499"/>
      <c r="B418" s="508"/>
      <c r="C418" s="508"/>
      <c r="D418" s="509"/>
      <c r="E418" s="509"/>
      <c r="F418" s="509"/>
    </row>
    <row r="419" spans="1:6" s="390" customFormat="1" ht="28.5" customHeight="1">
      <c r="A419" s="499"/>
      <c r="B419" s="508"/>
      <c r="C419" s="508"/>
      <c r="D419" s="509"/>
      <c r="E419" s="509"/>
      <c r="F419" s="509"/>
    </row>
    <row r="420" spans="1:6" s="390" customFormat="1" ht="17.25" customHeight="1">
      <c r="A420" s="499"/>
      <c r="B420" s="508"/>
      <c r="C420" s="508"/>
      <c r="D420" s="509"/>
      <c r="E420" s="509"/>
      <c r="F420" s="509"/>
    </row>
    <row r="421" spans="1:6" s="390" customFormat="1" ht="28.5" customHeight="1">
      <c r="A421" s="499"/>
      <c r="B421" s="508"/>
      <c r="C421" s="508"/>
      <c r="D421" s="509"/>
      <c r="E421" s="509"/>
      <c r="F421" s="509"/>
    </row>
    <row r="422" spans="1:6" s="390" customFormat="1" ht="28.5" customHeight="1">
      <c r="A422" s="499"/>
      <c r="B422" s="508"/>
      <c r="C422" s="508"/>
      <c r="D422" s="509"/>
      <c r="E422" s="509"/>
      <c r="F422" s="509"/>
    </row>
    <row r="423" spans="1:6" s="390" customFormat="1" ht="28.5" customHeight="1">
      <c r="A423" s="499"/>
      <c r="B423" s="508"/>
      <c r="C423" s="508"/>
      <c r="D423" s="509"/>
      <c r="E423" s="509"/>
      <c r="F423" s="509"/>
    </row>
    <row r="424" spans="1:6" s="390" customFormat="1" ht="28.5" customHeight="1">
      <c r="A424" s="499"/>
      <c r="B424" s="508"/>
      <c r="C424" s="508"/>
      <c r="D424" s="509"/>
      <c r="E424" s="509"/>
      <c r="F424" s="509"/>
    </row>
    <row r="425" spans="1:6" s="390" customFormat="1" ht="17.100000000000001" customHeight="1">
      <c r="A425" s="461"/>
      <c r="B425" s="461"/>
      <c r="C425" s="461"/>
      <c r="D425" s="461"/>
      <c r="E425" s="461"/>
      <c r="F425" s="461"/>
    </row>
    <row r="426" spans="1:6" s="390" customFormat="1" ht="28.5" customHeight="1">
      <c r="A426" s="461"/>
      <c r="B426" s="495"/>
      <c r="C426" s="510" t="s">
        <v>522</v>
      </c>
      <c r="D426" s="510"/>
      <c r="E426" s="510"/>
      <c r="F426" s="511"/>
    </row>
    <row r="427" spans="1:6" s="390" customFormat="1" ht="24.75" customHeight="1">
      <c r="A427" s="461"/>
      <c r="B427" s="495"/>
      <c r="C427" s="496" t="s">
        <v>59</v>
      </c>
      <c r="D427" s="497"/>
      <c r="E427" s="497"/>
      <c r="F427" s="498"/>
    </row>
    <row r="428" spans="1:6" s="390" customFormat="1" ht="17.100000000000001" customHeight="1">
      <c r="A428" s="461"/>
      <c r="B428" s="469" t="s">
        <v>523</v>
      </c>
      <c r="C428" s="470" t="s">
        <v>524</v>
      </c>
      <c r="D428" s="471"/>
      <c r="E428" s="471">
        <f>SUM(D429:D431)</f>
        <v>168997</v>
      </c>
      <c r="F428" s="471"/>
    </row>
    <row r="429" spans="1:6" s="390" customFormat="1" ht="17.100000000000001" customHeight="1">
      <c r="A429" s="461"/>
      <c r="B429" s="472"/>
      <c r="C429" s="470" t="s">
        <v>525</v>
      </c>
      <c r="D429" s="471">
        <v>133965</v>
      </c>
      <c r="E429" s="471"/>
      <c r="F429" s="471"/>
    </row>
    <row r="430" spans="1:6" s="390" customFormat="1" ht="17.100000000000001" customHeight="1">
      <c r="A430" s="461"/>
      <c r="B430" s="472"/>
      <c r="C430" s="470" t="s">
        <v>526</v>
      </c>
      <c r="D430" s="471">
        <v>20328</v>
      </c>
      <c r="E430" s="471"/>
      <c r="F430" s="471"/>
    </row>
    <row r="431" spans="1:6" s="390" customFormat="1" ht="17.100000000000001" customHeight="1">
      <c r="A431" s="461"/>
      <c r="B431" s="473"/>
      <c r="C431" s="470" t="s">
        <v>230</v>
      </c>
      <c r="D431" s="471">
        <v>14704</v>
      </c>
      <c r="E431" s="471"/>
      <c r="F431" s="471"/>
    </row>
    <row r="432" spans="1:6" s="390" customFormat="1" ht="17.100000000000001" customHeight="1">
      <c r="A432" s="461"/>
      <c r="B432" s="469" t="s">
        <v>527</v>
      </c>
      <c r="C432" s="465" t="s">
        <v>528</v>
      </c>
      <c r="D432" s="464"/>
      <c r="E432" s="464">
        <f>SUM(D433:D434)</f>
        <v>175991</v>
      </c>
      <c r="F432" s="464"/>
    </row>
    <row r="433" spans="1:6" s="390" customFormat="1" ht="17.100000000000001" customHeight="1">
      <c r="A433" s="461"/>
      <c r="B433" s="472"/>
      <c r="C433" s="465" t="s">
        <v>529</v>
      </c>
      <c r="D433" s="464">
        <v>156447</v>
      </c>
      <c r="E433" s="464"/>
      <c r="F433" s="464"/>
    </row>
    <row r="434" spans="1:6" s="390" customFormat="1" ht="17.100000000000001" customHeight="1">
      <c r="A434" s="461"/>
      <c r="B434" s="473"/>
      <c r="C434" s="465" t="s">
        <v>530</v>
      </c>
      <c r="D434" s="464">
        <v>19544</v>
      </c>
      <c r="E434" s="464"/>
      <c r="F434" s="464"/>
    </row>
    <row r="435" spans="1:6" s="390" customFormat="1" ht="17.100000000000001" customHeight="1">
      <c r="A435" s="461"/>
      <c r="B435" s="469" t="s">
        <v>531</v>
      </c>
      <c r="C435" s="465" t="s">
        <v>532</v>
      </c>
      <c r="D435" s="464"/>
      <c r="E435" s="464">
        <f>SUM(D436:D441)</f>
        <v>273498</v>
      </c>
      <c r="F435" s="464"/>
    </row>
    <row r="436" spans="1:6" s="390" customFormat="1" ht="17.100000000000001" customHeight="1">
      <c r="A436" s="461"/>
      <c r="B436" s="472"/>
      <c r="C436" s="465" t="s">
        <v>533</v>
      </c>
      <c r="D436" s="464">
        <v>144200</v>
      </c>
      <c r="E436" s="464"/>
      <c r="F436" s="464"/>
    </row>
    <row r="437" spans="1:6" s="390" customFormat="1" ht="17.100000000000001" customHeight="1">
      <c r="A437" s="461"/>
      <c r="B437" s="472"/>
      <c r="C437" s="465" t="s">
        <v>534</v>
      </c>
      <c r="D437" s="464">
        <v>32348</v>
      </c>
      <c r="E437" s="464"/>
      <c r="F437" s="464"/>
    </row>
    <row r="438" spans="1:6" s="390" customFormat="1" ht="17.100000000000001" customHeight="1">
      <c r="A438" s="461"/>
      <c r="B438" s="472"/>
      <c r="C438" s="465" t="s">
        <v>234</v>
      </c>
      <c r="D438" s="464">
        <v>8605</v>
      </c>
      <c r="E438" s="464"/>
      <c r="F438" s="464"/>
    </row>
    <row r="439" spans="1:6" s="390" customFormat="1" ht="17.100000000000001" customHeight="1">
      <c r="A439" s="461"/>
      <c r="B439" s="472"/>
      <c r="C439" s="465" t="s">
        <v>235</v>
      </c>
      <c r="D439" s="464">
        <v>19690</v>
      </c>
      <c r="E439" s="464"/>
      <c r="F439" s="464"/>
    </row>
    <row r="440" spans="1:6" s="390" customFormat="1" ht="17.100000000000001" customHeight="1">
      <c r="A440" s="461"/>
      <c r="B440" s="472"/>
      <c r="C440" s="465" t="s">
        <v>236</v>
      </c>
      <c r="D440" s="464">
        <v>29050</v>
      </c>
      <c r="E440" s="464"/>
      <c r="F440" s="464"/>
    </row>
    <row r="441" spans="1:6" s="390" customFormat="1" ht="17.100000000000001" customHeight="1">
      <c r="A441" s="461"/>
      <c r="B441" s="473"/>
      <c r="C441" s="465" t="s">
        <v>535</v>
      </c>
      <c r="D441" s="464">
        <v>39605</v>
      </c>
      <c r="E441" s="464"/>
      <c r="F441" s="464"/>
    </row>
    <row r="442" spans="1:6" s="390" customFormat="1" ht="17.100000000000001" customHeight="1">
      <c r="A442" s="461"/>
      <c r="B442" s="462" t="s">
        <v>536</v>
      </c>
      <c r="C442" s="465" t="s">
        <v>537</v>
      </c>
      <c r="D442" s="464"/>
      <c r="E442" s="464">
        <v>12417</v>
      </c>
      <c r="F442" s="464"/>
    </row>
    <row r="443" spans="1:6" s="390" customFormat="1" ht="17.100000000000001" customHeight="1">
      <c r="A443" s="461"/>
      <c r="B443" s="469" t="s">
        <v>538</v>
      </c>
      <c r="C443" s="465" t="s">
        <v>539</v>
      </c>
      <c r="D443" s="464"/>
      <c r="E443" s="464">
        <f>SUM(D444:D445)</f>
        <v>8014</v>
      </c>
      <c r="F443" s="464"/>
    </row>
    <row r="444" spans="1:6" s="390" customFormat="1" ht="17.100000000000001" customHeight="1">
      <c r="A444" s="461"/>
      <c r="B444" s="472"/>
      <c r="C444" s="465" t="s">
        <v>79</v>
      </c>
      <c r="D444" s="464">
        <v>5522</v>
      </c>
      <c r="E444" s="464"/>
      <c r="F444" s="464"/>
    </row>
    <row r="445" spans="1:6" s="390" customFormat="1" ht="17.100000000000001" customHeight="1">
      <c r="A445" s="461"/>
      <c r="B445" s="473"/>
      <c r="C445" s="465" t="s">
        <v>540</v>
      </c>
      <c r="D445" s="464">
        <v>2492</v>
      </c>
      <c r="E445" s="464"/>
      <c r="F445" s="464"/>
    </row>
    <row r="446" spans="1:6" s="390" customFormat="1" ht="17.100000000000001" customHeight="1">
      <c r="A446" s="461"/>
      <c r="B446" s="462" t="s">
        <v>495</v>
      </c>
      <c r="C446" s="463" t="s">
        <v>496</v>
      </c>
      <c r="D446" s="464"/>
      <c r="E446" s="464">
        <v>307960</v>
      </c>
      <c r="F446" s="464"/>
    </row>
    <row r="447" spans="1:6" s="390" customFormat="1" ht="17.100000000000001" customHeight="1">
      <c r="A447" s="461"/>
      <c r="B447" s="426" t="s">
        <v>541</v>
      </c>
      <c r="C447" s="427" t="s">
        <v>497</v>
      </c>
      <c r="D447" s="428"/>
      <c r="E447" s="428">
        <f>SUM(E446,E443,E442,E435,E432,E428)</f>
        <v>946877</v>
      </c>
      <c r="F447" s="428"/>
    </row>
    <row r="448" spans="1:6" s="390" customFormat="1" ht="17.100000000000001" customHeight="1">
      <c r="A448" s="461"/>
      <c r="B448" s="426" t="s">
        <v>336</v>
      </c>
      <c r="C448" s="427" t="s">
        <v>337</v>
      </c>
      <c r="D448" s="428"/>
      <c r="E448" s="428"/>
      <c r="F448" s="428">
        <f>SUM(E447)</f>
        <v>946877</v>
      </c>
    </row>
    <row r="449" spans="1:6" s="390" customFormat="1" ht="17.100000000000001" customHeight="1">
      <c r="A449" s="461"/>
      <c r="B449" s="429"/>
      <c r="C449" s="430" t="s">
        <v>350</v>
      </c>
      <c r="D449" s="431"/>
      <c r="E449" s="431"/>
      <c r="F449" s="431">
        <f>SUM(F448)</f>
        <v>946877</v>
      </c>
    </row>
    <row r="450" spans="1:6" s="390" customFormat="1" ht="28.5" customHeight="1">
      <c r="A450" s="461"/>
      <c r="B450" s="500"/>
      <c r="C450" s="430" t="s">
        <v>89</v>
      </c>
      <c r="D450" s="431"/>
      <c r="E450" s="431"/>
      <c r="F450" s="431">
        <f>SUM(F449)</f>
        <v>946877</v>
      </c>
    </row>
    <row r="451" spans="1:6" s="390" customFormat="1" ht="17.100000000000001" customHeight="1">
      <c r="A451" s="461"/>
      <c r="B451" s="461"/>
      <c r="C451" s="461"/>
      <c r="D451" s="461"/>
      <c r="E451" s="461"/>
      <c r="F451" s="461"/>
    </row>
    <row r="452" spans="1:6" s="390" customFormat="1" ht="28.5" customHeight="1">
      <c r="A452" s="461"/>
      <c r="B452" s="495"/>
      <c r="C452" s="510" t="s">
        <v>542</v>
      </c>
      <c r="D452" s="510"/>
      <c r="E452" s="510"/>
      <c r="F452" s="511"/>
    </row>
    <row r="453" spans="1:6" s="390" customFormat="1" ht="24.75" customHeight="1">
      <c r="A453" s="461"/>
      <c r="B453" s="495"/>
      <c r="C453" s="496" t="s">
        <v>59</v>
      </c>
      <c r="D453" s="497"/>
      <c r="E453" s="497"/>
      <c r="F453" s="498"/>
    </row>
    <row r="454" spans="1:6" s="390" customFormat="1" ht="17.100000000000001" customHeight="1">
      <c r="A454" s="461"/>
      <c r="B454" s="469" t="s">
        <v>543</v>
      </c>
      <c r="C454" s="463" t="s">
        <v>544</v>
      </c>
      <c r="D454" s="464"/>
      <c r="E454" s="464">
        <f>SUM(D455)</f>
        <v>330000</v>
      </c>
      <c r="F454" s="464"/>
    </row>
    <row r="455" spans="1:6" s="390" customFormat="1" ht="17.100000000000001" customHeight="1">
      <c r="A455" s="461"/>
      <c r="B455" s="473"/>
      <c r="C455" s="463" t="s">
        <v>78</v>
      </c>
      <c r="D455" s="464">
        <v>330000</v>
      </c>
      <c r="E455" s="464"/>
      <c r="F455" s="464"/>
    </row>
    <row r="456" spans="1:6" s="390" customFormat="1" ht="17.100000000000001" customHeight="1">
      <c r="A456" s="461"/>
      <c r="B456" s="466" t="s">
        <v>545</v>
      </c>
      <c r="C456" s="465" t="s">
        <v>546</v>
      </c>
      <c r="D456" s="464"/>
      <c r="E456" s="464">
        <f>SUM(D457:D460)</f>
        <v>112000</v>
      </c>
      <c r="F456" s="464"/>
    </row>
    <row r="457" spans="1:6" s="390" customFormat="1" ht="17.100000000000001" customHeight="1">
      <c r="A457" s="461"/>
      <c r="B457" s="468"/>
      <c r="C457" s="465" t="s">
        <v>75</v>
      </c>
      <c r="D457" s="464">
        <v>60000</v>
      </c>
      <c r="E457" s="464"/>
      <c r="F457" s="464"/>
    </row>
    <row r="458" spans="1:6" s="390" customFormat="1" ht="17.100000000000001" customHeight="1">
      <c r="A458" s="461"/>
      <c r="B458" s="468"/>
      <c r="C458" s="465" t="s">
        <v>77</v>
      </c>
      <c r="D458" s="464">
        <v>4000</v>
      </c>
      <c r="E458" s="464"/>
      <c r="F458" s="464"/>
    </row>
    <row r="459" spans="1:6" s="390" customFormat="1" ht="17.100000000000001" customHeight="1">
      <c r="A459" s="461"/>
      <c r="B459" s="468"/>
      <c r="C459" s="465" t="s">
        <v>128</v>
      </c>
      <c r="D459" s="464">
        <v>42000</v>
      </c>
      <c r="E459" s="464"/>
      <c r="F459" s="464"/>
    </row>
    <row r="460" spans="1:6" s="390" customFormat="1" ht="17.100000000000001" customHeight="1">
      <c r="A460" s="461"/>
      <c r="B460" s="467"/>
      <c r="C460" s="465" t="s">
        <v>76</v>
      </c>
      <c r="D460" s="464">
        <v>6000</v>
      </c>
      <c r="E460" s="464"/>
      <c r="F460" s="464"/>
    </row>
    <row r="461" spans="1:6" s="390" customFormat="1" ht="17.100000000000001" customHeight="1">
      <c r="A461" s="461"/>
      <c r="B461" s="466" t="s">
        <v>547</v>
      </c>
      <c r="C461" s="465" t="s">
        <v>548</v>
      </c>
      <c r="D461" s="464"/>
      <c r="E461" s="464">
        <f>SUM(D462)</f>
        <v>30000</v>
      </c>
      <c r="F461" s="464"/>
    </row>
    <row r="462" spans="1:6" s="390" customFormat="1" ht="17.100000000000001" customHeight="1">
      <c r="A462" s="461"/>
      <c r="B462" s="467"/>
      <c r="C462" s="465" t="s">
        <v>549</v>
      </c>
      <c r="D462" s="464">
        <v>30000</v>
      </c>
      <c r="E462" s="464"/>
      <c r="F462" s="464"/>
    </row>
    <row r="463" spans="1:6" s="390" customFormat="1" ht="17.100000000000001" customHeight="1">
      <c r="A463" s="461"/>
      <c r="B463" s="466" t="s">
        <v>550</v>
      </c>
      <c r="C463" s="465" t="s">
        <v>551</v>
      </c>
      <c r="D463" s="464"/>
      <c r="E463" s="464">
        <f>SUM(D464)</f>
        <v>2000</v>
      </c>
      <c r="F463" s="464"/>
    </row>
    <row r="464" spans="1:6" s="390" customFormat="1" ht="17.100000000000001" customHeight="1">
      <c r="A464" s="461"/>
      <c r="B464" s="467"/>
      <c r="C464" s="465" t="s">
        <v>60</v>
      </c>
      <c r="D464" s="464">
        <v>2000</v>
      </c>
      <c r="E464" s="464"/>
      <c r="F464" s="464"/>
    </row>
    <row r="465" spans="1:6" s="390" customFormat="1" ht="17.100000000000001" customHeight="1">
      <c r="A465" s="461"/>
      <c r="B465" s="426" t="s">
        <v>340</v>
      </c>
      <c r="C465" s="427" t="s">
        <v>341</v>
      </c>
      <c r="D465" s="428"/>
      <c r="E465" s="428"/>
      <c r="F465" s="428">
        <f>SUM(E463,E461,E456,E454)</f>
        <v>474000</v>
      </c>
    </row>
    <row r="466" spans="1:6" s="390" customFormat="1" ht="17.100000000000001" customHeight="1">
      <c r="A466" s="461"/>
      <c r="B466" s="429"/>
      <c r="C466" s="430" t="s">
        <v>350</v>
      </c>
      <c r="D466" s="431"/>
      <c r="E466" s="431"/>
      <c r="F466" s="431">
        <f>SUM(F465)</f>
        <v>474000</v>
      </c>
    </row>
    <row r="467" spans="1:6" s="390" customFormat="1" ht="28.5" customHeight="1">
      <c r="A467" s="461"/>
      <c r="B467" s="500"/>
      <c r="C467" s="430" t="s">
        <v>89</v>
      </c>
      <c r="D467" s="431"/>
      <c r="E467" s="431"/>
      <c r="F467" s="431">
        <f>SUM(F466)</f>
        <v>474000</v>
      </c>
    </row>
    <row r="468" spans="1:6">
      <c r="A468" s="435"/>
      <c r="B468" s="435"/>
      <c r="C468" s="435"/>
      <c r="D468" s="435"/>
      <c r="E468" s="435"/>
      <c r="F468" s="435"/>
    </row>
  </sheetData>
  <mergeCells count="2">
    <mergeCell ref="B104:B105"/>
    <mergeCell ref="B316:B317"/>
  </mergeCells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  <headerFooter>
    <oddHeader>&amp;C&amp;"Times New Roman,Normál"&amp;12Önkormányzat  kiadásai és bevételei kormányzati funkciók szerint&amp;R&amp;"Times New Roman,Normál"Ezer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E32"/>
  <sheetViews>
    <sheetView topLeftCell="A13" workbookViewId="0">
      <selection activeCell="B12" sqref="B12:D12"/>
    </sheetView>
  </sheetViews>
  <sheetFormatPr defaultRowHeight="15"/>
  <cols>
    <col min="1" max="1" width="2" style="364" customWidth="1"/>
    <col min="2" max="2" width="9.140625" style="364"/>
    <col min="3" max="3" width="41.42578125" style="364" customWidth="1"/>
    <col min="4" max="4" width="11.28515625" style="364" customWidth="1"/>
    <col min="5" max="5" width="9.140625" style="364"/>
    <col min="6" max="16384" width="9.140625" style="366"/>
  </cols>
  <sheetData>
    <row r="2" spans="1:5" ht="31.5" customHeight="1">
      <c r="B2" s="365"/>
      <c r="C2" s="387" t="s">
        <v>307</v>
      </c>
      <c r="D2" s="474" t="s">
        <v>308</v>
      </c>
    </row>
    <row r="3" spans="1:5" s="396" customFormat="1" ht="15.6" customHeight="1">
      <c r="A3" s="390"/>
      <c r="B3" s="391" t="s">
        <v>309</v>
      </c>
      <c r="C3" s="392" t="s">
        <v>310</v>
      </c>
      <c r="D3" s="393">
        <v>98932</v>
      </c>
      <c r="E3" s="390"/>
    </row>
    <row r="4" spans="1:5" s="400" customFormat="1" ht="15.6" customHeight="1">
      <c r="A4" s="397"/>
      <c r="B4" s="398" t="s">
        <v>311</v>
      </c>
      <c r="C4" s="399" t="s">
        <v>312</v>
      </c>
      <c r="D4" s="393">
        <v>0</v>
      </c>
      <c r="E4" s="397"/>
    </row>
    <row r="5" spans="1:5" s="400" customFormat="1" ht="15.6" customHeight="1">
      <c r="A5" s="397"/>
      <c r="B5" s="401" t="s">
        <v>313</v>
      </c>
      <c r="C5" s="402" t="s">
        <v>66</v>
      </c>
      <c r="D5" s="403">
        <f>SUM(D3:D4)</f>
        <v>98932</v>
      </c>
      <c r="E5" s="397"/>
    </row>
    <row r="6" spans="1:5" s="400" customFormat="1" ht="15.6" customHeight="1">
      <c r="A6" s="397"/>
      <c r="B6" s="401" t="s">
        <v>314</v>
      </c>
      <c r="C6" s="402" t="s">
        <v>315</v>
      </c>
      <c r="D6" s="403">
        <v>25050</v>
      </c>
      <c r="E6" s="397"/>
    </row>
    <row r="7" spans="1:5" s="400" customFormat="1" ht="15.6" customHeight="1">
      <c r="A7" s="397"/>
      <c r="B7" s="391" t="s">
        <v>316</v>
      </c>
      <c r="C7" s="392" t="s">
        <v>317</v>
      </c>
      <c r="D7" s="393">
        <v>4950</v>
      </c>
      <c r="E7" s="397"/>
    </row>
    <row r="8" spans="1:5" s="400" customFormat="1" ht="15.6" customHeight="1">
      <c r="A8" s="397"/>
      <c r="B8" s="391" t="s">
        <v>318</v>
      </c>
      <c r="C8" s="392" t="s">
        <v>319</v>
      </c>
      <c r="D8" s="393">
        <v>3300</v>
      </c>
      <c r="E8" s="397"/>
    </row>
    <row r="9" spans="1:5" s="400" customFormat="1" ht="15.6" customHeight="1">
      <c r="A9" s="397"/>
      <c r="B9" s="391" t="s">
        <v>320</v>
      </c>
      <c r="C9" s="392" t="s">
        <v>321</v>
      </c>
      <c r="D9" s="393">
        <v>45560</v>
      </c>
      <c r="E9" s="397"/>
    </row>
    <row r="10" spans="1:5" s="400" customFormat="1" ht="15.6" customHeight="1">
      <c r="A10" s="397"/>
      <c r="B10" s="391" t="s">
        <v>322</v>
      </c>
      <c r="C10" s="392" t="s">
        <v>323</v>
      </c>
      <c r="D10" s="393">
        <v>1050</v>
      </c>
      <c r="E10" s="397"/>
    </row>
    <row r="11" spans="1:5" s="400" customFormat="1" ht="15.6" customHeight="1">
      <c r="A11" s="397"/>
      <c r="B11" s="391" t="s">
        <v>324</v>
      </c>
      <c r="C11" s="392" t="s">
        <v>325</v>
      </c>
      <c r="D11" s="393">
        <v>15972</v>
      </c>
      <c r="E11" s="397"/>
    </row>
    <row r="12" spans="1:5" s="400" customFormat="1" ht="21.75" customHeight="1">
      <c r="A12" s="397"/>
      <c r="B12" s="401" t="s">
        <v>326</v>
      </c>
      <c r="C12" s="407" t="s">
        <v>24</v>
      </c>
      <c r="D12" s="406">
        <f>SUM(D7:D11)</f>
        <v>70832</v>
      </c>
      <c r="E12" s="397"/>
    </row>
    <row r="13" spans="1:5" s="400" customFormat="1" ht="15.6" customHeight="1">
      <c r="A13" s="397"/>
      <c r="B13" s="391" t="s">
        <v>327</v>
      </c>
      <c r="C13" s="392" t="s">
        <v>25</v>
      </c>
      <c r="D13" s="393">
        <v>0</v>
      </c>
      <c r="E13" s="397"/>
    </row>
    <row r="14" spans="1:5" s="400" customFormat="1" ht="15.6" customHeight="1">
      <c r="A14" s="397"/>
      <c r="B14" s="391" t="s">
        <v>328</v>
      </c>
      <c r="C14" s="392" t="s">
        <v>329</v>
      </c>
      <c r="D14" s="393"/>
      <c r="E14" s="397"/>
    </row>
    <row r="15" spans="1:5" s="400" customFormat="1" ht="15.6" customHeight="1">
      <c r="A15" s="397"/>
      <c r="B15" s="391" t="s">
        <v>330</v>
      </c>
      <c r="C15" s="392" t="s">
        <v>331</v>
      </c>
      <c r="D15" s="393"/>
      <c r="E15" s="397"/>
    </row>
    <row r="16" spans="1:5" s="400" customFormat="1" ht="15.6" customHeight="1">
      <c r="A16" s="397"/>
      <c r="B16" s="391" t="s">
        <v>332</v>
      </c>
      <c r="C16" s="392" t="s">
        <v>333</v>
      </c>
      <c r="D16" s="393"/>
      <c r="E16" s="397"/>
    </row>
    <row r="17" spans="1:5" s="400" customFormat="1" ht="23.25" customHeight="1">
      <c r="A17" s="397"/>
      <c r="B17" s="410"/>
      <c r="C17" s="407" t="s">
        <v>334</v>
      </c>
      <c r="D17" s="406">
        <f>SUM(D12:D16,D5:D6)</f>
        <v>194814</v>
      </c>
      <c r="E17" s="397"/>
    </row>
    <row r="18" spans="1:5" s="400" customFormat="1" ht="15.6" customHeight="1">
      <c r="A18" s="397"/>
      <c r="B18" s="412" t="s">
        <v>335</v>
      </c>
      <c r="C18" s="413" t="s">
        <v>26</v>
      </c>
      <c r="D18" s="393"/>
      <c r="E18" s="397"/>
    </row>
    <row r="19" spans="1:5" s="418" customFormat="1" ht="24.75" customHeight="1">
      <c r="A19" s="414"/>
      <c r="B19" s="415"/>
      <c r="C19" s="416" t="s">
        <v>88</v>
      </c>
      <c r="D19" s="411">
        <f>SUM(D17:D18)</f>
        <v>194814</v>
      </c>
      <c r="E19" s="414"/>
    </row>
    <row r="20" spans="1:5" s="421" customFormat="1">
      <c r="A20" s="419"/>
      <c r="B20" s="419"/>
      <c r="C20" s="419"/>
      <c r="D20" s="419"/>
      <c r="E20" s="419"/>
    </row>
    <row r="22" spans="1:5" ht="31.5" customHeight="1">
      <c r="A22" s="435"/>
      <c r="B22" s="422"/>
      <c r="C22" s="423" t="s">
        <v>59</v>
      </c>
      <c r="D22" s="475" t="s">
        <v>308</v>
      </c>
    </row>
    <row r="23" spans="1:5">
      <c r="A23" s="436"/>
      <c r="B23" s="426" t="s">
        <v>336</v>
      </c>
      <c r="C23" s="427" t="s">
        <v>337</v>
      </c>
      <c r="D23" s="428"/>
    </row>
    <row r="24" spans="1:5">
      <c r="A24" s="436"/>
      <c r="B24" s="426" t="s">
        <v>338</v>
      </c>
      <c r="C24" s="427" t="s">
        <v>339</v>
      </c>
      <c r="D24" s="428"/>
    </row>
    <row r="25" spans="1:5">
      <c r="A25" s="436"/>
      <c r="B25" s="426" t="s">
        <v>340</v>
      </c>
      <c r="C25" s="427" t="s">
        <v>341</v>
      </c>
      <c r="D25" s="428"/>
    </row>
    <row r="26" spans="1:5">
      <c r="A26" s="436"/>
      <c r="B26" s="426" t="s">
        <v>342</v>
      </c>
      <c r="C26" s="427" t="s">
        <v>343</v>
      </c>
      <c r="D26" s="428">
        <v>16610</v>
      </c>
    </row>
    <row r="27" spans="1:5">
      <c r="A27" s="436"/>
      <c r="B27" s="426" t="s">
        <v>344</v>
      </c>
      <c r="C27" s="427" t="s">
        <v>345</v>
      </c>
      <c r="D27" s="428"/>
    </row>
    <row r="28" spans="1:5">
      <c r="A28" s="436"/>
      <c r="B28" s="426" t="s">
        <v>346</v>
      </c>
      <c r="C28" s="427" t="s">
        <v>347</v>
      </c>
      <c r="D28" s="428"/>
    </row>
    <row r="29" spans="1:5">
      <c r="A29" s="436"/>
      <c r="B29" s="426" t="s">
        <v>348</v>
      </c>
      <c r="C29" s="427" t="s">
        <v>349</v>
      </c>
      <c r="D29" s="428"/>
    </row>
    <row r="30" spans="1:5" ht="23.25" customHeight="1">
      <c r="A30" s="436"/>
      <c r="B30" s="429"/>
      <c r="C30" s="430" t="s">
        <v>350</v>
      </c>
      <c r="D30" s="431">
        <f>SUM(D23:D29)</f>
        <v>16610</v>
      </c>
    </row>
    <row r="31" spans="1:5">
      <c r="A31" s="436"/>
      <c r="B31" s="426" t="s">
        <v>351</v>
      </c>
      <c r="C31" s="427" t="s">
        <v>27</v>
      </c>
      <c r="D31" s="428">
        <v>178204</v>
      </c>
    </row>
    <row r="32" spans="1:5" ht="24.75" customHeight="1">
      <c r="A32" s="437"/>
      <c r="B32" s="432"/>
      <c r="C32" s="433" t="s">
        <v>89</v>
      </c>
      <c r="D32" s="431">
        <f>SUM(D30:D31)</f>
        <v>194814</v>
      </c>
    </row>
  </sheetData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5" orientation="portrait" r:id="rId1"/>
  <headerFooter>
    <oddHeader>&amp;C&amp;"Times New Roman,Normál"&amp;14
Összesítő a Polgármesteri Hivatal kiadásairól és bevételeiről&amp;R&amp;"Times New Roman,Normál"
2/b. melléklet
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J78"/>
  <sheetViews>
    <sheetView topLeftCell="A58" workbookViewId="0">
      <selection activeCell="I67" sqref="I67"/>
    </sheetView>
  </sheetViews>
  <sheetFormatPr defaultRowHeight="15"/>
  <cols>
    <col min="1" max="1" width="2" style="364" customWidth="1"/>
    <col min="2" max="2" width="9.140625" style="364"/>
    <col min="3" max="3" width="43.5703125" style="364" customWidth="1"/>
    <col min="4" max="10" width="9.140625" style="364"/>
    <col min="11" max="16384" width="9.140625" style="366"/>
  </cols>
  <sheetData>
    <row r="2" spans="1:10" ht="28.5" customHeight="1">
      <c r="B2" s="381"/>
      <c r="C2" s="387" t="s">
        <v>552</v>
      </c>
      <c r="D2" s="387"/>
      <c r="E2" s="387"/>
      <c r="F2" s="443"/>
    </row>
    <row r="3" spans="1:10" s="396" customFormat="1" ht="15.6" customHeight="1">
      <c r="A3" s="390"/>
      <c r="B3" s="444" t="s">
        <v>434</v>
      </c>
      <c r="C3" s="452" t="s">
        <v>435</v>
      </c>
      <c r="D3" s="453"/>
      <c r="E3" s="453">
        <v>84695</v>
      </c>
      <c r="F3" s="453"/>
      <c r="G3" s="390"/>
      <c r="H3" s="390"/>
      <c r="I3" s="390"/>
      <c r="J3" s="390"/>
    </row>
    <row r="4" spans="1:10" s="377" customFormat="1" ht="15" customHeight="1">
      <c r="A4" s="376"/>
      <c r="B4" s="445"/>
      <c r="C4" s="476" t="s">
        <v>477</v>
      </c>
      <c r="D4" s="477"/>
      <c r="E4" s="477"/>
      <c r="F4" s="477"/>
      <c r="G4" s="376"/>
      <c r="H4" s="376"/>
      <c r="I4" s="376"/>
      <c r="J4" s="376"/>
    </row>
    <row r="5" spans="1:10" s="396" customFormat="1" ht="15.6" customHeight="1">
      <c r="A5" s="390"/>
      <c r="B5" s="447" t="s">
        <v>553</v>
      </c>
      <c r="C5" s="456" t="s">
        <v>554</v>
      </c>
      <c r="D5" s="394"/>
      <c r="E5" s="394">
        <v>5600</v>
      </c>
      <c r="F5" s="394"/>
      <c r="G5" s="390"/>
      <c r="H5" s="390"/>
      <c r="I5" s="390"/>
      <c r="J5" s="390"/>
    </row>
    <row r="6" spans="1:10" s="396" customFormat="1" ht="15.6" customHeight="1">
      <c r="A6" s="390"/>
      <c r="B6" s="447" t="s">
        <v>555</v>
      </c>
      <c r="C6" s="395" t="s">
        <v>80</v>
      </c>
      <c r="D6" s="394"/>
      <c r="E6" s="394">
        <v>815</v>
      </c>
      <c r="F6" s="394"/>
      <c r="G6" s="390"/>
      <c r="H6" s="390"/>
      <c r="I6" s="390"/>
      <c r="J6" s="390"/>
    </row>
    <row r="7" spans="1:10" s="396" customFormat="1" ht="15.6" customHeight="1">
      <c r="A7" s="390"/>
      <c r="B7" s="447" t="s">
        <v>436</v>
      </c>
      <c r="C7" s="395" t="s">
        <v>437</v>
      </c>
      <c r="D7" s="394"/>
      <c r="E7" s="394">
        <v>6572</v>
      </c>
      <c r="F7" s="394"/>
      <c r="G7" s="390"/>
      <c r="H7" s="390"/>
      <c r="I7" s="390"/>
      <c r="J7" s="390"/>
    </row>
    <row r="8" spans="1:10" s="396" customFormat="1" ht="15.6" customHeight="1">
      <c r="A8" s="390"/>
      <c r="B8" s="447"/>
      <c r="C8" s="395" t="s">
        <v>478</v>
      </c>
      <c r="D8" s="394">
        <v>6200</v>
      </c>
      <c r="E8" s="394"/>
      <c r="F8" s="394"/>
      <c r="G8" s="390"/>
      <c r="H8" s="390"/>
      <c r="I8" s="390"/>
      <c r="J8" s="390"/>
    </row>
    <row r="9" spans="1:10" s="396" customFormat="1" ht="15.6" customHeight="1">
      <c r="A9" s="390"/>
      <c r="B9" s="447"/>
      <c r="C9" s="395" t="s">
        <v>438</v>
      </c>
      <c r="D9" s="394">
        <v>372</v>
      </c>
      <c r="E9" s="394"/>
      <c r="F9" s="394"/>
      <c r="G9" s="390"/>
      <c r="H9" s="390"/>
      <c r="I9" s="390"/>
      <c r="J9" s="390"/>
    </row>
    <row r="10" spans="1:10" s="396" customFormat="1" ht="15.6" customHeight="1">
      <c r="A10" s="390"/>
      <c r="B10" s="447" t="s">
        <v>556</v>
      </c>
      <c r="C10" s="395" t="s">
        <v>557</v>
      </c>
      <c r="D10" s="394"/>
      <c r="E10" s="394">
        <v>350</v>
      </c>
      <c r="F10" s="394"/>
      <c r="G10" s="390"/>
      <c r="H10" s="390"/>
      <c r="I10" s="390"/>
      <c r="J10" s="390"/>
    </row>
    <row r="11" spans="1:10" s="396" customFormat="1" ht="15.6" customHeight="1">
      <c r="A11" s="390"/>
      <c r="B11" s="447" t="s">
        <v>558</v>
      </c>
      <c r="C11" s="395" t="s">
        <v>559</v>
      </c>
      <c r="D11" s="394"/>
      <c r="E11" s="394">
        <v>900</v>
      </c>
      <c r="F11" s="394"/>
      <c r="G11" s="390"/>
      <c r="H11" s="390"/>
      <c r="I11" s="390"/>
      <c r="J11" s="390"/>
    </row>
    <row r="12" spans="1:10" s="396" customFormat="1" ht="15.6" customHeight="1">
      <c r="A12" s="390"/>
      <c r="B12" s="391" t="s">
        <v>309</v>
      </c>
      <c r="C12" s="392" t="s">
        <v>310</v>
      </c>
      <c r="D12" s="393"/>
      <c r="E12" s="393">
        <f>SUM(E3:E11)</f>
        <v>98932</v>
      </c>
      <c r="F12" s="393">
        <f>SUM(F3:F11)</f>
        <v>0</v>
      </c>
      <c r="G12" s="390"/>
      <c r="H12" s="390"/>
      <c r="I12" s="390"/>
      <c r="J12" s="390"/>
    </row>
    <row r="13" spans="1:10" s="400" customFormat="1" ht="15.6" customHeight="1">
      <c r="A13" s="397"/>
      <c r="B13" s="391" t="s">
        <v>313</v>
      </c>
      <c r="C13" s="392" t="s">
        <v>66</v>
      </c>
      <c r="D13" s="393"/>
      <c r="E13" s="393"/>
      <c r="F13" s="393">
        <f>SUM(E12)</f>
        <v>98932</v>
      </c>
      <c r="G13" s="397"/>
      <c r="H13" s="397"/>
      <c r="I13" s="397"/>
      <c r="J13" s="397"/>
    </row>
    <row r="14" spans="1:10" s="396" customFormat="1" ht="15" customHeight="1">
      <c r="A14" s="390"/>
      <c r="B14" s="444" t="s">
        <v>314</v>
      </c>
      <c r="C14" s="452" t="s">
        <v>443</v>
      </c>
      <c r="D14" s="453"/>
      <c r="E14" s="453">
        <v>25050</v>
      </c>
      <c r="F14" s="453"/>
      <c r="G14" s="390"/>
      <c r="H14" s="390"/>
      <c r="I14" s="390"/>
      <c r="J14" s="390"/>
    </row>
    <row r="15" spans="1:10" s="396" customFormat="1" ht="15.75" customHeight="1">
      <c r="A15" s="390"/>
      <c r="B15" s="445"/>
      <c r="C15" s="454" t="s">
        <v>444</v>
      </c>
      <c r="D15" s="455"/>
      <c r="E15" s="455"/>
      <c r="F15" s="455"/>
      <c r="G15" s="390"/>
      <c r="H15" s="390"/>
      <c r="I15" s="390"/>
      <c r="J15" s="390"/>
    </row>
    <row r="16" spans="1:10" s="400" customFormat="1" ht="15.6" customHeight="1">
      <c r="A16" s="397"/>
      <c r="B16" s="391" t="s">
        <v>314</v>
      </c>
      <c r="C16" s="392" t="s">
        <v>315</v>
      </c>
      <c r="D16" s="393">
        <f>SUM(D14:D15)</f>
        <v>0</v>
      </c>
      <c r="E16" s="393">
        <f>SUM(E14:E15)</f>
        <v>25050</v>
      </c>
      <c r="F16" s="393">
        <f>SUM(E14)</f>
        <v>25050</v>
      </c>
      <c r="G16" s="397"/>
      <c r="H16" s="397"/>
      <c r="I16" s="397"/>
      <c r="J16" s="397"/>
    </row>
    <row r="17" spans="1:10" s="396" customFormat="1" ht="15.6" customHeight="1">
      <c r="A17" s="390"/>
      <c r="B17" s="444" t="s">
        <v>560</v>
      </c>
      <c r="C17" s="395" t="s">
        <v>561</v>
      </c>
      <c r="D17" s="394"/>
      <c r="E17" s="394">
        <v>250</v>
      </c>
      <c r="F17" s="394"/>
      <c r="G17" s="390"/>
      <c r="H17" s="390"/>
      <c r="I17" s="390"/>
      <c r="J17" s="390"/>
    </row>
    <row r="18" spans="1:10" s="396" customFormat="1" ht="15.6" customHeight="1">
      <c r="A18" s="390"/>
      <c r="B18" s="445"/>
      <c r="C18" s="395" t="s">
        <v>562</v>
      </c>
      <c r="D18" s="394">
        <v>250</v>
      </c>
      <c r="E18" s="394"/>
      <c r="F18" s="394"/>
      <c r="G18" s="390"/>
      <c r="H18" s="390"/>
      <c r="I18" s="390"/>
      <c r="J18" s="390"/>
    </row>
    <row r="19" spans="1:10" s="396" customFormat="1" ht="15.6" customHeight="1">
      <c r="A19" s="390"/>
      <c r="B19" s="444" t="s">
        <v>359</v>
      </c>
      <c r="C19" s="395" t="s">
        <v>360</v>
      </c>
      <c r="D19" s="394"/>
      <c r="E19" s="394">
        <f>SUM(D20:D23)</f>
        <v>4700</v>
      </c>
      <c r="F19" s="394"/>
      <c r="G19" s="390"/>
      <c r="H19" s="390"/>
      <c r="I19" s="390"/>
      <c r="J19" s="390"/>
    </row>
    <row r="20" spans="1:10" s="396" customFormat="1" ht="15.6" customHeight="1">
      <c r="A20" s="390"/>
      <c r="B20" s="446"/>
      <c r="C20" s="395" t="s">
        <v>479</v>
      </c>
      <c r="D20" s="394">
        <v>1500</v>
      </c>
      <c r="E20" s="394"/>
      <c r="F20" s="394"/>
      <c r="G20" s="390"/>
      <c r="H20" s="390"/>
      <c r="I20" s="390"/>
      <c r="J20" s="390"/>
    </row>
    <row r="21" spans="1:10" s="396" customFormat="1" ht="15.6" customHeight="1">
      <c r="A21" s="390"/>
      <c r="B21" s="446"/>
      <c r="C21" s="395" t="s">
        <v>445</v>
      </c>
      <c r="D21" s="394">
        <v>500</v>
      </c>
      <c r="E21" s="394"/>
      <c r="F21" s="394"/>
      <c r="G21" s="390"/>
      <c r="H21" s="390"/>
      <c r="I21" s="390"/>
      <c r="J21" s="390"/>
    </row>
    <row r="22" spans="1:10" s="396" customFormat="1" ht="15.6" customHeight="1">
      <c r="A22" s="390"/>
      <c r="B22" s="446"/>
      <c r="C22" s="395" t="s">
        <v>480</v>
      </c>
      <c r="D22" s="394">
        <v>1200</v>
      </c>
      <c r="E22" s="394"/>
      <c r="F22" s="394"/>
      <c r="G22" s="390"/>
      <c r="H22" s="390"/>
      <c r="I22" s="390"/>
      <c r="J22" s="390"/>
    </row>
    <row r="23" spans="1:10" s="396" customFormat="1" ht="15.6" customHeight="1">
      <c r="A23" s="390"/>
      <c r="B23" s="445"/>
      <c r="C23" s="395" t="s">
        <v>67</v>
      </c>
      <c r="D23" s="394">
        <v>1500</v>
      </c>
      <c r="E23" s="394"/>
      <c r="F23" s="394"/>
      <c r="G23" s="390"/>
      <c r="H23" s="390"/>
      <c r="I23" s="390"/>
      <c r="J23" s="390"/>
    </row>
    <row r="24" spans="1:10" s="400" customFormat="1" ht="15.6" customHeight="1">
      <c r="A24" s="397"/>
      <c r="B24" s="391" t="s">
        <v>316</v>
      </c>
      <c r="C24" s="392" t="s">
        <v>317</v>
      </c>
      <c r="D24" s="393"/>
      <c r="E24" s="393">
        <f>SUM(E17:E23)</f>
        <v>4950</v>
      </c>
      <c r="F24" s="393">
        <f>SUM(F17:F23)</f>
        <v>0</v>
      </c>
      <c r="G24" s="397"/>
      <c r="H24" s="397"/>
      <c r="I24" s="397"/>
      <c r="J24" s="397"/>
    </row>
    <row r="25" spans="1:10" s="396" customFormat="1" ht="15.6" customHeight="1">
      <c r="A25" s="390"/>
      <c r="B25" s="447" t="s">
        <v>563</v>
      </c>
      <c r="C25" s="395" t="s">
        <v>564</v>
      </c>
      <c r="D25" s="394"/>
      <c r="E25" s="394">
        <v>300</v>
      </c>
      <c r="F25" s="394"/>
      <c r="G25" s="390"/>
      <c r="H25" s="390"/>
      <c r="I25" s="390"/>
      <c r="J25" s="390"/>
    </row>
    <row r="26" spans="1:10" s="396" customFormat="1" ht="15.6" customHeight="1">
      <c r="A26" s="390"/>
      <c r="B26" s="444" t="s">
        <v>361</v>
      </c>
      <c r="C26" s="395" t="s">
        <v>362</v>
      </c>
      <c r="D26" s="394"/>
      <c r="E26" s="394">
        <v>3000</v>
      </c>
      <c r="F26" s="394"/>
      <c r="G26" s="390"/>
      <c r="H26" s="390"/>
      <c r="I26" s="390"/>
      <c r="J26" s="390"/>
    </row>
    <row r="27" spans="1:10" s="400" customFormat="1" ht="15.6" customHeight="1">
      <c r="A27" s="397"/>
      <c r="B27" s="391" t="s">
        <v>318</v>
      </c>
      <c r="C27" s="392" t="s">
        <v>319</v>
      </c>
      <c r="D27" s="393">
        <f>SUM(D25:D26)</f>
        <v>0</v>
      </c>
      <c r="E27" s="393">
        <f>SUM(E25:E26)</f>
        <v>3300</v>
      </c>
      <c r="F27" s="393">
        <f>SUM(F25:F26)</f>
        <v>0</v>
      </c>
      <c r="G27" s="397"/>
      <c r="H27" s="397"/>
      <c r="I27" s="397"/>
      <c r="J27" s="397"/>
    </row>
    <row r="28" spans="1:10" s="396" customFormat="1" ht="15.6" customHeight="1">
      <c r="A28" s="390"/>
      <c r="B28" s="444" t="s">
        <v>363</v>
      </c>
      <c r="C28" s="395" t="s">
        <v>364</v>
      </c>
      <c r="D28" s="394"/>
      <c r="E28" s="394">
        <f>SUM(D29:D32)</f>
        <v>9050</v>
      </c>
      <c r="F28" s="394"/>
      <c r="G28" s="390"/>
      <c r="H28" s="390"/>
      <c r="I28" s="390"/>
      <c r="J28" s="390"/>
    </row>
    <row r="29" spans="1:10" s="396" customFormat="1" ht="15.6" customHeight="1">
      <c r="A29" s="390"/>
      <c r="B29" s="446"/>
      <c r="C29" s="395" t="s">
        <v>83</v>
      </c>
      <c r="D29" s="394">
        <v>1000</v>
      </c>
      <c r="E29" s="394"/>
      <c r="F29" s="394"/>
      <c r="G29" s="390"/>
      <c r="H29" s="390"/>
      <c r="I29" s="390"/>
      <c r="J29" s="390"/>
    </row>
    <row r="30" spans="1:10" s="396" customFormat="1" ht="15.6" customHeight="1">
      <c r="A30" s="390"/>
      <c r="B30" s="446"/>
      <c r="C30" s="395" t="s">
        <v>365</v>
      </c>
      <c r="D30" s="394">
        <v>7500</v>
      </c>
      <c r="E30" s="394"/>
      <c r="F30" s="394"/>
      <c r="G30" s="390"/>
      <c r="H30" s="390"/>
      <c r="I30" s="390"/>
      <c r="J30" s="390"/>
    </row>
    <row r="31" spans="1:10" s="396" customFormat="1" ht="15.6" customHeight="1">
      <c r="A31" s="390"/>
      <c r="B31" s="446"/>
      <c r="C31" s="395" t="s">
        <v>84</v>
      </c>
      <c r="D31" s="394">
        <v>200</v>
      </c>
      <c r="E31" s="394"/>
      <c r="F31" s="394"/>
      <c r="G31" s="390"/>
      <c r="H31" s="390"/>
      <c r="I31" s="390"/>
      <c r="J31" s="390"/>
    </row>
    <row r="32" spans="1:10" s="396" customFormat="1" ht="15.6" customHeight="1">
      <c r="A32" s="390"/>
      <c r="B32" s="445"/>
      <c r="C32" s="395" t="s">
        <v>86</v>
      </c>
      <c r="D32" s="394">
        <v>350</v>
      </c>
      <c r="E32" s="394"/>
      <c r="F32" s="394"/>
      <c r="G32" s="390"/>
      <c r="H32" s="390"/>
      <c r="I32" s="390"/>
      <c r="J32" s="390"/>
    </row>
    <row r="33" spans="1:10" s="396" customFormat="1" ht="15.6" customHeight="1">
      <c r="A33" s="390"/>
      <c r="B33" s="444" t="s">
        <v>366</v>
      </c>
      <c r="C33" s="395" t="s">
        <v>367</v>
      </c>
      <c r="D33" s="394"/>
      <c r="E33" s="394">
        <f>SUM(D34:D34)</f>
        <v>2800</v>
      </c>
      <c r="F33" s="394"/>
      <c r="G33" s="390"/>
      <c r="H33" s="390"/>
      <c r="I33" s="390"/>
      <c r="J33" s="390"/>
    </row>
    <row r="34" spans="1:10" s="396" customFormat="1" ht="15.6" customHeight="1">
      <c r="A34" s="390"/>
      <c r="B34" s="446"/>
      <c r="C34" s="395" t="s">
        <v>565</v>
      </c>
      <c r="D34" s="394">
        <v>2800</v>
      </c>
      <c r="E34" s="394"/>
      <c r="F34" s="394"/>
      <c r="G34" s="390"/>
      <c r="H34" s="390"/>
      <c r="I34" s="390"/>
      <c r="J34" s="390"/>
    </row>
    <row r="35" spans="1:10" s="396" customFormat="1" ht="15.6" customHeight="1">
      <c r="A35" s="390"/>
      <c r="B35" s="447" t="s">
        <v>369</v>
      </c>
      <c r="C35" s="395" t="s">
        <v>87</v>
      </c>
      <c r="D35" s="394"/>
      <c r="E35" s="394">
        <v>2200</v>
      </c>
      <c r="F35" s="394"/>
      <c r="G35" s="390"/>
      <c r="H35" s="390"/>
      <c r="I35" s="390"/>
      <c r="J35" s="390"/>
    </row>
    <row r="36" spans="1:10" s="396" customFormat="1" ht="15.6" customHeight="1">
      <c r="A36" s="390"/>
      <c r="B36" s="444" t="s">
        <v>566</v>
      </c>
      <c r="C36" s="395" t="s">
        <v>567</v>
      </c>
      <c r="D36" s="394"/>
      <c r="E36" s="394">
        <v>12500</v>
      </c>
      <c r="F36" s="394"/>
      <c r="G36" s="390"/>
      <c r="H36" s="390"/>
      <c r="I36" s="390"/>
      <c r="J36" s="390"/>
    </row>
    <row r="37" spans="1:10" s="396" customFormat="1" ht="15.6" customHeight="1">
      <c r="A37" s="390"/>
      <c r="B37" s="446"/>
      <c r="C37" s="395" t="s">
        <v>568</v>
      </c>
      <c r="D37" s="394">
        <v>2000</v>
      </c>
      <c r="E37" s="394"/>
      <c r="F37" s="394"/>
      <c r="G37" s="390"/>
      <c r="H37" s="390"/>
      <c r="I37" s="390"/>
      <c r="J37" s="390"/>
    </row>
    <row r="38" spans="1:10" s="396" customFormat="1" ht="15.6" customHeight="1">
      <c r="A38" s="390"/>
      <c r="B38" s="445"/>
      <c r="C38" s="395" t="s">
        <v>569</v>
      </c>
      <c r="D38" s="394">
        <v>10500</v>
      </c>
      <c r="E38" s="394"/>
      <c r="F38" s="394"/>
      <c r="G38" s="390"/>
      <c r="H38" s="390"/>
      <c r="I38" s="390"/>
      <c r="J38" s="390"/>
    </row>
    <row r="39" spans="1:10" s="396" customFormat="1" ht="15.6" customHeight="1">
      <c r="A39" s="390"/>
      <c r="B39" s="444" t="s">
        <v>370</v>
      </c>
      <c r="C39" s="395" t="s">
        <v>371</v>
      </c>
      <c r="D39" s="394"/>
      <c r="E39" s="394">
        <f>SUM(D40:D44)</f>
        <v>8500</v>
      </c>
      <c r="F39" s="394"/>
      <c r="G39" s="390"/>
      <c r="H39" s="390"/>
      <c r="I39" s="390"/>
      <c r="J39" s="390"/>
    </row>
    <row r="40" spans="1:10" s="396" customFormat="1" ht="15.6" customHeight="1">
      <c r="A40" s="390"/>
      <c r="B40" s="446"/>
      <c r="C40" s="395" t="s">
        <v>372</v>
      </c>
      <c r="D40" s="394">
        <v>3450</v>
      </c>
      <c r="E40" s="394"/>
      <c r="F40" s="394"/>
      <c r="G40" s="390"/>
      <c r="H40" s="390"/>
      <c r="I40" s="390"/>
      <c r="J40" s="390"/>
    </row>
    <row r="41" spans="1:10" s="396" customFormat="1" ht="15.6" customHeight="1">
      <c r="A41" s="390"/>
      <c r="B41" s="446"/>
      <c r="C41" s="395" t="s">
        <v>570</v>
      </c>
      <c r="D41" s="394">
        <v>1200</v>
      </c>
      <c r="E41" s="394"/>
      <c r="F41" s="394"/>
      <c r="G41" s="390"/>
      <c r="H41" s="390"/>
      <c r="I41" s="390"/>
      <c r="J41" s="390"/>
    </row>
    <row r="42" spans="1:10" s="396" customFormat="1" ht="15.6" customHeight="1">
      <c r="A42" s="390"/>
      <c r="B42" s="446"/>
      <c r="C42" s="395" t="s">
        <v>571</v>
      </c>
      <c r="D42" s="394">
        <v>600</v>
      </c>
      <c r="E42" s="394"/>
      <c r="F42" s="394"/>
      <c r="G42" s="390"/>
      <c r="H42" s="390"/>
      <c r="I42" s="390"/>
      <c r="J42" s="390"/>
    </row>
    <row r="43" spans="1:10" s="396" customFormat="1" ht="15.6" customHeight="1">
      <c r="A43" s="390"/>
      <c r="B43" s="446"/>
      <c r="C43" s="395" t="s">
        <v>572</v>
      </c>
      <c r="D43" s="394">
        <v>180</v>
      </c>
      <c r="E43" s="394"/>
      <c r="F43" s="394"/>
      <c r="G43" s="390"/>
      <c r="H43" s="390"/>
      <c r="I43" s="390"/>
      <c r="J43" s="390"/>
    </row>
    <row r="44" spans="1:10" s="396" customFormat="1" ht="15.6" customHeight="1">
      <c r="A44" s="390"/>
      <c r="B44" s="446"/>
      <c r="C44" s="395" t="s">
        <v>373</v>
      </c>
      <c r="D44" s="394">
        <v>3070</v>
      </c>
      <c r="E44" s="394"/>
      <c r="F44" s="394"/>
      <c r="G44" s="390"/>
      <c r="H44" s="390"/>
      <c r="I44" s="390"/>
      <c r="J44" s="390"/>
    </row>
    <row r="45" spans="1:10" s="396" customFormat="1" ht="15.6" customHeight="1">
      <c r="A45" s="390"/>
      <c r="B45" s="444" t="s">
        <v>375</v>
      </c>
      <c r="C45" s="395" t="s">
        <v>376</v>
      </c>
      <c r="D45" s="394"/>
      <c r="E45" s="394">
        <f>SUM(D46:D49)</f>
        <v>10510</v>
      </c>
      <c r="F45" s="394"/>
      <c r="G45" s="390"/>
      <c r="H45" s="390"/>
      <c r="I45" s="390"/>
      <c r="J45" s="390"/>
    </row>
    <row r="46" spans="1:10" s="396" customFormat="1" ht="15.6" customHeight="1">
      <c r="A46" s="390"/>
      <c r="B46" s="446"/>
      <c r="C46" s="395" t="s">
        <v>377</v>
      </c>
      <c r="D46" s="394">
        <v>7200</v>
      </c>
      <c r="E46" s="394"/>
      <c r="F46" s="394"/>
      <c r="G46" s="390"/>
      <c r="H46" s="390"/>
      <c r="I46" s="390"/>
      <c r="J46" s="390"/>
    </row>
    <row r="47" spans="1:10" s="396" customFormat="1" ht="15.6" customHeight="1">
      <c r="A47" s="390"/>
      <c r="B47" s="446"/>
      <c r="C47" s="395" t="s">
        <v>573</v>
      </c>
      <c r="D47" s="394">
        <v>250</v>
      </c>
      <c r="E47" s="394"/>
      <c r="F47" s="394"/>
      <c r="G47" s="390"/>
      <c r="H47" s="390"/>
      <c r="I47" s="390"/>
      <c r="J47" s="390"/>
    </row>
    <row r="48" spans="1:10" s="396" customFormat="1" ht="15.6" customHeight="1">
      <c r="A48" s="390"/>
      <c r="B48" s="446"/>
      <c r="C48" s="395" t="s">
        <v>380</v>
      </c>
      <c r="D48" s="394">
        <v>360</v>
      </c>
      <c r="E48" s="394"/>
      <c r="F48" s="394"/>
      <c r="G48" s="390"/>
      <c r="H48" s="390"/>
      <c r="I48" s="390"/>
      <c r="J48" s="390"/>
    </row>
    <row r="49" spans="1:10" s="396" customFormat="1" ht="15.6" customHeight="1">
      <c r="A49" s="390"/>
      <c r="B49" s="446"/>
      <c r="C49" s="395" t="s">
        <v>574</v>
      </c>
      <c r="D49" s="394">
        <v>2700</v>
      </c>
      <c r="E49" s="394"/>
      <c r="F49" s="394"/>
      <c r="G49" s="390"/>
      <c r="H49" s="390"/>
      <c r="I49" s="390"/>
      <c r="J49" s="390"/>
    </row>
    <row r="50" spans="1:10" s="400" customFormat="1" ht="15.6" customHeight="1">
      <c r="A50" s="397"/>
      <c r="B50" s="391" t="s">
        <v>320</v>
      </c>
      <c r="C50" s="392" t="s">
        <v>321</v>
      </c>
      <c r="D50" s="393"/>
      <c r="E50" s="393">
        <f>SUM(E45,E39,E36,E35,E33,E28)</f>
        <v>45560</v>
      </c>
      <c r="F50" s="393">
        <f>SUM(F28:F49)</f>
        <v>0</v>
      </c>
      <c r="G50" s="478"/>
      <c r="H50" s="397"/>
      <c r="I50" s="397"/>
      <c r="J50" s="397"/>
    </row>
    <row r="51" spans="1:10" s="396" customFormat="1" ht="15.6" customHeight="1">
      <c r="A51" s="390"/>
      <c r="B51" s="444" t="s">
        <v>388</v>
      </c>
      <c r="C51" s="395" t="s">
        <v>389</v>
      </c>
      <c r="D51" s="394"/>
      <c r="E51" s="394">
        <v>1000</v>
      </c>
      <c r="F51" s="394"/>
      <c r="G51" s="390"/>
      <c r="H51" s="390"/>
      <c r="I51" s="390"/>
      <c r="J51" s="390"/>
    </row>
    <row r="52" spans="1:10" s="396" customFormat="1" ht="15.6" customHeight="1">
      <c r="A52" s="390"/>
      <c r="B52" s="445"/>
      <c r="C52" s="395" t="s">
        <v>575</v>
      </c>
      <c r="D52" s="394"/>
      <c r="E52" s="394"/>
      <c r="F52" s="394"/>
      <c r="G52" s="390"/>
      <c r="H52" s="390"/>
      <c r="I52" s="390"/>
      <c r="J52" s="390"/>
    </row>
    <row r="53" spans="1:10" s="396" customFormat="1" ht="15.6" customHeight="1">
      <c r="A53" s="390"/>
      <c r="B53" s="447" t="s">
        <v>576</v>
      </c>
      <c r="C53" s="395" t="s">
        <v>577</v>
      </c>
      <c r="D53" s="394"/>
      <c r="E53" s="394">
        <v>50</v>
      </c>
      <c r="F53" s="394"/>
      <c r="G53" s="390"/>
      <c r="H53" s="390"/>
      <c r="I53" s="390"/>
      <c r="J53" s="390"/>
    </row>
    <row r="54" spans="1:10" s="400" customFormat="1" ht="15.6" customHeight="1">
      <c r="A54" s="397"/>
      <c r="B54" s="391" t="s">
        <v>322</v>
      </c>
      <c r="C54" s="392" t="s">
        <v>323</v>
      </c>
      <c r="D54" s="393">
        <f>SUM(D51:D53)</f>
        <v>0</v>
      </c>
      <c r="E54" s="393">
        <f>SUM(E51:E53)</f>
        <v>1050</v>
      </c>
      <c r="F54" s="393">
        <f>SUM(F51:F53)</f>
        <v>0</v>
      </c>
      <c r="G54" s="397"/>
      <c r="H54" s="397"/>
      <c r="I54" s="397"/>
      <c r="J54" s="397"/>
    </row>
    <row r="55" spans="1:10" s="396" customFormat="1" ht="15.6" customHeight="1">
      <c r="A55" s="390"/>
      <c r="B55" s="447" t="s">
        <v>390</v>
      </c>
      <c r="C55" s="395" t="s">
        <v>391</v>
      </c>
      <c r="D55" s="394"/>
      <c r="E55" s="394">
        <f>(E53+E50+E27+E24)*0.27</f>
        <v>14542.2</v>
      </c>
      <c r="F55" s="394"/>
      <c r="G55" s="390"/>
      <c r="H55" s="390"/>
      <c r="I55" s="390"/>
      <c r="J55" s="390"/>
    </row>
    <row r="56" spans="1:10" s="396" customFormat="1" ht="15.6" customHeight="1">
      <c r="A56" s="390"/>
      <c r="B56" s="447" t="s">
        <v>392</v>
      </c>
      <c r="C56" s="395" t="s">
        <v>393</v>
      </c>
      <c r="D56" s="394"/>
      <c r="E56" s="394">
        <v>500</v>
      </c>
      <c r="F56" s="394"/>
      <c r="G56" s="390"/>
      <c r="H56" s="390"/>
      <c r="I56" s="390"/>
      <c r="J56" s="390"/>
    </row>
    <row r="57" spans="1:10" s="396" customFormat="1" ht="15.6" customHeight="1">
      <c r="A57" s="390"/>
      <c r="B57" s="444" t="s">
        <v>397</v>
      </c>
      <c r="C57" s="395" t="s">
        <v>398</v>
      </c>
      <c r="D57" s="394"/>
      <c r="E57" s="394">
        <f>SUM(D58:D60)</f>
        <v>930</v>
      </c>
      <c r="F57" s="394"/>
      <c r="G57" s="390"/>
      <c r="H57" s="390"/>
      <c r="I57" s="390"/>
      <c r="J57" s="390"/>
    </row>
    <row r="58" spans="1:10" s="396" customFormat="1" ht="15.6" customHeight="1">
      <c r="A58" s="390"/>
      <c r="B58" s="446"/>
      <c r="C58" s="395" t="s">
        <v>578</v>
      </c>
      <c r="D58" s="394">
        <v>250</v>
      </c>
      <c r="E58" s="394"/>
      <c r="F58" s="394"/>
      <c r="G58" s="390"/>
      <c r="H58" s="390"/>
      <c r="I58" s="390"/>
      <c r="J58" s="390"/>
    </row>
    <row r="59" spans="1:10" s="396" customFormat="1" ht="15.6" customHeight="1">
      <c r="A59" s="390"/>
      <c r="B59" s="446"/>
      <c r="C59" s="395" t="s">
        <v>402</v>
      </c>
      <c r="D59" s="394">
        <v>430</v>
      </c>
      <c r="E59" s="394"/>
      <c r="F59" s="394"/>
      <c r="G59" s="390"/>
      <c r="H59" s="390"/>
      <c r="I59" s="390"/>
      <c r="J59" s="390"/>
    </row>
    <row r="60" spans="1:10" s="396" customFormat="1" ht="15.6" customHeight="1">
      <c r="A60" s="390"/>
      <c r="B60" s="445"/>
      <c r="C60" s="395" t="s">
        <v>104</v>
      </c>
      <c r="D60" s="394">
        <v>250</v>
      </c>
      <c r="E60" s="394"/>
      <c r="F60" s="394"/>
      <c r="G60" s="390"/>
      <c r="H60" s="390"/>
      <c r="I60" s="390"/>
      <c r="J60" s="390"/>
    </row>
    <row r="61" spans="1:10" s="400" customFormat="1" ht="15.6" customHeight="1">
      <c r="A61" s="397"/>
      <c r="B61" s="391" t="s">
        <v>324</v>
      </c>
      <c r="C61" s="392" t="s">
        <v>325</v>
      </c>
      <c r="D61" s="393"/>
      <c r="E61" s="393">
        <f>SUM(E55:E60)</f>
        <v>15972.2</v>
      </c>
      <c r="F61" s="393">
        <f>SUM(F55:F60)</f>
        <v>0</v>
      </c>
      <c r="G61" s="397"/>
      <c r="H61" s="397"/>
      <c r="I61" s="397"/>
      <c r="J61" s="397"/>
    </row>
    <row r="62" spans="1:10" s="400" customFormat="1" ht="15.6" customHeight="1">
      <c r="A62" s="397"/>
      <c r="B62" s="391" t="s">
        <v>326</v>
      </c>
      <c r="C62" s="392" t="s">
        <v>24</v>
      </c>
      <c r="D62" s="393"/>
      <c r="E62" s="393"/>
      <c r="F62" s="393">
        <f>SUM(E24,E27,E50,E54,E61)</f>
        <v>70832.2</v>
      </c>
      <c r="G62" s="478"/>
      <c r="H62" s="397"/>
      <c r="I62" s="397"/>
      <c r="J62" s="397"/>
    </row>
    <row r="63" spans="1:10" s="400" customFormat="1" ht="23.25" customHeight="1">
      <c r="A63" s="397"/>
      <c r="B63" s="410"/>
      <c r="C63" s="410" t="s">
        <v>334</v>
      </c>
      <c r="D63" s="409"/>
      <c r="E63" s="409"/>
      <c r="F63" s="409">
        <f>SUM(F62,F16,F13)</f>
        <v>194814.2</v>
      </c>
      <c r="G63" s="397"/>
      <c r="H63" s="397"/>
      <c r="I63" s="397"/>
      <c r="J63" s="397"/>
    </row>
    <row r="64" spans="1:10" s="418" customFormat="1" ht="24.75" customHeight="1">
      <c r="A64" s="414"/>
      <c r="B64" s="415"/>
      <c r="C64" s="450" t="s">
        <v>88</v>
      </c>
      <c r="D64" s="451"/>
      <c r="E64" s="451"/>
      <c r="F64" s="451">
        <f>SUM(F63)</f>
        <v>194814.2</v>
      </c>
      <c r="G64" s="479"/>
      <c r="H64" s="414"/>
      <c r="I64" s="414"/>
      <c r="J64" s="414"/>
    </row>
    <row r="65" spans="1:10" s="421" customFormat="1">
      <c r="A65" s="419"/>
      <c r="B65" s="419"/>
      <c r="C65" s="419"/>
      <c r="D65" s="420"/>
      <c r="E65" s="420"/>
      <c r="F65" s="420"/>
      <c r="G65" s="419"/>
      <c r="H65" s="419"/>
      <c r="I65" s="419"/>
      <c r="J65" s="419"/>
    </row>
    <row r="67" spans="1:10" ht="28.5" customHeight="1">
      <c r="A67" s="435"/>
      <c r="B67" s="422"/>
      <c r="C67" s="423" t="s">
        <v>59</v>
      </c>
      <c r="D67" s="459"/>
      <c r="E67" s="459"/>
      <c r="F67" s="460"/>
    </row>
    <row r="68" spans="1:10">
      <c r="A68" s="461"/>
      <c r="B68" s="466" t="s">
        <v>579</v>
      </c>
      <c r="C68" s="465" t="s">
        <v>580</v>
      </c>
      <c r="D68" s="464"/>
      <c r="E68" s="464">
        <f>SUM(D69:D69)</f>
        <v>100</v>
      </c>
      <c r="F68" s="464"/>
    </row>
    <row r="69" spans="1:10">
      <c r="A69" s="461"/>
      <c r="B69" s="468"/>
      <c r="C69" s="465" t="s">
        <v>82</v>
      </c>
      <c r="D69" s="464">
        <v>100</v>
      </c>
      <c r="E69" s="464"/>
      <c r="F69" s="464"/>
    </row>
    <row r="70" spans="1:10">
      <c r="A70" s="461"/>
      <c r="B70" s="462" t="s">
        <v>503</v>
      </c>
      <c r="C70" s="465" t="s">
        <v>504</v>
      </c>
      <c r="D70" s="464"/>
      <c r="E70" s="464">
        <v>12500</v>
      </c>
      <c r="F70" s="464"/>
    </row>
    <row r="71" spans="1:10">
      <c r="A71" s="461"/>
      <c r="B71" s="466" t="s">
        <v>505</v>
      </c>
      <c r="C71" s="465" t="s">
        <v>506</v>
      </c>
      <c r="D71" s="464"/>
      <c r="E71" s="464">
        <f>SUM(D72:D72)</f>
        <v>500</v>
      </c>
      <c r="F71" s="464"/>
    </row>
    <row r="72" spans="1:10">
      <c r="A72" s="461"/>
      <c r="B72" s="467"/>
      <c r="C72" s="465" t="s">
        <v>581</v>
      </c>
      <c r="D72" s="464">
        <v>500</v>
      </c>
      <c r="E72" s="464"/>
      <c r="F72" s="464"/>
    </row>
    <row r="73" spans="1:10">
      <c r="A73" s="461"/>
      <c r="B73" s="462" t="s">
        <v>509</v>
      </c>
      <c r="C73" s="465" t="s">
        <v>510</v>
      </c>
      <c r="D73" s="464"/>
      <c r="E73" s="464">
        <v>3510</v>
      </c>
      <c r="F73" s="464"/>
    </row>
    <row r="74" spans="1:10">
      <c r="A74" s="436"/>
      <c r="B74" s="426" t="s">
        <v>342</v>
      </c>
      <c r="C74" s="427" t="s">
        <v>343</v>
      </c>
      <c r="D74" s="428">
        <v>0</v>
      </c>
      <c r="E74" s="428">
        <f>SUM(E68:E73)</f>
        <v>16610</v>
      </c>
      <c r="F74" s="428">
        <f>SUM(E73,E71,E70,E68)</f>
        <v>16610</v>
      </c>
    </row>
    <row r="75" spans="1:10">
      <c r="A75" s="436"/>
      <c r="B75" s="429"/>
      <c r="C75" s="430" t="s">
        <v>350</v>
      </c>
      <c r="D75" s="431"/>
      <c r="E75" s="431">
        <v>0</v>
      </c>
      <c r="F75" s="431">
        <f>SUM(F74)</f>
        <v>16610</v>
      </c>
    </row>
    <row r="76" spans="1:10">
      <c r="A76" s="461"/>
      <c r="B76" s="462" t="s">
        <v>582</v>
      </c>
      <c r="C76" s="465" t="s">
        <v>583</v>
      </c>
      <c r="D76" s="464"/>
      <c r="E76" s="464">
        <v>178204</v>
      </c>
      <c r="F76" s="464"/>
    </row>
    <row r="77" spans="1:10" ht="21.75" customHeight="1">
      <c r="A77" s="436"/>
      <c r="B77" s="426" t="s">
        <v>351</v>
      </c>
      <c r="C77" s="427" t="s">
        <v>27</v>
      </c>
      <c r="D77" s="428">
        <f>SUM(D76:D76)</f>
        <v>0</v>
      </c>
      <c r="E77" s="428">
        <f>SUM(E76:E76)</f>
        <v>178204</v>
      </c>
      <c r="F77" s="428">
        <f>SUM(E76)</f>
        <v>178204</v>
      </c>
    </row>
    <row r="78" spans="1:10" ht="28.5" customHeight="1">
      <c r="A78" s="437"/>
      <c r="B78" s="432"/>
      <c r="C78" s="433" t="s">
        <v>89</v>
      </c>
      <c r="D78" s="434">
        <f>SUM(D77,D75)</f>
        <v>0</v>
      </c>
      <c r="E78" s="434"/>
      <c r="F78" s="434">
        <f>SUM(F77,F75)</f>
        <v>194814</v>
      </c>
    </row>
  </sheetData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  <headerFooter>
    <oddHeader>&amp;C&amp;"Times New Roman,Normál"&amp;11Polgármesteri Hivatal kiadásai és bevételei kormányzati funkciók szerint&amp;R&amp;"Times New Roman,Normál"melléklet
Ezer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E32"/>
  <sheetViews>
    <sheetView topLeftCell="A13" workbookViewId="0">
      <selection activeCell="C17" sqref="C17"/>
    </sheetView>
  </sheetViews>
  <sheetFormatPr defaultRowHeight="15"/>
  <cols>
    <col min="1" max="1" width="2" style="364" customWidth="1"/>
    <col min="2" max="2" width="9.140625" style="364"/>
    <col min="3" max="3" width="39.5703125" style="364" customWidth="1"/>
    <col min="4" max="4" width="11.140625" style="364" customWidth="1"/>
    <col min="5" max="5" width="9.140625" style="364"/>
    <col min="6" max="16384" width="9.140625" style="366"/>
  </cols>
  <sheetData>
    <row r="2" spans="1:5" ht="21.75" customHeight="1">
      <c r="B2" s="365"/>
      <c r="C2" s="387" t="s">
        <v>307</v>
      </c>
      <c r="D2" s="474" t="s">
        <v>55</v>
      </c>
    </row>
    <row r="3" spans="1:5" s="396" customFormat="1" ht="15.6" customHeight="1">
      <c r="A3" s="390"/>
      <c r="B3" s="391" t="s">
        <v>309</v>
      </c>
      <c r="C3" s="392" t="s">
        <v>310</v>
      </c>
      <c r="D3" s="393">
        <v>14522</v>
      </c>
      <c r="E3" s="390"/>
    </row>
    <row r="4" spans="1:5" s="400" customFormat="1" ht="15.6" customHeight="1">
      <c r="A4" s="397"/>
      <c r="B4" s="391" t="s">
        <v>311</v>
      </c>
      <c r="C4" s="392" t="s">
        <v>312</v>
      </c>
      <c r="D4" s="393">
        <v>1696</v>
      </c>
      <c r="E4" s="397"/>
    </row>
    <row r="5" spans="1:5" s="400" customFormat="1" ht="15.6" customHeight="1">
      <c r="A5" s="397"/>
      <c r="B5" s="401" t="s">
        <v>313</v>
      </c>
      <c r="C5" s="402" t="s">
        <v>66</v>
      </c>
      <c r="D5" s="403">
        <f>SUM(D3:D4)</f>
        <v>16218</v>
      </c>
      <c r="E5" s="397"/>
    </row>
    <row r="6" spans="1:5" s="400" customFormat="1" ht="15.6" customHeight="1">
      <c r="A6" s="397"/>
      <c r="B6" s="401" t="s">
        <v>314</v>
      </c>
      <c r="C6" s="402" t="s">
        <v>315</v>
      </c>
      <c r="D6" s="403">
        <v>3977</v>
      </c>
      <c r="E6" s="397"/>
    </row>
    <row r="7" spans="1:5" s="400" customFormat="1" ht="15.6" customHeight="1">
      <c r="A7" s="397"/>
      <c r="B7" s="391" t="s">
        <v>316</v>
      </c>
      <c r="C7" s="392" t="s">
        <v>317</v>
      </c>
      <c r="D7" s="393">
        <v>2350</v>
      </c>
      <c r="E7" s="397"/>
    </row>
    <row r="8" spans="1:5" s="400" customFormat="1" ht="15.6" customHeight="1">
      <c r="A8" s="397"/>
      <c r="B8" s="391" t="s">
        <v>318</v>
      </c>
      <c r="C8" s="392" t="s">
        <v>319</v>
      </c>
      <c r="D8" s="393">
        <v>250</v>
      </c>
      <c r="E8" s="397"/>
    </row>
    <row r="9" spans="1:5" s="400" customFormat="1" ht="15.6" customHeight="1">
      <c r="A9" s="397"/>
      <c r="B9" s="391" t="s">
        <v>320</v>
      </c>
      <c r="C9" s="392" t="s">
        <v>321</v>
      </c>
      <c r="D9" s="393">
        <v>2500</v>
      </c>
      <c r="E9" s="397"/>
    </row>
    <row r="10" spans="1:5" s="400" customFormat="1" ht="15.6" customHeight="1">
      <c r="A10" s="397"/>
      <c r="B10" s="391" t="s">
        <v>322</v>
      </c>
      <c r="C10" s="392" t="s">
        <v>323</v>
      </c>
      <c r="D10" s="393">
        <v>150</v>
      </c>
      <c r="E10" s="397"/>
    </row>
    <row r="11" spans="1:5" s="400" customFormat="1" ht="15.6" customHeight="1">
      <c r="A11" s="397"/>
      <c r="B11" s="391" t="s">
        <v>324</v>
      </c>
      <c r="C11" s="392" t="s">
        <v>325</v>
      </c>
      <c r="D11" s="393">
        <v>1070</v>
      </c>
      <c r="E11" s="397"/>
    </row>
    <row r="12" spans="1:5" s="400" customFormat="1" ht="21.75" customHeight="1">
      <c r="A12" s="397"/>
      <c r="B12" s="401" t="s">
        <v>326</v>
      </c>
      <c r="C12" s="407" t="s">
        <v>24</v>
      </c>
      <c r="D12" s="406">
        <f>SUM(D7:D11)</f>
        <v>6320</v>
      </c>
      <c r="E12" s="397"/>
    </row>
    <row r="13" spans="1:5" s="400" customFormat="1" ht="15.6" customHeight="1">
      <c r="A13" s="397"/>
      <c r="B13" s="391" t="s">
        <v>327</v>
      </c>
      <c r="C13" s="392" t="s">
        <v>25</v>
      </c>
      <c r="D13" s="393">
        <v>0</v>
      </c>
      <c r="E13" s="397"/>
    </row>
    <row r="14" spans="1:5" s="400" customFormat="1" ht="15.6" customHeight="1">
      <c r="A14" s="397"/>
      <c r="B14" s="391" t="s">
        <v>328</v>
      </c>
      <c r="C14" s="392" t="s">
        <v>329</v>
      </c>
      <c r="D14" s="393"/>
      <c r="E14" s="397"/>
    </row>
    <row r="15" spans="1:5" s="400" customFormat="1" ht="15.6" customHeight="1">
      <c r="A15" s="397"/>
      <c r="B15" s="391" t="s">
        <v>330</v>
      </c>
      <c r="C15" s="392" t="s">
        <v>331</v>
      </c>
      <c r="D15" s="393"/>
      <c r="E15" s="397"/>
    </row>
    <row r="16" spans="1:5" s="400" customFormat="1" ht="15.6" customHeight="1">
      <c r="A16" s="397"/>
      <c r="B16" s="391" t="s">
        <v>332</v>
      </c>
      <c r="C16" s="392" t="s">
        <v>333</v>
      </c>
      <c r="D16" s="393"/>
      <c r="E16" s="397"/>
    </row>
    <row r="17" spans="1:5" s="400" customFormat="1" ht="23.25" customHeight="1">
      <c r="A17" s="397"/>
      <c r="B17" s="410"/>
      <c r="C17" s="407" t="s">
        <v>334</v>
      </c>
      <c r="D17" s="406">
        <f>SUM(D12:D16,D5:D6)</f>
        <v>26515</v>
      </c>
      <c r="E17" s="397"/>
    </row>
    <row r="18" spans="1:5" s="400" customFormat="1" ht="15.6" customHeight="1">
      <c r="A18" s="397"/>
      <c r="B18" s="412" t="s">
        <v>335</v>
      </c>
      <c r="C18" s="413" t="s">
        <v>26</v>
      </c>
      <c r="D18" s="393"/>
      <c r="E18" s="397"/>
    </row>
    <row r="19" spans="1:5" s="418" customFormat="1" ht="24.75" customHeight="1">
      <c r="A19" s="414"/>
      <c r="B19" s="415"/>
      <c r="C19" s="416" t="s">
        <v>88</v>
      </c>
      <c r="D19" s="411">
        <f>SUM(D17:D18)</f>
        <v>26515</v>
      </c>
      <c r="E19" s="414"/>
    </row>
    <row r="20" spans="1:5" s="421" customFormat="1">
      <c r="A20" s="419"/>
      <c r="B20" s="419"/>
      <c r="C20" s="419"/>
      <c r="D20" s="419"/>
      <c r="E20" s="419"/>
    </row>
    <row r="22" spans="1:5">
      <c r="A22" s="435"/>
      <c r="B22" s="422"/>
      <c r="C22" s="423" t="s">
        <v>59</v>
      </c>
      <c r="D22" s="475" t="s">
        <v>55</v>
      </c>
    </row>
    <row r="23" spans="1:5">
      <c r="A23" s="436"/>
      <c r="B23" s="426" t="s">
        <v>336</v>
      </c>
      <c r="C23" s="427" t="s">
        <v>337</v>
      </c>
      <c r="D23" s="428"/>
    </row>
    <row r="24" spans="1:5">
      <c r="A24" s="436"/>
      <c r="B24" s="426" t="s">
        <v>338</v>
      </c>
      <c r="C24" s="427" t="s">
        <v>339</v>
      </c>
      <c r="D24" s="428"/>
    </row>
    <row r="25" spans="1:5">
      <c r="A25" s="436"/>
      <c r="B25" s="426" t="s">
        <v>340</v>
      </c>
      <c r="C25" s="427" t="s">
        <v>341</v>
      </c>
      <c r="D25" s="428"/>
    </row>
    <row r="26" spans="1:5">
      <c r="A26" s="436"/>
      <c r="B26" s="426" t="s">
        <v>342</v>
      </c>
      <c r="C26" s="427" t="s">
        <v>343</v>
      </c>
      <c r="D26" s="428">
        <v>4125</v>
      </c>
    </row>
    <row r="27" spans="1:5">
      <c r="A27" s="436"/>
      <c r="B27" s="426" t="s">
        <v>344</v>
      </c>
      <c r="C27" s="427" t="s">
        <v>345</v>
      </c>
      <c r="D27" s="428"/>
    </row>
    <row r="28" spans="1:5">
      <c r="A28" s="436"/>
      <c r="B28" s="426" t="s">
        <v>346</v>
      </c>
      <c r="C28" s="427" t="s">
        <v>347</v>
      </c>
      <c r="D28" s="428"/>
    </row>
    <row r="29" spans="1:5">
      <c r="A29" s="436"/>
      <c r="B29" s="426" t="s">
        <v>348</v>
      </c>
      <c r="C29" s="427" t="s">
        <v>349</v>
      </c>
      <c r="D29" s="428"/>
    </row>
    <row r="30" spans="1:5" ht="23.25" customHeight="1">
      <c r="A30" s="436"/>
      <c r="B30" s="429"/>
      <c r="C30" s="430" t="s">
        <v>350</v>
      </c>
      <c r="D30" s="431">
        <f>SUM(D23:D29)</f>
        <v>4125</v>
      </c>
    </row>
    <row r="31" spans="1:5">
      <c r="A31" s="436"/>
      <c r="B31" s="426" t="s">
        <v>351</v>
      </c>
      <c r="C31" s="427" t="s">
        <v>27</v>
      </c>
      <c r="D31" s="428">
        <v>22390</v>
      </c>
    </row>
    <row r="32" spans="1:5" ht="24.75" customHeight="1">
      <c r="A32" s="437"/>
      <c r="B32" s="432"/>
      <c r="C32" s="433" t="s">
        <v>89</v>
      </c>
      <c r="D32" s="431">
        <f>SUM(D30:D31)</f>
        <v>26515</v>
      </c>
    </row>
  </sheetData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5" orientation="portrait" r:id="rId1"/>
  <headerFooter>
    <oddHeader>&amp;C&amp;"Times New Roman,Normál"&amp;12
Összesítő a Könyvtár kiadásairól és bevételeiről&amp;R&amp;"Times New Roman,Normál"
2/c. melléklet
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J58"/>
  <sheetViews>
    <sheetView workbookViewId="0">
      <selection activeCell="C16" sqref="C16"/>
    </sheetView>
  </sheetViews>
  <sheetFormatPr defaultRowHeight="15"/>
  <cols>
    <col min="1" max="1" width="2" style="364" customWidth="1"/>
    <col min="2" max="2" width="9.140625" style="364"/>
    <col min="3" max="3" width="43.5703125" style="364" customWidth="1"/>
    <col min="4" max="10" width="9.140625" style="364"/>
    <col min="11" max="16384" width="9.140625" style="366"/>
  </cols>
  <sheetData>
    <row r="1" spans="1:10" ht="31.5" customHeight="1">
      <c r="A1" s="484"/>
      <c r="B1" s="365"/>
      <c r="C1" s="387" t="s">
        <v>585</v>
      </c>
      <c r="D1" s="387"/>
      <c r="E1" s="387"/>
      <c r="F1" s="443"/>
    </row>
    <row r="2" spans="1:10" s="396" customFormat="1" ht="15.6" customHeight="1">
      <c r="A2" s="390"/>
      <c r="B2" s="444" t="s">
        <v>434</v>
      </c>
      <c r="C2" s="395" t="s">
        <v>435</v>
      </c>
      <c r="D2" s="394"/>
      <c r="E2" s="394"/>
      <c r="F2" s="394"/>
      <c r="G2" s="390"/>
      <c r="H2" s="390"/>
      <c r="I2" s="390"/>
      <c r="J2" s="390"/>
    </row>
    <row r="3" spans="1:10" s="377" customFormat="1" ht="15" customHeight="1">
      <c r="A3" s="376"/>
      <c r="B3" s="445"/>
      <c r="C3" s="457" t="s">
        <v>477</v>
      </c>
      <c r="D3" s="458"/>
      <c r="E3" s="458">
        <v>12515</v>
      </c>
      <c r="F3" s="458"/>
      <c r="G3" s="376"/>
      <c r="H3" s="376"/>
      <c r="I3" s="376"/>
      <c r="J3" s="376"/>
    </row>
    <row r="4" spans="1:10" s="396" customFormat="1" ht="15.6" customHeight="1">
      <c r="A4" s="390"/>
      <c r="B4" s="447" t="s">
        <v>555</v>
      </c>
      <c r="C4" s="395" t="s">
        <v>80</v>
      </c>
      <c r="D4" s="394"/>
      <c r="E4" s="394">
        <v>523</v>
      </c>
      <c r="F4" s="394"/>
      <c r="G4" s="390"/>
      <c r="H4" s="390"/>
      <c r="I4" s="390"/>
      <c r="J4" s="390"/>
    </row>
    <row r="5" spans="1:10" s="396" customFormat="1" ht="15.6" customHeight="1">
      <c r="A5" s="390"/>
      <c r="B5" s="592" t="s">
        <v>436</v>
      </c>
      <c r="C5" s="395" t="s">
        <v>601</v>
      </c>
      <c r="D5" s="394"/>
      <c r="E5" s="394">
        <f>SUM(D6:D7)</f>
        <v>1484</v>
      </c>
      <c r="F5" s="394"/>
      <c r="G5" s="390"/>
      <c r="H5" s="390"/>
      <c r="I5" s="390"/>
      <c r="J5" s="390"/>
    </row>
    <row r="6" spans="1:10" s="396" customFormat="1" ht="15.6" customHeight="1">
      <c r="A6" s="390"/>
      <c r="B6" s="593"/>
      <c r="C6" s="395" t="s">
        <v>478</v>
      </c>
      <c r="D6" s="394">
        <v>1400</v>
      </c>
      <c r="E6" s="394"/>
      <c r="F6" s="394"/>
      <c r="G6" s="390"/>
      <c r="H6" s="390"/>
      <c r="I6" s="390"/>
      <c r="J6" s="390"/>
    </row>
    <row r="7" spans="1:10" s="396" customFormat="1" ht="15.6" customHeight="1">
      <c r="A7" s="390"/>
      <c r="B7" s="594"/>
      <c r="C7" s="395" t="s">
        <v>438</v>
      </c>
      <c r="D7" s="394">
        <v>84</v>
      </c>
      <c r="E7" s="394"/>
      <c r="F7" s="394"/>
      <c r="G7" s="390"/>
      <c r="H7" s="390"/>
      <c r="I7" s="390"/>
      <c r="J7" s="390"/>
    </row>
    <row r="8" spans="1:10" s="396" customFormat="1" ht="15.6" customHeight="1">
      <c r="A8" s="390"/>
      <c r="B8" s="391" t="s">
        <v>309</v>
      </c>
      <c r="C8" s="392" t="s">
        <v>310</v>
      </c>
      <c r="D8" s="393"/>
      <c r="E8" s="393">
        <f>SUM(E2:E7)</f>
        <v>14522</v>
      </c>
      <c r="F8" s="393">
        <f>SUM(F2:F6)</f>
        <v>0</v>
      </c>
      <c r="G8" s="390"/>
      <c r="H8" s="390"/>
      <c r="I8" s="390"/>
      <c r="J8" s="390"/>
    </row>
    <row r="9" spans="1:10" s="396" customFormat="1" ht="15.6" customHeight="1">
      <c r="A9" s="390"/>
      <c r="B9" s="447" t="s">
        <v>441</v>
      </c>
      <c r="C9" s="395" t="s">
        <v>442</v>
      </c>
      <c r="D9" s="394"/>
      <c r="E9" s="394">
        <v>1696</v>
      </c>
      <c r="F9" s="394"/>
      <c r="G9" s="390"/>
      <c r="H9" s="390"/>
      <c r="I9" s="390"/>
      <c r="J9" s="390"/>
    </row>
    <row r="10" spans="1:10" s="400" customFormat="1" ht="15.6" customHeight="1">
      <c r="A10" s="397"/>
      <c r="B10" s="391" t="s">
        <v>311</v>
      </c>
      <c r="C10" s="392" t="s">
        <v>312</v>
      </c>
      <c r="D10" s="393"/>
      <c r="E10" s="393">
        <f>SUM(E9:E9)</f>
        <v>1696</v>
      </c>
      <c r="F10" s="393">
        <f>SUM(F9:F9)</f>
        <v>0</v>
      </c>
      <c r="G10" s="397"/>
      <c r="H10" s="397"/>
      <c r="I10" s="397"/>
      <c r="J10" s="397"/>
    </row>
    <row r="11" spans="1:10" s="400" customFormat="1" ht="15.6" customHeight="1">
      <c r="A11" s="397"/>
      <c r="B11" s="391" t="s">
        <v>313</v>
      </c>
      <c r="C11" s="392" t="s">
        <v>66</v>
      </c>
      <c r="D11" s="393"/>
      <c r="E11" s="393">
        <v>0</v>
      </c>
      <c r="F11" s="393">
        <f>SUM(E10,E8)</f>
        <v>16218</v>
      </c>
      <c r="G11" s="397"/>
      <c r="H11" s="397"/>
      <c r="I11" s="397"/>
      <c r="J11" s="397"/>
    </row>
    <row r="12" spans="1:10" s="396" customFormat="1" ht="15" customHeight="1">
      <c r="A12" s="390"/>
      <c r="B12" s="444" t="s">
        <v>314</v>
      </c>
      <c r="C12" s="452" t="s">
        <v>443</v>
      </c>
      <c r="D12" s="453"/>
      <c r="E12" s="453">
        <f>SUM(D13)</f>
        <v>3977</v>
      </c>
      <c r="F12" s="453"/>
      <c r="G12" s="390"/>
      <c r="H12" s="390"/>
      <c r="I12" s="390"/>
      <c r="J12" s="390"/>
    </row>
    <row r="13" spans="1:10" s="396" customFormat="1" ht="15.75" customHeight="1">
      <c r="A13" s="390"/>
      <c r="B13" s="445"/>
      <c r="C13" s="454" t="s">
        <v>444</v>
      </c>
      <c r="D13" s="455">
        <v>3977</v>
      </c>
      <c r="E13" s="455"/>
      <c r="F13" s="455"/>
      <c r="G13" s="390"/>
      <c r="H13" s="390"/>
      <c r="I13" s="390"/>
      <c r="J13" s="390"/>
    </row>
    <row r="14" spans="1:10" s="400" customFormat="1" ht="15.6" customHeight="1">
      <c r="A14" s="397"/>
      <c r="B14" s="391" t="s">
        <v>314</v>
      </c>
      <c r="C14" s="392" t="s">
        <v>315</v>
      </c>
      <c r="D14" s="393"/>
      <c r="E14" s="393">
        <f>SUM(E12:E13)</f>
        <v>3977</v>
      </c>
      <c r="F14" s="393">
        <f>SUM(E12)</f>
        <v>3977</v>
      </c>
      <c r="G14" s="397"/>
      <c r="H14" s="397"/>
      <c r="I14" s="397"/>
      <c r="J14" s="397"/>
    </row>
    <row r="15" spans="1:10" s="396" customFormat="1" ht="15.6" customHeight="1">
      <c r="A15" s="390"/>
      <c r="B15" s="444" t="s">
        <v>560</v>
      </c>
      <c r="C15" s="395" t="s">
        <v>561</v>
      </c>
      <c r="D15" s="394"/>
      <c r="E15" s="394">
        <f>SUM(D16)</f>
        <v>1900</v>
      </c>
      <c r="F15" s="394"/>
      <c r="G15" s="390"/>
      <c r="H15" s="390"/>
      <c r="I15" s="390"/>
      <c r="J15" s="390"/>
    </row>
    <row r="16" spans="1:10" s="396" customFormat="1" ht="15.6" customHeight="1">
      <c r="A16" s="390"/>
      <c r="B16" s="445"/>
      <c r="C16" s="395" t="s">
        <v>562</v>
      </c>
      <c r="D16" s="394">
        <v>1900</v>
      </c>
      <c r="E16" s="394"/>
      <c r="F16" s="394"/>
      <c r="G16" s="390"/>
      <c r="H16" s="390"/>
      <c r="I16" s="390"/>
      <c r="J16" s="390"/>
    </row>
    <row r="17" spans="1:10" s="396" customFormat="1" ht="15.6" customHeight="1">
      <c r="A17" s="390"/>
      <c r="B17" s="444" t="s">
        <v>359</v>
      </c>
      <c r="C17" s="395" t="s">
        <v>360</v>
      </c>
      <c r="D17" s="394"/>
      <c r="E17" s="394">
        <f>SUM(D18:D20)</f>
        <v>450</v>
      </c>
      <c r="F17" s="394"/>
      <c r="G17" s="390"/>
      <c r="H17" s="390"/>
      <c r="I17" s="390"/>
      <c r="J17" s="390"/>
    </row>
    <row r="18" spans="1:10" s="396" customFormat="1" ht="15.6" customHeight="1">
      <c r="A18" s="390"/>
      <c r="B18" s="446"/>
      <c r="C18" s="395" t="s">
        <v>479</v>
      </c>
      <c r="D18" s="394">
        <v>200</v>
      </c>
      <c r="E18" s="394"/>
      <c r="F18" s="394"/>
      <c r="G18" s="390"/>
      <c r="H18" s="390"/>
      <c r="I18" s="390"/>
      <c r="J18" s="390"/>
    </row>
    <row r="19" spans="1:10" s="396" customFormat="1" ht="15.6" customHeight="1">
      <c r="A19" s="390"/>
      <c r="B19" s="446"/>
      <c r="C19" s="395" t="s">
        <v>480</v>
      </c>
      <c r="D19" s="394">
        <v>50</v>
      </c>
      <c r="E19" s="394"/>
      <c r="F19" s="394"/>
      <c r="G19" s="390"/>
      <c r="H19" s="390"/>
      <c r="I19" s="390"/>
      <c r="J19" s="390"/>
    </row>
    <row r="20" spans="1:10" s="396" customFormat="1" ht="15.6" customHeight="1">
      <c r="A20" s="390"/>
      <c r="B20" s="445"/>
      <c r="C20" s="395" t="s">
        <v>67</v>
      </c>
      <c r="D20" s="394">
        <v>200</v>
      </c>
      <c r="E20" s="394"/>
      <c r="F20" s="394"/>
      <c r="G20" s="390"/>
      <c r="H20" s="390"/>
      <c r="I20" s="390"/>
      <c r="J20" s="390"/>
    </row>
    <row r="21" spans="1:10" s="400" customFormat="1" ht="15.6" customHeight="1">
      <c r="A21" s="397"/>
      <c r="B21" s="391" t="s">
        <v>316</v>
      </c>
      <c r="C21" s="392" t="s">
        <v>317</v>
      </c>
      <c r="D21" s="393"/>
      <c r="E21" s="393">
        <f>SUM(E15:E20)</f>
        <v>2350</v>
      </c>
      <c r="F21" s="393">
        <f>SUM(F15:F20)</f>
        <v>0</v>
      </c>
      <c r="G21" s="397"/>
      <c r="H21" s="397"/>
      <c r="I21" s="397"/>
      <c r="J21" s="397"/>
    </row>
    <row r="22" spans="1:10" s="396" customFormat="1" ht="15.6" customHeight="1">
      <c r="A22" s="390"/>
      <c r="B22" s="444" t="s">
        <v>361</v>
      </c>
      <c r="C22" s="395" t="s">
        <v>362</v>
      </c>
      <c r="D22" s="394"/>
      <c r="E22" s="394">
        <f>SUM(D23)</f>
        <v>250</v>
      </c>
      <c r="F22" s="394"/>
      <c r="G22" s="390"/>
      <c r="H22" s="390"/>
      <c r="I22" s="390"/>
      <c r="J22" s="390"/>
    </row>
    <row r="23" spans="1:10" s="396" customFormat="1" ht="15.6" customHeight="1">
      <c r="A23" s="390"/>
      <c r="B23" s="445"/>
      <c r="C23" s="395" t="s">
        <v>446</v>
      </c>
      <c r="D23" s="394">
        <v>250</v>
      </c>
      <c r="E23" s="394"/>
      <c r="F23" s="394"/>
      <c r="G23" s="390"/>
      <c r="H23" s="390"/>
      <c r="I23" s="390"/>
      <c r="J23" s="390"/>
    </row>
    <row r="24" spans="1:10" s="400" customFormat="1" ht="15.6" customHeight="1">
      <c r="A24" s="397"/>
      <c r="B24" s="391" t="s">
        <v>318</v>
      </c>
      <c r="C24" s="392" t="s">
        <v>319</v>
      </c>
      <c r="D24" s="393"/>
      <c r="E24" s="393">
        <f>SUM(E22:E23)</f>
        <v>250</v>
      </c>
      <c r="F24" s="393">
        <f>SUM(F22:F23)</f>
        <v>0</v>
      </c>
      <c r="G24" s="397"/>
      <c r="H24" s="397"/>
      <c r="I24" s="397"/>
      <c r="J24" s="397"/>
    </row>
    <row r="25" spans="1:10" s="396" customFormat="1" ht="15.6" customHeight="1">
      <c r="A25" s="390"/>
      <c r="B25" s="444" t="s">
        <v>363</v>
      </c>
      <c r="C25" s="395" t="s">
        <v>364</v>
      </c>
      <c r="D25" s="394"/>
      <c r="E25" s="394">
        <f>SUM(D26:D27)</f>
        <v>500</v>
      </c>
      <c r="F25" s="394"/>
      <c r="G25" s="390"/>
      <c r="H25" s="390"/>
      <c r="I25" s="390"/>
      <c r="J25" s="390"/>
    </row>
    <row r="26" spans="1:10" s="396" customFormat="1" ht="15.6" customHeight="1">
      <c r="A26" s="390"/>
      <c r="B26" s="446"/>
      <c r="C26" s="395" t="s">
        <v>83</v>
      </c>
      <c r="D26" s="394">
        <v>400</v>
      </c>
      <c r="E26" s="394"/>
      <c r="F26" s="394"/>
      <c r="G26" s="390"/>
      <c r="H26" s="390"/>
      <c r="I26" s="390"/>
      <c r="J26" s="390"/>
    </row>
    <row r="27" spans="1:10" s="396" customFormat="1" ht="15.6" customHeight="1">
      <c r="A27" s="390"/>
      <c r="B27" s="445"/>
      <c r="C27" s="395" t="s">
        <v>86</v>
      </c>
      <c r="D27" s="394">
        <v>100</v>
      </c>
      <c r="E27" s="394"/>
      <c r="F27" s="394"/>
      <c r="G27" s="390"/>
      <c r="H27" s="390"/>
      <c r="I27" s="390"/>
      <c r="J27" s="390"/>
    </row>
    <row r="28" spans="1:10" s="396" customFormat="1" ht="15.6" customHeight="1">
      <c r="A28" s="390"/>
      <c r="B28" s="480" t="s">
        <v>366</v>
      </c>
      <c r="C28" s="395" t="s">
        <v>367</v>
      </c>
      <c r="D28" s="394"/>
      <c r="E28" s="394">
        <f>SUM(D29:D29)</f>
        <v>1400</v>
      </c>
      <c r="F28" s="394"/>
      <c r="G28" s="390"/>
      <c r="H28" s="390"/>
      <c r="I28" s="390"/>
      <c r="J28" s="390"/>
    </row>
    <row r="29" spans="1:10" s="396" customFormat="1" ht="15.6" customHeight="1">
      <c r="A29" s="390"/>
      <c r="B29" s="481"/>
      <c r="C29" s="395" t="s">
        <v>64</v>
      </c>
      <c r="D29" s="394">
        <v>1400</v>
      </c>
      <c r="E29" s="394"/>
      <c r="F29" s="394"/>
      <c r="G29" s="390"/>
      <c r="H29" s="390"/>
      <c r="I29" s="390"/>
      <c r="J29" s="390"/>
    </row>
    <row r="30" spans="1:10" s="396" customFormat="1" ht="15.6" customHeight="1">
      <c r="A30" s="390"/>
      <c r="B30" s="447" t="s">
        <v>369</v>
      </c>
      <c r="C30" s="395" t="s">
        <v>87</v>
      </c>
      <c r="D30" s="394"/>
      <c r="E30" s="394">
        <v>100</v>
      </c>
      <c r="F30" s="394"/>
      <c r="G30" s="390"/>
      <c r="H30" s="390"/>
      <c r="I30" s="390"/>
      <c r="J30" s="390"/>
    </row>
    <row r="31" spans="1:10" s="396" customFormat="1" ht="15.6" customHeight="1">
      <c r="A31" s="390"/>
      <c r="B31" s="444" t="s">
        <v>370</v>
      </c>
      <c r="C31" s="395" t="s">
        <v>371</v>
      </c>
      <c r="D31" s="394"/>
      <c r="E31" s="394">
        <f>SUM(D32:D32)</f>
        <v>150</v>
      </c>
      <c r="F31" s="394"/>
      <c r="G31" s="390"/>
      <c r="H31" s="390"/>
      <c r="I31" s="390"/>
      <c r="J31" s="390"/>
    </row>
    <row r="32" spans="1:10" s="396" customFormat="1" ht="15.6" customHeight="1">
      <c r="A32" s="390"/>
      <c r="B32" s="445"/>
      <c r="C32" s="395" t="s">
        <v>81</v>
      </c>
      <c r="D32" s="394">
        <v>150</v>
      </c>
      <c r="E32" s="394"/>
      <c r="F32" s="394"/>
      <c r="G32" s="390"/>
      <c r="H32" s="390"/>
      <c r="I32" s="390"/>
      <c r="J32" s="390"/>
    </row>
    <row r="33" spans="1:10" s="396" customFormat="1" ht="15.6" customHeight="1">
      <c r="A33" s="390"/>
      <c r="B33" s="444" t="s">
        <v>375</v>
      </c>
      <c r="C33" s="395" t="s">
        <v>376</v>
      </c>
      <c r="D33" s="394"/>
      <c r="E33" s="394">
        <f>SUM(D34:D35)</f>
        <v>350</v>
      </c>
      <c r="F33" s="394"/>
      <c r="G33" s="390"/>
      <c r="H33" s="390"/>
      <c r="I33" s="390"/>
      <c r="J33" s="390"/>
    </row>
    <row r="34" spans="1:10" s="396" customFormat="1" ht="15.6" customHeight="1">
      <c r="A34" s="390"/>
      <c r="B34" s="446"/>
      <c r="C34" s="395" t="s">
        <v>573</v>
      </c>
      <c r="D34" s="394">
        <v>300</v>
      </c>
      <c r="E34" s="394"/>
      <c r="F34" s="394"/>
      <c r="G34" s="390"/>
      <c r="H34" s="390"/>
      <c r="I34" s="390"/>
      <c r="J34" s="390"/>
    </row>
    <row r="35" spans="1:10" s="396" customFormat="1" ht="15.6" customHeight="1">
      <c r="A35" s="390"/>
      <c r="B35" s="445"/>
      <c r="C35" s="395" t="s">
        <v>584</v>
      </c>
      <c r="D35" s="394">
        <v>50</v>
      </c>
      <c r="E35" s="394"/>
      <c r="F35" s="394"/>
      <c r="G35" s="390"/>
      <c r="H35" s="390"/>
      <c r="I35" s="390"/>
      <c r="J35" s="390"/>
    </row>
    <row r="36" spans="1:10" s="400" customFormat="1" ht="15.6" customHeight="1">
      <c r="A36" s="397"/>
      <c r="B36" s="391" t="s">
        <v>320</v>
      </c>
      <c r="C36" s="392" t="s">
        <v>321</v>
      </c>
      <c r="D36" s="393"/>
      <c r="E36" s="393">
        <f>SUM(E25:E35)</f>
        <v>2500</v>
      </c>
      <c r="F36" s="393">
        <f>SUM(F25:F35)</f>
        <v>0</v>
      </c>
      <c r="G36" s="397"/>
      <c r="H36" s="397"/>
      <c r="I36" s="397"/>
      <c r="J36" s="397"/>
    </row>
    <row r="37" spans="1:10" s="396" customFormat="1" ht="15.6" customHeight="1">
      <c r="A37" s="390"/>
      <c r="B37" s="444" t="s">
        <v>388</v>
      </c>
      <c r="C37" s="395" t="s">
        <v>389</v>
      </c>
      <c r="D37" s="394"/>
      <c r="E37" s="394">
        <v>50</v>
      </c>
      <c r="F37" s="394"/>
      <c r="G37" s="390"/>
      <c r="H37" s="390"/>
      <c r="I37" s="390"/>
      <c r="J37" s="390"/>
    </row>
    <row r="38" spans="1:10" s="396" customFormat="1" ht="15.6" customHeight="1">
      <c r="A38" s="390"/>
      <c r="B38" s="445"/>
      <c r="C38" s="395" t="s">
        <v>575</v>
      </c>
      <c r="D38" s="394"/>
      <c r="E38" s="394"/>
      <c r="F38" s="394"/>
      <c r="G38" s="390"/>
      <c r="H38" s="390"/>
      <c r="I38" s="390"/>
      <c r="J38" s="390"/>
    </row>
    <row r="39" spans="1:10" s="396" customFormat="1" ht="15.6" customHeight="1">
      <c r="A39" s="390"/>
      <c r="B39" s="447" t="s">
        <v>576</v>
      </c>
      <c r="C39" s="395" t="s">
        <v>577</v>
      </c>
      <c r="D39" s="394"/>
      <c r="E39" s="394">
        <v>100</v>
      </c>
      <c r="F39" s="394"/>
      <c r="G39" s="390"/>
      <c r="H39" s="390"/>
      <c r="I39" s="390"/>
      <c r="J39" s="390"/>
    </row>
    <row r="40" spans="1:10" s="400" customFormat="1" ht="15.6" customHeight="1">
      <c r="A40" s="397"/>
      <c r="B40" s="391" t="s">
        <v>322</v>
      </c>
      <c r="C40" s="392" t="s">
        <v>323</v>
      </c>
      <c r="D40" s="393"/>
      <c r="E40" s="393">
        <f>SUM(E37:E39)</f>
        <v>150</v>
      </c>
      <c r="F40" s="393">
        <f>SUM(F37:F39)</f>
        <v>0</v>
      </c>
      <c r="G40" s="397"/>
      <c r="H40" s="397"/>
      <c r="I40" s="397"/>
      <c r="J40" s="397"/>
    </row>
    <row r="41" spans="1:10" s="396" customFormat="1" ht="15.6" customHeight="1">
      <c r="A41" s="390"/>
      <c r="B41" s="447" t="s">
        <v>392</v>
      </c>
      <c r="C41" s="395" t="s">
        <v>393</v>
      </c>
      <c r="D41" s="394"/>
      <c r="E41" s="394">
        <v>970</v>
      </c>
      <c r="F41" s="394"/>
      <c r="G41" s="390"/>
      <c r="H41" s="390"/>
      <c r="I41" s="390"/>
      <c r="J41" s="390"/>
    </row>
    <row r="42" spans="1:10" s="396" customFormat="1" ht="15.6" customHeight="1">
      <c r="A42" s="390"/>
      <c r="B42" s="444" t="s">
        <v>397</v>
      </c>
      <c r="C42" s="395" t="s">
        <v>398</v>
      </c>
      <c r="D42" s="394"/>
      <c r="E42" s="394">
        <v>100</v>
      </c>
      <c r="F42" s="394"/>
      <c r="G42" s="390"/>
      <c r="H42" s="390"/>
      <c r="I42" s="390"/>
      <c r="J42" s="390"/>
    </row>
    <row r="43" spans="1:10" s="396" customFormat="1" ht="15.6" customHeight="1">
      <c r="A43" s="390"/>
      <c r="B43" s="445"/>
      <c r="C43" s="395" t="s">
        <v>104</v>
      </c>
      <c r="D43" s="394">
        <v>100</v>
      </c>
      <c r="E43" s="394"/>
      <c r="F43" s="394"/>
      <c r="G43" s="390"/>
      <c r="H43" s="390"/>
      <c r="I43" s="390"/>
      <c r="J43" s="390"/>
    </row>
    <row r="44" spans="1:10" s="400" customFormat="1" ht="15.6" customHeight="1">
      <c r="A44" s="397"/>
      <c r="B44" s="391" t="s">
        <v>324</v>
      </c>
      <c r="C44" s="392" t="s">
        <v>325</v>
      </c>
      <c r="D44" s="393"/>
      <c r="E44" s="393">
        <f>SUM(E41:E43)</f>
        <v>1070</v>
      </c>
      <c r="F44" s="393">
        <f>SUM(F41:F43)</f>
        <v>0</v>
      </c>
      <c r="G44" s="397"/>
      <c r="H44" s="397"/>
      <c r="I44" s="397"/>
      <c r="J44" s="397"/>
    </row>
    <row r="45" spans="1:10" s="400" customFormat="1" ht="15.6" customHeight="1">
      <c r="A45" s="397"/>
      <c r="B45" s="391" t="s">
        <v>326</v>
      </c>
      <c r="C45" s="392" t="s">
        <v>24</v>
      </c>
      <c r="D45" s="393"/>
      <c r="E45" s="393">
        <v>0</v>
      </c>
      <c r="F45" s="393">
        <f>SUM(E44,E40,E36,E24,E21)</f>
        <v>6320</v>
      </c>
      <c r="G45" s="397"/>
      <c r="H45" s="397"/>
      <c r="I45" s="397"/>
      <c r="J45" s="397"/>
    </row>
    <row r="46" spans="1:10" s="400" customFormat="1" ht="23.25" customHeight="1">
      <c r="A46" s="397"/>
      <c r="B46" s="410"/>
      <c r="C46" s="410" t="s">
        <v>334</v>
      </c>
      <c r="D46" s="409"/>
      <c r="E46" s="409">
        <v>0</v>
      </c>
      <c r="F46" s="409">
        <f>SUM(F45,F14,F11)</f>
        <v>26515</v>
      </c>
      <c r="G46" s="397"/>
      <c r="H46" s="397"/>
      <c r="I46" s="397"/>
      <c r="J46" s="397"/>
    </row>
    <row r="47" spans="1:10" s="418" customFormat="1" ht="24.75" customHeight="1">
      <c r="A47" s="414"/>
      <c r="B47" s="415"/>
      <c r="C47" s="450" t="s">
        <v>88</v>
      </c>
      <c r="D47" s="451"/>
      <c r="E47" s="451"/>
      <c r="F47" s="451">
        <f>SUM(F46)</f>
        <v>26515</v>
      </c>
      <c r="G47" s="414"/>
      <c r="H47" s="414"/>
      <c r="I47" s="414"/>
      <c r="J47" s="414"/>
    </row>
    <row r="48" spans="1:10" s="421" customFormat="1">
      <c r="A48" s="419"/>
      <c r="B48" s="419"/>
      <c r="C48" s="419"/>
      <c r="D48" s="419"/>
      <c r="E48" s="419"/>
      <c r="F48" s="419"/>
      <c r="G48" s="419"/>
      <c r="H48" s="419"/>
      <c r="I48" s="419"/>
      <c r="J48" s="419"/>
    </row>
    <row r="49" spans="1:10" s="421" customFormat="1">
      <c r="A49" s="419"/>
      <c r="B49" s="419"/>
      <c r="C49" s="419"/>
      <c r="D49" s="419"/>
      <c r="E49" s="419"/>
      <c r="F49" s="419"/>
      <c r="G49" s="419"/>
      <c r="H49" s="419"/>
      <c r="I49" s="419"/>
      <c r="J49" s="419"/>
    </row>
    <row r="50" spans="1:10" s="421" customFormat="1">
      <c r="A50" s="419"/>
      <c r="B50" s="419"/>
      <c r="C50" s="419"/>
      <c r="D50" s="419"/>
      <c r="E50" s="419"/>
      <c r="F50" s="419"/>
      <c r="G50" s="419"/>
      <c r="H50" s="419"/>
      <c r="I50" s="419"/>
      <c r="J50" s="419"/>
    </row>
    <row r="51" spans="1:10" ht="31.5" customHeight="1">
      <c r="A51" s="435"/>
      <c r="B51" s="422"/>
      <c r="C51" s="423" t="s">
        <v>59</v>
      </c>
      <c r="D51" s="482"/>
      <c r="E51" s="482"/>
      <c r="F51" s="483"/>
    </row>
    <row r="52" spans="1:10">
      <c r="A52" s="461"/>
      <c r="B52" s="595" t="s">
        <v>579</v>
      </c>
      <c r="C52" s="465" t="s">
        <v>580</v>
      </c>
      <c r="D52" s="464"/>
      <c r="E52" s="464">
        <f>SUM(D53:D53)</f>
        <v>4125</v>
      </c>
      <c r="F52" s="464"/>
    </row>
    <row r="53" spans="1:10">
      <c r="A53" s="461"/>
      <c r="B53" s="596"/>
      <c r="C53" s="465" t="s">
        <v>85</v>
      </c>
      <c r="D53" s="464">
        <v>4125</v>
      </c>
      <c r="E53" s="464"/>
      <c r="F53" s="464"/>
    </row>
    <row r="54" spans="1:10">
      <c r="A54" s="436"/>
      <c r="B54" s="426" t="s">
        <v>342</v>
      </c>
      <c r="C54" s="427" t="s">
        <v>343</v>
      </c>
      <c r="D54" s="428">
        <v>0</v>
      </c>
      <c r="E54" s="428">
        <v>0</v>
      </c>
      <c r="F54" s="428">
        <f>SUM(E52)</f>
        <v>4125</v>
      </c>
    </row>
    <row r="55" spans="1:10" ht="20.25" customHeight="1">
      <c r="A55" s="436"/>
      <c r="B55" s="429"/>
      <c r="C55" s="430" t="s">
        <v>350</v>
      </c>
      <c r="D55" s="431"/>
      <c r="E55" s="431"/>
      <c r="F55" s="431">
        <f>SUM(F54)</f>
        <v>4125</v>
      </c>
    </row>
    <row r="56" spans="1:10">
      <c r="A56" s="461"/>
      <c r="B56" s="462" t="s">
        <v>582</v>
      </c>
      <c r="C56" s="465" t="s">
        <v>583</v>
      </c>
      <c r="D56" s="464"/>
      <c r="E56" s="464">
        <v>22390</v>
      </c>
      <c r="F56" s="464"/>
    </row>
    <row r="57" spans="1:10" ht="21" customHeight="1">
      <c r="A57" s="436"/>
      <c r="B57" s="426" t="s">
        <v>351</v>
      </c>
      <c r="C57" s="427" t="s">
        <v>27</v>
      </c>
      <c r="D57" s="428">
        <f>SUM(D56:D56)</f>
        <v>0</v>
      </c>
      <c r="E57" s="428">
        <f>SUM(E56:E56)</f>
        <v>22390</v>
      </c>
      <c r="F57" s="428">
        <f>SUM(F56:F56)</f>
        <v>0</v>
      </c>
    </row>
    <row r="58" spans="1:10" ht="28.5" customHeight="1">
      <c r="A58" s="437"/>
      <c r="B58" s="432"/>
      <c r="C58" s="433" t="s">
        <v>89</v>
      </c>
      <c r="D58" s="434">
        <f>SUM(D57,D55)</f>
        <v>0</v>
      </c>
      <c r="E58" s="434"/>
      <c r="F58" s="434">
        <f>SUM(E57,F55)</f>
        <v>26515</v>
      </c>
    </row>
  </sheetData>
  <mergeCells count="2">
    <mergeCell ref="B5:B7"/>
    <mergeCell ref="B52:B53"/>
  </mergeCells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  <headerFooter>
    <oddHeader>&amp;C&amp;"Times New Roman,Normál"&amp;11Könyvtár kiadásai és bevételei kormányzati funkciók szerint&amp;R&amp;"Times New Roman,Normál"melléklet
Ezer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40"/>
  <sheetViews>
    <sheetView tabSelected="1" topLeftCell="C19" workbookViewId="0">
      <selection activeCell="D24" sqref="D24"/>
    </sheetView>
  </sheetViews>
  <sheetFormatPr defaultRowHeight="15" customHeight="1"/>
  <cols>
    <col min="1" max="1" width="3" style="11" customWidth="1"/>
    <col min="2" max="2" width="65.140625" style="10" customWidth="1"/>
    <col min="3" max="3" width="10.85546875" style="57" customWidth="1"/>
    <col min="4" max="5" width="9.140625" style="10"/>
    <col min="6" max="6" width="52.5703125" style="10" customWidth="1"/>
    <col min="7" max="8" width="10.85546875" style="57" customWidth="1"/>
  </cols>
  <sheetData>
    <row r="1" spans="2:8" ht="24.75" customHeight="1">
      <c r="B1" s="163" t="s">
        <v>29</v>
      </c>
      <c r="C1" s="164"/>
      <c r="F1" s="163" t="s">
        <v>30</v>
      </c>
      <c r="G1" s="347"/>
      <c r="H1" s="359"/>
    </row>
    <row r="2" spans="2:8" ht="15" customHeight="1">
      <c r="B2" s="165" t="s">
        <v>260</v>
      </c>
      <c r="C2" s="166">
        <v>5000</v>
      </c>
      <c r="F2" s="348" t="s">
        <v>216</v>
      </c>
      <c r="G2" s="166"/>
      <c r="H2" s="166"/>
    </row>
    <row r="3" spans="2:8" ht="15" customHeight="1">
      <c r="B3" s="165" t="s">
        <v>261</v>
      </c>
      <c r="C3" s="166">
        <v>3073</v>
      </c>
      <c r="F3" s="165" t="s">
        <v>262</v>
      </c>
      <c r="G3" s="166">
        <v>700</v>
      </c>
      <c r="H3" s="166"/>
    </row>
    <row r="4" spans="2:8" ht="15" customHeight="1">
      <c r="B4" s="165" t="s">
        <v>286</v>
      </c>
      <c r="C4" s="166">
        <v>5000</v>
      </c>
      <c r="F4" s="165" t="s">
        <v>263</v>
      </c>
      <c r="G4" s="166">
        <v>25000</v>
      </c>
      <c r="H4" s="166"/>
    </row>
    <row r="5" spans="2:8" ht="15" customHeight="1">
      <c r="B5" s="165" t="s">
        <v>622</v>
      </c>
      <c r="C5" s="166">
        <v>36000</v>
      </c>
      <c r="F5" s="165" t="s">
        <v>31</v>
      </c>
      <c r="G5" s="166">
        <v>21530</v>
      </c>
      <c r="H5" s="166"/>
    </row>
    <row r="6" spans="2:8" ht="15" customHeight="1">
      <c r="B6" s="165" t="s">
        <v>623</v>
      </c>
      <c r="C6" s="166">
        <v>183420</v>
      </c>
      <c r="F6" s="165" t="s">
        <v>279</v>
      </c>
      <c r="G6" s="166">
        <v>12000</v>
      </c>
      <c r="H6" s="166"/>
    </row>
    <row r="7" spans="2:8" ht="15" customHeight="1">
      <c r="B7" s="165" t="s">
        <v>644</v>
      </c>
      <c r="C7" s="166">
        <v>14940</v>
      </c>
      <c r="F7" s="165" t="s">
        <v>624</v>
      </c>
      <c r="G7" s="166">
        <v>40000</v>
      </c>
      <c r="H7" s="166"/>
    </row>
    <row r="8" spans="2:8" ht="15" customHeight="1">
      <c r="B8" s="7" t="s">
        <v>287</v>
      </c>
      <c r="C8" s="95">
        <v>2500</v>
      </c>
      <c r="F8" s="165" t="s">
        <v>264</v>
      </c>
      <c r="G8" s="166">
        <v>25000</v>
      </c>
      <c r="H8" s="166"/>
    </row>
    <row r="9" spans="2:8" ht="15" customHeight="1">
      <c r="B9" s="7" t="s">
        <v>621</v>
      </c>
      <c r="C9" s="95">
        <v>300000</v>
      </c>
      <c r="F9" s="165" t="s">
        <v>280</v>
      </c>
      <c r="G9" s="166">
        <v>8000</v>
      </c>
      <c r="H9" s="166"/>
    </row>
    <row r="10" spans="2:8" ht="15" customHeight="1">
      <c r="B10" s="361" t="s">
        <v>280</v>
      </c>
      <c r="C10" s="362">
        <v>8000</v>
      </c>
      <c r="F10" s="98" t="s">
        <v>265</v>
      </c>
      <c r="G10" s="95">
        <v>3000</v>
      </c>
      <c r="H10" s="166"/>
    </row>
    <row r="11" spans="2:8" ht="15" customHeight="1">
      <c r="B11" s="7" t="s">
        <v>587</v>
      </c>
      <c r="C11" s="95">
        <v>234865</v>
      </c>
      <c r="F11" s="98" t="s">
        <v>266</v>
      </c>
      <c r="G11" s="95">
        <v>10000</v>
      </c>
      <c r="H11" s="166"/>
    </row>
    <row r="12" spans="2:8" ht="15" customHeight="1">
      <c r="B12" s="165" t="s">
        <v>288</v>
      </c>
      <c r="C12" s="166">
        <v>1587</v>
      </c>
      <c r="F12" s="7" t="s">
        <v>267</v>
      </c>
      <c r="G12" s="95">
        <v>3000</v>
      </c>
      <c r="H12" s="166"/>
    </row>
    <row r="13" spans="2:8" ht="18" customHeight="1">
      <c r="B13" s="7"/>
      <c r="C13" s="95"/>
      <c r="F13" s="98" t="s">
        <v>586</v>
      </c>
      <c r="G13" s="95">
        <v>67000</v>
      </c>
      <c r="H13" s="166"/>
    </row>
    <row r="14" spans="2:8" ht="16.5" customHeight="1">
      <c r="B14" s="361"/>
      <c r="C14" s="362"/>
      <c r="F14" s="165" t="s">
        <v>281</v>
      </c>
      <c r="G14" s="166">
        <v>3000</v>
      </c>
      <c r="H14" s="166"/>
    </row>
    <row r="15" spans="2:8" ht="15" customHeight="1">
      <c r="B15" s="348" t="s">
        <v>48</v>
      </c>
      <c r="C15" s="179">
        <f>SUM(C2:C14)</f>
        <v>794385</v>
      </c>
      <c r="D15" s="575"/>
      <c r="F15" s="512" t="s">
        <v>48</v>
      </c>
      <c r="G15" s="513">
        <f>SUM(G3:G14)</f>
        <v>218230</v>
      </c>
      <c r="H15" s="179"/>
    </row>
    <row r="16" spans="2:8" s="11" customFormat="1" ht="15" customHeight="1">
      <c r="B16" s="516"/>
      <c r="C16" s="517"/>
      <c r="D16" s="10"/>
      <c r="E16" s="10"/>
      <c r="F16" s="165"/>
      <c r="G16" s="166"/>
      <c r="H16" s="360"/>
    </row>
    <row r="17" spans="2:8" s="11" customFormat="1" ht="15" customHeight="1">
      <c r="B17" s="81"/>
      <c r="C17" s="93"/>
      <c r="D17" s="10"/>
      <c r="E17" s="10"/>
      <c r="F17" s="348" t="s">
        <v>217</v>
      </c>
      <c r="G17" s="166"/>
      <c r="H17" s="360"/>
    </row>
    <row r="18" spans="2:8" ht="15" customHeight="1">
      <c r="B18" s="81"/>
      <c r="C18" s="93"/>
      <c r="F18" s="165" t="s">
        <v>268</v>
      </c>
      <c r="G18" s="166">
        <v>3073</v>
      </c>
      <c r="H18" s="166"/>
    </row>
    <row r="19" spans="2:8" ht="15" customHeight="1">
      <c r="B19" s="514"/>
      <c r="C19" s="515"/>
      <c r="F19" s="165" t="s">
        <v>625</v>
      </c>
      <c r="G19" s="166">
        <v>3000</v>
      </c>
      <c r="H19" s="166"/>
    </row>
    <row r="20" spans="2:8" ht="15" customHeight="1">
      <c r="F20" s="165" t="s">
        <v>626</v>
      </c>
      <c r="G20" s="166">
        <v>457</v>
      </c>
      <c r="H20" s="166"/>
    </row>
    <row r="21" spans="2:8" ht="15" customHeight="1">
      <c r="F21" s="165" t="s">
        <v>271</v>
      </c>
      <c r="G21" s="166">
        <v>3503</v>
      </c>
      <c r="H21" s="166"/>
    </row>
    <row r="22" spans="2:8" ht="15" customHeight="1">
      <c r="F22" s="165" t="s">
        <v>627</v>
      </c>
      <c r="G22" s="166">
        <v>22000</v>
      </c>
      <c r="H22" s="166"/>
    </row>
    <row r="23" spans="2:8" ht="31.5" customHeight="1">
      <c r="B23" s="514"/>
      <c r="C23" s="515"/>
      <c r="F23" s="7" t="s">
        <v>628</v>
      </c>
      <c r="G23" s="95">
        <v>183420</v>
      </c>
      <c r="H23" s="95"/>
    </row>
    <row r="24" spans="2:8" ht="15" customHeight="1">
      <c r="F24" s="165" t="s">
        <v>273</v>
      </c>
      <c r="G24" s="166">
        <v>7500</v>
      </c>
      <c r="H24" s="166"/>
    </row>
    <row r="25" spans="2:8" ht="15" customHeight="1">
      <c r="F25" s="165" t="s">
        <v>288</v>
      </c>
      <c r="G25" s="166">
        <v>1587</v>
      </c>
      <c r="H25" s="166"/>
    </row>
    <row r="26" spans="2:8" ht="15" customHeight="1">
      <c r="F26" s="165" t="s">
        <v>274</v>
      </c>
      <c r="G26" s="166">
        <v>300</v>
      </c>
      <c r="H26" s="166"/>
    </row>
    <row r="27" spans="2:8" ht="15" customHeight="1">
      <c r="F27" s="165" t="s">
        <v>644</v>
      </c>
      <c r="G27" s="166">
        <v>16815</v>
      </c>
      <c r="H27" s="166"/>
    </row>
    <row r="28" spans="2:8" ht="15" customHeight="1">
      <c r="F28" s="165" t="s">
        <v>284</v>
      </c>
      <c r="G28" s="166">
        <v>25000</v>
      </c>
      <c r="H28" s="166"/>
    </row>
    <row r="29" spans="2:8" ht="15" customHeight="1">
      <c r="F29" s="165" t="s">
        <v>621</v>
      </c>
      <c r="G29" s="166">
        <v>300000</v>
      </c>
      <c r="H29" s="166"/>
    </row>
    <row r="30" spans="2:8" ht="15" customHeight="1">
      <c r="F30" s="165" t="s">
        <v>589</v>
      </c>
      <c r="G30" s="166">
        <v>9500</v>
      </c>
      <c r="H30" s="166"/>
    </row>
    <row r="31" spans="2:8" ht="15" customHeight="1">
      <c r="F31" s="348" t="s">
        <v>48</v>
      </c>
      <c r="G31" s="179">
        <f>SUM(G18:G30)</f>
        <v>576155</v>
      </c>
      <c r="H31" s="179"/>
    </row>
    <row r="32" spans="2:8" ht="15" customHeight="1">
      <c r="F32" s="165"/>
      <c r="G32" s="166"/>
      <c r="H32" s="166"/>
    </row>
    <row r="33" spans="6:8" ht="15" customHeight="1">
      <c r="F33" s="348" t="s">
        <v>588</v>
      </c>
      <c r="G33" s="179"/>
      <c r="H33" s="179">
        <f>SUM(G31,G15)</f>
        <v>794385</v>
      </c>
    </row>
    <row r="34" spans="6:8" ht="15" customHeight="1">
      <c r="F34" s="516"/>
      <c r="G34" s="517"/>
      <c r="H34" s="517"/>
    </row>
    <row r="35" spans="6:8" ht="15" customHeight="1">
      <c r="F35" s="81"/>
      <c r="G35" s="93"/>
      <c r="H35" s="93"/>
    </row>
    <row r="36" spans="6:8" ht="15" customHeight="1">
      <c r="F36" s="81"/>
      <c r="G36" s="93"/>
      <c r="H36" s="93"/>
    </row>
    <row r="37" spans="6:8" ht="15" customHeight="1">
      <c r="F37" s="81"/>
      <c r="G37" s="93"/>
      <c r="H37" s="93"/>
    </row>
    <row r="38" spans="6:8" ht="15" customHeight="1">
      <c r="F38" s="81"/>
      <c r="G38" s="93"/>
      <c r="H38" s="93"/>
    </row>
    <row r="39" spans="6:8" ht="15" customHeight="1">
      <c r="F39" s="81"/>
      <c r="G39" s="93"/>
      <c r="H39" s="93"/>
    </row>
    <row r="40" spans="6:8" ht="15" customHeight="1">
      <c r="F40" s="81"/>
      <c r="G40" s="93"/>
      <c r="H40" s="93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>
    <oddHeader>&amp;C&amp;"Calibri,Félkövér dőlt"&amp;16
&amp;"Times New Roman,Félkövér dőlt"Felhalmozási célú bevétel - kiadás mérlege 2014. év&amp;R&amp;"Calibri,Normál"&amp;11
3&amp;"Times New Roman,Normál".  melléklet
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5</vt:i4>
      </vt:variant>
    </vt:vector>
  </HeadingPairs>
  <TitlesOfParts>
    <vt:vector size="30" baseType="lpstr">
      <vt:lpstr>Cimrend</vt:lpstr>
      <vt:lpstr>Mérleg</vt:lpstr>
      <vt:lpstr>Össz.önk.</vt:lpstr>
      <vt:lpstr>Önk</vt:lpstr>
      <vt:lpstr>Össz.hivatal</vt:lpstr>
      <vt:lpstr>Hiv</vt:lpstr>
      <vt:lpstr>Össz.Könyv</vt:lpstr>
      <vt:lpstr>Könyv</vt:lpstr>
      <vt:lpstr>Felhalm. mérleg</vt:lpstr>
      <vt:lpstr>létszám</vt:lpstr>
      <vt:lpstr>közp.tám.</vt:lpstr>
      <vt:lpstr>Hitelek</vt:lpstr>
      <vt:lpstr>Kezesség</vt:lpstr>
      <vt:lpstr>Stabilit. tv.</vt:lpstr>
      <vt:lpstr>Stab.tv.m.</vt:lpstr>
      <vt:lpstr>többéves kih.</vt:lpstr>
      <vt:lpstr>beruh. kiad.</vt:lpstr>
      <vt:lpstr>felúj. kiad.</vt:lpstr>
      <vt:lpstr>EU 12. sz.</vt:lpstr>
      <vt:lpstr>EU 14. sz</vt:lpstr>
      <vt:lpstr>közvetett támogatás</vt:lpstr>
      <vt:lpstr>Helyi adó</vt:lpstr>
      <vt:lpstr>Önk.váll.m.fela.</vt:lpstr>
      <vt:lpstr>ei. felhaszn. </vt:lpstr>
      <vt:lpstr>átmen,.gazd.</vt:lpstr>
      <vt:lpstr>'ei. felhaszn. '!Nyomtatási_terület</vt:lpstr>
      <vt:lpstr>'EU 12. sz.'!Nyomtatási_terület</vt:lpstr>
      <vt:lpstr>'EU 14. sz'!Nyomtatási_terület</vt:lpstr>
      <vt:lpstr>'felúj. kiad.'!Nyomtatási_terület</vt:lpstr>
      <vt:lpstr>'többéves kih.'!Nyomtatási_terület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Disztl Mihályné</dc:creator>
  <cp:lastModifiedBy>Dr. Gruber Adél</cp:lastModifiedBy>
  <cp:lastPrinted>2014-02-13T07:32:07Z</cp:lastPrinted>
  <dcterms:created xsi:type="dcterms:W3CDTF">2013-02-15T12:30:02Z</dcterms:created>
  <dcterms:modified xsi:type="dcterms:W3CDTF">2014-03-26T09:01:10Z</dcterms:modified>
</cp:coreProperties>
</file>