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3_ncr:1_{A865C927-1AC4-4C9A-A3C6-A265ACFE4591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Mérleg" sheetId="2" r:id="rId1"/>
    <sheet name="Munka1" sheetId="1" r:id="rId2"/>
  </sheets>
  <externalReferences>
    <externalReference r:id="rId3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2" l="1"/>
  <c r="E15" i="2"/>
  <c r="F15" i="2"/>
  <c r="G15" i="2"/>
  <c r="H15" i="2"/>
  <c r="L15" i="2"/>
  <c r="M15" i="2"/>
  <c r="N15" i="2"/>
  <c r="O15" i="2"/>
  <c r="Q15" i="2"/>
  <c r="E16" i="2"/>
  <c r="F16" i="2"/>
  <c r="G16" i="2"/>
  <c r="H16" i="2" s="1"/>
  <c r="L16" i="2"/>
  <c r="M16" i="2"/>
  <c r="N16" i="2"/>
  <c r="O16" i="2" s="1"/>
  <c r="E17" i="2"/>
  <c r="F17" i="2"/>
  <c r="G17" i="2"/>
  <c r="H17" i="2" s="1"/>
  <c r="L17" i="2"/>
  <c r="M17" i="2"/>
  <c r="N17" i="2"/>
  <c r="O17" i="2" s="1"/>
  <c r="E18" i="2"/>
  <c r="F18" i="2"/>
  <c r="G18" i="2"/>
  <c r="H18" i="2" s="1"/>
  <c r="L18" i="2"/>
  <c r="M18" i="2"/>
  <c r="N18" i="2"/>
  <c r="O18" i="2" s="1"/>
  <c r="E19" i="2"/>
  <c r="E20" i="2" s="1"/>
  <c r="H19" i="2"/>
  <c r="L19" i="2"/>
  <c r="M19" i="2"/>
  <c r="M20" i="2" s="1"/>
  <c r="N19" i="2"/>
  <c r="N20" i="2" s="1"/>
  <c r="D20" i="2"/>
  <c r="K28" i="2" s="1"/>
  <c r="F20" i="2"/>
  <c r="K20" i="2"/>
  <c r="L20" i="2"/>
  <c r="E22" i="2"/>
  <c r="F22" i="2"/>
  <c r="G22" i="2"/>
  <c r="H22" i="2"/>
  <c r="L22" i="2"/>
  <c r="M22" i="2"/>
  <c r="N22" i="2"/>
  <c r="N25" i="2" s="1"/>
  <c r="O22" i="2"/>
  <c r="Q34" i="2" s="1"/>
  <c r="E23" i="2"/>
  <c r="F23" i="2"/>
  <c r="F25" i="2" s="1"/>
  <c r="F26" i="2" s="1"/>
  <c r="G23" i="2"/>
  <c r="H23" i="2"/>
  <c r="L23" i="2"/>
  <c r="M23" i="2"/>
  <c r="N23" i="2"/>
  <c r="O23" i="2"/>
  <c r="E24" i="2"/>
  <c r="F24" i="2"/>
  <c r="G24" i="2"/>
  <c r="H24" i="2"/>
  <c r="L24" i="2"/>
  <c r="M24" i="2"/>
  <c r="N24" i="2"/>
  <c r="O24" i="2"/>
  <c r="D25" i="2"/>
  <c r="E25" i="2"/>
  <c r="G25" i="2"/>
  <c r="K25" i="2"/>
  <c r="D29" i="2" s="1"/>
  <c r="L25" i="2"/>
  <c r="L26" i="2" s="1"/>
  <c r="M25" i="2"/>
  <c r="D26" i="2"/>
  <c r="K26" i="2"/>
  <c r="K27" i="2" s="1"/>
  <c r="E29" i="2"/>
  <c r="Q30" i="2"/>
  <c r="E31" i="2"/>
  <c r="E37" i="2" s="1"/>
  <c r="F31" i="2"/>
  <c r="G31" i="2"/>
  <c r="H31" i="2" s="1"/>
  <c r="L31" i="2"/>
  <c r="M31" i="2"/>
  <c r="N31" i="2"/>
  <c r="O31" i="2" s="1"/>
  <c r="Q31" i="2"/>
  <c r="E32" i="2"/>
  <c r="F32" i="2"/>
  <c r="H32" i="2" s="1"/>
  <c r="G32" i="2"/>
  <c r="L32" i="2"/>
  <c r="M32" i="2"/>
  <c r="N32" i="2"/>
  <c r="E33" i="2"/>
  <c r="F33" i="2"/>
  <c r="G33" i="2"/>
  <c r="H33" i="2" s="1"/>
  <c r="L33" i="2"/>
  <c r="M33" i="2"/>
  <c r="N33" i="2"/>
  <c r="O33" i="2" s="1"/>
  <c r="H34" i="2"/>
  <c r="L34" i="2"/>
  <c r="M34" i="2"/>
  <c r="N34" i="2"/>
  <c r="H35" i="2"/>
  <c r="L35" i="2"/>
  <c r="L38" i="2" s="1"/>
  <c r="L39" i="2" s="1"/>
  <c r="M35" i="2"/>
  <c r="N35" i="2"/>
  <c r="O36" i="2"/>
  <c r="D37" i="2"/>
  <c r="D38" i="2" s="1"/>
  <c r="K38" i="2"/>
  <c r="M38" i="2"/>
  <c r="K39" i="2"/>
  <c r="E38" i="2" l="1"/>
  <c r="M26" i="2"/>
  <c r="F27" i="2" s="1"/>
  <c r="O25" i="2"/>
  <c r="N26" i="2"/>
  <c r="N29" i="2"/>
  <c r="E27" i="2"/>
  <c r="Q20" i="2"/>
  <c r="M28" i="2"/>
  <c r="O20" i="2"/>
  <c r="L28" i="2"/>
  <c r="E26" i="2"/>
  <c r="E39" i="2" s="1"/>
  <c r="D39" i="2"/>
  <c r="G37" i="2"/>
  <c r="F37" i="2"/>
  <c r="N38" i="2"/>
  <c r="H25" i="2"/>
  <c r="G20" i="2"/>
  <c r="G26" i="2" s="1"/>
  <c r="O19" i="2"/>
  <c r="F29" i="2"/>
  <c r="H26" i="2" l="1"/>
  <c r="N27" i="2"/>
  <c r="H37" i="2"/>
  <c r="G39" i="2"/>
  <c r="H39" i="2" s="1"/>
  <c r="G38" i="2"/>
  <c r="M39" i="2"/>
  <c r="O38" i="2"/>
  <c r="N39" i="2"/>
  <c r="O39" i="2" s="1"/>
  <c r="H20" i="2"/>
  <c r="N28" i="2"/>
  <c r="F39" i="2"/>
  <c r="F38" i="2"/>
  <c r="O26" i="2"/>
  <c r="H38" i="2" l="1"/>
</calcChain>
</file>

<file path=xl/sharedStrings.xml><?xml version="1.0" encoding="utf-8"?>
<sst xmlns="http://schemas.openxmlformats.org/spreadsheetml/2006/main" count="118" uniqueCount="106">
  <si>
    <t>Kiadások összesen</t>
  </si>
  <si>
    <t>Bevételek összesen</t>
  </si>
  <si>
    <t>26</t>
  </si>
  <si>
    <t>Finanszírozási kiadások összesen</t>
  </si>
  <si>
    <t>Finanszírozási bevételek és kiadások egyenlege</t>
  </si>
  <si>
    <t>25</t>
  </si>
  <si>
    <t>Függő, átfutó, kiegyenlítő kiadások</t>
  </si>
  <si>
    <t>Finanszírozási bevételek összesen</t>
  </si>
  <si>
    <t>24</t>
  </si>
  <si>
    <t>Áht-n belüli megelőlegezések visszafizetése</t>
  </si>
  <si>
    <t>Függő, átfutó, kiegyenlítő bevételek</t>
  </si>
  <si>
    <t>23</t>
  </si>
  <si>
    <t>Befektetési célú értékpapírok kiadásai</t>
  </si>
  <si>
    <t>Államháztartáson belüli megelőlegezés</t>
  </si>
  <si>
    <t>22</t>
  </si>
  <si>
    <t>Forgatási célú értékpapírok kiadásai</t>
  </si>
  <si>
    <t>Előző évi költségvetési maradványának igénybevétele működési</t>
  </si>
  <si>
    <t>21</t>
  </si>
  <si>
    <t>Likvid hitelek törlesztése</t>
  </si>
  <si>
    <t>Előző év költségvetési maradványának igénybevétele felhalm.</t>
  </si>
  <si>
    <t>20</t>
  </si>
  <si>
    <t>Működési célú hitelek törlesztése</t>
  </si>
  <si>
    <t>Likvid hitel igénybevétele</t>
  </si>
  <si>
    <t>19</t>
  </si>
  <si>
    <t>Felhalmozási célú hitelek törlesztése</t>
  </si>
  <si>
    <t>Felhalmozási célú hitelek felvétele</t>
  </si>
  <si>
    <t>18</t>
  </si>
  <si>
    <t>K9 Finanszírozási kiadások</t>
  </si>
  <si>
    <t>B8 Finanszírozási bevételek</t>
  </si>
  <si>
    <t>17</t>
  </si>
  <si>
    <t>Felhalmozási többlet:</t>
  </si>
  <si>
    <t>Felhalmozási hiány:</t>
  </si>
  <si>
    <t>16</t>
  </si>
  <si>
    <t>Működési többlet:</t>
  </si>
  <si>
    <t>Működési hiány:</t>
  </si>
  <si>
    <t>15</t>
  </si>
  <si>
    <t>Költségvetési többlet</t>
  </si>
  <si>
    <t>Költségvetési hiány</t>
  </si>
  <si>
    <t>14</t>
  </si>
  <si>
    <t>Költségvetési kiadások összesen</t>
  </si>
  <si>
    <t>Költségvetési bevétek összesen</t>
  </si>
  <si>
    <t>13</t>
  </si>
  <si>
    <t>Felhalmozási kiadások összesen:</t>
  </si>
  <si>
    <t>Felhalmozási bevételek összesen:</t>
  </si>
  <si>
    <t>12</t>
  </si>
  <si>
    <t>K8 Egyéb felhalmozási célú kiadások</t>
  </si>
  <si>
    <t>B7 Felhalmozási célú átvett pénzeszközök</t>
  </si>
  <si>
    <t>11</t>
  </si>
  <si>
    <t>K7 Felújítások</t>
  </si>
  <si>
    <t>B5 Felhalmozási bevételek</t>
  </si>
  <si>
    <t>10</t>
  </si>
  <si>
    <t>K6 Beruházások</t>
  </si>
  <si>
    <t>B2 Felhalmozási célú támogatások államháztartáson belülről</t>
  </si>
  <si>
    <t>9</t>
  </si>
  <si>
    <t>Felhalmozási kiadások</t>
  </si>
  <si>
    <t>Felhalmozási bevételek</t>
  </si>
  <si>
    <t>8</t>
  </si>
  <si>
    <t>Működési kiadások összesen:</t>
  </si>
  <si>
    <t>Működési bevételek összesen:</t>
  </si>
  <si>
    <t>7</t>
  </si>
  <si>
    <t>K5 Egyéb működési célú kiadások</t>
  </si>
  <si>
    <t>Előző év költségvetési maradványának igénybevétele műk.</t>
  </si>
  <si>
    <t>6</t>
  </si>
  <si>
    <t>K4 Ellátottak pénzbeli juttatásai</t>
  </si>
  <si>
    <t>B6 Működési célú átvett pénzeszközök</t>
  </si>
  <si>
    <t>5</t>
  </si>
  <si>
    <t>K3 Dologi kiadások</t>
  </si>
  <si>
    <t>B4 Működési bevételek</t>
  </si>
  <si>
    <t>4</t>
  </si>
  <si>
    <t>K2 Munkaadókat terhelő járulékok és szociális hj. adó</t>
  </si>
  <si>
    <t>B3 Közhatalmi bevételek</t>
  </si>
  <si>
    <t>3</t>
  </si>
  <si>
    <t>K1 Személyi juttatások</t>
  </si>
  <si>
    <t>B1 Működési célú támogatások államháztartáson belülről</t>
  </si>
  <si>
    <t>2</t>
  </si>
  <si>
    <t>Működési kiadások</t>
  </si>
  <si>
    <t>Működési bevételek</t>
  </si>
  <si>
    <t>1</t>
  </si>
  <si>
    <t>%</t>
  </si>
  <si>
    <t>összeg</t>
  </si>
  <si>
    <t>előirányzat</t>
  </si>
  <si>
    <t>tény</t>
  </si>
  <si>
    <t>Előirányzat-csoport / kiemelt előirányzat</t>
  </si>
  <si>
    <t>Teljesítés</t>
  </si>
  <si>
    <t>Módosított</t>
  </si>
  <si>
    <t>Eredeti</t>
  </si>
  <si>
    <t>2016.</t>
  </si>
  <si>
    <t>Megnevezés</t>
  </si>
  <si>
    <t>K I A D ÁS O K</t>
  </si>
  <si>
    <t>B E V É T E L E 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</si>
  <si>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</si>
  <si>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</si>
  <si>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</si>
  <si>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</si>
  <si>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</si>
  <si>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</si>
  <si>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</si>
  <si>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</si>
  <si>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</si>
  <si>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</si>
  <si>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</si>
  <si>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</si>
  <si>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M É R L E G E</t>
  </si>
  <si>
    <t>Hajdúnánás Városi Önkormányzat 2017. évi költségvetés bevételeinek és kiadásainak teljesítése nettósított</t>
  </si>
  <si>
    <t>a 7/2018. (IV. 27.)  Önkormányzati Rendelethez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</si>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</sst>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164" fontId="3" fillId="2" borderId="1" xfId="1" applyNumberFormat="1" applyFont="1" applyFill="1" applyBorder="1"/>
    <xf numFmtId="3" fontId="3" fillId="2" borderId="2" xfId="1" applyNumberFormat="1" applyFont="1" applyFill="1" applyBorder="1"/>
    <xf numFmtId="0" fontId="3" fillId="2" borderId="3" xfId="1" applyFont="1" applyFill="1" applyBorder="1"/>
    <xf numFmtId="0" fontId="3" fillId="2" borderId="4" xfId="1" applyFont="1" applyFill="1" applyBorder="1"/>
    <xf numFmtId="164" fontId="3" fillId="2" borderId="5" xfId="1" applyNumberFormat="1" applyFont="1" applyFill="1" applyBorder="1"/>
    <xf numFmtId="49" fontId="2" fillId="0" borderId="6" xfId="1" applyNumberFormat="1" applyFont="1" applyBorder="1" applyAlignment="1">
      <alignment horizontal="center" vertical="center"/>
    </xf>
    <xf numFmtId="0" fontId="2" fillId="3" borderId="7" xfId="1" applyFont="1" applyFill="1" applyBorder="1"/>
    <xf numFmtId="0" fontId="3" fillId="2" borderId="7" xfId="1" applyFont="1" applyFill="1" applyBorder="1"/>
    <xf numFmtId="3" fontId="2" fillId="0" borderId="8" xfId="1" applyNumberFormat="1" applyFont="1" applyBorder="1"/>
    <xf numFmtId="3" fontId="2" fillId="0" borderId="9" xfId="1" applyNumberFormat="1" applyFont="1" applyBorder="1"/>
    <xf numFmtId="3" fontId="2" fillId="0" borderId="10" xfId="1" applyNumberFormat="1" applyFont="1" applyBorder="1"/>
    <xf numFmtId="0" fontId="2" fillId="0" borderId="11" xfId="1" applyFont="1" applyBorder="1"/>
    <xf numFmtId="0" fontId="2" fillId="0" borderId="12" xfId="1" applyFont="1" applyBorder="1"/>
    <xf numFmtId="164" fontId="2" fillId="0" borderId="6" xfId="1" applyNumberFormat="1" applyFont="1" applyBorder="1"/>
    <xf numFmtId="3" fontId="2" fillId="0" borderId="13" xfId="1" applyNumberFormat="1" applyFont="1" applyBorder="1"/>
    <xf numFmtId="3" fontId="2" fillId="0" borderId="14" xfId="1" applyNumberFormat="1" applyFont="1" applyBorder="1"/>
    <xf numFmtId="0" fontId="2" fillId="0" borderId="15" xfId="1" applyFont="1" applyBorder="1"/>
    <xf numFmtId="0" fontId="2" fillId="0" borderId="16" xfId="1" applyFont="1" applyBorder="1"/>
    <xf numFmtId="3" fontId="2" fillId="0" borderId="17" xfId="1" applyNumberFormat="1" applyFont="1" applyBorder="1"/>
    <xf numFmtId="3" fontId="2" fillId="0" borderId="18" xfId="1" applyNumberFormat="1" applyFont="1" applyBorder="1"/>
    <xf numFmtId="0" fontId="2" fillId="0" borderId="19" xfId="1" applyFont="1" applyBorder="1"/>
    <xf numFmtId="0" fontId="2" fillId="0" borderId="20" xfId="1" applyFont="1" applyBorder="1"/>
    <xf numFmtId="164" fontId="2" fillId="0" borderId="21" xfId="1" applyNumberFormat="1" applyFont="1" applyBorder="1"/>
    <xf numFmtId="0" fontId="2" fillId="0" borderId="14" xfId="1" applyFont="1" applyBorder="1"/>
    <xf numFmtId="3" fontId="2" fillId="0" borderId="22" xfId="1" applyNumberFormat="1" applyFont="1" applyBorder="1"/>
    <xf numFmtId="0" fontId="2" fillId="0" borderId="18" xfId="1" applyFont="1" applyBorder="1"/>
    <xf numFmtId="3" fontId="2" fillId="0" borderId="23" xfId="1" applyNumberFormat="1" applyFont="1" applyBorder="1"/>
    <xf numFmtId="3" fontId="2" fillId="0" borderId="24" xfId="1" applyNumberFormat="1" applyFont="1" applyBorder="1"/>
    <xf numFmtId="3" fontId="2" fillId="0" borderId="25" xfId="1" applyNumberFormat="1" applyFont="1" applyBorder="1"/>
    <xf numFmtId="0" fontId="2" fillId="0" borderId="26" xfId="1" applyFont="1" applyBorder="1"/>
    <xf numFmtId="0" fontId="2" fillId="0" borderId="27" xfId="1" applyFont="1" applyBorder="1"/>
    <xf numFmtId="3" fontId="2" fillId="0" borderId="28" xfId="1" applyNumberFormat="1" applyFont="1" applyBorder="1"/>
    <xf numFmtId="0" fontId="2" fillId="0" borderId="25" xfId="1" applyFont="1" applyBorder="1"/>
    <xf numFmtId="3" fontId="3" fillId="2" borderId="29" xfId="1" applyNumberFormat="1" applyFont="1" applyFill="1" applyBorder="1"/>
    <xf numFmtId="3" fontId="3" fillId="2" borderId="30" xfId="1" applyNumberFormat="1" applyFont="1" applyFill="1" applyBorder="1"/>
    <xf numFmtId="3" fontId="3" fillId="2" borderId="31" xfId="1" applyNumberFormat="1" applyFont="1" applyFill="1" applyBorder="1"/>
    <xf numFmtId="0" fontId="3" fillId="2" borderId="32" xfId="1" applyFont="1" applyFill="1" applyBorder="1"/>
    <xf numFmtId="0" fontId="3" fillId="2" borderId="33" xfId="1" applyFont="1" applyFill="1" applyBorder="1"/>
    <xf numFmtId="3" fontId="4" fillId="0" borderId="0" xfId="1" applyNumberFormat="1" applyFont="1" applyBorder="1"/>
    <xf numFmtId="3" fontId="3" fillId="2" borderId="34" xfId="1" applyNumberFormat="1" applyFont="1" applyFill="1" applyBorder="1"/>
    <xf numFmtId="0" fontId="2" fillId="0" borderId="0" xfId="1" applyFont="1" applyFill="1"/>
    <xf numFmtId="3" fontId="4" fillId="0" borderId="0" xfId="1" applyNumberFormat="1" applyFont="1" applyFill="1" applyBorder="1"/>
    <xf numFmtId="3" fontId="2" fillId="0" borderId="0" xfId="1" applyNumberFormat="1" applyFont="1" applyFill="1"/>
    <xf numFmtId="3" fontId="3" fillId="0" borderId="23" xfId="1" applyNumberFormat="1" applyFont="1" applyFill="1" applyBorder="1"/>
    <xf numFmtId="3" fontId="3" fillId="0" borderId="24" xfId="1" applyNumberFormat="1" applyFont="1" applyFill="1" applyBorder="1"/>
    <xf numFmtId="3" fontId="3" fillId="0" borderId="25" xfId="1" applyNumberFormat="1" applyFont="1" applyFill="1" applyBorder="1"/>
    <xf numFmtId="0" fontId="3" fillId="0" borderId="26" xfId="1" applyFont="1" applyFill="1" applyBorder="1"/>
    <xf numFmtId="0" fontId="2" fillId="0" borderId="27" xfId="1" applyFont="1" applyFill="1" applyBorder="1"/>
    <xf numFmtId="3" fontId="3" fillId="0" borderId="28" xfId="1" applyNumberFormat="1" applyFont="1" applyFill="1" applyBorder="1"/>
    <xf numFmtId="0" fontId="3" fillId="0" borderId="25" xfId="1" applyFont="1" applyFill="1" applyBorder="1"/>
    <xf numFmtId="3" fontId="2" fillId="0" borderId="35" xfId="1" applyNumberFormat="1" applyFont="1" applyBorder="1"/>
    <xf numFmtId="0" fontId="2" fillId="0" borderId="36" xfId="1" applyFont="1" applyBorder="1"/>
    <xf numFmtId="0" fontId="2" fillId="0" borderId="37" xfId="1" applyFont="1" applyBorder="1"/>
    <xf numFmtId="0" fontId="2" fillId="0" borderId="35" xfId="1" applyFont="1" applyBorder="1"/>
    <xf numFmtId="0" fontId="2" fillId="0" borderId="32" xfId="1" applyFont="1" applyBorder="1"/>
    <xf numFmtId="3" fontId="2" fillId="0" borderId="38" xfId="1" applyNumberFormat="1" applyFont="1" applyBorder="1"/>
    <xf numFmtId="0" fontId="2" fillId="0" borderId="39" xfId="1" applyFont="1" applyBorder="1"/>
    <xf numFmtId="0" fontId="2" fillId="0" borderId="40" xfId="1" applyFont="1" applyBorder="1"/>
    <xf numFmtId="0" fontId="2" fillId="2" borderId="41" xfId="1" applyFont="1" applyFill="1" applyBorder="1" applyAlignment="1">
      <alignment horizontal="center"/>
    </xf>
    <xf numFmtId="0" fontId="2" fillId="2" borderId="42" xfId="1" applyFont="1" applyFill="1" applyBorder="1" applyAlignment="1">
      <alignment horizontal="center"/>
    </xf>
    <xf numFmtId="0" fontId="2" fillId="2" borderId="43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36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44" xfId="1" applyFont="1" applyFill="1" applyBorder="1" applyAlignment="1">
      <alignment horizontal="center"/>
    </xf>
    <xf numFmtId="0" fontId="1" fillId="0" borderId="45" xfId="1" applyBorder="1" applyAlignment="1">
      <alignment horizontal="center"/>
    </xf>
    <xf numFmtId="0" fontId="2" fillId="2" borderId="22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35" xfId="1" applyFont="1" applyFill="1" applyBorder="1" applyAlignment="1">
      <alignment horizontal="center"/>
    </xf>
    <xf numFmtId="0" fontId="2" fillId="2" borderId="46" xfId="1" applyFont="1" applyFill="1" applyBorder="1" applyAlignment="1">
      <alignment horizontal="center"/>
    </xf>
    <xf numFmtId="0" fontId="3" fillId="2" borderId="47" xfId="1" applyFont="1" applyFill="1" applyBorder="1" applyAlignment="1">
      <alignment horizontal="center"/>
    </xf>
    <xf numFmtId="0" fontId="3" fillId="2" borderId="48" xfId="1" applyFont="1" applyFill="1" applyBorder="1" applyAlignment="1">
      <alignment horizontal="center"/>
    </xf>
    <xf numFmtId="0" fontId="3" fillId="2" borderId="49" xfId="1" applyFont="1" applyFill="1" applyBorder="1" applyAlignment="1">
      <alignment horizontal="center"/>
    </xf>
    <xf numFmtId="0" fontId="3" fillId="2" borderId="50" xfId="1" applyFont="1" applyFill="1" applyBorder="1" applyAlignment="1">
      <alignment horizontal="center"/>
    </xf>
    <xf numFmtId="0" fontId="3" fillId="2" borderId="51" xfId="1" applyFont="1" applyFill="1" applyBorder="1" applyAlignment="1">
      <alignment horizontal="center"/>
    </xf>
    <xf numFmtId="0" fontId="3" fillId="2" borderId="52" xfId="1" applyFont="1" applyFill="1" applyBorder="1" applyAlignment="1">
      <alignment horizontal="center"/>
    </xf>
    <xf numFmtId="0" fontId="3" fillId="2" borderId="53" xfId="1" applyFont="1" applyFill="1" applyBorder="1" applyAlignment="1">
      <alignment horizontal="center"/>
    </xf>
    <xf numFmtId="3" fontId="2" fillId="0" borderId="10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</cellXfs>
  <cellStyles count="2">
    <cellStyle name="Normál" xfId="0" builtinId="0"/>
    <cellStyle name="Normál 2" xfId="1" xr:uid="{52B99AE2-15D9-4B48-8FAB-566154654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%20&#233;vi%20besz&#225;mol&#243;%201-3.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Kiadások"/>
    </sheetNames>
    <sheetDataSet>
      <sheetData sheetId="0">
        <row r="11">
          <cell r="AC11">
            <v>2338430</v>
          </cell>
          <cell r="AD11">
            <v>2477574</v>
          </cell>
          <cell r="AE11">
            <v>2178142</v>
          </cell>
        </row>
        <row r="15">
          <cell r="AC15">
            <v>755000</v>
          </cell>
          <cell r="AD15">
            <v>755000</v>
          </cell>
          <cell r="AE15">
            <v>729052</v>
          </cell>
        </row>
        <row r="26">
          <cell r="AC26">
            <v>320923</v>
          </cell>
          <cell r="AD26">
            <v>372147</v>
          </cell>
          <cell r="AE26">
            <v>346153</v>
          </cell>
        </row>
        <row r="27">
          <cell r="AC27">
            <v>0</v>
          </cell>
          <cell r="AD27">
            <v>8447</v>
          </cell>
          <cell r="AE27">
            <v>8828</v>
          </cell>
        </row>
        <row r="30">
          <cell r="AC30">
            <v>324291</v>
          </cell>
          <cell r="AD30">
            <v>1364004</v>
          </cell>
          <cell r="AE30">
            <v>1374332</v>
          </cell>
        </row>
        <row r="31">
          <cell r="AC31">
            <v>80000</v>
          </cell>
          <cell r="AD31">
            <v>81790</v>
          </cell>
          <cell r="AE31">
            <v>63417</v>
          </cell>
        </row>
        <row r="32">
          <cell r="AC32">
            <v>4000</v>
          </cell>
          <cell r="AD32">
            <v>42961</v>
          </cell>
          <cell r="AE32">
            <v>43237</v>
          </cell>
        </row>
        <row r="36">
          <cell r="AC36">
            <v>102276</v>
          </cell>
          <cell r="AD36">
            <v>99026</v>
          </cell>
          <cell r="AE36">
            <v>47576</v>
          </cell>
        </row>
        <row r="43">
          <cell r="AC43">
            <v>0</v>
          </cell>
          <cell r="AD43">
            <v>1200000</v>
          </cell>
          <cell r="AE43">
            <v>1141852</v>
          </cell>
        </row>
        <row r="48">
          <cell r="AC48">
            <v>683</v>
          </cell>
        </row>
        <row r="49">
          <cell r="AC49">
            <v>10451</v>
          </cell>
        </row>
        <row r="50">
          <cell r="AC50">
            <v>0</v>
          </cell>
        </row>
        <row r="51">
          <cell r="AC51">
            <v>0</v>
          </cell>
        </row>
        <row r="52">
          <cell r="AC52">
            <v>0</v>
          </cell>
        </row>
        <row r="54">
          <cell r="AC54">
            <v>36567</v>
          </cell>
          <cell r="AD54">
            <v>36567</v>
          </cell>
          <cell r="AE54">
            <v>36567</v>
          </cell>
        </row>
        <row r="55">
          <cell r="AC55">
            <v>3379</v>
          </cell>
          <cell r="AD55">
            <v>3379</v>
          </cell>
          <cell r="AE55">
            <v>3379</v>
          </cell>
        </row>
        <row r="56">
          <cell r="AC56">
            <v>19203</v>
          </cell>
          <cell r="AD56">
            <v>19203</v>
          </cell>
          <cell r="AE56">
            <v>19203</v>
          </cell>
        </row>
      </sheetData>
      <sheetData sheetId="1">
        <row r="11">
          <cell r="AC11">
            <v>1530901</v>
          </cell>
          <cell r="AD11">
            <v>1541609</v>
          </cell>
          <cell r="AE11">
            <v>1389671</v>
          </cell>
        </row>
        <row r="12">
          <cell r="AC12">
            <v>249650</v>
          </cell>
          <cell r="AD12">
            <v>264032</v>
          </cell>
          <cell r="AE12">
            <v>251371</v>
          </cell>
        </row>
        <row r="13">
          <cell r="AC13">
            <v>1039404</v>
          </cell>
          <cell r="AD13">
            <v>1247505</v>
          </cell>
          <cell r="AE13">
            <v>1109926</v>
          </cell>
        </row>
        <row r="14">
          <cell r="AC14">
            <v>41750</v>
          </cell>
          <cell r="AD14">
            <v>55437</v>
          </cell>
          <cell r="AE14">
            <v>51936</v>
          </cell>
        </row>
        <row r="27">
          <cell r="AC27">
            <v>402797</v>
          </cell>
          <cell r="AD27">
            <v>448763</v>
          </cell>
          <cell r="AE27">
            <v>299273</v>
          </cell>
        </row>
        <row r="39">
          <cell r="AC39">
            <v>500803</v>
          </cell>
          <cell r="AD39">
            <v>1417702</v>
          </cell>
          <cell r="AE39">
            <v>1134906</v>
          </cell>
        </row>
        <row r="40">
          <cell r="AC40">
            <v>123045</v>
          </cell>
          <cell r="AD40">
            <v>239329</v>
          </cell>
          <cell r="AE40">
            <v>218878</v>
          </cell>
        </row>
        <row r="41">
          <cell r="AC41">
            <v>56843</v>
          </cell>
          <cell r="AD41">
            <v>58225</v>
          </cell>
          <cell r="AE41">
            <v>37395</v>
          </cell>
        </row>
        <row r="45">
          <cell r="AC45">
            <v>50010</v>
          </cell>
          <cell r="AD45">
            <v>50010</v>
          </cell>
          <cell r="AE45">
            <v>50000</v>
          </cell>
        </row>
        <row r="46">
          <cell r="AC46">
            <v>0</v>
          </cell>
          <cell r="AD46">
            <v>0</v>
          </cell>
          <cell r="AE46">
            <v>0</v>
          </cell>
        </row>
        <row r="47">
          <cell r="AC47">
            <v>0</v>
          </cell>
          <cell r="AD47">
            <v>1200000</v>
          </cell>
          <cell r="AE47">
            <v>1141852</v>
          </cell>
        </row>
        <row r="48">
          <cell r="AC48">
            <v>0</v>
          </cell>
          <cell r="AD48">
            <v>0</v>
          </cell>
          <cell r="AE48">
            <v>0</v>
          </cell>
        </row>
        <row r="49">
          <cell r="AC49">
            <v>0</v>
          </cell>
          <cell r="AD49">
            <v>0</v>
          </cell>
          <cell r="AE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79AA-3058-4F31-99E3-E48359886121}">
  <sheetPr>
    <pageSetUpPr fitToPage="1"/>
  </sheetPr>
  <dimension ref="A1:S614"/>
  <sheetViews>
    <sheetView tabSelected="1" zoomScale="60" zoomScaleNormal="60" workbookViewId="0">
      <selection activeCell="Z4" sqref="Z4"/>
    </sheetView>
  </sheetViews>
  <sheetFormatPr defaultRowHeight="12.75" x14ac:dyDescent="0.2"/>
  <cols>
    <col min="1" max="1" width="4.7109375" style="3" customWidth="1"/>
    <col min="2" max="2" width="1.7109375" style="1" customWidth="1"/>
    <col min="3" max="3" width="55" style="1" customWidth="1"/>
    <col min="4" max="4" width="10.85546875" style="1" customWidth="1"/>
    <col min="5" max="5" width="9.7109375" style="1" customWidth="1"/>
    <col min="6" max="7" width="9.85546875" style="1" customWidth="1"/>
    <col min="8" max="8" width="8.85546875" style="2" customWidth="1"/>
    <col min="9" max="9" width="1.7109375" style="1" customWidth="1"/>
    <col min="10" max="10" width="52.7109375" style="1" customWidth="1"/>
    <col min="11" max="11" width="11.42578125" style="1" customWidth="1"/>
    <col min="12" max="12" width="9.85546875" style="1" customWidth="1"/>
    <col min="13" max="13" width="9.7109375" style="1" customWidth="1"/>
    <col min="14" max="14" width="9.85546875" style="1" customWidth="1"/>
    <col min="15" max="15" width="9.42578125" style="2" customWidth="1"/>
    <col min="16" max="16" width="9.140625" style="1"/>
    <col min="17" max="17" width="9.140625" style="1" hidden="1" customWidth="1"/>
    <col min="18" max="16384" width="9.140625" style="1"/>
  </cols>
  <sheetData>
    <row r="1" spans="1:17" x14ac:dyDescent="0.2">
      <c r="O1" s="93" t="s">
        <v>105</v>
      </c>
    </row>
    <row r="2" spans="1:17" x14ac:dyDescent="0.2">
      <c r="O2" s="92" t="s">
        <v>104</v>
      </c>
    </row>
    <row r="3" spans="1:17" x14ac:dyDescent="0.2">
      <c r="C3" s="91"/>
      <c r="D3" s="91"/>
      <c r="O3" s="90"/>
    </row>
    <row r="5" spans="1:17" ht="15.75" x14ac:dyDescent="0.2">
      <c r="B5" s="89" t="s">
        <v>103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7" ht="15.75" x14ac:dyDescent="0.2">
      <c r="B6" s="89" t="s">
        <v>102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7" ht="14.25" x14ac:dyDescent="0.2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7" x14ac:dyDescent="0.2">
      <c r="E8" s="2"/>
    </row>
    <row r="9" spans="1:17" x14ac:dyDescent="0.2">
      <c r="E9" s="2"/>
      <c r="F9" s="2"/>
      <c r="G9" s="2"/>
    </row>
    <row r="10" spans="1:17" s="3" customFormat="1" ht="20.100000000000001" customHeight="1" thickBot="1" x14ac:dyDescent="0.3">
      <c r="B10" s="86" t="s">
        <v>101</v>
      </c>
      <c r="C10" s="86"/>
      <c r="D10" s="85" t="s">
        <v>100</v>
      </c>
      <c r="E10" s="85" t="s">
        <v>99</v>
      </c>
      <c r="F10" s="85" t="s">
        <v>98</v>
      </c>
      <c r="G10" s="85" t="s">
        <v>97</v>
      </c>
      <c r="H10" s="84" t="s">
        <v>96</v>
      </c>
      <c r="I10" s="87" t="s">
        <v>95</v>
      </c>
      <c r="J10" s="86"/>
      <c r="K10" s="85" t="s">
        <v>94</v>
      </c>
      <c r="L10" s="85" t="s">
        <v>93</v>
      </c>
      <c r="M10" s="85" t="s">
        <v>92</v>
      </c>
      <c r="N10" s="85" t="s">
        <v>91</v>
      </c>
      <c r="O10" s="84" t="s">
        <v>90</v>
      </c>
    </row>
    <row r="11" spans="1:17" ht="15" customHeight="1" thickTop="1" x14ac:dyDescent="0.2">
      <c r="B11" s="83" t="s">
        <v>89</v>
      </c>
      <c r="C11" s="82"/>
      <c r="D11" s="82"/>
      <c r="E11" s="82"/>
      <c r="F11" s="82"/>
      <c r="G11" s="82"/>
      <c r="H11" s="82"/>
      <c r="I11" s="81" t="s">
        <v>88</v>
      </c>
      <c r="J11" s="80"/>
      <c r="K11" s="79"/>
      <c r="L11" s="79"/>
      <c r="M11" s="79"/>
      <c r="N11" s="78"/>
      <c r="O11" s="77"/>
    </row>
    <row r="12" spans="1:17" ht="15" customHeight="1" x14ac:dyDescent="0.2">
      <c r="B12" s="76" t="s">
        <v>87</v>
      </c>
      <c r="C12" s="74"/>
      <c r="D12" s="73" t="s">
        <v>86</v>
      </c>
      <c r="E12" s="73" t="s">
        <v>85</v>
      </c>
      <c r="F12" s="72" t="s">
        <v>84</v>
      </c>
      <c r="G12" s="71" t="s">
        <v>83</v>
      </c>
      <c r="H12" s="70"/>
      <c r="I12" s="75" t="s">
        <v>87</v>
      </c>
      <c r="J12" s="74"/>
      <c r="K12" s="73" t="s">
        <v>86</v>
      </c>
      <c r="L12" s="73" t="s">
        <v>85</v>
      </c>
      <c r="M12" s="72" t="s">
        <v>84</v>
      </c>
      <c r="N12" s="71" t="s">
        <v>83</v>
      </c>
      <c r="O12" s="70"/>
    </row>
    <row r="13" spans="1:17" ht="15" customHeight="1" thickBot="1" x14ac:dyDescent="0.25">
      <c r="B13" s="69" t="s">
        <v>82</v>
      </c>
      <c r="C13" s="65"/>
      <c r="D13" s="64" t="s">
        <v>81</v>
      </c>
      <c r="E13" s="64" t="s">
        <v>80</v>
      </c>
      <c r="F13" s="63" t="s">
        <v>80</v>
      </c>
      <c r="G13" s="68" t="s">
        <v>79</v>
      </c>
      <c r="H13" s="67" t="s">
        <v>78</v>
      </c>
      <c r="I13" s="66" t="s">
        <v>82</v>
      </c>
      <c r="J13" s="65"/>
      <c r="K13" s="64" t="s">
        <v>81</v>
      </c>
      <c r="L13" s="64" t="s">
        <v>80</v>
      </c>
      <c r="M13" s="64" t="s">
        <v>80</v>
      </c>
      <c r="N13" s="63" t="s">
        <v>79</v>
      </c>
      <c r="O13" s="62" t="s">
        <v>78</v>
      </c>
    </row>
    <row r="14" spans="1:17" ht="15" customHeight="1" thickTop="1" x14ac:dyDescent="0.2">
      <c r="A14" s="9" t="s">
        <v>77</v>
      </c>
      <c r="B14" s="34" t="s">
        <v>76</v>
      </c>
      <c r="C14" s="61"/>
      <c r="D14" s="61"/>
      <c r="E14" s="61"/>
      <c r="F14" s="36"/>
      <c r="G14" s="60"/>
      <c r="H14" s="59"/>
      <c r="I14" s="34" t="s">
        <v>75</v>
      </c>
      <c r="J14" s="58"/>
      <c r="K14" s="36"/>
      <c r="L14" s="32"/>
      <c r="M14" s="32"/>
      <c r="N14" s="31"/>
      <c r="O14" s="30"/>
      <c r="Q14" s="2" t="e">
        <f>SUM(#REF!+#REF!)</f>
        <v>#REF!</v>
      </c>
    </row>
    <row r="15" spans="1:17" ht="15" customHeight="1" x14ac:dyDescent="0.2">
      <c r="A15" s="9" t="s">
        <v>74</v>
      </c>
      <c r="B15" s="25"/>
      <c r="C15" s="57" t="s">
        <v>73</v>
      </c>
      <c r="D15" s="54">
        <v>2045106</v>
      </c>
      <c r="E15" s="54">
        <f>[1]Bevételek!AC11</f>
        <v>2338430</v>
      </c>
      <c r="F15" s="54">
        <f>[1]Bevételek!AD11</f>
        <v>2477574</v>
      </c>
      <c r="G15" s="54">
        <f>[1]Bevételek!AE11</f>
        <v>2178142</v>
      </c>
      <c r="H15" s="26">
        <f>G15/F15*100</f>
        <v>87.914306494982597</v>
      </c>
      <c r="I15" s="25"/>
      <c r="J15" s="57" t="s">
        <v>72</v>
      </c>
      <c r="K15" s="54">
        <v>1372666</v>
      </c>
      <c r="L15" s="23">
        <f>[1]Kiadások!AC11</f>
        <v>1530901</v>
      </c>
      <c r="M15" s="23">
        <f>[1]Kiadások!AD11</f>
        <v>1541609</v>
      </c>
      <c r="N15" s="23">
        <f>[1]Kiadások!AE11</f>
        <v>1389671</v>
      </c>
      <c r="O15" s="17">
        <f>N15/M15*100</f>
        <v>90.144193501724502</v>
      </c>
      <c r="Q15" s="2" t="e">
        <f>SUM(#REF!+#REF!)</f>
        <v>#REF!</v>
      </c>
    </row>
    <row r="16" spans="1:17" ht="15" customHeight="1" x14ac:dyDescent="0.2">
      <c r="A16" s="9" t="s">
        <v>71</v>
      </c>
      <c r="B16" s="25"/>
      <c r="C16" s="57" t="s">
        <v>70</v>
      </c>
      <c r="D16" s="54">
        <v>710687</v>
      </c>
      <c r="E16" s="54">
        <f>[1]Bevételek!AC15</f>
        <v>755000</v>
      </c>
      <c r="F16" s="54">
        <f>[1]Bevételek!AD15</f>
        <v>755000</v>
      </c>
      <c r="G16" s="54">
        <f>[1]Bevételek!AE15</f>
        <v>729052</v>
      </c>
      <c r="H16" s="26">
        <f>G16/F16*100</f>
        <v>96.563178807947011</v>
      </c>
      <c r="I16" s="25"/>
      <c r="J16" s="24" t="s">
        <v>69</v>
      </c>
      <c r="K16" s="23">
        <v>278429</v>
      </c>
      <c r="L16" s="23">
        <f>[1]Kiadások!AC12</f>
        <v>249650</v>
      </c>
      <c r="M16" s="23">
        <f>[1]Kiadások!AD12</f>
        <v>264032</v>
      </c>
      <c r="N16" s="23">
        <f>[1]Kiadások!AE12</f>
        <v>251371</v>
      </c>
      <c r="O16" s="17">
        <f>N16/M16*100</f>
        <v>95.20474790934432</v>
      </c>
    </row>
    <row r="17" spans="1:19" ht="15" customHeight="1" x14ac:dyDescent="0.2">
      <c r="A17" s="9" t="s">
        <v>68</v>
      </c>
      <c r="B17" s="25"/>
      <c r="C17" s="57" t="s">
        <v>67</v>
      </c>
      <c r="D17" s="54">
        <v>318467</v>
      </c>
      <c r="E17" s="54">
        <f>[1]Bevételek!AC26</f>
        <v>320923</v>
      </c>
      <c r="F17" s="54">
        <f>[1]Bevételek!AD26</f>
        <v>372147</v>
      </c>
      <c r="G17" s="54">
        <f>[1]Bevételek!AE26</f>
        <v>346153</v>
      </c>
      <c r="H17" s="26">
        <f>G17/F17*100</f>
        <v>93.01512574332186</v>
      </c>
      <c r="I17" s="25"/>
      <c r="J17" s="24" t="s">
        <v>66</v>
      </c>
      <c r="K17" s="23">
        <v>1052582</v>
      </c>
      <c r="L17" s="23">
        <f>[1]Kiadások!AC13</f>
        <v>1039404</v>
      </c>
      <c r="M17" s="23">
        <f>[1]Kiadások!AD13</f>
        <v>1247505</v>
      </c>
      <c r="N17" s="23">
        <f>[1]Kiadások!AE13</f>
        <v>1109926</v>
      </c>
      <c r="O17" s="17">
        <f>N17/M17*100</f>
        <v>88.971667448226668</v>
      </c>
    </row>
    <row r="18" spans="1:19" ht="15" customHeight="1" x14ac:dyDescent="0.2">
      <c r="A18" s="9" t="s">
        <v>65</v>
      </c>
      <c r="B18" s="25"/>
      <c r="C18" s="57" t="s">
        <v>64</v>
      </c>
      <c r="D18" s="54">
        <v>1318</v>
      </c>
      <c r="E18" s="54">
        <f>[1]Bevételek!AC27</f>
        <v>0</v>
      </c>
      <c r="F18" s="54">
        <f>[1]Bevételek!AD27</f>
        <v>8447</v>
      </c>
      <c r="G18" s="54">
        <f>[1]Bevételek!AE27</f>
        <v>8828</v>
      </c>
      <c r="H18" s="26">
        <f>G18/F18*100</f>
        <v>104.51047709245887</v>
      </c>
      <c r="I18" s="25"/>
      <c r="J18" s="24" t="s">
        <v>63</v>
      </c>
      <c r="K18" s="23">
        <v>73903</v>
      </c>
      <c r="L18" s="23">
        <f>[1]Kiadások!AC14</f>
        <v>41750</v>
      </c>
      <c r="M18" s="23">
        <f>[1]Kiadások!AD14</f>
        <v>55437</v>
      </c>
      <c r="N18" s="23">
        <f>[1]Kiadások!AE14</f>
        <v>51936</v>
      </c>
      <c r="O18" s="17">
        <f>N18/M18*100</f>
        <v>93.684723199307314</v>
      </c>
      <c r="R18" s="42"/>
    </row>
    <row r="19" spans="1:19" ht="15" customHeight="1" thickBot="1" x14ac:dyDescent="0.25">
      <c r="A19" s="9" t="s">
        <v>62</v>
      </c>
      <c r="B19" s="56"/>
      <c r="C19" s="55" t="s">
        <v>61</v>
      </c>
      <c r="D19" s="54">
        <v>110304</v>
      </c>
      <c r="E19" s="14">
        <f>SUM([1]Bevételek!AC48:AC52)</f>
        <v>11134</v>
      </c>
      <c r="F19" s="14">
        <v>40075</v>
      </c>
      <c r="G19" s="14">
        <v>40075</v>
      </c>
      <c r="H19" s="26">
        <f>G19/F19*100</f>
        <v>100</v>
      </c>
      <c r="I19" s="25"/>
      <c r="J19" s="24" t="s">
        <v>60</v>
      </c>
      <c r="K19" s="23">
        <v>292011</v>
      </c>
      <c r="L19" s="23">
        <f>[1]Kiadások!AC27</f>
        <v>402797</v>
      </c>
      <c r="M19" s="23">
        <f>[1]Kiadások!AD27</f>
        <v>448763</v>
      </c>
      <c r="N19" s="23">
        <f>[1]Kiadások!AE27</f>
        <v>299273</v>
      </c>
      <c r="O19" s="17">
        <f>N19/M19*100</f>
        <v>66.688430195894043</v>
      </c>
      <c r="R19" s="42"/>
    </row>
    <row r="20" spans="1:19" ht="15" customHeight="1" thickTop="1" thickBot="1" x14ac:dyDescent="0.25">
      <c r="A20" s="9" t="s">
        <v>59</v>
      </c>
      <c r="B20" s="7" t="s">
        <v>58</v>
      </c>
      <c r="C20" s="6"/>
      <c r="D20" s="5">
        <f>SUM(D14:D19)</f>
        <v>3185882</v>
      </c>
      <c r="E20" s="5">
        <f>SUM(E14:E19)</f>
        <v>3425487</v>
      </c>
      <c r="F20" s="5">
        <f>SUM(F14:F19)</f>
        <v>3653243</v>
      </c>
      <c r="G20" s="5">
        <f>SUM(G14:G19)</f>
        <v>3302250</v>
      </c>
      <c r="H20" s="8">
        <f>G20/F20*100</f>
        <v>90.392289809355688</v>
      </c>
      <c r="I20" s="7" t="s">
        <v>57</v>
      </c>
      <c r="J20" s="6"/>
      <c r="K20" s="5">
        <f>SUM(K15:K19)</f>
        <v>3069591</v>
      </c>
      <c r="L20" s="5">
        <f>SUM(L15:L19)</f>
        <v>3264502</v>
      </c>
      <c r="M20" s="5">
        <f>SUM(M15:M19)</f>
        <v>3557346</v>
      </c>
      <c r="N20" s="5">
        <f>SUM(N15:N19)</f>
        <v>3102177</v>
      </c>
      <c r="O20" s="4">
        <f>N20/M20*100</f>
        <v>87.20481505032123</v>
      </c>
      <c r="Q20" s="2" t="e">
        <f>SUM(O17+O18+#REF!+#REF!)</f>
        <v>#REF!</v>
      </c>
      <c r="R20" s="42"/>
    </row>
    <row r="21" spans="1:19" s="44" customFormat="1" ht="15" customHeight="1" thickTop="1" x14ac:dyDescent="0.2">
      <c r="A21" s="9" t="s">
        <v>56</v>
      </c>
      <c r="B21" s="51" t="s">
        <v>55</v>
      </c>
      <c r="C21" s="50"/>
      <c r="D21" s="53"/>
      <c r="E21" s="49"/>
      <c r="F21" s="49"/>
      <c r="G21" s="48"/>
      <c r="H21" s="52"/>
      <c r="I21" s="51" t="s">
        <v>54</v>
      </c>
      <c r="J21" s="50"/>
      <c r="K21" s="49"/>
      <c r="L21" s="49"/>
      <c r="M21" s="49"/>
      <c r="N21" s="48"/>
      <c r="O21" s="47"/>
      <c r="Q21" s="46"/>
      <c r="R21" s="45"/>
    </row>
    <row r="22" spans="1:19" ht="15" customHeight="1" x14ac:dyDescent="0.2">
      <c r="A22" s="9" t="s">
        <v>53</v>
      </c>
      <c r="B22" s="25"/>
      <c r="C22" s="24" t="s">
        <v>52</v>
      </c>
      <c r="D22" s="23">
        <v>192965</v>
      </c>
      <c r="E22" s="23">
        <f>[1]Bevételek!AC30</f>
        <v>324291</v>
      </c>
      <c r="F22" s="23">
        <f>[1]Bevételek!AD30</f>
        <v>1364004</v>
      </c>
      <c r="G22" s="23">
        <f>[1]Bevételek!AE30</f>
        <v>1374332</v>
      </c>
      <c r="H22" s="26">
        <f>G22/F22*100</f>
        <v>100.75718253025651</v>
      </c>
      <c r="I22" s="25"/>
      <c r="J22" s="24" t="s">
        <v>51</v>
      </c>
      <c r="K22" s="23">
        <v>233125</v>
      </c>
      <c r="L22" s="23">
        <f>[1]Kiadások!AC39</f>
        <v>500803</v>
      </c>
      <c r="M22" s="23">
        <f>[1]Kiadások!AD39</f>
        <v>1417702</v>
      </c>
      <c r="N22" s="23">
        <f>[1]Kiadások!AE39</f>
        <v>1134906</v>
      </c>
      <c r="O22" s="17">
        <f>N22/M22*100</f>
        <v>80.052507508630171</v>
      </c>
      <c r="R22" s="42"/>
    </row>
    <row r="23" spans="1:19" ht="15" customHeight="1" x14ac:dyDescent="0.2">
      <c r="A23" s="9" t="s">
        <v>50</v>
      </c>
      <c r="B23" s="25"/>
      <c r="C23" s="24" t="s">
        <v>49</v>
      </c>
      <c r="D23" s="23">
        <v>57852</v>
      </c>
      <c r="E23" s="23">
        <f>[1]Bevételek!AC31</f>
        <v>80000</v>
      </c>
      <c r="F23" s="23">
        <f>[1]Bevételek!AD31</f>
        <v>81790</v>
      </c>
      <c r="G23" s="23">
        <f>[1]Bevételek!AE31</f>
        <v>63417</v>
      </c>
      <c r="H23" s="26">
        <f>G23/F23*100</f>
        <v>77.53637363980927</v>
      </c>
      <c r="I23" s="25"/>
      <c r="J23" s="24" t="s">
        <v>48</v>
      </c>
      <c r="K23" s="23">
        <v>63468</v>
      </c>
      <c r="L23" s="23">
        <f>[1]Kiadások!AC40</f>
        <v>123045</v>
      </c>
      <c r="M23" s="23">
        <f>[1]Kiadások!AD40</f>
        <v>239329</v>
      </c>
      <c r="N23" s="23">
        <f>[1]Kiadások!AE40</f>
        <v>218878</v>
      </c>
      <c r="O23" s="17">
        <f>N23/M23*100</f>
        <v>91.454859210542807</v>
      </c>
      <c r="R23" s="42"/>
    </row>
    <row r="24" spans="1:19" ht="15" customHeight="1" thickBot="1" x14ac:dyDescent="0.25">
      <c r="A24" s="9" t="s">
        <v>47</v>
      </c>
      <c r="B24" s="16"/>
      <c r="C24" s="15" t="s">
        <v>46</v>
      </c>
      <c r="D24" s="14">
        <v>423</v>
      </c>
      <c r="E24" s="14">
        <f>[1]Bevételek!AC32</f>
        <v>4000</v>
      </c>
      <c r="F24" s="14">
        <f>[1]Bevételek!AD32</f>
        <v>42961</v>
      </c>
      <c r="G24" s="14">
        <f>[1]Bevételek!AE32</f>
        <v>43237</v>
      </c>
      <c r="H24" s="26">
        <f>G24/F24*100</f>
        <v>100.64244314610926</v>
      </c>
      <c r="I24" s="21"/>
      <c r="J24" s="24" t="s">
        <v>45</v>
      </c>
      <c r="K24" s="23">
        <v>37176</v>
      </c>
      <c r="L24" s="23">
        <f>[1]Kiadások!AC41</f>
        <v>56843</v>
      </c>
      <c r="M24" s="23">
        <f>[1]Kiadások!AD41</f>
        <v>58225</v>
      </c>
      <c r="N24" s="23">
        <f>[1]Kiadások!AE41</f>
        <v>37395</v>
      </c>
      <c r="O24" s="17">
        <f>N24/M24*100</f>
        <v>64.224989265779314</v>
      </c>
      <c r="R24" s="42"/>
    </row>
    <row r="25" spans="1:19" ht="15" customHeight="1" thickTop="1" thickBot="1" x14ac:dyDescent="0.25">
      <c r="A25" s="9" t="s">
        <v>44</v>
      </c>
      <c r="B25" s="7" t="s">
        <v>43</v>
      </c>
      <c r="C25" s="6"/>
      <c r="D25" s="5">
        <f>SUM(D22:D24)</f>
        <v>251240</v>
      </c>
      <c r="E25" s="5">
        <f>SUM(E22:E24)</f>
        <v>408291</v>
      </c>
      <c r="F25" s="5">
        <f>SUM(F22:F24)</f>
        <v>1488755</v>
      </c>
      <c r="G25" s="5">
        <f>SUM(G22:G24)</f>
        <v>1480986</v>
      </c>
      <c r="H25" s="8">
        <f>G25/F25*100</f>
        <v>99.47815456539189</v>
      </c>
      <c r="I25" s="7" t="s">
        <v>42</v>
      </c>
      <c r="J25" s="6"/>
      <c r="K25" s="5">
        <f>SUM(K22:K24)</f>
        <v>333769</v>
      </c>
      <c r="L25" s="5">
        <f>SUM(L22:L24)</f>
        <v>680691</v>
      </c>
      <c r="M25" s="5">
        <f>SUM(M22:M24)</f>
        <v>1715256</v>
      </c>
      <c r="N25" s="5">
        <f>SUM(N22:N24)</f>
        <v>1391179</v>
      </c>
      <c r="O25" s="4">
        <f>N25/M25*100</f>
        <v>81.106202222875197</v>
      </c>
      <c r="R25" s="42"/>
    </row>
    <row r="26" spans="1:19" ht="15" customHeight="1" thickTop="1" thickBot="1" x14ac:dyDescent="0.25">
      <c r="A26" s="9" t="s">
        <v>41</v>
      </c>
      <c r="B26" s="7" t="s">
        <v>40</v>
      </c>
      <c r="C26" s="6"/>
      <c r="D26" s="5">
        <f>D25+D20</f>
        <v>3437122</v>
      </c>
      <c r="E26" s="5">
        <f>E25+E20</f>
        <v>3833778</v>
      </c>
      <c r="F26" s="5">
        <f>F25+F20</f>
        <v>5141998</v>
      </c>
      <c r="G26" s="5">
        <f>G25+G20</f>
        <v>4783236</v>
      </c>
      <c r="H26" s="8">
        <f>G26/F26*100</f>
        <v>93.022906660018151</v>
      </c>
      <c r="I26" s="7" t="s">
        <v>39</v>
      </c>
      <c r="J26" s="6"/>
      <c r="K26" s="43">
        <f>K25+K20</f>
        <v>3403360</v>
      </c>
      <c r="L26" s="43">
        <f>L25+L20</f>
        <v>3945193</v>
      </c>
      <c r="M26" s="43">
        <f>M25+M20</f>
        <v>5272602</v>
      </c>
      <c r="N26" s="43">
        <f>N25+N20</f>
        <v>4493356</v>
      </c>
      <c r="O26" s="4">
        <f>N26/M26*100</f>
        <v>85.220845419396341</v>
      </c>
      <c r="R26" s="42"/>
    </row>
    <row r="27" spans="1:19" ht="15" customHeight="1" thickTop="1" thickBot="1" x14ac:dyDescent="0.25">
      <c r="A27" s="9" t="s">
        <v>38</v>
      </c>
      <c r="B27" s="7" t="s">
        <v>37</v>
      </c>
      <c r="C27" s="6"/>
      <c r="D27" s="5"/>
      <c r="E27" s="5">
        <f>L26-E26</f>
        <v>111415</v>
      </c>
      <c r="F27" s="5">
        <f>M26-F26</f>
        <v>130604</v>
      </c>
      <c r="G27" s="5"/>
      <c r="H27" s="8"/>
      <c r="I27" s="7" t="s">
        <v>36</v>
      </c>
      <c r="J27" s="6"/>
      <c r="K27" s="5">
        <f>D26-K26</f>
        <v>33762</v>
      </c>
      <c r="L27" s="5"/>
      <c r="M27" s="5"/>
      <c r="N27" s="5">
        <f>G26-N26</f>
        <v>289880</v>
      </c>
      <c r="O27" s="4"/>
      <c r="R27" s="2"/>
    </row>
    <row r="28" spans="1:19" ht="15" customHeight="1" thickTop="1" thickBot="1" x14ac:dyDescent="0.25">
      <c r="A28" s="9" t="s">
        <v>35</v>
      </c>
      <c r="B28" s="41" t="s">
        <v>34</v>
      </c>
      <c r="C28" s="40"/>
      <c r="D28" s="39"/>
      <c r="E28" s="39"/>
      <c r="F28" s="39"/>
      <c r="G28" s="39"/>
      <c r="H28" s="8"/>
      <c r="I28" s="41" t="s">
        <v>33</v>
      </c>
      <c r="J28" s="40"/>
      <c r="K28" s="39">
        <f>D20-K20</f>
        <v>116291</v>
      </c>
      <c r="L28" s="39">
        <f>E20-L20</f>
        <v>160985</v>
      </c>
      <c r="M28" s="39">
        <f>F20-M20</f>
        <v>95897</v>
      </c>
      <c r="N28" s="39">
        <f>G20-N20</f>
        <v>200073</v>
      </c>
      <c r="O28" s="4"/>
      <c r="P28" s="2"/>
      <c r="R28" s="2"/>
      <c r="S28" s="2"/>
    </row>
    <row r="29" spans="1:19" ht="15" customHeight="1" thickTop="1" thickBot="1" x14ac:dyDescent="0.25">
      <c r="A29" s="9" t="s">
        <v>32</v>
      </c>
      <c r="B29" s="41" t="s">
        <v>31</v>
      </c>
      <c r="C29" s="40"/>
      <c r="D29" s="39">
        <f>K25-D25</f>
        <v>82529</v>
      </c>
      <c r="E29" s="39">
        <f>L25-E25</f>
        <v>272400</v>
      </c>
      <c r="F29" s="39">
        <f>M25-F25</f>
        <v>226501</v>
      </c>
      <c r="G29" s="38"/>
      <c r="H29" s="8"/>
      <c r="I29" s="41" t="s">
        <v>30</v>
      </c>
      <c r="J29" s="40"/>
      <c r="K29" s="39"/>
      <c r="L29" s="39"/>
      <c r="M29" s="39"/>
      <c r="N29" s="38">
        <f>G25-N25</f>
        <v>89807</v>
      </c>
      <c r="O29" s="37"/>
      <c r="R29" s="2"/>
    </row>
    <row r="30" spans="1:19" ht="15" customHeight="1" thickTop="1" x14ac:dyDescent="0.2">
      <c r="A30" s="9" t="s">
        <v>29</v>
      </c>
      <c r="B30" s="34" t="s">
        <v>28</v>
      </c>
      <c r="C30" s="33"/>
      <c r="D30" s="36"/>
      <c r="E30" s="32"/>
      <c r="F30" s="32"/>
      <c r="G30" s="31"/>
      <c r="H30" s="35"/>
      <c r="I30" s="34" t="s">
        <v>27</v>
      </c>
      <c r="J30" s="33"/>
      <c r="K30" s="32"/>
      <c r="L30" s="32"/>
      <c r="M30" s="32"/>
      <c r="N30" s="31"/>
      <c r="O30" s="30"/>
      <c r="Q30" s="2" t="e">
        <f>SUM(#REF!)</f>
        <v>#REF!</v>
      </c>
      <c r="R30" s="2"/>
    </row>
    <row r="31" spans="1:19" ht="15" customHeight="1" x14ac:dyDescent="0.2">
      <c r="A31" s="9" t="s">
        <v>26</v>
      </c>
      <c r="B31" s="25"/>
      <c r="C31" s="24" t="s">
        <v>25</v>
      </c>
      <c r="D31" s="23">
        <v>100757</v>
      </c>
      <c r="E31" s="23">
        <f>[1]Bevételek!AC36</f>
        <v>102276</v>
      </c>
      <c r="F31" s="23">
        <f>[1]Bevételek!AD36</f>
        <v>99026</v>
      </c>
      <c r="G31" s="23">
        <f>[1]Bevételek!AE36</f>
        <v>47576</v>
      </c>
      <c r="H31" s="26">
        <f>G31/F31*100</f>
        <v>48.043948054046417</v>
      </c>
      <c r="I31" s="25"/>
      <c r="J31" s="24" t="s">
        <v>24</v>
      </c>
      <c r="K31" s="23">
        <v>40704</v>
      </c>
      <c r="L31" s="23">
        <f>[1]Kiadások!AC45</f>
        <v>50010</v>
      </c>
      <c r="M31" s="23">
        <f>[1]Kiadások!AD45</f>
        <v>50010</v>
      </c>
      <c r="N31" s="23">
        <f>[1]Kiadások!AE45</f>
        <v>50000</v>
      </c>
      <c r="O31" s="17">
        <f>N31/M31*100</f>
        <v>99.980003999200164</v>
      </c>
      <c r="Q31" s="2" t="e">
        <f>SUM(#REF!)</f>
        <v>#REF!</v>
      </c>
      <c r="R31" s="2"/>
    </row>
    <row r="32" spans="1:19" ht="15" customHeight="1" x14ac:dyDescent="0.2">
      <c r="A32" s="9" t="s">
        <v>23</v>
      </c>
      <c r="B32" s="25"/>
      <c r="C32" s="24" t="s">
        <v>22</v>
      </c>
      <c r="D32" s="23"/>
      <c r="E32" s="23">
        <f>[1]Bevételek!AC43</f>
        <v>0</v>
      </c>
      <c r="F32" s="23">
        <f>[1]Bevételek!AD43</f>
        <v>1200000</v>
      </c>
      <c r="G32" s="23">
        <f>[1]Bevételek!AE43</f>
        <v>1141852</v>
      </c>
      <c r="H32" s="26">
        <f>G32/F32*100</f>
        <v>95.154333333333327</v>
      </c>
      <c r="I32" s="25"/>
      <c r="J32" s="24" t="s">
        <v>21</v>
      </c>
      <c r="K32" s="23"/>
      <c r="L32" s="23">
        <f>[1]Kiadások!AC46</f>
        <v>0</v>
      </c>
      <c r="M32" s="23">
        <f>[1]Kiadások!AD46</f>
        <v>0</v>
      </c>
      <c r="N32" s="23">
        <f>[1]Kiadások!AE46</f>
        <v>0</v>
      </c>
      <c r="O32" s="17"/>
      <c r="R32" s="2"/>
    </row>
    <row r="33" spans="1:18" ht="15" customHeight="1" x14ac:dyDescent="0.2">
      <c r="A33" s="9" t="s">
        <v>20</v>
      </c>
      <c r="B33" s="25"/>
      <c r="C33" s="24" t="s">
        <v>19</v>
      </c>
      <c r="D33" s="23"/>
      <c r="E33" s="23">
        <f>SUM([1]Bevételek!AC54:AC56)</f>
        <v>59149</v>
      </c>
      <c r="F33" s="23">
        <f>SUM([1]Bevételek!AD54:AD56)</f>
        <v>59149</v>
      </c>
      <c r="G33" s="23">
        <f>SUM([1]Bevételek!AE54:AE56)</f>
        <v>59149</v>
      </c>
      <c r="H33" s="26">
        <f>G33/F33*100</f>
        <v>100</v>
      </c>
      <c r="I33" s="25"/>
      <c r="J33" s="24" t="s">
        <v>18</v>
      </c>
      <c r="K33" s="23"/>
      <c r="L33" s="23">
        <f>[1]Kiadások!AC47</f>
        <v>0</v>
      </c>
      <c r="M33" s="23">
        <f>[1]Kiadások!AD47</f>
        <v>1200000</v>
      </c>
      <c r="N33" s="23">
        <f>[1]Kiadások!AE47</f>
        <v>1141852</v>
      </c>
      <c r="O33" s="17">
        <f>N33/M33*100</f>
        <v>95.154333333333327</v>
      </c>
      <c r="R33" s="2"/>
    </row>
    <row r="34" spans="1:18" ht="15" customHeight="1" x14ac:dyDescent="0.2">
      <c r="A34" s="9" t="s">
        <v>17</v>
      </c>
      <c r="B34" s="25"/>
      <c r="C34" s="24" t="s">
        <v>16</v>
      </c>
      <c r="D34" s="29">
        <v>24509</v>
      </c>
      <c r="E34" s="23"/>
      <c r="F34" s="23">
        <v>24766</v>
      </c>
      <c r="G34" s="28">
        <v>24766</v>
      </c>
      <c r="H34" s="26">
        <f>G34/F34*100</f>
        <v>100</v>
      </c>
      <c r="I34" s="25"/>
      <c r="J34" s="24" t="s">
        <v>15</v>
      </c>
      <c r="K34" s="23"/>
      <c r="L34" s="23">
        <f>[1]Kiadások!AC48</f>
        <v>0</v>
      </c>
      <c r="M34" s="23">
        <f>[1]Kiadások!AD48</f>
        <v>0</v>
      </c>
      <c r="N34" s="23">
        <f>[1]Kiadások!AE48</f>
        <v>0</v>
      </c>
      <c r="O34" s="17">
        <v>0</v>
      </c>
      <c r="Q34" s="2">
        <f>SUM(O22:O23)</f>
        <v>171.50736671917298</v>
      </c>
      <c r="R34" s="2"/>
    </row>
    <row r="35" spans="1:18" ht="15" customHeight="1" x14ac:dyDescent="0.2">
      <c r="A35" s="9" t="s">
        <v>14</v>
      </c>
      <c r="B35" s="21"/>
      <c r="C35" s="20" t="s">
        <v>13</v>
      </c>
      <c r="D35" s="27">
        <v>35949</v>
      </c>
      <c r="E35" s="19"/>
      <c r="F35" s="19">
        <v>37796</v>
      </c>
      <c r="G35" s="18">
        <v>37795</v>
      </c>
      <c r="H35" s="26">
        <f>G35/F35*100</f>
        <v>99.997354217377506</v>
      </c>
      <c r="I35" s="25"/>
      <c r="J35" s="24" t="s">
        <v>12</v>
      </c>
      <c r="K35" s="23"/>
      <c r="L35" s="23">
        <f>[1]Kiadások!AC49</f>
        <v>0</v>
      </c>
      <c r="M35" s="23">
        <f>[1]Kiadások!AD49</f>
        <v>0</v>
      </c>
      <c r="N35" s="23">
        <f>[1]Kiadások!AE49</f>
        <v>0</v>
      </c>
      <c r="O35" s="17">
        <v>0</v>
      </c>
      <c r="R35" s="2"/>
    </row>
    <row r="36" spans="1:18" ht="15" customHeight="1" thickBot="1" x14ac:dyDescent="0.25">
      <c r="A36" s="9" t="s">
        <v>11</v>
      </c>
      <c r="B36" s="16"/>
      <c r="C36" s="15" t="s">
        <v>10</v>
      </c>
      <c r="D36" s="14"/>
      <c r="E36" s="14"/>
      <c r="F36" s="14"/>
      <c r="G36" s="13"/>
      <c r="H36" s="22"/>
      <c r="I36" s="21"/>
      <c r="J36" s="20" t="s">
        <v>9</v>
      </c>
      <c r="K36" s="19">
        <v>30509</v>
      </c>
      <c r="L36" s="19"/>
      <c r="M36" s="19">
        <v>40123</v>
      </c>
      <c r="N36" s="18">
        <v>40122</v>
      </c>
      <c r="O36" s="17">
        <f>N36/M36*100</f>
        <v>99.997507663933405</v>
      </c>
    </row>
    <row r="37" spans="1:18" ht="15" customHeight="1" thickTop="1" thickBot="1" x14ac:dyDescent="0.25">
      <c r="A37" s="9" t="s">
        <v>8</v>
      </c>
      <c r="B37" s="7" t="s">
        <v>7</v>
      </c>
      <c r="C37" s="6"/>
      <c r="D37" s="5">
        <f>SUM(D30:D36)</f>
        <v>161215</v>
      </c>
      <c r="E37" s="5">
        <f>SUM(E30:E36)</f>
        <v>161425</v>
      </c>
      <c r="F37" s="5">
        <f>SUM(F30:F36)</f>
        <v>1420737</v>
      </c>
      <c r="G37" s="5">
        <f>SUM(G30:G36)</f>
        <v>1311138</v>
      </c>
      <c r="H37" s="8">
        <f>G37/F37*100</f>
        <v>92.285764360328486</v>
      </c>
      <c r="I37" s="16"/>
      <c r="J37" s="15" t="s">
        <v>6</v>
      </c>
      <c r="K37" s="14"/>
      <c r="L37" s="14"/>
      <c r="M37" s="14"/>
      <c r="N37" s="13"/>
      <c r="O37" s="12"/>
    </row>
    <row r="38" spans="1:18" ht="15" customHeight="1" thickTop="1" thickBot="1" x14ac:dyDescent="0.25">
      <c r="A38" s="9" t="s">
        <v>5</v>
      </c>
      <c r="B38" s="7" t="s">
        <v>4</v>
      </c>
      <c r="C38" s="6"/>
      <c r="D38" s="5">
        <f>D37-K38</f>
        <v>90002</v>
      </c>
      <c r="E38" s="5">
        <f>E37-L38</f>
        <v>111415</v>
      </c>
      <c r="F38" s="5">
        <f>F37-M38</f>
        <v>130604</v>
      </c>
      <c r="G38" s="5">
        <f>G37-N38</f>
        <v>79164</v>
      </c>
      <c r="H38" s="8">
        <f>G38/F38*100</f>
        <v>60.613763743836323</v>
      </c>
      <c r="I38" s="11" t="s">
        <v>3</v>
      </c>
      <c r="J38" s="10"/>
      <c r="K38" s="5">
        <f>SUM(K30:K37)</f>
        <v>71213</v>
      </c>
      <c r="L38" s="5">
        <f>SUM(L30:L37)</f>
        <v>50010</v>
      </c>
      <c r="M38" s="5">
        <f>SUM(M30:M37)</f>
        <v>1290133</v>
      </c>
      <c r="N38" s="5">
        <f>SUM(N30:N37)</f>
        <v>1231974</v>
      </c>
      <c r="O38" s="4">
        <f>N38/M38*100</f>
        <v>95.492015164328009</v>
      </c>
    </row>
    <row r="39" spans="1:18" ht="15" customHeight="1" thickTop="1" thickBot="1" x14ac:dyDescent="0.25">
      <c r="A39" s="9" t="s">
        <v>2</v>
      </c>
      <c r="B39" s="7" t="s">
        <v>1</v>
      </c>
      <c r="C39" s="6"/>
      <c r="D39" s="5">
        <f>SUM(D37+D26)</f>
        <v>3598337</v>
      </c>
      <c r="E39" s="5">
        <f>SUM(E37+E26)</f>
        <v>3995203</v>
      </c>
      <c r="F39" s="5">
        <f>SUM(F37+F26)</f>
        <v>6562735</v>
      </c>
      <c r="G39" s="5">
        <f>SUM(G37+G26)</f>
        <v>6094374</v>
      </c>
      <c r="H39" s="8">
        <f>G39/F39*100</f>
        <v>92.863326037086665</v>
      </c>
      <c r="I39" s="7" t="s">
        <v>0</v>
      </c>
      <c r="J39" s="6"/>
      <c r="K39" s="5">
        <f>SUM(K38+K26)</f>
        <v>3474573</v>
      </c>
      <c r="L39" s="5">
        <f>SUM(L38+L26)</f>
        <v>3995203</v>
      </c>
      <c r="M39" s="5">
        <f>SUM(M38+M26)</f>
        <v>6562735</v>
      </c>
      <c r="N39" s="5">
        <f>SUM(N38+N26)</f>
        <v>5725330</v>
      </c>
      <c r="O39" s="4">
        <f>N39/M39*100</f>
        <v>87.239999786674304</v>
      </c>
    </row>
    <row r="40" spans="1:18" ht="15" customHeight="1" thickTop="1" x14ac:dyDescent="0.2"/>
    <row r="41" spans="1:18" ht="15" customHeight="1" x14ac:dyDescent="0.2"/>
    <row r="42" spans="1:18" ht="15" customHeight="1" x14ac:dyDescent="0.2"/>
    <row r="43" spans="1:18" ht="15" customHeight="1" x14ac:dyDescent="0.2"/>
    <row r="44" spans="1:18" ht="15" customHeight="1" x14ac:dyDescent="0.2"/>
    <row r="45" spans="1:18" ht="15" customHeight="1" x14ac:dyDescent="0.2"/>
    <row r="46" spans="1:18" ht="15" customHeight="1" x14ac:dyDescent="0.2"/>
    <row r="47" spans="1:18" ht="15" customHeight="1" x14ac:dyDescent="0.2"/>
    <row r="48" spans="1:18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thickTop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3">
    <mergeCell ref="B5:O5"/>
    <mergeCell ref="B6:O6"/>
    <mergeCell ref="B7:O7"/>
    <mergeCell ref="B11:H11"/>
    <mergeCell ref="I11:O11"/>
    <mergeCell ref="G12:H12"/>
    <mergeCell ref="N12:O12"/>
    <mergeCell ref="B13:C13"/>
    <mergeCell ref="I13:J13"/>
    <mergeCell ref="B12:C12"/>
    <mergeCell ref="I12:J12"/>
    <mergeCell ref="B10:C10"/>
    <mergeCell ref="I10:J10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2018-04-26T07:14:34Z</dcterms:modified>
</cp:coreProperties>
</file>