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32760" yWindow="32760" windowWidth="9675" windowHeight="7185"/>
  </bookViews>
  <sheets>
    <sheet name="2c önk" sheetId="1" r:id="rId1"/>
  </sheets>
  <definedNames>
    <definedName name="_xlnm.Print_Area" localSheetId="0">'2c önk'!$A$1:$R$32</definedName>
  </definedNames>
  <calcPr calcId="144525"/>
</workbook>
</file>

<file path=xl/calcChain.xml><?xml version="1.0" encoding="utf-8"?>
<calcChain xmlns="http://schemas.openxmlformats.org/spreadsheetml/2006/main">
  <c r="N18" i="1" l="1"/>
  <c r="M18" i="1"/>
  <c r="O31" i="1"/>
  <c r="O22" i="1"/>
  <c r="O14" i="1"/>
  <c r="O11" i="1"/>
  <c r="O8" i="1"/>
  <c r="F24" i="1"/>
  <c r="H8" i="1"/>
  <c r="H10" i="1"/>
  <c r="G28" i="1"/>
  <c r="E28" i="1"/>
  <c r="H31" i="1"/>
  <c r="H22" i="1"/>
  <c r="F28" i="1"/>
  <c r="N24" i="1"/>
  <c r="G24" i="1"/>
  <c r="H24" i="1" s="1"/>
  <c r="G18" i="1"/>
  <c r="N28" i="1"/>
  <c r="O23" i="1"/>
  <c r="O27" i="1"/>
  <c r="O29" i="1"/>
  <c r="O30" i="1"/>
  <c r="O21" i="1"/>
  <c r="O10" i="1"/>
  <c r="O13" i="1"/>
  <c r="O15" i="1"/>
  <c r="O16" i="1"/>
  <c r="O17" i="1"/>
  <c r="L28" i="1"/>
  <c r="L24" i="1"/>
  <c r="L12" i="1"/>
  <c r="L18" i="1"/>
  <c r="L19" i="1" s="1"/>
  <c r="E18" i="1"/>
  <c r="E24" i="1"/>
  <c r="P12" i="1"/>
  <c r="R12" i="1"/>
  <c r="P18" i="1"/>
  <c r="P32" i="1" s="1"/>
  <c r="P24" i="1"/>
  <c r="P26" i="1"/>
  <c r="Q12" i="1"/>
  <c r="Q18" i="1" s="1"/>
  <c r="Q24" i="1"/>
  <c r="R24" i="1" s="1"/>
  <c r="R30" i="1"/>
  <c r="H30" i="1"/>
  <c r="R28" i="1"/>
  <c r="R23" i="1"/>
  <c r="R22" i="1"/>
  <c r="R21" i="1"/>
  <c r="R17" i="1"/>
  <c r="R16" i="1"/>
  <c r="R15" i="1"/>
  <c r="R14" i="1"/>
  <c r="R13" i="1"/>
  <c r="R11" i="1"/>
  <c r="H11" i="1"/>
  <c r="R10" i="1"/>
  <c r="R9" i="1"/>
  <c r="H9" i="1"/>
  <c r="R8" i="1"/>
  <c r="H21" i="1"/>
  <c r="M28" i="1"/>
  <c r="O28" i="1" s="1"/>
  <c r="O12" i="1"/>
  <c r="O9" i="1"/>
  <c r="F18" i="1"/>
  <c r="F26" i="1" s="1"/>
  <c r="E26" i="1"/>
  <c r="E32" i="1"/>
  <c r="E25" i="1"/>
  <c r="P25" i="1"/>
  <c r="M24" i="1"/>
  <c r="F25" i="1" s="1"/>
  <c r="R18" i="1" l="1"/>
  <c r="Q26" i="1"/>
  <c r="R26" i="1" s="1"/>
  <c r="O24" i="1"/>
  <c r="M19" i="1"/>
  <c r="L26" i="1"/>
  <c r="G26" i="1"/>
  <c r="G19" i="1"/>
  <c r="N26" i="1"/>
  <c r="N32" i="1" s="1"/>
  <c r="M26" i="1"/>
  <c r="M32" i="1" s="1"/>
  <c r="O18" i="1"/>
  <c r="H28" i="1"/>
  <c r="H18" i="1"/>
  <c r="H26" i="1" s="1"/>
  <c r="G32" i="1"/>
  <c r="R25" i="1"/>
  <c r="H25" i="1"/>
  <c r="G25" i="1"/>
  <c r="Q25" i="1"/>
  <c r="F27" i="1"/>
  <c r="F32" i="1"/>
  <c r="L32" i="1" l="1"/>
  <c r="E27" i="1"/>
  <c r="Q32" i="1"/>
  <c r="R32" i="1" s="1"/>
  <c r="O26" i="1"/>
  <c r="O19" i="1"/>
  <c r="G27" i="1"/>
  <c r="O32" i="1"/>
  <c r="H27" i="1"/>
  <c r="H32" i="1"/>
</calcChain>
</file>

<file path=xl/sharedStrings.xml><?xml version="1.0" encoding="utf-8"?>
<sst xmlns="http://schemas.openxmlformats.org/spreadsheetml/2006/main" count="100" uniqueCount="91">
  <si>
    <t>költségvetési mérleg</t>
  </si>
  <si>
    <t>(ezer Ft)</t>
  </si>
  <si>
    <t>Kiemelt EI.</t>
  </si>
  <si>
    <t>Megnevezés</t>
  </si>
  <si>
    <t>Módosított előirányzat</t>
  </si>
  <si>
    <t>Jelenlegi módosítás</t>
  </si>
  <si>
    <t>I. MŰKÖDÉSI KÖLTSÉGVETÉS előirányzat-csoport</t>
  </si>
  <si>
    <t xml:space="preserve">Személyi juttatások </t>
  </si>
  <si>
    <t>Közhatalmi bevételek</t>
  </si>
  <si>
    <t>Munkaadókat terhelő jár. és szoc. hozzájárulási adó</t>
  </si>
  <si>
    <t>Dologi kiadások</t>
  </si>
  <si>
    <t>Működési célú átvett pénzeszköz</t>
  </si>
  <si>
    <t>Ellátottak pénzbeli juttatásai</t>
  </si>
  <si>
    <t>Egyéb működési célú kiadások</t>
  </si>
  <si>
    <t>Működési költségvetési bevételek összesen</t>
  </si>
  <si>
    <t>Működési költségvetési kiadások összesen</t>
  </si>
  <si>
    <t>II. FELHALMOZÁSI KÖLTSÉGVETÉS előirányzat-csoport</t>
  </si>
  <si>
    <t>Beruházások</t>
  </si>
  <si>
    <t>Felhalmozási célú támogatás államháztartáson belülről</t>
  </si>
  <si>
    <t>Felújítások</t>
  </si>
  <si>
    <t>Felhalmozási célú átvett pénzeszköz</t>
  </si>
  <si>
    <t>Egyéb felhalmozási kiadások</t>
  </si>
  <si>
    <t>Felhalmozási költségvetési bevételek összesen</t>
  </si>
  <si>
    <t>Önkormányzat bevételei mindösszesen</t>
  </si>
  <si>
    <t>Önkormányzat kiadásai mindösszesen</t>
  </si>
  <si>
    <t>B1.</t>
  </si>
  <si>
    <t>B2.</t>
  </si>
  <si>
    <t>B3.</t>
  </si>
  <si>
    <t>B4</t>
  </si>
  <si>
    <t>Működési bevételek</t>
  </si>
  <si>
    <t>B6.</t>
  </si>
  <si>
    <t>B1+B3+B4+B6</t>
  </si>
  <si>
    <t>Felhalmozási  bevételek</t>
  </si>
  <si>
    <t>B5.</t>
  </si>
  <si>
    <t>B7.</t>
  </si>
  <si>
    <t>B2.+B5.+B7</t>
  </si>
  <si>
    <t>B8.</t>
  </si>
  <si>
    <t>Finanszíroási bevételek</t>
  </si>
  <si>
    <t>K1.</t>
  </si>
  <si>
    <t>K2.</t>
  </si>
  <si>
    <t>K3.</t>
  </si>
  <si>
    <t>K4.</t>
  </si>
  <si>
    <t>K5.</t>
  </si>
  <si>
    <t>K502.</t>
  </si>
  <si>
    <t>Elvonások és befizetések</t>
  </si>
  <si>
    <t>K506</t>
  </si>
  <si>
    <t>Egyéb működési célú támogatások Áht-n belülre</t>
  </si>
  <si>
    <t>Működési célú garancia és kezességvállalásból származó kifizetés</t>
  </si>
  <si>
    <t>Egyéb működési célú támoagtások Áht.n kívűlre</t>
  </si>
  <si>
    <t>Tartalékok</t>
  </si>
  <si>
    <t>K507</t>
  </si>
  <si>
    <t>K512</t>
  </si>
  <si>
    <t>K1-K5</t>
  </si>
  <si>
    <t>K6.</t>
  </si>
  <si>
    <t>K7.</t>
  </si>
  <si>
    <t>K8</t>
  </si>
  <si>
    <t>K6.-K8.</t>
  </si>
  <si>
    <t>Felhalmozási költségvetési kiadások összesen</t>
  </si>
  <si>
    <t>Költségvetési  kiadások összesen</t>
  </si>
  <si>
    <t>K1-K8</t>
  </si>
  <si>
    <t>B1-B7</t>
  </si>
  <si>
    <t>K9</t>
  </si>
  <si>
    <t>Finanszírozási kiadások</t>
  </si>
  <si>
    <t>B1-B8</t>
  </si>
  <si>
    <t>K1.-K9.</t>
  </si>
  <si>
    <t>Költségvetési bevételek összesen</t>
  </si>
  <si>
    <t>Működési célú támogatások  államht-n belülről</t>
  </si>
  <si>
    <t>Működési ktgv. bevételek, kiadások egyenlege/ többlet/</t>
  </si>
  <si>
    <t>Felhalmozási ktgv. bevételek, kiadások egyenlege/ hiány/</t>
  </si>
  <si>
    <t>Hitel, kölcsön felvétele áht-n kívülről felhalmozási célra</t>
  </si>
  <si>
    <t>B811.</t>
  </si>
  <si>
    <t>B813.</t>
  </si>
  <si>
    <t>K911</t>
  </si>
  <si>
    <t>Hitel-kölcsön törlesztése államháztartáson kívülre</t>
  </si>
  <si>
    <t>K915</t>
  </si>
  <si>
    <t>Központi,  irányitó szervi támogatás</t>
  </si>
  <si>
    <t>Működési ktgv. bevételek, kiadások egyenlege/ hiány/</t>
  </si>
  <si>
    <t>Költségvetési bevételek és kiadások egyenlege /többlet/</t>
  </si>
  <si>
    <t>Költségvetési bevételek és kiadások egyenlege /hiány/</t>
  </si>
  <si>
    <t>FÜLÖP Község Önkormányzata</t>
  </si>
  <si>
    <t>K513</t>
  </si>
  <si>
    <t>Felhalmozási ktgv. bevételek, kiadások egyenlege/ többlet/</t>
  </si>
  <si>
    <t>K914</t>
  </si>
  <si>
    <t>Áh-on belüli megelőlegezés visszafizetése</t>
  </si>
  <si>
    <t>e Ft</t>
  </si>
  <si>
    <t>Előző évi költségvetési maradvány igénybevétel</t>
  </si>
  <si>
    <t>Eredeti előirányzat</t>
  </si>
  <si>
    <t>B814</t>
  </si>
  <si>
    <t>Áh-on belüli megelőlegezés</t>
  </si>
  <si>
    <t>2018. évi költségvetés II. módosítása</t>
  </si>
  <si>
    <t>2. c. számú melléklet a 9/2019.(V.29.)ÖR-hez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</si>
</sst>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0"/>
      <name val="Arial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color indexed="10"/>
      <name val="Times New Roman"/>
      <family val="1"/>
      <charset val="238"/>
    </font>
    <font>
      <sz val="8"/>
      <name val="Times New Roman"/>
      <family val="1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i/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b/>
      <i/>
      <sz val="12"/>
      <name val="Times New Roman"/>
      <family val="1"/>
      <charset val="238"/>
    </font>
    <font>
      <b/>
      <sz val="10"/>
      <name val="Arial"/>
      <family val="2"/>
      <charset val="238"/>
    </font>
    <font>
      <b/>
      <sz val="14"/>
      <name val="Times New Roman"/>
      <family val="1"/>
      <charset val="238"/>
    </font>
    <font>
      <sz val="14"/>
      <name val="Arial"/>
      <family val="2"/>
      <charset val="238"/>
    </font>
    <font>
      <sz val="11"/>
      <name val="Times New Roman"/>
      <family val="1"/>
      <charset val="238"/>
    </font>
    <font>
      <sz val="1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1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3" fontId="1" fillId="0" borderId="0" xfId="0" applyNumberFormat="1" applyFont="1" applyAlignment="1">
      <alignment horizontal="right" wrapText="1"/>
    </xf>
    <xf numFmtId="0" fontId="6" fillId="2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0" fontId="1" fillId="0" borderId="1" xfId="0" applyFont="1" applyFill="1" applyBorder="1" applyAlignment="1">
      <alignment horizontal="left" vertical="center" wrapText="1"/>
    </xf>
    <xf numFmtId="3" fontId="0" fillId="0" borderId="0" xfId="0" applyNumberFormat="1" applyFill="1" applyAlignment="1">
      <alignment horizont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3" fontId="2" fillId="2" borderId="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3" fontId="1" fillId="0" borderId="1" xfId="0" applyNumberFormat="1" applyFont="1" applyFill="1" applyBorder="1" applyAlignment="1">
      <alignment horizontal="left" vertical="center" wrapText="1"/>
    </xf>
    <xf numFmtId="3" fontId="2" fillId="0" borderId="1" xfId="0" applyNumberFormat="1" applyFont="1" applyFill="1" applyBorder="1" applyAlignment="1">
      <alignment horizontal="left" vertical="center" wrapText="1"/>
    </xf>
    <xf numFmtId="0" fontId="11" fillId="0" borderId="0" xfId="0" applyFont="1" applyAlignment="1">
      <alignment wrapText="1"/>
    </xf>
    <xf numFmtId="3" fontId="2" fillId="0" borderId="1" xfId="0" applyNumberFormat="1" applyFont="1" applyBorder="1" applyAlignment="1">
      <alignment horizontal="left" vertical="center" wrapText="1"/>
    </xf>
    <xf numFmtId="3" fontId="1" fillId="0" borderId="1" xfId="0" applyNumberFormat="1" applyFont="1" applyBorder="1" applyAlignment="1">
      <alignment horizontal="left" vertical="center" wrapText="1"/>
    </xf>
    <xf numFmtId="3" fontId="2" fillId="3" borderId="1" xfId="0" applyNumberFormat="1" applyFont="1" applyFill="1" applyBorder="1" applyAlignment="1">
      <alignment horizontal="left" vertical="center" wrapText="1"/>
    </xf>
    <xf numFmtId="3" fontId="3" fillId="3" borderId="1" xfId="0" applyNumberFormat="1" applyFont="1" applyFill="1" applyBorder="1" applyAlignment="1">
      <alignment horizontal="left" vertical="center" wrapText="1"/>
    </xf>
    <xf numFmtId="0" fontId="0" fillId="0" borderId="0" xfId="0" applyFill="1" applyAlignment="1">
      <alignment wrapText="1"/>
    </xf>
    <xf numFmtId="3" fontId="2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wrapText="1"/>
    </xf>
    <xf numFmtId="3" fontId="5" fillId="0" borderId="1" xfId="0" applyNumberFormat="1" applyFont="1" applyFill="1" applyBorder="1" applyAlignment="1">
      <alignment horizontal="left" vertical="center" textRotation="180" wrapText="1"/>
    </xf>
    <xf numFmtId="0" fontId="6" fillId="0" borderId="1" xfId="0" applyFont="1" applyFill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3" fontId="0" fillId="0" borderId="0" xfId="0" applyNumberFormat="1" applyAlignment="1">
      <alignment wrapText="1"/>
    </xf>
    <xf numFmtId="0" fontId="1" fillId="0" borderId="0" xfId="0" applyFont="1" applyFill="1" applyAlignment="1">
      <alignment horizontal="left" wrapText="1"/>
    </xf>
    <xf numFmtId="0" fontId="1" fillId="0" borderId="0" xfId="0" applyFont="1" applyFill="1" applyAlignment="1">
      <alignment wrapText="1"/>
    </xf>
    <xf numFmtId="0" fontId="1" fillId="0" borderId="0" xfId="0" applyFont="1" applyFill="1" applyAlignment="1">
      <alignment horizontal="center" wrapText="1"/>
    </xf>
    <xf numFmtId="0" fontId="4" fillId="0" borderId="0" xfId="0" applyFont="1" applyFill="1" applyBorder="1" applyAlignment="1">
      <alignment horizontal="center" wrapText="1"/>
    </xf>
    <xf numFmtId="3" fontId="3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left" wrapText="1"/>
    </xf>
    <xf numFmtId="0" fontId="0" fillId="0" borderId="0" xfId="0" applyFill="1" applyAlignment="1">
      <alignment horizontal="center" wrapText="1"/>
    </xf>
    <xf numFmtId="3" fontId="0" fillId="0" borderId="0" xfId="0" applyNumberFormat="1" applyFill="1" applyAlignment="1">
      <alignment wrapText="1"/>
    </xf>
    <xf numFmtId="0" fontId="17" fillId="0" borderId="0" xfId="0" applyFont="1" applyAlignment="1">
      <alignment wrapText="1"/>
    </xf>
    <xf numFmtId="0" fontId="4" fillId="0" borderId="0" xfId="0" applyFont="1" applyFill="1" applyBorder="1" applyAlignment="1">
      <alignment horizontal="right" wrapText="1"/>
    </xf>
    <xf numFmtId="3" fontId="2" fillId="0" borderId="1" xfId="0" applyNumberFormat="1" applyFont="1" applyFill="1" applyBorder="1" applyAlignment="1">
      <alignment horizontal="right" vertical="center" wrapText="1"/>
    </xf>
    <xf numFmtId="3" fontId="12" fillId="0" borderId="1" xfId="0" applyNumberFormat="1" applyFont="1" applyFill="1" applyBorder="1" applyAlignment="1">
      <alignment horizontal="right" vertical="center" wrapText="1"/>
    </xf>
    <xf numFmtId="3" fontId="9" fillId="0" borderId="1" xfId="0" applyNumberFormat="1" applyFont="1" applyFill="1" applyBorder="1" applyAlignment="1">
      <alignment horizontal="right" vertical="center" wrapText="1"/>
    </xf>
    <xf numFmtId="0" fontId="0" fillId="0" borderId="0" xfId="0" applyFill="1" applyAlignment="1">
      <alignment horizontal="right" wrapText="1"/>
    </xf>
    <xf numFmtId="3" fontId="0" fillId="0" borderId="0" xfId="0" applyNumberFormat="1" applyFill="1" applyAlignment="1">
      <alignment horizontal="right" wrapText="1"/>
    </xf>
    <xf numFmtId="0" fontId="2" fillId="0" borderId="1" xfId="0" applyFont="1" applyFill="1" applyBorder="1" applyAlignment="1">
      <alignment horizontal="right" vertical="center" wrapText="1"/>
    </xf>
    <xf numFmtId="3" fontId="1" fillId="0" borderId="1" xfId="0" applyNumberFormat="1" applyFont="1" applyFill="1" applyBorder="1" applyAlignment="1">
      <alignment horizontal="right" vertical="center" wrapText="1"/>
    </xf>
    <xf numFmtId="3" fontId="8" fillId="0" borderId="1" xfId="0" applyNumberFormat="1" applyFont="1" applyFill="1" applyBorder="1" applyAlignment="1">
      <alignment horizontal="right" vertical="center" wrapText="1"/>
    </xf>
    <xf numFmtId="3" fontId="2" fillId="0" borderId="2" xfId="0" applyNumberFormat="1" applyFont="1" applyFill="1" applyBorder="1" applyAlignment="1">
      <alignment horizontal="right" vertical="center" wrapText="1"/>
    </xf>
    <xf numFmtId="3" fontId="3" fillId="0" borderId="1" xfId="0" applyNumberFormat="1" applyFont="1" applyFill="1" applyBorder="1" applyAlignment="1">
      <alignment horizontal="righ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3" fontId="8" fillId="0" borderId="2" xfId="0" applyNumberFormat="1" applyFont="1" applyFill="1" applyBorder="1" applyAlignment="1">
      <alignment horizontal="left" vertical="center" wrapText="1"/>
    </xf>
    <xf numFmtId="3" fontId="8" fillId="0" borderId="3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3" fontId="2" fillId="0" borderId="2" xfId="0" applyNumberFormat="1" applyFont="1" applyFill="1" applyBorder="1" applyAlignment="1">
      <alignment horizontal="left" vertical="center" wrapText="1"/>
    </xf>
    <xf numFmtId="3" fontId="2" fillId="0" borderId="3" xfId="0" applyNumberFormat="1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center" wrapText="1"/>
    </xf>
    <xf numFmtId="0" fontId="0" fillId="0" borderId="2" xfId="0" applyFill="1" applyBorder="1" applyAlignment="1">
      <alignment horizontal="left" vertical="center" wrapText="1"/>
    </xf>
    <xf numFmtId="0" fontId="0" fillId="0" borderId="3" xfId="0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wrapText="1"/>
    </xf>
    <xf numFmtId="0" fontId="1" fillId="0" borderId="3" xfId="0" applyFont="1" applyFill="1" applyBorder="1" applyAlignment="1">
      <alignment wrapText="1"/>
    </xf>
    <xf numFmtId="0" fontId="16" fillId="0" borderId="0" xfId="0" applyFont="1" applyAlignment="1">
      <alignment horizontal="right" wrapText="1"/>
    </xf>
    <xf numFmtId="0" fontId="14" fillId="0" borderId="0" xfId="0" applyFont="1" applyAlignment="1">
      <alignment horizontal="center" wrapText="1"/>
    </xf>
    <xf numFmtId="0" fontId="15" fillId="0" borderId="0" xfId="0" applyFont="1" applyAlignment="1">
      <alignment horizont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wrapText="1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35"/>
  <sheetViews>
    <sheetView tabSelected="1" zoomScaleNormal="70" workbookViewId="0">
      <selection activeCell="B1" sqref="B1:O1"/>
    </sheetView>
  </sheetViews>
  <sheetFormatPr defaultColWidth="8.85546875" defaultRowHeight="12.75" x14ac:dyDescent="0.2"/>
  <cols>
    <col min="1" max="1" width="2.7109375" style="2" customWidth="1"/>
    <col min="2" max="2" width="10.5703125" style="34" customWidth="1"/>
    <col min="3" max="3" width="8.85546875" style="21" customWidth="1"/>
    <col min="4" max="4" width="33.28515625" style="21" customWidth="1"/>
    <col min="5" max="8" width="8.28515625" style="35" customWidth="1"/>
    <col min="9" max="9" width="10.7109375" style="34" customWidth="1"/>
    <col min="10" max="10" width="13.42578125" style="21" customWidth="1"/>
    <col min="11" max="11" width="28.7109375" style="21" customWidth="1"/>
    <col min="12" max="13" width="10.5703125" style="35" customWidth="1"/>
    <col min="14" max="14" width="10.5703125" style="42" customWidth="1"/>
    <col min="15" max="15" width="10.5703125" style="35" customWidth="1"/>
    <col min="16" max="16" width="9.5703125" style="3" hidden="1" customWidth="1"/>
    <col min="17" max="17" width="10.5703125" style="3" hidden="1" customWidth="1"/>
    <col min="18" max="18" width="0.28515625" style="3" hidden="1" customWidth="1"/>
    <col min="19" max="16384" width="8.85546875" style="2"/>
  </cols>
  <sheetData>
    <row r="1" spans="2:23" ht="15" x14ac:dyDescent="0.25">
      <c r="B1" s="71" t="s">
        <v>90</v>
      </c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37"/>
      <c r="Q1" s="37"/>
      <c r="R1" s="37"/>
    </row>
    <row r="2" spans="2:23" ht="18.75" x14ac:dyDescent="0.3">
      <c r="B2" s="72" t="s">
        <v>79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3"/>
      <c r="Q2" s="73"/>
      <c r="R2" s="73"/>
    </row>
    <row r="3" spans="2:23" ht="18.75" x14ac:dyDescent="0.3">
      <c r="B3" s="72" t="s">
        <v>0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3"/>
      <c r="Q3" s="73"/>
      <c r="R3" s="73"/>
    </row>
    <row r="4" spans="2:23" ht="18.75" x14ac:dyDescent="0.3">
      <c r="B4" s="72" t="s">
        <v>89</v>
      </c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3"/>
      <c r="Q4" s="73"/>
      <c r="R4" s="73"/>
    </row>
    <row r="5" spans="2:23" ht="15.6" customHeight="1" x14ac:dyDescent="0.2">
      <c r="B5" s="29"/>
      <c r="C5" s="30"/>
      <c r="D5" s="78"/>
      <c r="E5" s="78"/>
      <c r="F5" s="32"/>
      <c r="G5" s="32"/>
      <c r="H5" s="32"/>
      <c r="I5" s="78"/>
      <c r="J5" s="78"/>
      <c r="K5" s="78"/>
      <c r="L5" s="31"/>
      <c r="M5" s="31"/>
      <c r="N5" s="38"/>
      <c r="O5" s="31" t="s">
        <v>84</v>
      </c>
      <c r="P5" s="1"/>
      <c r="Q5" s="1"/>
      <c r="R5" s="4" t="s">
        <v>1</v>
      </c>
    </row>
    <row r="6" spans="2:23" s="6" customFormat="1" ht="36" customHeight="1" x14ac:dyDescent="0.2">
      <c r="B6" s="24" t="s">
        <v>2</v>
      </c>
      <c r="C6" s="65" t="s">
        <v>3</v>
      </c>
      <c r="D6" s="65"/>
      <c r="E6" s="26" t="s">
        <v>86</v>
      </c>
      <c r="F6" s="25" t="s">
        <v>4</v>
      </c>
      <c r="G6" s="25" t="s">
        <v>5</v>
      </c>
      <c r="H6" s="25" t="s">
        <v>4</v>
      </c>
      <c r="I6" s="24" t="s">
        <v>2</v>
      </c>
      <c r="J6" s="66"/>
      <c r="K6" s="66"/>
      <c r="L6" s="26" t="s">
        <v>86</v>
      </c>
      <c r="M6" s="25" t="s">
        <v>4</v>
      </c>
      <c r="N6" s="25" t="s">
        <v>5</v>
      </c>
      <c r="O6" s="25" t="s">
        <v>4</v>
      </c>
      <c r="P6" s="5" t="s">
        <v>4</v>
      </c>
      <c r="Q6" s="5" t="s">
        <v>5</v>
      </c>
      <c r="R6" s="5" t="s">
        <v>4</v>
      </c>
    </row>
    <row r="7" spans="2:23" x14ac:dyDescent="0.2">
      <c r="B7" s="67" t="s">
        <v>6</v>
      </c>
      <c r="C7" s="68"/>
      <c r="D7" s="68"/>
      <c r="E7" s="68"/>
      <c r="F7" s="68"/>
      <c r="G7" s="68"/>
      <c r="H7" s="68"/>
      <c r="I7" s="68"/>
      <c r="J7" s="68"/>
      <c r="K7" s="68"/>
      <c r="L7" s="68"/>
      <c r="M7" s="68"/>
      <c r="N7" s="68"/>
      <c r="O7" s="68"/>
      <c r="P7" s="69"/>
      <c r="Q7" s="69"/>
      <c r="R7" s="70"/>
    </row>
    <row r="8" spans="2:23" ht="17.25" customHeight="1" x14ac:dyDescent="0.2">
      <c r="B8" s="9" t="s">
        <v>25</v>
      </c>
      <c r="C8" s="59" t="s">
        <v>66</v>
      </c>
      <c r="D8" s="59"/>
      <c r="E8" s="39">
        <v>192499</v>
      </c>
      <c r="F8" s="39">
        <v>247438</v>
      </c>
      <c r="G8" s="39">
        <v>22986</v>
      </c>
      <c r="H8" s="39">
        <f>+F8+G8</f>
        <v>270424</v>
      </c>
      <c r="I8" s="15" t="s">
        <v>38</v>
      </c>
      <c r="J8" s="59" t="s">
        <v>7</v>
      </c>
      <c r="K8" s="59"/>
      <c r="L8" s="39">
        <v>83723</v>
      </c>
      <c r="M8" s="39">
        <v>93938</v>
      </c>
      <c r="N8" s="39">
        <v>4392</v>
      </c>
      <c r="O8" s="39">
        <f>SUM(M8:N8)</f>
        <v>98330</v>
      </c>
      <c r="P8" s="15"/>
      <c r="Q8" s="10"/>
      <c r="R8" s="17">
        <f>+P8+Q8</f>
        <v>0</v>
      </c>
    </row>
    <row r="9" spans="2:23" ht="19.899999999999999" customHeight="1" x14ac:dyDescent="0.2">
      <c r="B9" s="9" t="s">
        <v>27</v>
      </c>
      <c r="C9" s="59" t="s">
        <v>8</v>
      </c>
      <c r="D9" s="59"/>
      <c r="E9" s="39">
        <v>12600</v>
      </c>
      <c r="F9" s="39">
        <v>12600</v>
      </c>
      <c r="G9" s="39">
        <v>2350</v>
      </c>
      <c r="H9" s="39">
        <f>+F9+G9</f>
        <v>14950</v>
      </c>
      <c r="I9" s="15" t="s">
        <v>39</v>
      </c>
      <c r="J9" s="59" t="s">
        <v>9</v>
      </c>
      <c r="K9" s="59"/>
      <c r="L9" s="39">
        <v>12542</v>
      </c>
      <c r="M9" s="39">
        <v>14536</v>
      </c>
      <c r="N9" s="39">
        <v>1030</v>
      </c>
      <c r="O9" s="39">
        <f t="shared" ref="O9:O17" si="0">SUM(M9:N9)</f>
        <v>15566</v>
      </c>
      <c r="P9" s="15"/>
      <c r="Q9" s="10"/>
      <c r="R9" s="17">
        <f t="shared" ref="R9:R18" si="1">+P9+Q9</f>
        <v>0</v>
      </c>
      <c r="W9" s="23"/>
    </row>
    <row r="10" spans="2:23" ht="17.25" customHeight="1" x14ac:dyDescent="0.2">
      <c r="B10" s="9" t="s">
        <v>28</v>
      </c>
      <c r="C10" s="59" t="s">
        <v>29</v>
      </c>
      <c r="D10" s="59"/>
      <c r="E10" s="39">
        <v>21616</v>
      </c>
      <c r="F10" s="39">
        <v>22568</v>
      </c>
      <c r="G10" s="39">
        <v>7870</v>
      </c>
      <c r="H10" s="39">
        <f>+F10+G10</f>
        <v>30438</v>
      </c>
      <c r="I10" s="15" t="s">
        <v>40</v>
      </c>
      <c r="J10" s="59" t="s">
        <v>10</v>
      </c>
      <c r="K10" s="59"/>
      <c r="L10" s="39">
        <v>96646</v>
      </c>
      <c r="M10" s="39">
        <v>100546</v>
      </c>
      <c r="N10" s="39">
        <v>1412</v>
      </c>
      <c r="O10" s="39">
        <f t="shared" si="0"/>
        <v>101958</v>
      </c>
      <c r="P10" s="15"/>
      <c r="Q10" s="10"/>
      <c r="R10" s="17">
        <f t="shared" si="1"/>
        <v>0</v>
      </c>
    </row>
    <row r="11" spans="2:23" ht="17.25" customHeight="1" x14ac:dyDescent="0.2">
      <c r="B11" s="9" t="s">
        <v>30</v>
      </c>
      <c r="C11" s="59" t="s">
        <v>11</v>
      </c>
      <c r="D11" s="59"/>
      <c r="E11" s="45"/>
      <c r="F11" s="39">
        <v>70</v>
      </c>
      <c r="G11" s="39"/>
      <c r="H11" s="39">
        <f>+F11+G11</f>
        <v>70</v>
      </c>
      <c r="I11" s="15" t="s">
        <v>41</v>
      </c>
      <c r="J11" s="59" t="s">
        <v>12</v>
      </c>
      <c r="K11" s="59"/>
      <c r="L11" s="39">
        <v>12422</v>
      </c>
      <c r="M11" s="39">
        <v>13929</v>
      </c>
      <c r="N11" s="39">
        <v>7750</v>
      </c>
      <c r="O11" s="39">
        <f t="shared" si="0"/>
        <v>21679</v>
      </c>
      <c r="P11" s="15"/>
      <c r="Q11" s="10"/>
      <c r="R11" s="17">
        <f t="shared" si="1"/>
        <v>0</v>
      </c>
    </row>
    <row r="12" spans="2:23" ht="17.25" customHeight="1" x14ac:dyDescent="0.2">
      <c r="B12" s="7"/>
      <c r="C12" s="57"/>
      <c r="D12" s="58"/>
      <c r="E12" s="46"/>
      <c r="F12" s="46"/>
      <c r="G12" s="46"/>
      <c r="H12" s="39"/>
      <c r="I12" s="15" t="s">
        <v>42</v>
      </c>
      <c r="J12" s="59" t="s">
        <v>13</v>
      </c>
      <c r="K12" s="59"/>
      <c r="L12" s="39">
        <f>SUM(L13:L17)</f>
        <v>18564</v>
      </c>
      <c r="M12" s="39">
        <v>73104</v>
      </c>
      <c r="N12" s="39">
        <v>1721</v>
      </c>
      <c r="O12" s="39">
        <f t="shared" si="0"/>
        <v>74825</v>
      </c>
      <c r="P12" s="15">
        <f>SUM(P13:P16)</f>
        <v>0</v>
      </c>
      <c r="Q12" s="15">
        <f>SUM(Q13:Q16)</f>
        <v>0</v>
      </c>
      <c r="R12" s="17">
        <f t="shared" si="1"/>
        <v>0</v>
      </c>
    </row>
    <row r="13" spans="2:23" ht="17.25" customHeight="1" x14ac:dyDescent="0.2">
      <c r="B13" s="7"/>
      <c r="C13" s="57"/>
      <c r="D13" s="58"/>
      <c r="E13" s="46"/>
      <c r="F13" s="46"/>
      <c r="G13" s="46"/>
      <c r="H13" s="39"/>
      <c r="I13" s="15" t="s">
        <v>43</v>
      </c>
      <c r="J13" s="74" t="s">
        <v>44</v>
      </c>
      <c r="K13" s="75"/>
      <c r="L13" s="45"/>
      <c r="M13" s="45">
        <v>6311</v>
      </c>
      <c r="N13" s="45"/>
      <c r="O13" s="45">
        <f t="shared" si="0"/>
        <v>6311</v>
      </c>
      <c r="P13" s="14"/>
      <c r="Q13" s="13"/>
      <c r="R13" s="18">
        <f t="shared" si="1"/>
        <v>0</v>
      </c>
    </row>
    <row r="14" spans="2:23" ht="17.25" customHeight="1" x14ac:dyDescent="0.2">
      <c r="B14" s="7"/>
      <c r="C14" s="57"/>
      <c r="D14" s="58"/>
      <c r="E14" s="46"/>
      <c r="F14" s="46"/>
      <c r="G14" s="46"/>
      <c r="H14" s="39"/>
      <c r="I14" s="9" t="s">
        <v>45</v>
      </c>
      <c r="J14" s="56" t="s">
        <v>46</v>
      </c>
      <c r="K14" s="56"/>
      <c r="L14" s="45">
        <v>11252</v>
      </c>
      <c r="M14" s="45">
        <v>13612</v>
      </c>
      <c r="N14" s="45">
        <v>100</v>
      </c>
      <c r="O14" s="45">
        <f t="shared" si="0"/>
        <v>13712</v>
      </c>
      <c r="P14" s="14"/>
      <c r="Q14" s="13"/>
      <c r="R14" s="18">
        <f t="shared" si="1"/>
        <v>0</v>
      </c>
    </row>
    <row r="15" spans="2:23" ht="24" customHeight="1" x14ac:dyDescent="0.2">
      <c r="B15" s="7"/>
      <c r="C15" s="63"/>
      <c r="D15" s="64"/>
      <c r="E15" s="46"/>
      <c r="F15" s="46"/>
      <c r="G15" s="46"/>
      <c r="H15" s="39"/>
      <c r="I15" s="9" t="s">
        <v>50</v>
      </c>
      <c r="J15" s="56" t="s">
        <v>47</v>
      </c>
      <c r="K15" s="56"/>
      <c r="L15" s="45"/>
      <c r="M15" s="45"/>
      <c r="N15" s="45"/>
      <c r="O15" s="45">
        <f t="shared" si="0"/>
        <v>0</v>
      </c>
      <c r="P15" s="14"/>
      <c r="Q15" s="13"/>
      <c r="R15" s="18">
        <f t="shared" si="1"/>
        <v>0</v>
      </c>
    </row>
    <row r="16" spans="2:23" ht="17.25" customHeight="1" x14ac:dyDescent="0.2">
      <c r="B16" s="7"/>
      <c r="C16" s="57"/>
      <c r="D16" s="58"/>
      <c r="E16" s="46"/>
      <c r="F16" s="46"/>
      <c r="G16" s="46"/>
      <c r="H16" s="39"/>
      <c r="I16" s="9" t="s">
        <v>51</v>
      </c>
      <c r="J16" s="56" t="s">
        <v>48</v>
      </c>
      <c r="K16" s="56"/>
      <c r="L16" s="45">
        <v>2735</v>
      </c>
      <c r="M16" s="45">
        <v>2735</v>
      </c>
      <c r="N16" s="45"/>
      <c r="O16" s="45">
        <f t="shared" si="0"/>
        <v>2735</v>
      </c>
      <c r="P16" s="14"/>
      <c r="Q16" s="13"/>
      <c r="R16" s="18">
        <f t="shared" si="1"/>
        <v>0</v>
      </c>
    </row>
    <row r="17" spans="2:23" ht="17.25" customHeight="1" x14ac:dyDescent="0.2">
      <c r="B17" s="7"/>
      <c r="C17" s="57"/>
      <c r="D17" s="58"/>
      <c r="E17" s="46"/>
      <c r="F17" s="46"/>
      <c r="G17" s="46"/>
      <c r="H17" s="39"/>
      <c r="I17" s="9" t="s">
        <v>80</v>
      </c>
      <c r="J17" s="56" t="s">
        <v>49</v>
      </c>
      <c r="K17" s="56"/>
      <c r="L17" s="45">
        <v>4577</v>
      </c>
      <c r="M17" s="45">
        <v>50446</v>
      </c>
      <c r="N17" s="45">
        <v>1621</v>
      </c>
      <c r="O17" s="45">
        <f t="shared" si="0"/>
        <v>52067</v>
      </c>
      <c r="P17" s="14"/>
      <c r="Q17" s="13"/>
      <c r="R17" s="18">
        <f t="shared" si="1"/>
        <v>0</v>
      </c>
    </row>
    <row r="18" spans="2:23" ht="31.5" customHeight="1" x14ac:dyDescent="0.2">
      <c r="B18" s="9" t="s">
        <v>31</v>
      </c>
      <c r="C18" s="49" t="s">
        <v>14</v>
      </c>
      <c r="D18" s="50"/>
      <c r="E18" s="39">
        <f>SUM(E8:E17)</f>
        <v>226715</v>
      </c>
      <c r="F18" s="39">
        <f>SUM(F8:F17)</f>
        <v>282676</v>
      </c>
      <c r="G18" s="39">
        <f>SUM(G8:G17)</f>
        <v>33206</v>
      </c>
      <c r="H18" s="47">
        <f>+F18+G18</f>
        <v>315882</v>
      </c>
      <c r="I18" s="9" t="s">
        <v>52</v>
      </c>
      <c r="J18" s="49" t="s">
        <v>15</v>
      </c>
      <c r="K18" s="50"/>
      <c r="L18" s="39">
        <f>L8+L9+L10+L12+L11</f>
        <v>223897</v>
      </c>
      <c r="M18" s="39">
        <f>M8+M9+M10+M12+M11</f>
        <v>296053</v>
      </c>
      <c r="N18" s="39">
        <f>N8+N9+N10+N12+N11</f>
        <v>16305</v>
      </c>
      <c r="O18" s="39">
        <f>SUM(M18:N18)</f>
        <v>312358</v>
      </c>
      <c r="P18" s="19">
        <f>P8+P9+P10+P12+P11</f>
        <v>0</v>
      </c>
      <c r="Q18" s="19">
        <f>Q8+Q9+Q10+Q12+Q11</f>
        <v>0</v>
      </c>
      <c r="R18" s="19">
        <f t="shared" si="1"/>
        <v>0</v>
      </c>
    </row>
    <row r="19" spans="2:23" ht="21" customHeight="1" x14ac:dyDescent="0.2">
      <c r="B19" s="62" t="s">
        <v>76</v>
      </c>
      <c r="C19" s="62"/>
      <c r="D19" s="62"/>
      <c r="E19" s="22"/>
      <c r="F19" s="15"/>
      <c r="G19" s="15">
        <f>G18-N18</f>
        <v>16901</v>
      </c>
      <c r="H19" s="15"/>
      <c r="I19" s="62" t="s">
        <v>67</v>
      </c>
      <c r="J19" s="62"/>
      <c r="K19" s="62"/>
      <c r="L19" s="39">
        <f>E18-L18</f>
        <v>2818</v>
      </c>
      <c r="M19" s="39">
        <f>M18-F18</f>
        <v>13377</v>
      </c>
      <c r="N19" s="39"/>
      <c r="O19" s="39">
        <f>H18-O18</f>
        <v>3524</v>
      </c>
      <c r="P19" s="19"/>
      <c r="Q19" s="19"/>
      <c r="R19" s="19"/>
    </row>
    <row r="20" spans="2:23" ht="18" customHeight="1" x14ac:dyDescent="0.2">
      <c r="B20" s="76" t="s">
        <v>16</v>
      </c>
      <c r="C20" s="76"/>
      <c r="D20" s="76"/>
      <c r="E20" s="76"/>
      <c r="F20" s="76"/>
      <c r="G20" s="76"/>
      <c r="H20" s="76"/>
      <c r="I20" s="76"/>
      <c r="J20" s="76"/>
      <c r="K20" s="76"/>
      <c r="L20" s="76"/>
      <c r="M20" s="76"/>
      <c r="N20" s="76"/>
      <c r="O20" s="76"/>
      <c r="P20" s="77"/>
      <c r="Q20" s="77"/>
      <c r="R20" s="77"/>
    </row>
    <row r="21" spans="2:23" ht="27" customHeight="1" x14ac:dyDescent="0.2">
      <c r="B21" s="9" t="s">
        <v>26</v>
      </c>
      <c r="C21" s="59" t="s">
        <v>18</v>
      </c>
      <c r="D21" s="59"/>
      <c r="E21" s="22">
        <v>15972</v>
      </c>
      <c r="F21" s="22">
        <v>27862</v>
      </c>
      <c r="G21" s="15"/>
      <c r="H21" s="15">
        <f>SUM(F21:G21)</f>
        <v>27862</v>
      </c>
      <c r="I21" s="15" t="s">
        <v>53</v>
      </c>
      <c r="J21" s="59" t="s">
        <v>17</v>
      </c>
      <c r="K21" s="59"/>
      <c r="L21" s="39">
        <v>21606</v>
      </c>
      <c r="M21" s="39">
        <v>29018</v>
      </c>
      <c r="N21" s="39">
        <v>7595</v>
      </c>
      <c r="O21" s="39">
        <f>SUM(M21:N21)</f>
        <v>36613</v>
      </c>
      <c r="P21" s="15"/>
      <c r="Q21" s="17"/>
      <c r="R21" s="17">
        <f>+P21+Q21</f>
        <v>0</v>
      </c>
    </row>
    <row r="22" spans="2:23" ht="22.5" customHeight="1" x14ac:dyDescent="0.2">
      <c r="B22" s="9" t="s">
        <v>33</v>
      </c>
      <c r="C22" s="59" t="s">
        <v>32</v>
      </c>
      <c r="D22" s="59"/>
      <c r="E22" s="22"/>
      <c r="F22" s="22">
        <v>500</v>
      </c>
      <c r="G22" s="22"/>
      <c r="H22" s="22">
        <f>SUM(F22:G22)</f>
        <v>500</v>
      </c>
      <c r="I22" s="15" t="s">
        <v>54</v>
      </c>
      <c r="J22" s="59" t="s">
        <v>19</v>
      </c>
      <c r="K22" s="59"/>
      <c r="L22" s="39">
        <v>230798</v>
      </c>
      <c r="M22" s="39">
        <v>238065</v>
      </c>
      <c r="N22" s="39">
        <v>14701</v>
      </c>
      <c r="O22" s="39">
        <f t="shared" ref="O22:O31" si="2">SUM(M22:N22)</f>
        <v>252766</v>
      </c>
      <c r="P22" s="15"/>
      <c r="Q22" s="13"/>
      <c r="R22" s="17">
        <f t="shared" ref="R22:R32" si="3">+P22+Q22</f>
        <v>0</v>
      </c>
    </row>
    <row r="23" spans="2:23" ht="21" customHeight="1" x14ac:dyDescent="0.2">
      <c r="B23" s="9" t="s">
        <v>34</v>
      </c>
      <c r="C23" s="59" t="s">
        <v>20</v>
      </c>
      <c r="D23" s="59"/>
      <c r="E23" s="22"/>
      <c r="F23" s="22"/>
      <c r="G23" s="15"/>
      <c r="H23" s="15"/>
      <c r="I23" s="15" t="s">
        <v>55</v>
      </c>
      <c r="J23" s="59" t="s">
        <v>21</v>
      </c>
      <c r="K23" s="59"/>
      <c r="L23" s="39"/>
      <c r="M23" s="39"/>
      <c r="N23" s="39"/>
      <c r="O23" s="39">
        <f t="shared" si="2"/>
        <v>0</v>
      </c>
      <c r="P23" s="15"/>
      <c r="Q23" s="13"/>
      <c r="R23" s="17">
        <f t="shared" si="3"/>
        <v>0</v>
      </c>
    </row>
    <row r="24" spans="2:23" ht="27.75" customHeight="1" x14ac:dyDescent="0.2">
      <c r="B24" s="9" t="s">
        <v>35</v>
      </c>
      <c r="C24" s="51" t="s">
        <v>22</v>
      </c>
      <c r="D24" s="50"/>
      <c r="E24" s="39">
        <f>SUM(E21:E23)</f>
        <v>15972</v>
      </c>
      <c r="F24" s="39">
        <f>SUM(F21:F23)</f>
        <v>28362</v>
      </c>
      <c r="G24" s="39">
        <f>SUM(G21:G23)</f>
        <v>0</v>
      </c>
      <c r="H24" s="39">
        <f t="shared" ref="H24:H32" si="4">+F24+G24</f>
        <v>28362</v>
      </c>
      <c r="I24" s="9" t="s">
        <v>56</v>
      </c>
      <c r="J24" s="49" t="s">
        <v>57</v>
      </c>
      <c r="K24" s="50"/>
      <c r="L24" s="39">
        <f>SUM(L21:L23)</f>
        <v>252404</v>
      </c>
      <c r="M24" s="39">
        <f>SUM(M21:M23)</f>
        <v>267083</v>
      </c>
      <c r="N24" s="39">
        <f>SUM(N21:N23)</f>
        <v>22296</v>
      </c>
      <c r="O24" s="39">
        <f t="shared" si="2"/>
        <v>289379</v>
      </c>
      <c r="P24" s="19">
        <f>SUM(P21:P23)</f>
        <v>0</v>
      </c>
      <c r="Q24" s="19">
        <f>SUM(Q21:Q23)</f>
        <v>0</v>
      </c>
      <c r="R24" s="19">
        <f t="shared" si="3"/>
        <v>0</v>
      </c>
    </row>
    <row r="25" spans="2:23" ht="33" customHeight="1" x14ac:dyDescent="0.2">
      <c r="B25" s="27"/>
      <c r="C25" s="54" t="s">
        <v>68</v>
      </c>
      <c r="D25" s="55"/>
      <c r="E25" s="48">
        <f>L24-E24</f>
        <v>236432</v>
      </c>
      <c r="F25" s="48">
        <f>M24-F24</f>
        <v>238721</v>
      </c>
      <c r="G25" s="48">
        <f>N24-G24</f>
        <v>22296</v>
      </c>
      <c r="H25" s="48">
        <f>O24-H24</f>
        <v>261017</v>
      </c>
      <c r="I25" s="27"/>
      <c r="J25" s="54" t="s">
        <v>81</v>
      </c>
      <c r="K25" s="55"/>
      <c r="L25" s="48"/>
      <c r="M25" s="48"/>
      <c r="N25" s="48"/>
      <c r="O25" s="48"/>
      <c r="P25" s="33">
        <f>F24-P24</f>
        <v>28362</v>
      </c>
      <c r="Q25" s="33">
        <f>G24-Q24</f>
        <v>0</v>
      </c>
      <c r="R25" s="33">
        <f>H24-R24</f>
        <v>28362</v>
      </c>
    </row>
    <row r="26" spans="2:23" s="16" customFormat="1" ht="15.75" x14ac:dyDescent="0.2">
      <c r="B26" s="27" t="s">
        <v>60</v>
      </c>
      <c r="C26" s="52" t="s">
        <v>65</v>
      </c>
      <c r="D26" s="53"/>
      <c r="E26" s="48">
        <f>+E18+E24</f>
        <v>242687</v>
      </c>
      <c r="F26" s="48">
        <f>+F18+F24</f>
        <v>311038</v>
      </c>
      <c r="G26" s="48">
        <f>+G18+G24</f>
        <v>33206</v>
      </c>
      <c r="H26" s="48">
        <f>+H18+H24</f>
        <v>344244</v>
      </c>
      <c r="I26" s="27" t="s">
        <v>59</v>
      </c>
      <c r="J26" s="52" t="s">
        <v>58</v>
      </c>
      <c r="K26" s="53"/>
      <c r="L26" s="48">
        <f>+L18+L24</f>
        <v>476301</v>
      </c>
      <c r="M26" s="48">
        <f>+M18+M24</f>
        <v>563136</v>
      </c>
      <c r="N26" s="48">
        <f>+N18+N24</f>
        <v>38601</v>
      </c>
      <c r="O26" s="48">
        <f>+O18+O24</f>
        <v>601737</v>
      </c>
      <c r="P26" s="20">
        <f>SUM(P24:P24)</f>
        <v>0</v>
      </c>
      <c r="Q26" s="20">
        <f>SUM(Q24:Q24)</f>
        <v>0</v>
      </c>
      <c r="R26" s="20">
        <f t="shared" si="3"/>
        <v>0</v>
      </c>
    </row>
    <row r="27" spans="2:23" s="16" customFormat="1" ht="31.5" customHeight="1" x14ac:dyDescent="0.2">
      <c r="B27" s="27"/>
      <c r="C27" s="54" t="s">
        <v>78</v>
      </c>
      <c r="D27" s="55"/>
      <c r="E27" s="48">
        <f>L26-E26</f>
        <v>233614</v>
      </c>
      <c r="F27" s="48">
        <f>M26-F26</f>
        <v>252098</v>
      </c>
      <c r="G27" s="48">
        <f>N26-G26</f>
        <v>5395</v>
      </c>
      <c r="H27" s="48">
        <f>O26-H26</f>
        <v>257493</v>
      </c>
      <c r="I27" s="27"/>
      <c r="J27" s="54" t="s">
        <v>77</v>
      </c>
      <c r="K27" s="55"/>
      <c r="L27" s="48"/>
      <c r="M27" s="48"/>
      <c r="N27" s="40"/>
      <c r="O27" s="39">
        <f t="shared" si="2"/>
        <v>0</v>
      </c>
      <c r="P27" s="20"/>
      <c r="Q27" s="20"/>
      <c r="R27" s="20"/>
    </row>
    <row r="28" spans="2:23" x14ac:dyDescent="0.2">
      <c r="B28" s="9" t="s">
        <v>36</v>
      </c>
      <c r="C28" s="59" t="s">
        <v>37</v>
      </c>
      <c r="D28" s="59"/>
      <c r="E28" s="39">
        <f>E29+E30+E31</f>
        <v>296753</v>
      </c>
      <c r="F28" s="39">
        <f>F29+F30+F31</f>
        <v>316316</v>
      </c>
      <c r="G28" s="39">
        <f>G29+G30+G31</f>
        <v>6317</v>
      </c>
      <c r="H28" s="39">
        <f>H29+H30+H31</f>
        <v>322633</v>
      </c>
      <c r="I28" s="12" t="s">
        <v>61</v>
      </c>
      <c r="J28" s="60" t="s">
        <v>62</v>
      </c>
      <c r="K28" s="61"/>
      <c r="L28" s="39">
        <f>SUM(L29:L31)</f>
        <v>63139</v>
      </c>
      <c r="M28" s="39">
        <f>SUM(M29:M31)</f>
        <v>64218</v>
      </c>
      <c r="N28" s="39">
        <f>SUM(N29:N31)</f>
        <v>922</v>
      </c>
      <c r="O28" s="39">
        <f t="shared" si="2"/>
        <v>65140</v>
      </c>
      <c r="P28" s="15"/>
      <c r="Q28" s="13"/>
      <c r="R28" s="18">
        <f t="shared" si="3"/>
        <v>0</v>
      </c>
      <c r="S28" s="28"/>
      <c r="T28" s="28"/>
      <c r="U28" s="28"/>
      <c r="V28" s="28"/>
      <c r="W28" s="28"/>
    </row>
    <row r="29" spans="2:23" ht="13.5" x14ac:dyDescent="0.2">
      <c r="B29" s="9" t="s">
        <v>70</v>
      </c>
      <c r="C29" s="49" t="s">
        <v>69</v>
      </c>
      <c r="D29" s="50"/>
      <c r="E29" s="39"/>
      <c r="F29" s="39"/>
      <c r="G29" s="39"/>
      <c r="H29" s="39"/>
      <c r="I29" s="12" t="s">
        <v>72</v>
      </c>
      <c r="J29" s="60" t="s">
        <v>73</v>
      </c>
      <c r="K29" s="61"/>
      <c r="L29" s="39"/>
      <c r="M29" s="39"/>
      <c r="N29" s="41"/>
      <c r="O29" s="39">
        <f t="shared" si="2"/>
        <v>0</v>
      </c>
      <c r="P29" s="15"/>
      <c r="Q29" s="13"/>
      <c r="R29" s="18"/>
    </row>
    <row r="30" spans="2:23" ht="30" customHeight="1" x14ac:dyDescent="0.2">
      <c r="B30" s="9" t="s">
        <v>71</v>
      </c>
      <c r="C30" s="49" t="s">
        <v>85</v>
      </c>
      <c r="D30" s="50"/>
      <c r="E30" s="39">
        <v>296753</v>
      </c>
      <c r="F30" s="39">
        <v>316316</v>
      </c>
      <c r="G30" s="39"/>
      <c r="H30" s="39">
        <f t="shared" si="4"/>
        <v>316316</v>
      </c>
      <c r="I30" s="12" t="s">
        <v>82</v>
      </c>
      <c r="J30" s="60" t="s">
        <v>83</v>
      </c>
      <c r="K30" s="61"/>
      <c r="L30" s="44">
        <v>4803</v>
      </c>
      <c r="M30" s="44">
        <v>4803</v>
      </c>
      <c r="N30" s="44">
        <v>922</v>
      </c>
      <c r="O30" s="39">
        <f t="shared" si="2"/>
        <v>5725</v>
      </c>
      <c r="P30" s="7"/>
      <c r="Q30" s="13"/>
      <c r="R30" s="18">
        <f t="shared" si="3"/>
        <v>0</v>
      </c>
    </row>
    <row r="31" spans="2:23" ht="16.5" customHeight="1" x14ac:dyDescent="0.2">
      <c r="B31" s="9" t="s">
        <v>87</v>
      </c>
      <c r="C31" s="49" t="s">
        <v>88</v>
      </c>
      <c r="D31" s="50"/>
      <c r="E31" s="39"/>
      <c r="F31" s="39"/>
      <c r="G31" s="39">
        <v>6317</v>
      </c>
      <c r="H31" s="39">
        <f t="shared" si="4"/>
        <v>6317</v>
      </c>
      <c r="I31" s="12" t="s">
        <v>74</v>
      </c>
      <c r="J31" s="60" t="s">
        <v>75</v>
      </c>
      <c r="K31" s="61"/>
      <c r="L31" s="39">
        <v>58336</v>
      </c>
      <c r="M31" s="39">
        <v>59415</v>
      </c>
      <c r="N31" s="44"/>
      <c r="O31" s="39">
        <f t="shared" si="2"/>
        <v>59415</v>
      </c>
      <c r="P31" s="7"/>
      <c r="Q31" s="13"/>
      <c r="R31" s="18"/>
    </row>
    <row r="32" spans="2:23" ht="18.75" customHeight="1" x14ac:dyDescent="0.2">
      <c r="B32" s="9" t="s">
        <v>63</v>
      </c>
      <c r="C32" s="59" t="s">
        <v>23</v>
      </c>
      <c r="D32" s="59"/>
      <c r="E32" s="39">
        <f>+E26+E28</f>
        <v>539440</v>
      </c>
      <c r="F32" s="39">
        <f>+F26+F28</f>
        <v>627354</v>
      </c>
      <c r="G32" s="39">
        <f>+G26+G28</f>
        <v>39523</v>
      </c>
      <c r="H32" s="39">
        <f t="shared" si="4"/>
        <v>666877</v>
      </c>
      <c r="I32" s="9" t="s">
        <v>64</v>
      </c>
      <c r="J32" s="59" t="s">
        <v>24</v>
      </c>
      <c r="K32" s="59"/>
      <c r="L32" s="39">
        <f>+L26+L28</f>
        <v>539440</v>
      </c>
      <c r="M32" s="39">
        <f>+M26+M28</f>
        <v>627354</v>
      </c>
      <c r="N32" s="39">
        <f>+N26+N28</f>
        <v>39523</v>
      </c>
      <c r="O32" s="39">
        <f>SUM(M32:N32)</f>
        <v>666877</v>
      </c>
      <c r="P32" s="11" t="e">
        <f>P18+P26+#REF!</f>
        <v>#REF!</v>
      </c>
      <c r="Q32" s="11" t="e">
        <f>Q18+Q26+#REF!</f>
        <v>#REF!</v>
      </c>
      <c r="R32" s="11" t="e">
        <f t="shared" si="3"/>
        <v>#REF!</v>
      </c>
      <c r="S32" s="28"/>
    </row>
    <row r="33" spans="5:15" x14ac:dyDescent="0.2">
      <c r="E33" s="8"/>
      <c r="F33" s="8"/>
      <c r="G33" s="8"/>
      <c r="H33" s="8"/>
      <c r="N33" s="43"/>
      <c r="O33" s="43"/>
    </row>
    <row r="34" spans="5:15" x14ac:dyDescent="0.2">
      <c r="J34" s="36"/>
    </row>
    <row r="35" spans="5:15" x14ac:dyDescent="0.2">
      <c r="J35" s="36"/>
    </row>
  </sheetData>
  <mergeCells count="58">
    <mergeCell ref="B1:O1"/>
    <mergeCell ref="B4:R4"/>
    <mergeCell ref="J28:K28"/>
    <mergeCell ref="J12:K12"/>
    <mergeCell ref="J13:K13"/>
    <mergeCell ref="C23:D23"/>
    <mergeCell ref="J23:K23"/>
    <mergeCell ref="B20:R20"/>
    <mergeCell ref="C21:D21"/>
    <mergeCell ref="J21:K21"/>
    <mergeCell ref="B2:R2"/>
    <mergeCell ref="B3:R3"/>
    <mergeCell ref="D5:E5"/>
    <mergeCell ref="I5:K5"/>
    <mergeCell ref="J14:K14"/>
    <mergeCell ref="J16:K16"/>
    <mergeCell ref="C29:D29"/>
    <mergeCell ref="C6:D6"/>
    <mergeCell ref="J6:K6"/>
    <mergeCell ref="C18:D18"/>
    <mergeCell ref="J18:K18"/>
    <mergeCell ref="J17:K17"/>
    <mergeCell ref="C11:D11"/>
    <mergeCell ref="J11:K11"/>
    <mergeCell ref="B7:R7"/>
    <mergeCell ref="C8:D8"/>
    <mergeCell ref="C22:D22"/>
    <mergeCell ref="J8:K8"/>
    <mergeCell ref="C10:D10"/>
    <mergeCell ref="J10:K10"/>
    <mergeCell ref="C9:D9"/>
    <mergeCell ref="J9:K9"/>
    <mergeCell ref="C12:D12"/>
    <mergeCell ref="C13:D13"/>
    <mergeCell ref="C14:D14"/>
    <mergeCell ref="C16:D16"/>
    <mergeCell ref="C15:D15"/>
    <mergeCell ref="J15:K15"/>
    <mergeCell ref="C17:D17"/>
    <mergeCell ref="C32:D32"/>
    <mergeCell ref="J32:K32"/>
    <mergeCell ref="C30:D30"/>
    <mergeCell ref="C31:D31"/>
    <mergeCell ref="J31:K31"/>
    <mergeCell ref="J30:K30"/>
    <mergeCell ref="J29:K29"/>
    <mergeCell ref="C28:D28"/>
    <mergeCell ref="J27:K27"/>
    <mergeCell ref="B19:D19"/>
    <mergeCell ref="J22:K22"/>
    <mergeCell ref="I19:K19"/>
    <mergeCell ref="C27:D27"/>
    <mergeCell ref="C25:D25"/>
    <mergeCell ref="J24:K24"/>
    <mergeCell ref="C24:D24"/>
    <mergeCell ref="C26:D26"/>
    <mergeCell ref="J26:K26"/>
    <mergeCell ref="J25:K25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71" orientation="landscape" r:id="rId1"/>
  <headerFooter alignWithMargins="0"/>
  <colBreaks count="1" manualBreakCount="1">
    <brk id="1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2c önk</vt:lpstr>
      <vt:lpstr>'2c önk'!Nyomtatási_terület</vt:lpstr>
    </vt:vector>
  </TitlesOfParts>
  <Company>Int. Gond.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Int. Gond.</dc:creator>
  <cp:lastModifiedBy>Dell</cp:lastModifiedBy>
  <cp:lastPrinted>2019-05-19T11:10:03Z</cp:lastPrinted>
  <dcterms:created xsi:type="dcterms:W3CDTF">2013-09-26T12:35:20Z</dcterms:created>
  <dcterms:modified xsi:type="dcterms:W3CDTF">2019-07-06T15:53:51Z</dcterms:modified>
</cp:coreProperties>
</file>