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480" yWindow="315" windowWidth="19875" windowHeight="7470"/>
  </bookViews>
  <sheets>
    <sheet name="2.1.sz.mell " sheetId="1" r:id="rId1"/>
  </sheets>
  <externalReferences>
    <externalReference r:id="rId2"/>
  </externalReferences>
  <definedNames>
    <definedName name="_xlnm.Print_Area" localSheetId="0">'2.1.sz.mell '!$A$1:$F$32</definedName>
  </definedNames>
  <calcPr calcId="145621"/>
</workbook>
</file>

<file path=xl/calcChain.xml><?xml version="1.0" encoding="utf-8"?>
<calcChain xmlns="http://schemas.openxmlformats.org/spreadsheetml/2006/main">
  <c r="E27" i="1" l="1"/>
  <c r="C26" i="1"/>
  <c r="C24" i="1"/>
  <c r="C23" i="1" s="1"/>
  <c r="E19" i="1"/>
  <c r="E28" i="1" s="1"/>
  <c r="C19" i="1"/>
  <c r="C18" i="1" s="1"/>
  <c r="C28" i="1" s="1"/>
  <c r="C11" i="1"/>
  <c r="E10" i="1"/>
  <c r="C10" i="1"/>
  <c r="E9" i="1"/>
  <c r="C9" i="1"/>
  <c r="E8" i="1"/>
  <c r="C8" i="1"/>
  <c r="E7" i="1"/>
  <c r="C7" i="1"/>
  <c r="C17" i="1" s="1"/>
  <c r="E6" i="1"/>
  <c r="C6" i="1"/>
  <c r="E5" i="1"/>
  <c r="E17" i="1" s="1"/>
  <c r="C5" i="1"/>
  <c r="E3" i="1"/>
  <c r="F1" i="1"/>
  <c r="E30" i="1" l="1"/>
  <c r="C30" i="1"/>
  <c r="C29" i="1"/>
  <c r="E29" i="1"/>
  <c r="E31" i="1"/>
  <c r="C31" i="1"/>
  <c r="E32" i="1" l="1"/>
  <c r="C32" i="1"/>
</calcChain>
</file>

<file path=xl/sharedStrings.xml><?xml version="1.0" encoding="utf-8"?>
<sst xmlns="http://schemas.openxmlformats.org/spreadsheetml/2006/main" count="85" uniqueCount="84">
  <si>
    <t>I. Működési célú bevételek és kiadások mérlege
(Önkormányzati szinten)</t>
  </si>
  <si>
    <t>Sor-
szám</t>
  </si>
  <si>
    <t>Bevételek</t>
  </si>
  <si>
    <t>Kiadások</t>
  </si>
  <si>
    <t>Megnevezés</t>
  </si>
  <si>
    <t>2020.évi előirányzat</t>
  </si>
  <si>
    <t>A</t>
  </si>
  <si>
    <t>B</t>
  </si>
  <si>
    <t>C</t>
  </si>
  <si>
    <t>D</t>
  </si>
  <si>
    <t>E</t>
  </si>
  <si>
    <t>1.</t>
  </si>
  <si>
    <t>Önkormányzatok működési támogatásai</t>
  </si>
  <si>
    <t>Személyi juttatások</t>
  </si>
  <si>
    <t>2.</t>
  </si>
  <si>
    <t>Működési célú támogatások államháztartáson belülről</t>
  </si>
  <si>
    <t>Munkaadókat terhelő járulékok és szociális hozzájárulási adó</t>
  </si>
  <si>
    <t>3.</t>
  </si>
  <si>
    <t>2.-ból EU-s támogatás</t>
  </si>
  <si>
    <t xml:space="preserve">Dologi kiadások </t>
  </si>
  <si>
    <t>4.</t>
  </si>
  <si>
    <t>Közhatalmi bevételek</t>
  </si>
  <si>
    <t>Ellátottak pénzbeli juttatásai</t>
  </si>
  <si>
    <t>5.</t>
  </si>
  <si>
    <t>Működési bevételek</t>
  </si>
  <si>
    <t>Egyéb működési célú kiadások</t>
  </si>
  <si>
    <t>6.</t>
  </si>
  <si>
    <t>Működési célú átvett pénzeszközök</t>
  </si>
  <si>
    <t>Tartalékok</t>
  </si>
  <si>
    <t>7.</t>
  </si>
  <si>
    <t>6.-ból EU-s támogatás (közvetlen)</t>
  </si>
  <si>
    <t>8.</t>
  </si>
  <si>
    <t>9.</t>
  </si>
  <si>
    <t>10.</t>
  </si>
  <si>
    <t>11.</t>
  </si>
  <si>
    <t>12.</t>
  </si>
  <si>
    <t>13.</t>
  </si>
  <si>
    <t>Költségvetési bevételek összesen (1.+2.+4.+5.+6.+8.+…+12.)</t>
  </si>
  <si>
    <t>Költségvetési kiadások összesen (1.+...+12.)</t>
  </si>
  <si>
    <t>14.</t>
  </si>
  <si>
    <t>Hiány belső finanszírozásának bevételei (15.+…+18. )</t>
  </si>
  <si>
    <t>Értékpapír vásárlása, visszavásárlása</t>
  </si>
  <si>
    <t>15.</t>
  </si>
  <si>
    <t xml:space="preserve">   Költségvetési maradvány igénybevétele </t>
  </si>
  <si>
    <t>Likviditási célú hitelek törlesztése</t>
  </si>
  <si>
    <t>16.</t>
  </si>
  <si>
    <t xml:space="preserve">   Vállalkozási maradvány igénybevétele </t>
  </si>
  <si>
    <t>Rövid lejáratú hitelek törlesztése</t>
  </si>
  <si>
    <t>17.</t>
  </si>
  <si>
    <t xml:space="preserve">   Betét visszavonásából származó bevétel </t>
  </si>
  <si>
    <t>Hosszú lejáratú hitelek törlesztése</t>
  </si>
  <si>
    <t>18.</t>
  </si>
  <si>
    <t xml:space="preserve">   Egyéb belső finanszírozási bevételek</t>
  </si>
  <si>
    <t>Kölcsön törlesztése</t>
  </si>
  <si>
    <t>19.</t>
  </si>
  <si>
    <t xml:space="preserve">Hiány külső finanszírozásának bevételei (20.+…+21.) </t>
  </si>
  <si>
    <t>Forgatási célú belföldi, külföldi értékpapírok vásárlása</t>
  </si>
  <si>
    <t>20.</t>
  </si>
  <si>
    <t xml:space="preserve">   Likviditási célú hitelek, kölcsönök felvétele</t>
  </si>
  <si>
    <t>Pénzeszközök lekötött betétként elhelyezése</t>
  </si>
  <si>
    <t>21.</t>
  </si>
  <si>
    <t xml:space="preserve">   Értékpapírok bevételei</t>
  </si>
  <si>
    <t>Adóssághoz nem kapcsolódó származékos ügyletek</t>
  </si>
  <si>
    <t>22.</t>
  </si>
  <si>
    <t>Államháztartáson belüli megelőlegezések</t>
  </si>
  <si>
    <t>Váltókiadások</t>
  </si>
  <si>
    <t>23.</t>
  </si>
  <si>
    <t>Adóssághoz nem kapcsolódó származékos ügyletek bevételei</t>
  </si>
  <si>
    <t>Államháztartáson belüli megelőlegezés visszafizetése</t>
  </si>
  <si>
    <t>24.</t>
  </si>
  <si>
    <t>Működési célú finanszírozási bevételek összesen (14.+19.+22.+23.)</t>
  </si>
  <si>
    <t>Működési célú finanszírozási kiadások összesen (14.+...+23.)</t>
  </si>
  <si>
    <t>25.</t>
  </si>
  <si>
    <t>BEVÉTEL ÖSSZESEN (13.+24.)</t>
  </si>
  <si>
    <t>KIADÁSOK ÖSSZESEN (13.+24.)</t>
  </si>
  <si>
    <t>26.</t>
  </si>
  <si>
    <t>Költségvetési hiány:</t>
  </si>
  <si>
    <t>Költségvetési többlet:</t>
  </si>
  <si>
    <t>27.</t>
  </si>
  <si>
    <t>Finanszírozási hiány:</t>
  </si>
  <si>
    <t>Finanszírozási többlet:</t>
  </si>
  <si>
    <t>28.</t>
  </si>
  <si>
    <t>Tárgyévi  hiány:</t>
  </si>
  <si>
    <t>Tárgyévi  többlet: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</si>
</sst>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#,###"/>
    <numFmt numFmtId="165" formatCode="_-* #,##0.00\ _F_t_-;\-* #,##0.00\ _F_t_-;_-* &quot;-&quot;??\ _F_t_-;_-@_-"/>
  </numFmts>
  <fonts count="19" x14ac:knownFonts="1">
    <font>
      <sz val="10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b/>
      <sz val="12"/>
      <name val="Times New Roman CE"/>
      <charset val="238"/>
    </font>
    <font>
      <i/>
      <sz val="10"/>
      <name val="Times New Roman CE"/>
      <charset val="238"/>
    </font>
    <font>
      <b/>
      <sz val="9"/>
      <name val="Times New Roman CE"/>
      <charset val="238"/>
    </font>
    <font>
      <sz val="12"/>
      <name val="Times New Roman CE"/>
      <charset val="238"/>
    </font>
    <font>
      <b/>
      <sz val="10"/>
      <name val="Times New Roman CE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  <font>
      <b/>
      <sz val="14"/>
      <color indexed="10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2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46">
    <xf numFmtId="0" fontId="0" fillId="0" borderId="0"/>
    <xf numFmtId="0" fontId="6" fillId="0" borderId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2" borderId="0" applyNumberFormat="0" applyBorder="0" applyAlignment="0" applyProtection="0"/>
    <xf numFmtId="0" fontId="13" fillId="6" borderId="0" applyNumberFormat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5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4" fillId="0" borderId="0"/>
    <xf numFmtId="0" fontId="2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2" fillId="0" borderId="0" applyFont="0" applyFill="0" applyBorder="0" applyAlignment="0" applyProtection="0"/>
  </cellStyleXfs>
  <cellXfs count="49">
    <xf numFmtId="0" fontId="0" fillId="0" borderId="0" xfId="0"/>
    <xf numFmtId="164" fontId="3" fillId="0" borderId="1" xfId="0" applyNumberFormat="1" applyFont="1" applyFill="1" applyBorder="1" applyAlignment="1" applyProtection="1">
      <alignment horizontal="center" vertical="center" wrapText="1"/>
    </xf>
    <xf numFmtId="164" fontId="4" fillId="0" borderId="0" xfId="0" applyNumberFormat="1" applyFont="1" applyFill="1" applyAlignment="1" applyProtection="1">
      <alignment horizontal="center" vertical="center" textRotation="180" wrapText="1"/>
    </xf>
    <xf numFmtId="164" fontId="0" fillId="0" borderId="0" xfId="0" applyNumberFormat="1" applyFill="1" applyAlignment="1" applyProtection="1">
      <alignment vertical="center" wrapText="1"/>
    </xf>
    <xf numFmtId="164" fontId="5" fillId="0" borderId="2" xfId="0" applyNumberFormat="1" applyFont="1" applyFill="1" applyBorder="1" applyAlignment="1" applyProtection="1">
      <alignment horizontal="center" vertical="center" wrapText="1"/>
    </xf>
    <xf numFmtId="164" fontId="5" fillId="0" borderId="3" xfId="0" applyNumberFormat="1" applyFont="1" applyFill="1" applyBorder="1" applyAlignment="1" applyProtection="1">
      <alignment horizontal="centerContinuous" vertical="center" wrapText="1"/>
    </xf>
    <xf numFmtId="164" fontId="5" fillId="0" borderId="4" xfId="0" applyNumberFormat="1" applyFont="1" applyFill="1" applyBorder="1" applyAlignment="1" applyProtection="1">
      <alignment horizontal="centerContinuous" vertical="center" wrapText="1"/>
    </xf>
    <xf numFmtId="164" fontId="5" fillId="0" borderId="5" xfId="0" applyNumberFormat="1" applyFont="1" applyFill="1" applyBorder="1" applyAlignment="1" applyProtection="1">
      <alignment horizontal="centerContinuous" vertical="center" wrapText="1"/>
    </xf>
    <xf numFmtId="164" fontId="5" fillId="0" borderId="6" xfId="0" applyNumberFormat="1" applyFont="1" applyFill="1" applyBorder="1" applyAlignment="1" applyProtection="1">
      <alignment horizontal="center" vertical="center" wrapText="1"/>
    </xf>
    <xf numFmtId="164" fontId="5" fillId="0" borderId="3" xfId="0" applyNumberFormat="1" applyFont="1" applyFill="1" applyBorder="1" applyAlignment="1" applyProtection="1">
      <alignment horizontal="center" vertical="center" wrapText="1"/>
    </xf>
    <xf numFmtId="0" fontId="5" fillId="0" borderId="5" xfId="1" applyFont="1" applyFill="1" applyBorder="1" applyAlignment="1" applyProtection="1">
      <alignment horizontal="center" vertical="center" wrapText="1"/>
    </xf>
    <xf numFmtId="164" fontId="5" fillId="0" borderId="5" xfId="0" applyNumberFormat="1" applyFont="1" applyFill="1" applyBorder="1" applyAlignment="1" applyProtection="1">
      <alignment horizontal="center" vertical="center" wrapText="1"/>
    </xf>
    <xf numFmtId="164" fontId="7" fillId="0" borderId="0" xfId="0" applyNumberFormat="1" applyFont="1" applyFill="1" applyAlignment="1" applyProtection="1">
      <alignment horizontal="center" vertical="center" wrapText="1"/>
    </xf>
    <xf numFmtId="164" fontId="8" fillId="0" borderId="7" xfId="0" applyNumberFormat="1" applyFont="1" applyFill="1" applyBorder="1" applyAlignment="1" applyProtection="1">
      <alignment horizontal="center" vertical="center" wrapText="1"/>
    </xf>
    <xf numFmtId="164" fontId="8" fillId="0" borderId="3" xfId="0" applyNumberFormat="1" applyFont="1" applyFill="1" applyBorder="1" applyAlignment="1" applyProtection="1">
      <alignment horizontal="center" vertical="center" wrapText="1"/>
    </xf>
    <xf numFmtId="164" fontId="8" fillId="0" borderId="4" xfId="0" applyNumberFormat="1" applyFont="1" applyFill="1" applyBorder="1" applyAlignment="1" applyProtection="1">
      <alignment horizontal="center" vertical="center" wrapText="1"/>
    </xf>
    <xf numFmtId="164" fontId="8" fillId="0" borderId="5" xfId="0" applyNumberFormat="1" applyFont="1" applyFill="1" applyBorder="1" applyAlignment="1" applyProtection="1">
      <alignment horizontal="center" vertical="center" wrapText="1"/>
    </xf>
    <xf numFmtId="164" fontId="8" fillId="0" borderId="0" xfId="0" applyNumberFormat="1" applyFont="1" applyFill="1" applyAlignment="1" applyProtection="1">
      <alignment horizontal="center" vertical="center" wrapText="1"/>
    </xf>
    <xf numFmtId="164" fontId="0" fillId="0" borderId="8" xfId="0" applyNumberFormat="1" applyFont="1" applyFill="1" applyBorder="1" applyAlignment="1" applyProtection="1">
      <alignment horizontal="left" vertical="center" wrapText="1" indent="1"/>
    </xf>
    <xf numFmtId="164" fontId="9" fillId="0" borderId="9" xfId="0" applyNumberFormat="1" applyFont="1" applyFill="1" applyBorder="1" applyAlignment="1" applyProtection="1">
      <alignment horizontal="left" vertical="center" wrapText="1" indent="1"/>
    </xf>
    <xf numFmtId="164" fontId="9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1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12" xfId="0" applyNumberFormat="1" applyFont="1" applyFill="1" applyBorder="1" applyAlignment="1" applyProtection="1">
      <alignment horizontal="left" vertical="center" wrapText="1" indent="1"/>
    </xf>
    <xf numFmtId="164" fontId="9" fillId="0" borderId="13" xfId="0" applyNumberFormat="1" applyFont="1" applyFill="1" applyBorder="1" applyAlignment="1" applyProtection="1">
      <alignment horizontal="left" vertical="center" wrapText="1" indent="1"/>
    </xf>
    <xf numFmtId="164" fontId="9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5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6" xfId="0" applyNumberFormat="1" applyFont="1" applyFill="1" applyBorder="1" applyAlignment="1" applyProtection="1">
      <alignment horizontal="left" vertical="center" wrapText="1" indent="1"/>
    </xf>
    <xf numFmtId="164" fontId="9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3" xfId="0" applyNumberFormat="1" applyFont="1" applyFill="1" applyBorder="1" applyAlignment="1" applyProtection="1">
      <alignment horizontal="left" vertical="center" wrapText="1" indent="1"/>
      <protection locked="0"/>
    </xf>
    <xf numFmtId="164" fontId="9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64" fontId="9" fillId="0" borderId="18" xfId="0" applyNumberFormat="1" applyFont="1" applyFill="1" applyBorder="1" applyAlignment="1" applyProtection="1">
      <alignment horizontal="left" vertical="center" wrapText="1" indent="1"/>
      <protection locked="0"/>
    </xf>
    <xf numFmtId="164" fontId="9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7" xfId="0" applyNumberFormat="1" applyFont="1" applyFill="1" applyBorder="1" applyAlignment="1" applyProtection="1">
      <alignment horizontal="left" vertical="center" wrapText="1" indent="1"/>
    </xf>
    <xf numFmtId="164" fontId="8" fillId="0" borderId="3" xfId="0" applyNumberFormat="1" applyFont="1" applyFill="1" applyBorder="1" applyAlignment="1" applyProtection="1">
      <alignment horizontal="left" vertical="center" wrapText="1" indent="1"/>
    </xf>
    <xf numFmtId="164" fontId="8" fillId="0" borderId="4" xfId="0" applyNumberFormat="1" applyFont="1" applyFill="1" applyBorder="1" applyAlignment="1" applyProtection="1">
      <alignment horizontal="right" vertical="center" wrapText="1" indent="1"/>
    </xf>
    <xf numFmtId="164" fontId="8" fillId="0" borderId="5" xfId="0" applyNumberFormat="1" applyFont="1" applyFill="1" applyBorder="1" applyAlignment="1" applyProtection="1">
      <alignment horizontal="right" vertical="center" wrapText="1" indent="1"/>
    </xf>
    <xf numFmtId="164" fontId="0" fillId="0" borderId="21" xfId="0" applyNumberFormat="1" applyFont="1" applyFill="1" applyBorder="1" applyAlignment="1" applyProtection="1">
      <alignment horizontal="left" vertical="center" wrapText="1" indent="1"/>
    </xf>
    <xf numFmtId="164" fontId="9" fillId="0" borderId="22" xfId="0" applyNumberFormat="1" applyFont="1" applyFill="1" applyBorder="1" applyAlignment="1" applyProtection="1">
      <alignment horizontal="left" vertical="center" wrapText="1" indent="1"/>
    </xf>
    <xf numFmtId="164" fontId="11" fillId="0" borderId="23" xfId="0" applyNumberFormat="1" applyFont="1" applyFill="1" applyBorder="1" applyAlignment="1" applyProtection="1">
      <alignment horizontal="right" vertical="center" wrapText="1" indent="1"/>
    </xf>
    <xf numFmtId="164" fontId="9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4" xfId="0" applyNumberFormat="1" applyFont="1" applyFill="1" applyBorder="1" applyAlignment="1" applyProtection="1">
      <alignment horizontal="right" vertical="center" wrapText="1" indent="1"/>
    </xf>
    <xf numFmtId="164" fontId="9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22" xfId="0" applyNumberFormat="1" applyFont="1" applyFill="1" applyBorder="1" applyAlignment="1" applyProtection="1">
      <alignment horizontal="left" vertical="center" wrapText="1" indent="1"/>
      <protection locked="0"/>
    </xf>
    <xf numFmtId="164" fontId="10" fillId="0" borderId="3" xfId="0" applyNumberFormat="1" applyFont="1" applyFill="1" applyBorder="1" applyAlignment="1" applyProtection="1">
      <alignment horizontal="left" vertical="center" wrapText="1" indent="1"/>
    </xf>
    <xf numFmtId="164" fontId="5" fillId="0" borderId="25" xfId="0" applyNumberFormat="1" applyFont="1" applyFill="1" applyBorder="1" applyAlignment="1" applyProtection="1">
      <alignment horizontal="right" vertical="center" wrapText="1" indent="1"/>
    </xf>
    <xf numFmtId="164" fontId="10" fillId="0" borderId="25" xfId="0" applyNumberFormat="1" applyFont="1" applyFill="1" applyBorder="1" applyAlignment="1" applyProtection="1">
      <alignment horizontal="right" vertical="center" wrapText="1" indent="1"/>
    </xf>
    <xf numFmtId="164" fontId="12" fillId="0" borderId="26" xfId="0" applyNumberFormat="1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horizontal="center" vertical="center" wrapText="1"/>
    </xf>
  </cellXfs>
  <cellStyles count="46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2 2" xfId="9"/>
    <cellStyle name="Ezres 2 3" xfId="10"/>
    <cellStyle name="Ezres 2 4" xfId="11"/>
    <cellStyle name="Ezres 3" xfId="12"/>
    <cellStyle name="Ezres 3 2" xfId="13"/>
    <cellStyle name="Ezres 3 3" xfId="14"/>
    <cellStyle name="Ezres 4" xfId="15"/>
    <cellStyle name="Ezres 4 2" xfId="16"/>
    <cellStyle name="Ezres 4 2 2" xfId="17"/>
    <cellStyle name="Ezres 5" xfId="18"/>
    <cellStyle name="Ezres 5 2" xfId="19"/>
    <cellStyle name="Ezres 5 3" xfId="20"/>
    <cellStyle name="Ezres 6" xfId="21"/>
    <cellStyle name="Ezres 6 2" xfId="22"/>
    <cellStyle name="Ezres 6 3" xfId="23"/>
    <cellStyle name="Ezres 7" xfId="24"/>
    <cellStyle name="Ezres 7 2" xfId="25"/>
    <cellStyle name="Ezres 7 3" xfId="26"/>
    <cellStyle name="hetmál kút" xfId="27"/>
    <cellStyle name="Hiperhivatkozás" xfId="28"/>
    <cellStyle name="Már látott hiperhivatkozás" xfId="29"/>
    <cellStyle name="Normál" xfId="0" builtinId="0"/>
    <cellStyle name="Normál 2" xfId="30"/>
    <cellStyle name="Normál 2 2" xfId="31"/>
    <cellStyle name="Normál 2 3" xfId="32"/>
    <cellStyle name="Normál 3" xfId="33"/>
    <cellStyle name="Normál 3 2" xfId="34"/>
    <cellStyle name="Normál 3 2 2" xfId="35"/>
    <cellStyle name="Normál 4" xfId="36"/>
    <cellStyle name="Normál 4 2" xfId="37"/>
    <cellStyle name="Normál 4 3" xfId="38"/>
    <cellStyle name="Normál 5" xfId="39"/>
    <cellStyle name="Normál 5 2" xfId="40"/>
    <cellStyle name="Normál 5 3" xfId="41"/>
    <cellStyle name="Normál 6" xfId="42"/>
    <cellStyle name="Normál 6 2" xfId="43"/>
    <cellStyle name="Normál 6 3" xfId="44"/>
    <cellStyle name="Normál_KVRENMUNKA" xfId="1"/>
    <cellStyle name="Százalék 2" xfId="4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mage/&#214;nkorm&#225;nyzati%20k&#246;lts&#233;gvet&#233;s/K&#246;lts&#233;gvet&#233;s-2020/Rendelet%20m&#243;dos&#237;t&#225;s/2020.07.30/sz/18_2020%20(VII.30)%202020.%20&#233;vi%20k&#246;ltv.rend.m%20mell&#233;kle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APADATOK"/>
      <sheetName val="1.1.sz.mell. "/>
      <sheetName val="1.2.sz.mell. "/>
      <sheetName val="1.3.sz.mell."/>
      <sheetName val="1.4.sz.mell. "/>
      <sheetName val="1.5.sz.mell."/>
      <sheetName val="2.1.sz.mell "/>
      <sheetName val="2.2.sz.mell ."/>
      <sheetName val="KV_ELLENŐRZÉS"/>
      <sheetName val="3. sz mell."/>
      <sheetName val="4.sz.mell."/>
      <sheetName val="5.sz.mell."/>
      <sheetName val="6.sz.mell."/>
      <sheetName val="7.sz.mell."/>
      <sheetName val="8. sz. mell."/>
      <sheetName val="8.1. sz. mell."/>
      <sheetName val="8.2. sz. mell."/>
      <sheetName val="8.3. sz. mell."/>
      <sheetName val="8.4. sz. mell."/>
      <sheetName val="8.5. sz. mell."/>
      <sheetName val="9.1. sz. mell."/>
      <sheetName val="9.1.1. sz. mell. "/>
      <sheetName val="9.1.2. sz. mell."/>
      <sheetName val="9.2. sz. mell. "/>
      <sheetName val="9.2.1. sz. mell"/>
      <sheetName val="9.2.2. sz.  mell"/>
      <sheetName val="9.2.3. sz. mell."/>
      <sheetName val="9.3. sz. mell"/>
      <sheetName val="9.3.1. sz. mell EOI"/>
      <sheetName val="9.3.2.sz.mell EOI"/>
      <sheetName val="9.4. sz. mell EKIK"/>
      <sheetName val="9.4.1. sz. mell EKIK"/>
      <sheetName val="9.4.2. sz. mell EKIK"/>
      <sheetName val="9.5. sz. mell VK"/>
      <sheetName val="9.5.1. sz. mell VK "/>
      <sheetName val="9.5.2. sz. mell VK"/>
      <sheetName val="9.6. sz. mell Kornisné Kp."/>
      <sheetName val="9.6.1. sz. mell Kornisné Kp. "/>
      <sheetName val="9.6.2. sz. mell Kornisné Kp."/>
      <sheetName val="9.6.3. sz. mell Kornisné Kp "/>
      <sheetName val="9.7. sz. mell TIB  "/>
      <sheetName val="9.7.1. sz. mell TIB  "/>
      <sheetName val="9.7.2. sz. mell TIB"/>
      <sheetName val="10.sz.m. int.összesítő"/>
      <sheetName val="11.sz.m. tartalék"/>
      <sheetName val="1.sz tájékoztató t "/>
      <sheetName val="2. sz tájékoztató t"/>
      <sheetName val="3. sz tájékoztató t."/>
      <sheetName val="4.sz tájékoztató t "/>
      <sheetName val="5.sz. tájékoztató"/>
      <sheetName val="6.sz tájékoztató t "/>
      <sheetName val="7.sz táj. feladatos Önk. "/>
      <sheetName val="8.sz tájéloztató"/>
      <sheetName val="9.sz tájékoztató "/>
    </sheetNames>
    <sheetDataSet>
      <sheetData sheetId="0">
        <row r="7">
          <cell r="A7" t="str">
            <v>a</v>
          </cell>
          <cell r="B7">
            <v>18</v>
          </cell>
          <cell r="C7" t="str">
            <v>/</v>
          </cell>
          <cell r="D7" t="str">
            <v>2020.</v>
          </cell>
          <cell r="E7" t="str">
            <v>(</v>
          </cell>
          <cell r="F7" t="str">
            <v>VII.30</v>
          </cell>
          <cell r="G7" t="str">
            <v>)</v>
          </cell>
          <cell r="H7" t="str">
            <v>önkormányzati rendelethez</v>
          </cell>
        </row>
      </sheetData>
      <sheetData sheetId="1">
        <row r="11">
          <cell r="C11">
            <v>1488266252</v>
          </cell>
        </row>
        <row r="20">
          <cell r="C20">
            <v>346166180</v>
          </cell>
        </row>
        <row r="26">
          <cell r="C26">
            <v>207494395</v>
          </cell>
        </row>
        <row r="34">
          <cell r="C34">
            <v>503000000</v>
          </cell>
        </row>
        <row r="42">
          <cell r="C42">
            <v>339097277</v>
          </cell>
        </row>
        <row r="60">
          <cell r="C60">
            <v>2539075</v>
          </cell>
        </row>
        <row r="64">
          <cell r="C64">
            <v>0</v>
          </cell>
        </row>
        <row r="73">
          <cell r="C73">
            <v>700000000</v>
          </cell>
        </row>
        <row r="81">
          <cell r="C81">
            <v>964635284</v>
          </cell>
        </row>
        <row r="84">
          <cell r="C84">
            <v>45672254</v>
          </cell>
        </row>
        <row r="102">
          <cell r="C102">
            <v>1221001735</v>
          </cell>
        </row>
        <row r="103">
          <cell r="C103">
            <v>230894342</v>
          </cell>
        </row>
        <row r="104">
          <cell r="C104">
            <v>927584302</v>
          </cell>
        </row>
        <row r="105">
          <cell r="C105">
            <v>61300000</v>
          </cell>
        </row>
        <row r="106">
          <cell r="C106">
            <v>214672293</v>
          </cell>
        </row>
        <row r="119">
          <cell r="C119">
            <v>141941068</v>
          </cell>
        </row>
        <row r="139">
          <cell r="C139">
            <v>700000000</v>
          </cell>
        </row>
        <row r="150">
          <cell r="C150">
            <v>45672254</v>
          </cell>
        </row>
      </sheetData>
      <sheetData sheetId="2"/>
      <sheetData sheetId="3"/>
      <sheetData sheetId="4"/>
      <sheetData sheetId="5"/>
      <sheetData sheetId="6"/>
      <sheetData sheetId="7">
        <row r="15">
          <cell r="E15">
            <v>70588830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7">
    <pageSetUpPr fitToPage="1"/>
  </sheetPr>
  <dimension ref="A1:F33"/>
  <sheetViews>
    <sheetView tabSelected="1" zoomScaleSheetLayoutView="100" workbookViewId="0">
      <selection activeCell="B33" sqref="B33:D33"/>
    </sheetView>
  </sheetViews>
  <sheetFormatPr defaultRowHeight="12.75" x14ac:dyDescent="0.2"/>
  <cols>
    <col min="1" max="1" width="6.83203125" style="3" customWidth="1"/>
    <col min="2" max="2" width="55.1640625" style="48" customWidth="1"/>
    <col min="3" max="3" width="16" style="3" bestFit="1" customWidth="1"/>
    <col min="4" max="4" width="55.1640625" style="3" customWidth="1"/>
    <col min="5" max="5" width="16.33203125" style="3" customWidth="1"/>
    <col min="6" max="6" width="4.83203125" style="3" customWidth="1"/>
    <col min="7" max="16384" width="9.33203125" style="3"/>
  </cols>
  <sheetData>
    <row r="1" spans="1:6" ht="39.75" customHeight="1" thickBot="1" x14ac:dyDescent="0.25">
      <c r="A1" s="1" t="s">
        <v>0</v>
      </c>
      <c r="B1" s="1"/>
      <c r="C1" s="1"/>
      <c r="D1" s="1"/>
      <c r="E1" s="1"/>
      <c r="F1" s="2" t="str">
        <f>CONCATENATE("5. melléklet ",[1]ALAPADATOK!A7," ",[1]ALAPADATOK!B7," ",[1]ALAPADATOK!C7," ",[1]ALAPADATOK!D7," ",[1]ALAPADATOK!E7," ",[1]ALAPADATOK!F7," ",[1]ALAPADATOK!G7," ",[1]ALAPADATOK!H7)</f>
        <v>5. melléklet a 18 / 2020. ( VII.30 ) önkormányzati rendelethez</v>
      </c>
    </row>
    <row r="2" spans="1:6" ht="18" customHeight="1" thickBot="1" x14ac:dyDescent="0.25">
      <c r="A2" s="4" t="s">
        <v>1</v>
      </c>
      <c r="B2" s="5" t="s">
        <v>2</v>
      </c>
      <c r="C2" s="6"/>
      <c r="D2" s="5" t="s">
        <v>3</v>
      </c>
      <c r="E2" s="7"/>
      <c r="F2" s="2"/>
    </row>
    <row r="3" spans="1:6" s="12" customFormat="1" ht="35.25" customHeight="1" thickBot="1" x14ac:dyDescent="0.25">
      <c r="A3" s="8"/>
      <c r="B3" s="9" t="s">
        <v>4</v>
      </c>
      <c r="C3" s="10" t="s">
        <v>5</v>
      </c>
      <c r="D3" s="9" t="s">
        <v>4</v>
      </c>
      <c r="E3" s="11" t="str">
        <f>+C3</f>
        <v>2020.évi előirányzat</v>
      </c>
      <c r="F3" s="2"/>
    </row>
    <row r="4" spans="1:6" s="17" customFormat="1" ht="12" customHeight="1" thickBot="1" x14ac:dyDescent="0.25">
      <c r="A4" s="13" t="s">
        <v>6</v>
      </c>
      <c r="B4" s="14" t="s">
        <v>7</v>
      </c>
      <c r="C4" s="15" t="s">
        <v>8</v>
      </c>
      <c r="D4" s="14" t="s">
        <v>9</v>
      </c>
      <c r="E4" s="16" t="s">
        <v>10</v>
      </c>
      <c r="F4" s="2"/>
    </row>
    <row r="5" spans="1:6" ht="12.95" customHeight="1" x14ac:dyDescent="0.2">
      <c r="A5" s="18" t="s">
        <v>11</v>
      </c>
      <c r="B5" s="19" t="s">
        <v>12</v>
      </c>
      <c r="C5" s="20">
        <f>'[1]1.1.sz.mell. '!C11</f>
        <v>1488266252</v>
      </c>
      <c r="D5" s="19" t="s">
        <v>13</v>
      </c>
      <c r="E5" s="21">
        <f>'[1]1.1.sz.mell. '!C102</f>
        <v>1221001735</v>
      </c>
      <c r="F5" s="2"/>
    </row>
    <row r="6" spans="1:6" ht="12.95" customHeight="1" x14ac:dyDescent="0.2">
      <c r="A6" s="22" t="s">
        <v>14</v>
      </c>
      <c r="B6" s="23" t="s">
        <v>15</v>
      </c>
      <c r="C6" s="24">
        <f>'[1]1.1.sz.mell. '!C20</f>
        <v>346166180</v>
      </c>
      <c r="D6" s="23" t="s">
        <v>16</v>
      </c>
      <c r="E6" s="21">
        <f>'[1]1.1.sz.mell. '!C103</f>
        <v>230894342</v>
      </c>
      <c r="F6" s="2"/>
    </row>
    <row r="7" spans="1:6" ht="12.95" customHeight="1" x14ac:dyDescent="0.2">
      <c r="A7" s="22" t="s">
        <v>17</v>
      </c>
      <c r="B7" s="23" t="s">
        <v>18</v>
      </c>
      <c r="C7" s="24">
        <f>'[1]1.1.sz.mell. '!C26</f>
        <v>207494395</v>
      </c>
      <c r="D7" s="23" t="s">
        <v>19</v>
      </c>
      <c r="E7" s="21">
        <f>'[1]1.1.sz.mell. '!C104</f>
        <v>927584302</v>
      </c>
      <c r="F7" s="2"/>
    </row>
    <row r="8" spans="1:6" ht="12.95" customHeight="1" x14ac:dyDescent="0.2">
      <c r="A8" s="22" t="s">
        <v>20</v>
      </c>
      <c r="B8" s="23" t="s">
        <v>21</v>
      </c>
      <c r="C8" s="24">
        <f>'[1]1.1.sz.mell. '!C34</f>
        <v>503000000</v>
      </c>
      <c r="D8" s="23" t="s">
        <v>22</v>
      </c>
      <c r="E8" s="25">
        <f>'[1]1.1.sz.mell. '!C105</f>
        <v>61300000</v>
      </c>
      <c r="F8" s="2"/>
    </row>
    <row r="9" spans="1:6" ht="12.95" customHeight="1" x14ac:dyDescent="0.2">
      <c r="A9" s="22" t="s">
        <v>23</v>
      </c>
      <c r="B9" s="26" t="s">
        <v>24</v>
      </c>
      <c r="C9" s="24">
        <f>'[1]1.1.sz.mell. '!C42</f>
        <v>339097277</v>
      </c>
      <c r="D9" s="23" t="s">
        <v>25</v>
      </c>
      <c r="E9" s="25">
        <f>'[1]1.1.sz.mell. '!C106</f>
        <v>214672293</v>
      </c>
      <c r="F9" s="2"/>
    </row>
    <row r="10" spans="1:6" ht="12.95" customHeight="1" x14ac:dyDescent="0.2">
      <c r="A10" s="22" t="s">
        <v>26</v>
      </c>
      <c r="B10" s="23" t="s">
        <v>27</v>
      </c>
      <c r="C10" s="27">
        <f>'[1]1.1.sz.mell. '!C60</f>
        <v>2539075</v>
      </c>
      <c r="D10" s="23" t="s">
        <v>28</v>
      </c>
      <c r="E10" s="25">
        <f>'[1]1.1.sz.mell. '!C119-'[1]2.2.sz.mell .'!E15</f>
        <v>71352238</v>
      </c>
      <c r="F10" s="2"/>
    </row>
    <row r="11" spans="1:6" ht="12.95" customHeight="1" x14ac:dyDescent="0.2">
      <c r="A11" s="22" t="s">
        <v>29</v>
      </c>
      <c r="B11" s="23" t="s">
        <v>30</v>
      </c>
      <c r="C11" s="24">
        <f>'[1]1.1.sz.mell. '!C64</f>
        <v>0</v>
      </c>
      <c r="D11" s="28"/>
      <c r="E11" s="25"/>
      <c r="F11" s="2"/>
    </row>
    <row r="12" spans="1:6" ht="12.95" customHeight="1" x14ac:dyDescent="0.2">
      <c r="A12" s="22" t="s">
        <v>31</v>
      </c>
      <c r="B12" s="28"/>
      <c r="C12" s="24"/>
      <c r="D12" s="28"/>
      <c r="E12" s="25"/>
      <c r="F12" s="2"/>
    </row>
    <row r="13" spans="1:6" ht="12.95" customHeight="1" x14ac:dyDescent="0.2">
      <c r="A13" s="22" t="s">
        <v>32</v>
      </c>
      <c r="B13" s="29"/>
      <c r="C13" s="27"/>
      <c r="D13" s="28"/>
      <c r="E13" s="25"/>
      <c r="F13" s="2"/>
    </row>
    <row r="14" spans="1:6" ht="12.95" customHeight="1" x14ac:dyDescent="0.2">
      <c r="A14" s="22" t="s">
        <v>33</v>
      </c>
      <c r="B14" s="28"/>
      <c r="C14" s="24"/>
      <c r="D14" s="28"/>
      <c r="E14" s="25"/>
      <c r="F14" s="2"/>
    </row>
    <row r="15" spans="1:6" ht="12.95" customHeight="1" x14ac:dyDescent="0.2">
      <c r="A15" s="22" t="s">
        <v>34</v>
      </c>
      <c r="B15" s="28"/>
      <c r="C15" s="24"/>
      <c r="D15" s="28"/>
      <c r="E15" s="25"/>
      <c r="F15" s="2"/>
    </row>
    <row r="16" spans="1:6" ht="12.95" customHeight="1" thickBot="1" x14ac:dyDescent="0.25">
      <c r="A16" s="22" t="s">
        <v>35</v>
      </c>
      <c r="B16" s="30"/>
      <c r="C16" s="31"/>
      <c r="D16" s="28"/>
      <c r="E16" s="32"/>
      <c r="F16" s="2"/>
    </row>
    <row r="17" spans="1:6" ht="15.95" customHeight="1" thickBot="1" x14ac:dyDescent="0.25">
      <c r="A17" s="33" t="s">
        <v>36</v>
      </c>
      <c r="B17" s="34" t="s">
        <v>37</v>
      </c>
      <c r="C17" s="35">
        <f>SUM(C5:C16)-C7</f>
        <v>2679068784</v>
      </c>
      <c r="D17" s="34" t="s">
        <v>38</v>
      </c>
      <c r="E17" s="36">
        <f>SUM(E5:E16)</f>
        <v>2726804910</v>
      </c>
      <c r="F17" s="2"/>
    </row>
    <row r="18" spans="1:6" ht="12.95" customHeight="1" x14ac:dyDescent="0.2">
      <c r="A18" s="37" t="s">
        <v>39</v>
      </c>
      <c r="B18" s="38" t="s">
        <v>40</v>
      </c>
      <c r="C18" s="39">
        <f>SUM(C19:C22)</f>
        <v>964635284</v>
      </c>
      <c r="D18" s="23" t="s">
        <v>41</v>
      </c>
      <c r="E18" s="40"/>
      <c r="F18" s="2"/>
    </row>
    <row r="19" spans="1:6" ht="12.95" customHeight="1" x14ac:dyDescent="0.2">
      <c r="A19" s="22" t="s">
        <v>42</v>
      </c>
      <c r="B19" s="23" t="s">
        <v>43</v>
      </c>
      <c r="C19" s="24">
        <f>'[1]1.1.sz.mell. '!C81</f>
        <v>964635284</v>
      </c>
      <c r="D19" s="23" t="s">
        <v>44</v>
      </c>
      <c r="E19" s="25">
        <f>'[1]1.1.sz.mell. '!C139</f>
        <v>700000000</v>
      </c>
      <c r="F19" s="2"/>
    </row>
    <row r="20" spans="1:6" ht="12.95" customHeight="1" x14ac:dyDescent="0.2">
      <c r="A20" s="22" t="s">
        <v>45</v>
      </c>
      <c r="B20" s="23" t="s">
        <v>46</v>
      </c>
      <c r="C20" s="24"/>
      <c r="D20" s="23" t="s">
        <v>47</v>
      </c>
      <c r="E20" s="25"/>
      <c r="F20" s="2"/>
    </row>
    <row r="21" spans="1:6" ht="12.95" customHeight="1" x14ac:dyDescent="0.2">
      <c r="A21" s="22" t="s">
        <v>48</v>
      </c>
      <c r="B21" s="23" t="s">
        <v>49</v>
      </c>
      <c r="C21" s="24"/>
      <c r="D21" s="23" t="s">
        <v>50</v>
      </c>
      <c r="E21" s="25"/>
      <c r="F21" s="2"/>
    </row>
    <row r="22" spans="1:6" ht="12.95" customHeight="1" x14ac:dyDescent="0.2">
      <c r="A22" s="22" t="s">
        <v>51</v>
      </c>
      <c r="B22" s="23" t="s">
        <v>52</v>
      </c>
      <c r="C22" s="24"/>
      <c r="D22" s="38" t="s">
        <v>53</v>
      </c>
      <c r="E22" s="25"/>
      <c r="F22" s="2"/>
    </row>
    <row r="23" spans="1:6" ht="12.95" customHeight="1" x14ac:dyDescent="0.2">
      <c r="A23" s="22" t="s">
        <v>54</v>
      </c>
      <c r="B23" s="23" t="s">
        <v>55</v>
      </c>
      <c r="C23" s="41">
        <f>SUM(C24:C25)</f>
        <v>700000000</v>
      </c>
      <c r="D23" s="23" t="s">
        <v>56</v>
      </c>
      <c r="E23" s="25"/>
      <c r="F23" s="2"/>
    </row>
    <row r="24" spans="1:6" ht="12.95" customHeight="1" x14ac:dyDescent="0.2">
      <c r="A24" s="37" t="s">
        <v>57</v>
      </c>
      <c r="B24" s="38" t="s">
        <v>58</v>
      </c>
      <c r="C24" s="42">
        <f>'[1]1.1.sz.mell. '!C73</f>
        <v>700000000</v>
      </c>
      <c r="D24" s="19" t="s">
        <v>59</v>
      </c>
      <c r="E24" s="40"/>
      <c r="F24" s="2"/>
    </row>
    <row r="25" spans="1:6" ht="12.95" customHeight="1" x14ac:dyDescent="0.2">
      <c r="A25" s="22" t="s">
        <v>60</v>
      </c>
      <c r="B25" s="23" t="s">
        <v>61</v>
      </c>
      <c r="C25" s="24"/>
      <c r="D25" s="23" t="s">
        <v>62</v>
      </c>
      <c r="E25" s="25"/>
      <c r="F25" s="2"/>
    </row>
    <row r="26" spans="1:6" ht="12.95" customHeight="1" x14ac:dyDescent="0.2">
      <c r="A26" s="22" t="s">
        <v>63</v>
      </c>
      <c r="B26" s="23" t="s">
        <v>64</v>
      </c>
      <c r="C26" s="24">
        <f>'[1]1.1.sz.mell. '!C84</f>
        <v>45672254</v>
      </c>
      <c r="D26" s="23" t="s">
        <v>65</v>
      </c>
      <c r="E26" s="25"/>
      <c r="F26" s="2"/>
    </row>
    <row r="27" spans="1:6" ht="12.95" customHeight="1" thickBot="1" x14ac:dyDescent="0.25">
      <c r="A27" s="37" t="s">
        <v>66</v>
      </c>
      <c r="B27" s="38" t="s">
        <v>67</v>
      </c>
      <c r="C27" s="42"/>
      <c r="D27" s="43" t="s">
        <v>68</v>
      </c>
      <c r="E27" s="40">
        <f>'[1]1.1.sz.mell. '!C150</f>
        <v>45672254</v>
      </c>
      <c r="F27" s="2"/>
    </row>
    <row r="28" spans="1:6" ht="21.75" customHeight="1" thickBot="1" x14ac:dyDescent="0.25">
      <c r="A28" s="33" t="s">
        <v>69</v>
      </c>
      <c r="B28" s="34" t="s">
        <v>70</v>
      </c>
      <c r="C28" s="35">
        <f>+C18+C23+C26+C27</f>
        <v>1710307538</v>
      </c>
      <c r="D28" s="34" t="s">
        <v>71</v>
      </c>
      <c r="E28" s="36">
        <f>SUM(E18:E27)</f>
        <v>745672254</v>
      </c>
      <c r="F28" s="2"/>
    </row>
    <row r="29" spans="1:6" ht="13.5" thickBot="1" x14ac:dyDescent="0.25">
      <c r="A29" s="33" t="s">
        <v>72</v>
      </c>
      <c r="B29" s="44" t="s">
        <v>73</v>
      </c>
      <c r="C29" s="45">
        <f>+C17+C28</f>
        <v>4389376322</v>
      </c>
      <c r="D29" s="44" t="s">
        <v>74</v>
      </c>
      <c r="E29" s="45">
        <f>E28+E17</f>
        <v>3472477164</v>
      </c>
      <c r="F29" s="2"/>
    </row>
    <row r="30" spans="1:6" ht="13.5" thickBot="1" x14ac:dyDescent="0.25">
      <c r="A30" s="33" t="s">
        <v>75</v>
      </c>
      <c r="B30" s="44" t="s">
        <v>76</v>
      </c>
      <c r="C30" s="45">
        <f>IF(C17-E17&lt;0,E17-C17,"-")</f>
        <v>47736126</v>
      </c>
      <c r="D30" s="44" t="s">
        <v>77</v>
      </c>
      <c r="E30" s="45" t="str">
        <f>IF(C17-E17&gt;0,C17-E17,"-")</f>
        <v>-</v>
      </c>
      <c r="F30" s="2"/>
    </row>
    <row r="31" spans="1:6" ht="13.5" thickBot="1" x14ac:dyDescent="0.25">
      <c r="A31" s="33" t="s">
        <v>78</v>
      </c>
      <c r="B31" s="44" t="s">
        <v>79</v>
      </c>
      <c r="C31" s="45" t="str">
        <f>IF(C28-E28&lt;0,E28-C28,"-")</f>
        <v>-</v>
      </c>
      <c r="D31" s="44" t="s">
        <v>80</v>
      </c>
      <c r="E31" s="45">
        <f>IF(C28-E28&gt;0,C28-E28,"-")</f>
        <v>964635284</v>
      </c>
      <c r="F31" s="2"/>
    </row>
    <row r="32" spans="1:6" ht="13.5" thickBot="1" x14ac:dyDescent="0.25">
      <c r="A32" s="33" t="s">
        <v>81</v>
      </c>
      <c r="B32" s="44" t="s">
        <v>82</v>
      </c>
      <c r="C32" s="46" t="str">
        <f>IF(C29-E29&lt;0,E29-C29,"-")</f>
        <v>-</v>
      </c>
      <c r="D32" s="44" t="s">
        <v>83</v>
      </c>
      <c r="E32" s="45">
        <f>IF(C29-E29&gt;0,C29-E29,"-")</f>
        <v>916899158</v>
      </c>
      <c r="F32" s="2"/>
    </row>
    <row r="33" spans="2:4" ht="18.75" x14ac:dyDescent="0.2">
      <c r="B33" s="47"/>
      <c r="C33" s="47"/>
      <c r="D33" s="47"/>
    </row>
  </sheetData>
  <mergeCells count="4">
    <mergeCell ref="A1:E1"/>
    <mergeCell ref="F1:F32"/>
    <mergeCell ref="A2:A3"/>
    <mergeCell ref="B33:D33"/>
  </mergeCells>
  <printOptions horizontalCentered="1"/>
  <pageMargins left="0.7" right="0.7" top="0.75" bottom="0.75" header="0.3" footer="0.3"/>
  <pageSetup paperSize="9" scale="9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2.1.sz.mell </vt:lpstr>
      <vt:lpstr>'2.1.sz.mell '!Nyomtatási_terület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2020-08-03T11:54:29Z</dcterms:created>
  <dcterms:modified xsi:type="dcterms:W3CDTF">2020-08-03T11:54:30Z</dcterms:modified>
</cp:coreProperties>
</file>