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E79" i="1"/>
  <c r="E78" i="1"/>
  <c r="E76" i="1"/>
  <c r="E75" i="1"/>
  <c r="E67" i="1"/>
  <c r="E66" i="1"/>
  <c r="E65" i="1"/>
  <c r="E64" i="1"/>
  <c r="E63" i="1"/>
  <c r="E62" i="1"/>
  <c r="E61" i="1"/>
  <c r="K60" i="1"/>
  <c r="K68" i="1" s="1"/>
  <c r="J60" i="1"/>
  <c r="I60" i="1"/>
  <c r="I68" i="1" s="1"/>
  <c r="H60" i="1"/>
  <c r="G60" i="1"/>
  <c r="G68" i="1" s="1"/>
  <c r="F60" i="1"/>
  <c r="E60" i="1"/>
  <c r="E59" i="1"/>
  <c r="E58" i="1"/>
  <c r="E57" i="1"/>
  <c r="E56" i="1"/>
  <c r="E55" i="1"/>
  <c r="E54" i="1"/>
  <c r="K53" i="1"/>
  <c r="J53" i="1"/>
  <c r="J68" i="1" s="1"/>
  <c r="I53" i="1"/>
  <c r="H53" i="1"/>
  <c r="H68" i="1" s="1"/>
  <c r="G53" i="1"/>
  <c r="F53" i="1"/>
  <c r="F68" i="1" s="1"/>
  <c r="E68" i="1" s="1"/>
  <c r="E47" i="1"/>
  <c r="E46" i="1"/>
  <c r="E45" i="1"/>
  <c r="E44" i="1"/>
  <c r="E43" i="1"/>
  <c r="K42" i="1"/>
  <c r="J42" i="1"/>
  <c r="I42" i="1"/>
  <c r="H42" i="1"/>
  <c r="G42" i="1"/>
  <c r="F42" i="1"/>
  <c r="E42" i="1"/>
  <c r="E41" i="1"/>
  <c r="E40" i="1"/>
  <c r="E39" i="1"/>
  <c r="E38" i="1"/>
  <c r="E37" i="1"/>
  <c r="K36" i="1"/>
  <c r="J36" i="1"/>
  <c r="I36" i="1"/>
  <c r="H36" i="1"/>
  <c r="G36" i="1"/>
  <c r="F36" i="1"/>
  <c r="E36" i="1"/>
  <c r="E35" i="1"/>
  <c r="E34" i="1"/>
  <c r="K33" i="1"/>
  <c r="J33" i="1"/>
  <c r="I33" i="1"/>
  <c r="H33" i="1"/>
  <c r="G33" i="1"/>
  <c r="F33" i="1"/>
  <c r="E33" i="1" s="1"/>
  <c r="E32" i="1"/>
  <c r="E31" i="1"/>
  <c r="E30" i="1"/>
  <c r="E29" i="1"/>
  <c r="K28" i="1"/>
  <c r="J28" i="1"/>
  <c r="I28" i="1"/>
  <c r="H28" i="1"/>
  <c r="G28" i="1"/>
  <c r="F28" i="1"/>
  <c r="E28" i="1"/>
  <c r="E27" i="1"/>
  <c r="E26" i="1"/>
  <c r="E25" i="1"/>
  <c r="E24" i="1"/>
  <c r="E23" i="1" s="1"/>
  <c r="K23" i="1"/>
  <c r="J23" i="1"/>
  <c r="I23" i="1"/>
  <c r="H23" i="1"/>
  <c r="G23" i="1"/>
  <c r="F23" i="1"/>
  <c r="E22" i="1"/>
  <c r="K19" i="1"/>
  <c r="J19" i="1"/>
  <c r="I19" i="1"/>
  <c r="H19" i="1"/>
  <c r="G19" i="1"/>
  <c r="F19" i="1"/>
  <c r="E20" i="1" s="1"/>
  <c r="E19" i="1"/>
  <c r="E18" i="1"/>
  <c r="E17" i="1"/>
  <c r="E16" i="1"/>
  <c r="K15" i="1"/>
  <c r="J15" i="1"/>
  <c r="I15" i="1"/>
  <c r="H15" i="1"/>
  <c r="G15" i="1"/>
  <c r="F15" i="1"/>
  <c r="E15" i="1"/>
  <c r="E14" i="1"/>
  <c r="E13" i="1"/>
  <c r="E12" i="1"/>
  <c r="K11" i="1"/>
  <c r="K10" i="1" s="1"/>
  <c r="K8" i="1" s="1"/>
  <c r="K48" i="1" s="1"/>
  <c r="J11" i="1"/>
  <c r="I11" i="1"/>
  <c r="I10" i="1" s="1"/>
  <c r="I8" i="1" s="1"/>
  <c r="I48" i="1" s="1"/>
  <c r="H11" i="1"/>
  <c r="G11" i="1"/>
  <c r="G10" i="1" s="1"/>
  <c r="G8" i="1" s="1"/>
  <c r="G48" i="1" s="1"/>
  <c r="F11" i="1"/>
  <c r="E11" i="1"/>
  <c r="J10" i="1"/>
  <c r="H10" i="1"/>
  <c r="F10" i="1"/>
  <c r="E10" i="1" s="1"/>
  <c r="E9" i="1"/>
  <c r="J8" i="1"/>
  <c r="J48" i="1" s="1"/>
  <c r="H8" i="1"/>
  <c r="H48" i="1" s="1"/>
  <c r="F8" i="1"/>
  <c r="F48" i="1" s="1"/>
  <c r="E48" i="1" s="1"/>
  <c r="E8" i="1" l="1"/>
  <c r="E53" i="1"/>
</calcChain>
</file>

<file path=xl/sharedStrings.xml><?xml version="1.0" encoding="utf-8"?>
<sst xmlns="http://schemas.openxmlformats.org/spreadsheetml/2006/main" count="214" uniqueCount="181">
  <si>
    <t>15. melléklet  a 10/2019. (IV. 29.) önkormányzati rendelethez</t>
  </si>
  <si>
    <t>Békés Város Önkormányzata   2018. évi vagyonkimutatása</t>
  </si>
  <si>
    <t>a 4/2013. (I.11. ) kormányrendelet 30. §-a szerint</t>
  </si>
  <si>
    <t>A)</t>
  </si>
  <si>
    <t>B</t>
  </si>
  <si>
    <t>C</t>
  </si>
  <si>
    <t>D</t>
  </si>
  <si>
    <t>E</t>
  </si>
  <si>
    <t>F</t>
  </si>
  <si>
    <t>Gyógyászat</t>
  </si>
  <si>
    <t>I</t>
  </si>
  <si>
    <t>J</t>
  </si>
  <si>
    <t>K</t>
  </si>
  <si>
    <t>1.</t>
  </si>
  <si>
    <t>Eszközök</t>
  </si>
  <si>
    <t>Összesen</t>
  </si>
  <si>
    <t>Önkormányzat</t>
  </si>
  <si>
    <t xml:space="preserve">Polgármesteri Hivatal </t>
  </si>
  <si>
    <t>Kulturális Központ</t>
  </si>
  <si>
    <t>Könyvtár</t>
  </si>
  <si>
    <t>Múzeum</t>
  </si>
  <si>
    <t>2.</t>
  </si>
  <si>
    <t>NEMZETI VAGYONBA TARTOZÓ BEFEKTETETT ESZKÖZÖK</t>
  </si>
  <si>
    <t>3.</t>
  </si>
  <si>
    <t>I.</t>
  </si>
  <si>
    <t>Immateriális javak</t>
  </si>
  <si>
    <t>4.</t>
  </si>
  <si>
    <t>II.</t>
  </si>
  <si>
    <t>Tárgyi eszközök</t>
  </si>
  <si>
    <t>5.</t>
  </si>
  <si>
    <t>1. Ingatlanok és kapcsolódó vagyonértékű jogok</t>
  </si>
  <si>
    <t>6.</t>
  </si>
  <si>
    <t>1.1. Forgalomképtelen</t>
  </si>
  <si>
    <t>7.</t>
  </si>
  <si>
    <t>1.2. Korlátozottan forgalomképes</t>
  </si>
  <si>
    <t>8.</t>
  </si>
  <si>
    <t>1.3. Üzleti vagyon</t>
  </si>
  <si>
    <t>9.</t>
  </si>
  <si>
    <t>2.Gépek ,berendezések, felszerelések, járművek</t>
  </si>
  <si>
    <t>10.</t>
  </si>
  <si>
    <t>2.1. Forgalomképtelen</t>
  </si>
  <si>
    <t>11.</t>
  </si>
  <si>
    <t>2.2. Korlátozottan forgalomképes</t>
  </si>
  <si>
    <t>12.</t>
  </si>
  <si>
    <t>2.3. Üzleti vagyon</t>
  </si>
  <si>
    <t>13.</t>
  </si>
  <si>
    <t>3. Tenyészállatok</t>
  </si>
  <si>
    <t>14.</t>
  </si>
  <si>
    <t>3.1. Forgalomképtelen</t>
  </si>
  <si>
    <t>15.</t>
  </si>
  <si>
    <t>3.2. Korlátozottan forgalomképes</t>
  </si>
  <si>
    <t>16.</t>
  </si>
  <si>
    <t>3.3. Üzleti vagyon</t>
  </si>
  <si>
    <t>17.</t>
  </si>
  <si>
    <t>4. Beruházások, felújítások</t>
  </si>
  <si>
    <t>18.</t>
  </si>
  <si>
    <t>4.1. Forgalomképtelen</t>
  </si>
  <si>
    <t>19.</t>
  </si>
  <si>
    <t>4.2. Korlátozottan forgalomképes</t>
  </si>
  <si>
    <t>20.</t>
  </si>
  <si>
    <t>4.3. Üzleti vagyon</t>
  </si>
  <si>
    <t>21.</t>
  </si>
  <si>
    <t>5. Tárgyi eszközök értékhelyesbítése</t>
  </si>
  <si>
    <t>22.</t>
  </si>
  <si>
    <t>III.</t>
  </si>
  <si>
    <t>Befektetett pénzügyi eszközök</t>
  </si>
  <si>
    <t>23.</t>
  </si>
  <si>
    <t>1. Tartós részesedés</t>
  </si>
  <si>
    <t>24.</t>
  </si>
  <si>
    <t>2. Tarós hitelviszonyt megtestesítő értékpapír</t>
  </si>
  <si>
    <t>25.</t>
  </si>
  <si>
    <t>3. Befektetett pénzügyi eszközök  értékhelyesbítése</t>
  </si>
  <si>
    <t>26.</t>
  </si>
  <si>
    <t>IV.</t>
  </si>
  <si>
    <t>Koncesszióba, vagyonkezelésbe adott eszközök</t>
  </si>
  <si>
    <t>27.</t>
  </si>
  <si>
    <t>B)</t>
  </si>
  <si>
    <t>NEMZETI VAGYONBA  TARTOZÓ FORGÓESZKÖZÖK</t>
  </si>
  <si>
    <t>28.</t>
  </si>
  <si>
    <t>Készletek</t>
  </si>
  <si>
    <t>29.</t>
  </si>
  <si>
    <t>Értékpapírok</t>
  </si>
  <si>
    <t>30.</t>
  </si>
  <si>
    <t>C)</t>
  </si>
  <si>
    <t>Pénzeszközök</t>
  </si>
  <si>
    <t>31.</t>
  </si>
  <si>
    <t>Hosszú lejáratú betétek</t>
  </si>
  <si>
    <t>32.</t>
  </si>
  <si>
    <t xml:space="preserve">Pénztárak, csekkek, betétkönyvek </t>
  </si>
  <si>
    <t>33.</t>
  </si>
  <si>
    <t>Forintszámlák</t>
  </si>
  <si>
    <t>34.</t>
  </si>
  <si>
    <t>Devizaszaámlák</t>
  </si>
  <si>
    <t>35.</t>
  </si>
  <si>
    <t>V.</t>
  </si>
  <si>
    <t>Idegen pénzeszközök</t>
  </si>
  <si>
    <t>36.</t>
  </si>
  <si>
    <t>D)</t>
  </si>
  <si>
    <t xml:space="preserve">Követelések </t>
  </si>
  <si>
    <t>37.</t>
  </si>
  <si>
    <t>Költségvetési évben esedékes követelések</t>
  </si>
  <si>
    <t>38.</t>
  </si>
  <si>
    <t>Költségvetési évet követően esedékes  követelések</t>
  </si>
  <si>
    <t>39.</t>
  </si>
  <si>
    <t>Követelés jellegű sajátos elszámolások</t>
  </si>
  <si>
    <t>40.</t>
  </si>
  <si>
    <t>E)</t>
  </si>
  <si>
    <t>Egyéb sajátos eszközoldali elszámolások</t>
  </si>
  <si>
    <t>41.</t>
  </si>
  <si>
    <t>F)</t>
  </si>
  <si>
    <t>Aktív időbeli elhatárolások</t>
  </si>
  <si>
    <t>42.</t>
  </si>
  <si>
    <t>ESZKÖZÖK ÖSSZESEN (A+B+C+D+E+F)</t>
  </si>
  <si>
    <t>15. melléklet folytatása  a …/…...(….) önkormányzati rendelethez</t>
  </si>
  <si>
    <t>Források</t>
  </si>
  <si>
    <t>43.</t>
  </si>
  <si>
    <t>G)</t>
  </si>
  <si>
    <t>SAJÁT TŐKE</t>
  </si>
  <si>
    <t>44.</t>
  </si>
  <si>
    <t>Nemzeti vagyon induláskori értéke</t>
  </si>
  <si>
    <t>45.</t>
  </si>
  <si>
    <t>Nemzeti vagyon változása</t>
  </si>
  <si>
    <t>46.</t>
  </si>
  <si>
    <t>Egyéb eszközök induláskori értéke és változásai</t>
  </si>
  <si>
    <t>47.</t>
  </si>
  <si>
    <t>Felhalmozott eredmény</t>
  </si>
  <si>
    <t>48.</t>
  </si>
  <si>
    <t>Eszközök értékhelyesbítésének forrása</t>
  </si>
  <si>
    <t>49.</t>
  </si>
  <si>
    <t>VI.</t>
  </si>
  <si>
    <t>Mérleg szerinti eredmény</t>
  </si>
  <si>
    <t>50.</t>
  </si>
  <si>
    <t>H)</t>
  </si>
  <si>
    <t>KÖTELEZETTSÉGEK</t>
  </si>
  <si>
    <t>51.</t>
  </si>
  <si>
    <t>Költségvetési évben esedékes kötelezettségek</t>
  </si>
  <si>
    <t>52.</t>
  </si>
  <si>
    <t>Költségvetési évet követően esedékes kötelezettségek</t>
  </si>
  <si>
    <t>53.</t>
  </si>
  <si>
    <t>III/1.</t>
  </si>
  <si>
    <t>Kapott előlegek</t>
  </si>
  <si>
    <t>54.</t>
  </si>
  <si>
    <t>III/2.</t>
  </si>
  <si>
    <t>Más szervezetet megillető bevételek elsz.</t>
  </si>
  <si>
    <t>55.</t>
  </si>
  <si>
    <t>I)</t>
  </si>
  <si>
    <t>56.</t>
  </si>
  <si>
    <t>J)</t>
  </si>
  <si>
    <t>Kincstári számlaveztéssel kapcsolatos elszámolások</t>
  </si>
  <si>
    <t>57.</t>
  </si>
  <si>
    <t>K)</t>
  </si>
  <si>
    <t>Passzív időbeli elhatárolások</t>
  </si>
  <si>
    <t>58.</t>
  </si>
  <si>
    <t>FORRÁSOK ÖSSZESEN (G+H+I+J+K):</t>
  </si>
  <si>
    <t>Könyvviteli mérlegen kívüli tételek</t>
  </si>
  <si>
    <t>1. Könyvviteli mérlegen kívüli eszközök</t>
  </si>
  <si>
    <t>Megnevezés</t>
  </si>
  <si>
    <t>59.</t>
  </si>
  <si>
    <t>"0"-ra leírt  eszközök állománya</t>
  </si>
  <si>
    <t>Kisértékű szellemi termékek álománya</t>
  </si>
  <si>
    <t>60.</t>
  </si>
  <si>
    <t>A Nemzeti vagyonról szóló 2011. évi  CXCVI tv. 1.§ (2) bekezdés  g) és h) pontja szerinti tételek</t>
  </si>
  <si>
    <t>61.</t>
  </si>
  <si>
    <t>- képzőművészeti alkotások</t>
  </si>
  <si>
    <t>62.</t>
  </si>
  <si>
    <t>- régészeti leletek</t>
  </si>
  <si>
    <t>63.</t>
  </si>
  <si>
    <t>- kép- és hangarchívum</t>
  </si>
  <si>
    <t>64.</t>
  </si>
  <si>
    <t>- gyűjtemények</t>
  </si>
  <si>
    <t>65.</t>
  </si>
  <si>
    <t>- egyéb kulturális javak</t>
  </si>
  <si>
    <t>2. Könyvviteli mérlegen kívüli függő kötelezettségek</t>
  </si>
  <si>
    <t>66.</t>
  </si>
  <si>
    <t>Kezesség-illetve garancia vállalással  kapcsolatos  függő kötelezettségek</t>
  </si>
  <si>
    <t>67.</t>
  </si>
  <si>
    <t>Váltókezesi függő kötelezettségek</t>
  </si>
  <si>
    <t>68.</t>
  </si>
  <si>
    <t>Le nem zárt peres ügyekkel kapcsolatos  függő kötelezettségek</t>
  </si>
  <si>
    <t>69.</t>
  </si>
  <si>
    <t>Opciós ügyletekkel kapcsolatos függő kötelezettségek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</si>
</sst>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43" fontId="6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/>
    <xf numFmtId="0" fontId="2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2" fillId="3" borderId="3" xfId="2" applyFont="1" applyFill="1" applyBorder="1" applyAlignment="1">
      <alignment horizontal="center"/>
    </xf>
    <xf numFmtId="0" fontId="2" fillId="0" borderId="0" xfId="2" applyFont="1" applyAlignment="1"/>
    <xf numFmtId="0" fontId="2" fillId="2" borderId="5" xfId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4" fontId="4" fillId="0" borderId="10" xfId="4" applyNumberFormat="1" applyFont="1" applyFill="1" applyBorder="1" applyAlignment="1">
      <alignment horizontal="center" vertical="center"/>
    </xf>
    <xf numFmtId="164" fontId="4" fillId="0" borderId="5" xfId="4" applyNumberFormat="1" applyFont="1" applyFill="1" applyBorder="1" applyAlignment="1">
      <alignment horizontal="left" vertical="center" wrapText="1"/>
    </xf>
    <xf numFmtId="164" fontId="4" fillId="0" borderId="11" xfId="4" applyNumberFormat="1" applyFont="1" applyFill="1" applyBorder="1" applyAlignment="1">
      <alignment horizontal="left" vertical="center" wrapText="1"/>
    </xf>
    <xf numFmtId="164" fontId="4" fillId="0" borderId="12" xfId="4" applyNumberFormat="1" applyFont="1" applyFill="1" applyBorder="1"/>
    <xf numFmtId="164" fontId="2" fillId="0" borderId="10" xfId="4" applyNumberFormat="1" applyFont="1" applyBorder="1" applyAlignment="1">
      <alignment horizontal="right"/>
    </xf>
    <xf numFmtId="164" fontId="2" fillId="0" borderId="13" xfId="4" applyNumberFormat="1" applyFont="1" applyBorder="1" applyAlignment="1">
      <alignment horizontal="right"/>
    </xf>
    <xf numFmtId="164" fontId="2" fillId="0" borderId="0" xfId="2" applyNumberFormat="1" applyFont="1"/>
    <xf numFmtId="164" fontId="2" fillId="0" borderId="14" xfId="4" applyNumberFormat="1" applyFont="1" applyFill="1" applyBorder="1" applyAlignment="1">
      <alignment horizontal="center" vertical="center"/>
    </xf>
    <xf numFmtId="164" fontId="4" fillId="0" borderId="15" xfId="4" applyNumberFormat="1" applyFont="1" applyFill="1" applyBorder="1" applyAlignment="1">
      <alignment horizontal="center" vertical="center"/>
    </xf>
    <xf numFmtId="164" fontId="4" fillId="0" borderId="5" xfId="4" applyNumberFormat="1" applyFont="1" applyFill="1" applyBorder="1" applyAlignment="1">
      <alignment vertical="center" wrapText="1"/>
    </xf>
    <xf numFmtId="164" fontId="2" fillId="0" borderId="13" xfId="4" applyNumberFormat="1" applyFont="1" applyBorder="1" applyAlignment="1"/>
    <xf numFmtId="164" fontId="2" fillId="0" borderId="13" xfId="4" applyNumberFormat="1" applyFont="1" applyBorder="1"/>
    <xf numFmtId="164" fontId="2" fillId="0" borderId="16" xfId="4" applyNumberFormat="1" applyFont="1" applyFill="1" applyBorder="1" applyAlignment="1">
      <alignment horizontal="center" vertical="center"/>
    </xf>
    <xf numFmtId="164" fontId="4" fillId="0" borderId="5" xfId="4" applyNumberFormat="1" applyFont="1" applyFill="1" applyBorder="1"/>
    <xf numFmtId="164" fontId="2" fillId="0" borderId="17" xfId="4" applyNumberFormat="1" applyFont="1" applyFill="1" applyBorder="1" applyAlignment="1">
      <alignment horizontal="center" vertical="center"/>
    </xf>
    <xf numFmtId="164" fontId="2" fillId="0" borderId="13" xfId="4" applyNumberFormat="1" applyFont="1" applyFill="1" applyBorder="1" applyAlignment="1">
      <alignment horizontal="center" vertical="center"/>
    </xf>
    <xf numFmtId="164" fontId="2" fillId="0" borderId="5" xfId="4" applyNumberFormat="1" applyFont="1" applyFill="1" applyBorder="1" applyAlignment="1">
      <alignment vertical="center" wrapText="1"/>
    </xf>
    <xf numFmtId="164" fontId="2" fillId="0" borderId="12" xfId="4" applyNumberFormat="1" applyFont="1" applyFill="1" applyBorder="1"/>
    <xf numFmtId="164" fontId="2" fillId="0" borderId="10" xfId="4" applyNumberFormat="1" applyFont="1" applyFill="1" applyBorder="1" applyAlignment="1">
      <alignment horizontal="right"/>
    </xf>
    <xf numFmtId="164" fontId="2" fillId="0" borderId="13" xfId="4" applyNumberFormat="1" applyFont="1" applyFill="1" applyBorder="1" applyAlignment="1">
      <alignment horizontal="right"/>
    </xf>
    <xf numFmtId="164" fontId="2" fillId="0" borderId="18" xfId="4" applyNumberFormat="1" applyFont="1" applyFill="1" applyBorder="1" applyAlignment="1">
      <alignment horizontal="center" vertical="center"/>
    </xf>
    <xf numFmtId="164" fontId="2" fillId="0" borderId="5" xfId="4" applyNumberFormat="1" applyFont="1" applyFill="1" applyBorder="1"/>
    <xf numFmtId="165" fontId="2" fillId="0" borderId="17" xfId="4" applyNumberFormat="1" applyFont="1" applyBorder="1" applyAlignment="1">
      <alignment horizontal="right"/>
    </xf>
    <xf numFmtId="164" fontId="4" fillId="0" borderId="13" xfId="4" applyNumberFormat="1" applyFont="1" applyFill="1" applyBorder="1" applyAlignment="1">
      <alignment horizontal="center" vertical="center"/>
    </xf>
    <xf numFmtId="164" fontId="2" fillId="0" borderId="19" xfId="4" applyNumberFormat="1" applyFont="1" applyFill="1" applyBorder="1" applyAlignment="1">
      <alignment horizontal="center" vertical="center"/>
    </xf>
    <xf numFmtId="164" fontId="2" fillId="0" borderId="15" xfId="4" applyNumberFormat="1" applyFont="1" applyBorder="1" applyAlignment="1">
      <alignment horizontal="right"/>
    </xf>
    <xf numFmtId="164" fontId="2" fillId="0" borderId="10" xfId="4" applyNumberFormat="1" applyFont="1" applyFill="1" applyBorder="1" applyAlignment="1">
      <alignment horizontal="center" vertical="center"/>
    </xf>
    <xf numFmtId="164" fontId="4" fillId="0" borderId="14" xfId="4" applyNumberFormat="1" applyFont="1" applyFill="1" applyBorder="1" applyAlignment="1">
      <alignment horizontal="center" vertical="center"/>
    </xf>
    <xf numFmtId="164" fontId="4" fillId="0" borderId="16" xfId="4" applyNumberFormat="1" applyFont="1" applyFill="1" applyBorder="1" applyAlignment="1">
      <alignment horizontal="center" vertical="center"/>
    </xf>
    <xf numFmtId="164" fontId="2" fillId="0" borderId="12" xfId="4" applyNumberFormat="1" applyFont="1" applyBorder="1" applyAlignment="1">
      <alignment horizontal="right"/>
    </xf>
    <xf numFmtId="164" fontId="2" fillId="0" borderId="5" xfId="4" applyNumberFormat="1" applyFont="1" applyFill="1" applyBorder="1" applyAlignment="1">
      <alignment vertical="center"/>
    </xf>
    <xf numFmtId="164" fontId="4" fillId="0" borderId="20" xfId="4" applyNumberFormat="1" applyFont="1" applyFill="1" applyBorder="1" applyAlignment="1">
      <alignment horizontal="center" vertical="center"/>
    </xf>
    <xf numFmtId="164" fontId="2" fillId="0" borderId="21" xfId="4" applyNumberFormat="1" applyFont="1" applyFill="1" applyBorder="1" applyAlignment="1">
      <alignment vertical="center" wrapText="1"/>
    </xf>
    <xf numFmtId="164" fontId="2" fillId="0" borderId="20" xfId="4" applyNumberFormat="1" applyFont="1" applyFill="1" applyBorder="1" applyAlignment="1">
      <alignment horizontal="center" vertical="center"/>
    </xf>
    <xf numFmtId="164" fontId="4" fillId="0" borderId="22" xfId="4" applyNumberFormat="1" applyFont="1" applyFill="1" applyBorder="1" applyAlignment="1">
      <alignment horizontal="center" vertical="center"/>
    </xf>
    <xf numFmtId="164" fontId="2" fillId="0" borderId="14" xfId="4" applyNumberFormat="1" applyFont="1" applyFill="1" applyBorder="1" applyAlignment="1">
      <alignment horizontal="center" vertical="center"/>
    </xf>
    <xf numFmtId="164" fontId="4" fillId="0" borderId="14" xfId="4" applyNumberFormat="1" applyFont="1" applyFill="1" applyBorder="1" applyAlignment="1">
      <alignment horizontal="center" vertical="center"/>
    </xf>
    <xf numFmtId="164" fontId="4" fillId="0" borderId="23" xfId="4" applyNumberFormat="1" applyFont="1" applyFill="1" applyBorder="1" applyAlignment="1">
      <alignment horizontal="left" vertical="center" wrapText="1"/>
    </xf>
    <xf numFmtId="164" fontId="4" fillId="0" borderId="24" xfId="4" applyNumberFormat="1" applyFont="1" applyFill="1" applyBorder="1" applyAlignment="1">
      <alignment horizontal="left" vertical="center" wrapText="1"/>
    </xf>
    <xf numFmtId="164" fontId="4" fillId="0" borderId="23" xfId="4" applyNumberFormat="1" applyFont="1" applyFill="1" applyBorder="1"/>
    <xf numFmtId="164" fontId="4" fillId="0" borderId="25" xfId="4" applyNumberFormat="1" applyFont="1" applyFill="1" applyBorder="1"/>
    <xf numFmtId="164" fontId="4" fillId="0" borderId="26" xfId="4" applyNumberFormat="1" applyFont="1" applyFill="1" applyBorder="1"/>
    <xf numFmtId="164" fontId="2" fillId="0" borderId="0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Border="1" applyAlignment="1">
      <alignment vertical="center" wrapText="1"/>
    </xf>
    <xf numFmtId="164" fontId="4" fillId="0" borderId="0" xfId="4" applyNumberFormat="1" applyFont="1" applyFill="1" applyBorder="1" applyAlignment="1">
      <alignment horizontal="right"/>
    </xf>
    <xf numFmtId="164" fontId="2" fillId="0" borderId="0" xfId="4" applyNumberFormat="1" applyFont="1" applyBorder="1" applyAlignment="1">
      <alignment horizontal="right"/>
    </xf>
    <xf numFmtId="164" fontId="2" fillId="0" borderId="0" xfId="4" applyNumberFormat="1" applyFont="1" applyBorder="1" applyAlignment="1"/>
    <xf numFmtId="164" fontId="2" fillId="0" borderId="0" xfId="4" applyNumberFormat="1" applyFont="1" applyBorder="1"/>
    <xf numFmtId="164" fontId="2" fillId="0" borderId="0" xfId="4" applyNumberFormat="1" applyFont="1"/>
    <xf numFmtId="0" fontId="2" fillId="0" borderId="0" xfId="2" applyFont="1" applyAlignment="1">
      <alignment horizontal="right" vertical="center" wrapText="1"/>
    </xf>
    <xf numFmtId="164" fontId="2" fillId="0" borderId="0" xfId="4" applyNumberFormat="1" applyFont="1" applyFill="1"/>
    <xf numFmtId="164" fontId="2" fillId="2" borderId="6" xfId="4" applyNumberFormat="1" applyFont="1" applyFill="1" applyBorder="1" applyAlignment="1">
      <alignment horizontal="center" vertical="center"/>
    </xf>
    <xf numFmtId="164" fontId="4" fillId="0" borderId="6" xfId="4" applyNumberFormat="1" applyFont="1" applyFill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center" vertical="center"/>
    </xf>
    <xf numFmtId="0" fontId="4" fillId="0" borderId="27" xfId="3" applyFont="1" applyBorder="1" applyAlignment="1">
      <alignment horizontal="center" vertical="center" wrapText="1"/>
    </xf>
    <xf numFmtId="164" fontId="2" fillId="2" borderId="12" xfId="4" applyNumberFormat="1" applyFont="1" applyFill="1" applyBorder="1" applyAlignment="1">
      <alignment horizontal="center" vertical="center"/>
    </xf>
    <xf numFmtId="164" fontId="4" fillId="0" borderId="28" xfId="4" applyNumberFormat="1" applyFont="1" applyFill="1" applyBorder="1" applyAlignment="1">
      <alignment vertical="center"/>
    </xf>
    <xf numFmtId="164" fontId="4" fillId="0" borderId="10" xfId="4" applyNumberFormat="1" applyFont="1" applyBorder="1"/>
    <xf numFmtId="164" fontId="4" fillId="0" borderId="13" xfId="4" applyNumberFormat="1" applyFont="1" applyBorder="1"/>
    <xf numFmtId="164" fontId="2" fillId="0" borderId="13" xfId="4" applyNumberFormat="1" applyFont="1" applyFill="1" applyBorder="1" applyAlignment="1">
      <alignment horizontal="center" vertical="center"/>
    </xf>
    <xf numFmtId="164" fontId="2" fillId="0" borderId="10" xfId="4" applyNumberFormat="1" applyFont="1" applyBorder="1"/>
    <xf numFmtId="164" fontId="2" fillId="0" borderId="11" xfId="4" applyNumberFormat="1" applyFont="1" applyFill="1" applyBorder="1" applyAlignment="1">
      <alignment vertical="center" wrapText="1"/>
    </xf>
    <xf numFmtId="164" fontId="4" fillId="0" borderId="29" xfId="4" applyNumberFormat="1" applyFont="1" applyFill="1" applyBorder="1" applyAlignment="1">
      <alignment vertical="center"/>
    </xf>
    <xf numFmtId="164" fontId="4" fillId="0" borderId="25" xfId="4" applyNumberFormat="1" applyFont="1" applyBorder="1"/>
    <xf numFmtId="164" fontId="4" fillId="0" borderId="26" xfId="4" applyNumberFormat="1" applyFont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 wrapText="1"/>
    </xf>
    <xf numFmtId="165" fontId="2" fillId="0" borderId="0" xfId="4" applyNumberFormat="1" applyFont="1" applyFill="1" applyBorder="1" applyAlignment="1">
      <alignment vertical="center"/>
    </xf>
    <xf numFmtId="0" fontId="4" fillId="0" borderId="0" xfId="2" applyFont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164" fontId="4" fillId="3" borderId="6" xfId="4" applyNumberFormat="1" applyFont="1" applyFill="1" applyBorder="1" applyAlignment="1">
      <alignment vertical="center"/>
    </xf>
    <xf numFmtId="164" fontId="4" fillId="0" borderId="30" xfId="4" applyNumberFormat="1" applyFont="1" applyFill="1" applyBorder="1" applyAlignment="1">
      <alignment horizontal="center" vertical="center"/>
    </xf>
    <xf numFmtId="0" fontId="4" fillId="0" borderId="31" xfId="3" applyFont="1" applyBorder="1" applyAlignment="1">
      <alignment horizontal="center" vertical="center" wrapText="1"/>
    </xf>
    <xf numFmtId="0" fontId="2" fillId="2" borderId="18" xfId="2" applyFont="1" applyFill="1" applyBorder="1" applyAlignment="1">
      <alignment horizontal="center" vertical="center"/>
    </xf>
    <xf numFmtId="0" fontId="2" fillId="0" borderId="20" xfId="2" applyFont="1" applyBorder="1" applyAlignment="1">
      <alignment horizontal="left"/>
    </xf>
    <xf numFmtId="0" fontId="2" fillId="0" borderId="32" xfId="2" applyFont="1" applyBorder="1" applyAlignment="1">
      <alignment horizontal="left"/>
    </xf>
    <xf numFmtId="0" fontId="2" fillId="0" borderId="12" xfId="2" applyFont="1" applyBorder="1" applyAlignment="1">
      <alignment horizontal="left"/>
    </xf>
    <xf numFmtId="0" fontId="2" fillId="0" borderId="11" xfId="2" applyFont="1" applyBorder="1" applyAlignment="1">
      <alignment horizontal="left"/>
    </xf>
    <xf numFmtId="0" fontId="2" fillId="0" borderId="15" xfId="2" applyFont="1" applyBorder="1" applyAlignment="1">
      <alignment horizontal="left"/>
    </xf>
    <xf numFmtId="0" fontId="2" fillId="0" borderId="10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3" xfId="2" quotePrefix="1" applyFont="1" applyBorder="1" applyAlignment="1">
      <alignment horizontal="left"/>
    </xf>
    <xf numFmtId="0" fontId="2" fillId="0" borderId="25" xfId="2" applyFont="1" applyFill="1" applyBorder="1" applyAlignment="1">
      <alignment horizontal="center" vertical="center"/>
    </xf>
    <xf numFmtId="0" fontId="2" fillId="0" borderId="26" xfId="2" quotePrefix="1" applyFont="1" applyBorder="1" applyAlignment="1">
      <alignment horizontal="left"/>
    </xf>
    <xf numFmtId="164" fontId="2" fillId="0" borderId="33" xfId="4" applyNumberFormat="1" applyFont="1" applyFill="1" applyBorder="1"/>
    <xf numFmtId="164" fontId="2" fillId="0" borderId="25" xfId="4" applyNumberFormat="1" applyFont="1" applyBorder="1"/>
    <xf numFmtId="164" fontId="2" fillId="0" borderId="26" xfId="4" applyNumberFormat="1" applyFont="1" applyBorder="1"/>
    <xf numFmtId="0" fontId="2" fillId="0" borderId="0" xfId="2" applyFont="1" applyFill="1" applyBorder="1" applyAlignment="1">
      <alignment horizontal="left" vertical="center"/>
    </xf>
    <xf numFmtId="0" fontId="4" fillId="0" borderId="0" xfId="2" applyFont="1" applyBorder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2" fillId="0" borderId="9" xfId="2" applyFont="1" applyBorder="1" applyAlignment="1">
      <alignment horizontal="left" vertical="center" wrapText="1"/>
    </xf>
    <xf numFmtId="164" fontId="2" fillId="0" borderId="4" xfId="4" applyNumberFormat="1" applyFont="1" applyBorder="1"/>
    <xf numFmtId="164" fontId="2" fillId="0" borderId="8" xfId="4" applyNumberFormat="1" applyFont="1" applyBorder="1"/>
    <xf numFmtId="164" fontId="2" fillId="0" borderId="9" xfId="4" applyNumberFormat="1" applyFont="1" applyBorder="1"/>
    <xf numFmtId="0" fontId="2" fillId="0" borderId="15" xfId="2" applyFont="1" applyFill="1" applyBorder="1" applyAlignment="1">
      <alignment horizontal="center" vertical="center"/>
    </xf>
    <xf numFmtId="0" fontId="2" fillId="0" borderId="13" xfId="2" applyFont="1" applyBorder="1" applyAlignment="1">
      <alignment horizontal="left"/>
    </xf>
    <xf numFmtId="164" fontId="2" fillId="0" borderId="5" xfId="4" applyNumberFormat="1" applyFont="1" applyBorder="1"/>
    <xf numFmtId="0" fontId="2" fillId="0" borderId="13" xfId="2" applyFont="1" applyBorder="1" applyAlignment="1">
      <alignment horizontal="left" vertical="center" wrapText="1"/>
    </xf>
    <xf numFmtId="0" fontId="2" fillId="0" borderId="34" xfId="2" applyFont="1" applyFill="1" applyBorder="1" applyAlignment="1">
      <alignment horizontal="center" vertical="center"/>
    </xf>
    <xf numFmtId="0" fontId="2" fillId="0" borderId="26" xfId="2" applyFont="1" applyBorder="1" applyAlignment="1">
      <alignment horizontal="left"/>
    </xf>
    <xf numFmtId="164" fontId="2" fillId="0" borderId="35" xfId="4" applyNumberFormat="1" applyFont="1" applyBorder="1"/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</cellXfs>
  <cellStyles count="5">
    <cellStyle name="Ezres 2" xfId="4"/>
    <cellStyle name="Normál" xfId="0" builtinId="0"/>
    <cellStyle name="Normál_2001 költségvetés_Zárszámadás-vagyonkimutatás 2016." xfId="1"/>
    <cellStyle name="Normál_Egyszer.mérleg előírt tagolása" xfId="2"/>
    <cellStyle name="Normál_Zárszámadás-vagyonkimutatás 2016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93"/>
  <sheetViews>
    <sheetView tabSelected="1" workbookViewId="0">
      <selection activeCell="A3" sqref="A3:K3"/>
    </sheetView>
  </sheetViews>
  <sheetFormatPr defaultRowHeight="12.75" x14ac:dyDescent="0.2"/>
  <cols>
    <col min="1" max="2" width="3.85546875" style="4" customWidth="1"/>
    <col min="3" max="3" width="4.7109375" style="4" customWidth="1"/>
    <col min="4" max="4" width="47.28515625" style="3" customWidth="1"/>
    <col min="5" max="5" width="16.85546875" style="3" customWidth="1"/>
    <col min="6" max="6" width="16.5703125" style="3" customWidth="1"/>
    <col min="7" max="7" width="14.5703125" style="3" customWidth="1"/>
    <col min="8" max="8" width="14.85546875" style="3" customWidth="1"/>
    <col min="9" max="9" width="14.140625" style="3" customWidth="1"/>
    <col min="10" max="10" width="14.28515625" style="3" customWidth="1"/>
    <col min="11" max="11" width="13.85546875" style="3" customWidth="1"/>
    <col min="12" max="12" width="21.42578125" style="3" bestFit="1" customWidth="1"/>
    <col min="13" max="13" width="15.7109375" style="3" bestFit="1" customWidth="1"/>
    <col min="14" max="256" width="9.140625" style="3"/>
    <col min="257" max="258" width="3.85546875" style="3" customWidth="1"/>
    <col min="259" max="259" width="4.7109375" style="3" customWidth="1"/>
    <col min="260" max="260" width="47.28515625" style="3" customWidth="1"/>
    <col min="261" max="261" width="16.85546875" style="3" customWidth="1"/>
    <col min="262" max="262" width="16.5703125" style="3" customWidth="1"/>
    <col min="263" max="263" width="14.5703125" style="3" customWidth="1"/>
    <col min="264" max="264" width="14.85546875" style="3" customWidth="1"/>
    <col min="265" max="265" width="14.140625" style="3" customWidth="1"/>
    <col min="266" max="266" width="14.28515625" style="3" customWidth="1"/>
    <col min="267" max="267" width="13.85546875" style="3" customWidth="1"/>
    <col min="268" max="268" width="21.42578125" style="3" bestFit="1" customWidth="1"/>
    <col min="269" max="269" width="15.7109375" style="3" bestFit="1" customWidth="1"/>
    <col min="270" max="512" width="9.140625" style="3"/>
    <col min="513" max="514" width="3.85546875" style="3" customWidth="1"/>
    <col min="515" max="515" width="4.7109375" style="3" customWidth="1"/>
    <col min="516" max="516" width="47.28515625" style="3" customWidth="1"/>
    <col min="517" max="517" width="16.85546875" style="3" customWidth="1"/>
    <col min="518" max="518" width="16.5703125" style="3" customWidth="1"/>
    <col min="519" max="519" width="14.5703125" style="3" customWidth="1"/>
    <col min="520" max="520" width="14.85546875" style="3" customWidth="1"/>
    <col min="521" max="521" width="14.140625" style="3" customWidth="1"/>
    <col min="522" max="522" width="14.28515625" style="3" customWidth="1"/>
    <col min="523" max="523" width="13.85546875" style="3" customWidth="1"/>
    <col min="524" max="524" width="21.42578125" style="3" bestFit="1" customWidth="1"/>
    <col min="525" max="525" width="15.7109375" style="3" bestFit="1" customWidth="1"/>
    <col min="526" max="768" width="9.140625" style="3"/>
    <col min="769" max="770" width="3.85546875" style="3" customWidth="1"/>
    <col min="771" max="771" width="4.7109375" style="3" customWidth="1"/>
    <col min="772" max="772" width="47.28515625" style="3" customWidth="1"/>
    <col min="773" max="773" width="16.85546875" style="3" customWidth="1"/>
    <col min="774" max="774" width="16.5703125" style="3" customWidth="1"/>
    <col min="775" max="775" width="14.5703125" style="3" customWidth="1"/>
    <col min="776" max="776" width="14.85546875" style="3" customWidth="1"/>
    <col min="777" max="777" width="14.140625" style="3" customWidth="1"/>
    <col min="778" max="778" width="14.28515625" style="3" customWidth="1"/>
    <col min="779" max="779" width="13.85546875" style="3" customWidth="1"/>
    <col min="780" max="780" width="21.42578125" style="3" bestFit="1" customWidth="1"/>
    <col min="781" max="781" width="15.7109375" style="3" bestFit="1" customWidth="1"/>
    <col min="782" max="1024" width="9.140625" style="3"/>
    <col min="1025" max="1026" width="3.85546875" style="3" customWidth="1"/>
    <col min="1027" max="1027" width="4.7109375" style="3" customWidth="1"/>
    <col min="1028" max="1028" width="47.28515625" style="3" customWidth="1"/>
    <col min="1029" max="1029" width="16.85546875" style="3" customWidth="1"/>
    <col min="1030" max="1030" width="16.5703125" style="3" customWidth="1"/>
    <col min="1031" max="1031" width="14.5703125" style="3" customWidth="1"/>
    <col min="1032" max="1032" width="14.85546875" style="3" customWidth="1"/>
    <col min="1033" max="1033" width="14.140625" style="3" customWidth="1"/>
    <col min="1034" max="1034" width="14.28515625" style="3" customWidth="1"/>
    <col min="1035" max="1035" width="13.85546875" style="3" customWidth="1"/>
    <col min="1036" max="1036" width="21.42578125" style="3" bestFit="1" customWidth="1"/>
    <col min="1037" max="1037" width="15.7109375" style="3" bestFit="1" customWidth="1"/>
    <col min="1038" max="1280" width="9.140625" style="3"/>
    <col min="1281" max="1282" width="3.85546875" style="3" customWidth="1"/>
    <col min="1283" max="1283" width="4.7109375" style="3" customWidth="1"/>
    <col min="1284" max="1284" width="47.28515625" style="3" customWidth="1"/>
    <col min="1285" max="1285" width="16.85546875" style="3" customWidth="1"/>
    <col min="1286" max="1286" width="16.5703125" style="3" customWidth="1"/>
    <col min="1287" max="1287" width="14.5703125" style="3" customWidth="1"/>
    <col min="1288" max="1288" width="14.85546875" style="3" customWidth="1"/>
    <col min="1289" max="1289" width="14.140625" style="3" customWidth="1"/>
    <col min="1290" max="1290" width="14.28515625" style="3" customWidth="1"/>
    <col min="1291" max="1291" width="13.85546875" style="3" customWidth="1"/>
    <col min="1292" max="1292" width="21.42578125" style="3" bestFit="1" customWidth="1"/>
    <col min="1293" max="1293" width="15.7109375" style="3" bestFit="1" customWidth="1"/>
    <col min="1294" max="1536" width="9.140625" style="3"/>
    <col min="1537" max="1538" width="3.85546875" style="3" customWidth="1"/>
    <col min="1539" max="1539" width="4.7109375" style="3" customWidth="1"/>
    <col min="1540" max="1540" width="47.28515625" style="3" customWidth="1"/>
    <col min="1541" max="1541" width="16.85546875" style="3" customWidth="1"/>
    <col min="1542" max="1542" width="16.5703125" style="3" customWidth="1"/>
    <col min="1543" max="1543" width="14.5703125" style="3" customWidth="1"/>
    <col min="1544" max="1544" width="14.85546875" style="3" customWidth="1"/>
    <col min="1545" max="1545" width="14.140625" style="3" customWidth="1"/>
    <col min="1546" max="1546" width="14.28515625" style="3" customWidth="1"/>
    <col min="1547" max="1547" width="13.85546875" style="3" customWidth="1"/>
    <col min="1548" max="1548" width="21.42578125" style="3" bestFit="1" customWidth="1"/>
    <col min="1549" max="1549" width="15.7109375" style="3" bestFit="1" customWidth="1"/>
    <col min="1550" max="1792" width="9.140625" style="3"/>
    <col min="1793" max="1794" width="3.85546875" style="3" customWidth="1"/>
    <col min="1795" max="1795" width="4.7109375" style="3" customWidth="1"/>
    <col min="1796" max="1796" width="47.28515625" style="3" customWidth="1"/>
    <col min="1797" max="1797" width="16.85546875" style="3" customWidth="1"/>
    <col min="1798" max="1798" width="16.5703125" style="3" customWidth="1"/>
    <col min="1799" max="1799" width="14.5703125" style="3" customWidth="1"/>
    <col min="1800" max="1800" width="14.85546875" style="3" customWidth="1"/>
    <col min="1801" max="1801" width="14.140625" style="3" customWidth="1"/>
    <col min="1802" max="1802" width="14.28515625" style="3" customWidth="1"/>
    <col min="1803" max="1803" width="13.85546875" style="3" customWidth="1"/>
    <col min="1804" max="1804" width="21.42578125" style="3" bestFit="1" customWidth="1"/>
    <col min="1805" max="1805" width="15.7109375" style="3" bestFit="1" customWidth="1"/>
    <col min="1806" max="2048" width="9.140625" style="3"/>
    <col min="2049" max="2050" width="3.85546875" style="3" customWidth="1"/>
    <col min="2051" max="2051" width="4.7109375" style="3" customWidth="1"/>
    <col min="2052" max="2052" width="47.28515625" style="3" customWidth="1"/>
    <col min="2053" max="2053" width="16.85546875" style="3" customWidth="1"/>
    <col min="2054" max="2054" width="16.5703125" style="3" customWidth="1"/>
    <col min="2055" max="2055" width="14.5703125" style="3" customWidth="1"/>
    <col min="2056" max="2056" width="14.85546875" style="3" customWidth="1"/>
    <col min="2057" max="2057" width="14.140625" style="3" customWidth="1"/>
    <col min="2058" max="2058" width="14.28515625" style="3" customWidth="1"/>
    <col min="2059" max="2059" width="13.85546875" style="3" customWidth="1"/>
    <col min="2060" max="2060" width="21.42578125" style="3" bestFit="1" customWidth="1"/>
    <col min="2061" max="2061" width="15.7109375" style="3" bestFit="1" customWidth="1"/>
    <col min="2062" max="2304" width="9.140625" style="3"/>
    <col min="2305" max="2306" width="3.85546875" style="3" customWidth="1"/>
    <col min="2307" max="2307" width="4.7109375" style="3" customWidth="1"/>
    <col min="2308" max="2308" width="47.28515625" style="3" customWidth="1"/>
    <col min="2309" max="2309" width="16.85546875" style="3" customWidth="1"/>
    <col min="2310" max="2310" width="16.5703125" style="3" customWidth="1"/>
    <col min="2311" max="2311" width="14.5703125" style="3" customWidth="1"/>
    <col min="2312" max="2312" width="14.85546875" style="3" customWidth="1"/>
    <col min="2313" max="2313" width="14.140625" style="3" customWidth="1"/>
    <col min="2314" max="2314" width="14.28515625" style="3" customWidth="1"/>
    <col min="2315" max="2315" width="13.85546875" style="3" customWidth="1"/>
    <col min="2316" max="2316" width="21.42578125" style="3" bestFit="1" customWidth="1"/>
    <col min="2317" max="2317" width="15.7109375" style="3" bestFit="1" customWidth="1"/>
    <col min="2318" max="2560" width="9.140625" style="3"/>
    <col min="2561" max="2562" width="3.85546875" style="3" customWidth="1"/>
    <col min="2563" max="2563" width="4.7109375" style="3" customWidth="1"/>
    <col min="2564" max="2564" width="47.28515625" style="3" customWidth="1"/>
    <col min="2565" max="2565" width="16.85546875" style="3" customWidth="1"/>
    <col min="2566" max="2566" width="16.5703125" style="3" customWidth="1"/>
    <col min="2567" max="2567" width="14.5703125" style="3" customWidth="1"/>
    <col min="2568" max="2568" width="14.85546875" style="3" customWidth="1"/>
    <col min="2569" max="2569" width="14.140625" style="3" customWidth="1"/>
    <col min="2570" max="2570" width="14.28515625" style="3" customWidth="1"/>
    <col min="2571" max="2571" width="13.85546875" style="3" customWidth="1"/>
    <col min="2572" max="2572" width="21.42578125" style="3" bestFit="1" customWidth="1"/>
    <col min="2573" max="2573" width="15.7109375" style="3" bestFit="1" customWidth="1"/>
    <col min="2574" max="2816" width="9.140625" style="3"/>
    <col min="2817" max="2818" width="3.85546875" style="3" customWidth="1"/>
    <col min="2819" max="2819" width="4.7109375" style="3" customWidth="1"/>
    <col min="2820" max="2820" width="47.28515625" style="3" customWidth="1"/>
    <col min="2821" max="2821" width="16.85546875" style="3" customWidth="1"/>
    <col min="2822" max="2822" width="16.5703125" style="3" customWidth="1"/>
    <col min="2823" max="2823" width="14.5703125" style="3" customWidth="1"/>
    <col min="2824" max="2824" width="14.85546875" style="3" customWidth="1"/>
    <col min="2825" max="2825" width="14.140625" style="3" customWidth="1"/>
    <col min="2826" max="2826" width="14.28515625" style="3" customWidth="1"/>
    <col min="2827" max="2827" width="13.85546875" style="3" customWidth="1"/>
    <col min="2828" max="2828" width="21.42578125" style="3" bestFit="1" customWidth="1"/>
    <col min="2829" max="2829" width="15.7109375" style="3" bestFit="1" customWidth="1"/>
    <col min="2830" max="3072" width="9.140625" style="3"/>
    <col min="3073" max="3074" width="3.85546875" style="3" customWidth="1"/>
    <col min="3075" max="3075" width="4.7109375" style="3" customWidth="1"/>
    <col min="3076" max="3076" width="47.28515625" style="3" customWidth="1"/>
    <col min="3077" max="3077" width="16.85546875" style="3" customWidth="1"/>
    <col min="3078" max="3078" width="16.5703125" style="3" customWidth="1"/>
    <col min="3079" max="3079" width="14.5703125" style="3" customWidth="1"/>
    <col min="3080" max="3080" width="14.85546875" style="3" customWidth="1"/>
    <col min="3081" max="3081" width="14.140625" style="3" customWidth="1"/>
    <col min="3082" max="3082" width="14.28515625" style="3" customWidth="1"/>
    <col min="3083" max="3083" width="13.85546875" style="3" customWidth="1"/>
    <col min="3084" max="3084" width="21.42578125" style="3" bestFit="1" customWidth="1"/>
    <col min="3085" max="3085" width="15.7109375" style="3" bestFit="1" customWidth="1"/>
    <col min="3086" max="3328" width="9.140625" style="3"/>
    <col min="3329" max="3330" width="3.85546875" style="3" customWidth="1"/>
    <col min="3331" max="3331" width="4.7109375" style="3" customWidth="1"/>
    <col min="3332" max="3332" width="47.28515625" style="3" customWidth="1"/>
    <col min="3333" max="3333" width="16.85546875" style="3" customWidth="1"/>
    <col min="3334" max="3334" width="16.5703125" style="3" customWidth="1"/>
    <col min="3335" max="3335" width="14.5703125" style="3" customWidth="1"/>
    <col min="3336" max="3336" width="14.85546875" style="3" customWidth="1"/>
    <col min="3337" max="3337" width="14.140625" style="3" customWidth="1"/>
    <col min="3338" max="3338" width="14.28515625" style="3" customWidth="1"/>
    <col min="3339" max="3339" width="13.85546875" style="3" customWidth="1"/>
    <col min="3340" max="3340" width="21.42578125" style="3" bestFit="1" customWidth="1"/>
    <col min="3341" max="3341" width="15.7109375" style="3" bestFit="1" customWidth="1"/>
    <col min="3342" max="3584" width="9.140625" style="3"/>
    <col min="3585" max="3586" width="3.85546875" style="3" customWidth="1"/>
    <col min="3587" max="3587" width="4.7109375" style="3" customWidth="1"/>
    <col min="3588" max="3588" width="47.28515625" style="3" customWidth="1"/>
    <col min="3589" max="3589" width="16.85546875" style="3" customWidth="1"/>
    <col min="3590" max="3590" width="16.5703125" style="3" customWidth="1"/>
    <col min="3591" max="3591" width="14.5703125" style="3" customWidth="1"/>
    <col min="3592" max="3592" width="14.85546875" style="3" customWidth="1"/>
    <col min="3593" max="3593" width="14.140625" style="3" customWidth="1"/>
    <col min="3594" max="3594" width="14.28515625" style="3" customWidth="1"/>
    <col min="3595" max="3595" width="13.85546875" style="3" customWidth="1"/>
    <col min="3596" max="3596" width="21.42578125" style="3" bestFit="1" customWidth="1"/>
    <col min="3597" max="3597" width="15.7109375" style="3" bestFit="1" customWidth="1"/>
    <col min="3598" max="3840" width="9.140625" style="3"/>
    <col min="3841" max="3842" width="3.85546875" style="3" customWidth="1"/>
    <col min="3843" max="3843" width="4.7109375" style="3" customWidth="1"/>
    <col min="3844" max="3844" width="47.28515625" style="3" customWidth="1"/>
    <col min="3845" max="3845" width="16.85546875" style="3" customWidth="1"/>
    <col min="3846" max="3846" width="16.5703125" style="3" customWidth="1"/>
    <col min="3847" max="3847" width="14.5703125" style="3" customWidth="1"/>
    <col min="3848" max="3848" width="14.85546875" style="3" customWidth="1"/>
    <col min="3849" max="3849" width="14.140625" style="3" customWidth="1"/>
    <col min="3850" max="3850" width="14.28515625" style="3" customWidth="1"/>
    <col min="3851" max="3851" width="13.85546875" style="3" customWidth="1"/>
    <col min="3852" max="3852" width="21.42578125" style="3" bestFit="1" customWidth="1"/>
    <col min="3853" max="3853" width="15.7109375" style="3" bestFit="1" customWidth="1"/>
    <col min="3854" max="4096" width="9.140625" style="3"/>
    <col min="4097" max="4098" width="3.85546875" style="3" customWidth="1"/>
    <col min="4099" max="4099" width="4.7109375" style="3" customWidth="1"/>
    <col min="4100" max="4100" width="47.28515625" style="3" customWidth="1"/>
    <col min="4101" max="4101" width="16.85546875" style="3" customWidth="1"/>
    <col min="4102" max="4102" width="16.5703125" style="3" customWidth="1"/>
    <col min="4103" max="4103" width="14.5703125" style="3" customWidth="1"/>
    <col min="4104" max="4104" width="14.85546875" style="3" customWidth="1"/>
    <col min="4105" max="4105" width="14.140625" style="3" customWidth="1"/>
    <col min="4106" max="4106" width="14.28515625" style="3" customWidth="1"/>
    <col min="4107" max="4107" width="13.85546875" style="3" customWidth="1"/>
    <col min="4108" max="4108" width="21.42578125" style="3" bestFit="1" customWidth="1"/>
    <col min="4109" max="4109" width="15.7109375" style="3" bestFit="1" customWidth="1"/>
    <col min="4110" max="4352" width="9.140625" style="3"/>
    <col min="4353" max="4354" width="3.85546875" style="3" customWidth="1"/>
    <col min="4355" max="4355" width="4.7109375" style="3" customWidth="1"/>
    <col min="4356" max="4356" width="47.28515625" style="3" customWidth="1"/>
    <col min="4357" max="4357" width="16.85546875" style="3" customWidth="1"/>
    <col min="4358" max="4358" width="16.5703125" style="3" customWidth="1"/>
    <col min="4359" max="4359" width="14.5703125" style="3" customWidth="1"/>
    <col min="4360" max="4360" width="14.85546875" style="3" customWidth="1"/>
    <col min="4361" max="4361" width="14.140625" style="3" customWidth="1"/>
    <col min="4362" max="4362" width="14.28515625" style="3" customWidth="1"/>
    <col min="4363" max="4363" width="13.85546875" style="3" customWidth="1"/>
    <col min="4364" max="4364" width="21.42578125" style="3" bestFit="1" customWidth="1"/>
    <col min="4365" max="4365" width="15.7109375" style="3" bestFit="1" customWidth="1"/>
    <col min="4366" max="4608" width="9.140625" style="3"/>
    <col min="4609" max="4610" width="3.85546875" style="3" customWidth="1"/>
    <col min="4611" max="4611" width="4.7109375" style="3" customWidth="1"/>
    <col min="4612" max="4612" width="47.28515625" style="3" customWidth="1"/>
    <col min="4613" max="4613" width="16.85546875" style="3" customWidth="1"/>
    <col min="4614" max="4614" width="16.5703125" style="3" customWidth="1"/>
    <col min="4615" max="4615" width="14.5703125" style="3" customWidth="1"/>
    <col min="4616" max="4616" width="14.85546875" style="3" customWidth="1"/>
    <col min="4617" max="4617" width="14.140625" style="3" customWidth="1"/>
    <col min="4618" max="4618" width="14.28515625" style="3" customWidth="1"/>
    <col min="4619" max="4619" width="13.85546875" style="3" customWidth="1"/>
    <col min="4620" max="4620" width="21.42578125" style="3" bestFit="1" customWidth="1"/>
    <col min="4621" max="4621" width="15.7109375" style="3" bestFit="1" customWidth="1"/>
    <col min="4622" max="4864" width="9.140625" style="3"/>
    <col min="4865" max="4866" width="3.85546875" style="3" customWidth="1"/>
    <col min="4867" max="4867" width="4.7109375" style="3" customWidth="1"/>
    <col min="4868" max="4868" width="47.28515625" style="3" customWidth="1"/>
    <col min="4869" max="4869" width="16.85546875" style="3" customWidth="1"/>
    <col min="4870" max="4870" width="16.5703125" style="3" customWidth="1"/>
    <col min="4871" max="4871" width="14.5703125" style="3" customWidth="1"/>
    <col min="4872" max="4872" width="14.85546875" style="3" customWidth="1"/>
    <col min="4873" max="4873" width="14.140625" style="3" customWidth="1"/>
    <col min="4874" max="4874" width="14.28515625" style="3" customWidth="1"/>
    <col min="4875" max="4875" width="13.85546875" style="3" customWidth="1"/>
    <col min="4876" max="4876" width="21.42578125" style="3" bestFit="1" customWidth="1"/>
    <col min="4877" max="4877" width="15.7109375" style="3" bestFit="1" customWidth="1"/>
    <col min="4878" max="5120" width="9.140625" style="3"/>
    <col min="5121" max="5122" width="3.85546875" style="3" customWidth="1"/>
    <col min="5123" max="5123" width="4.7109375" style="3" customWidth="1"/>
    <col min="5124" max="5124" width="47.28515625" style="3" customWidth="1"/>
    <col min="5125" max="5125" width="16.85546875" style="3" customWidth="1"/>
    <col min="5126" max="5126" width="16.5703125" style="3" customWidth="1"/>
    <col min="5127" max="5127" width="14.5703125" style="3" customWidth="1"/>
    <col min="5128" max="5128" width="14.85546875" style="3" customWidth="1"/>
    <col min="5129" max="5129" width="14.140625" style="3" customWidth="1"/>
    <col min="5130" max="5130" width="14.28515625" style="3" customWidth="1"/>
    <col min="5131" max="5131" width="13.85546875" style="3" customWidth="1"/>
    <col min="5132" max="5132" width="21.42578125" style="3" bestFit="1" customWidth="1"/>
    <col min="5133" max="5133" width="15.7109375" style="3" bestFit="1" customWidth="1"/>
    <col min="5134" max="5376" width="9.140625" style="3"/>
    <col min="5377" max="5378" width="3.85546875" style="3" customWidth="1"/>
    <col min="5379" max="5379" width="4.7109375" style="3" customWidth="1"/>
    <col min="5380" max="5380" width="47.28515625" style="3" customWidth="1"/>
    <col min="5381" max="5381" width="16.85546875" style="3" customWidth="1"/>
    <col min="5382" max="5382" width="16.5703125" style="3" customWidth="1"/>
    <col min="5383" max="5383" width="14.5703125" style="3" customWidth="1"/>
    <col min="5384" max="5384" width="14.85546875" style="3" customWidth="1"/>
    <col min="5385" max="5385" width="14.140625" style="3" customWidth="1"/>
    <col min="5386" max="5386" width="14.28515625" style="3" customWidth="1"/>
    <col min="5387" max="5387" width="13.85546875" style="3" customWidth="1"/>
    <col min="5388" max="5388" width="21.42578125" style="3" bestFit="1" customWidth="1"/>
    <col min="5389" max="5389" width="15.7109375" style="3" bestFit="1" customWidth="1"/>
    <col min="5390" max="5632" width="9.140625" style="3"/>
    <col min="5633" max="5634" width="3.85546875" style="3" customWidth="1"/>
    <col min="5635" max="5635" width="4.7109375" style="3" customWidth="1"/>
    <col min="5636" max="5636" width="47.28515625" style="3" customWidth="1"/>
    <col min="5637" max="5637" width="16.85546875" style="3" customWidth="1"/>
    <col min="5638" max="5638" width="16.5703125" style="3" customWidth="1"/>
    <col min="5639" max="5639" width="14.5703125" style="3" customWidth="1"/>
    <col min="5640" max="5640" width="14.85546875" style="3" customWidth="1"/>
    <col min="5641" max="5641" width="14.140625" style="3" customWidth="1"/>
    <col min="5642" max="5642" width="14.28515625" style="3" customWidth="1"/>
    <col min="5643" max="5643" width="13.85546875" style="3" customWidth="1"/>
    <col min="5644" max="5644" width="21.42578125" style="3" bestFit="1" customWidth="1"/>
    <col min="5645" max="5645" width="15.7109375" style="3" bestFit="1" customWidth="1"/>
    <col min="5646" max="5888" width="9.140625" style="3"/>
    <col min="5889" max="5890" width="3.85546875" style="3" customWidth="1"/>
    <col min="5891" max="5891" width="4.7109375" style="3" customWidth="1"/>
    <col min="5892" max="5892" width="47.28515625" style="3" customWidth="1"/>
    <col min="5893" max="5893" width="16.85546875" style="3" customWidth="1"/>
    <col min="5894" max="5894" width="16.5703125" style="3" customWidth="1"/>
    <col min="5895" max="5895" width="14.5703125" style="3" customWidth="1"/>
    <col min="5896" max="5896" width="14.85546875" style="3" customWidth="1"/>
    <col min="5897" max="5897" width="14.140625" style="3" customWidth="1"/>
    <col min="5898" max="5898" width="14.28515625" style="3" customWidth="1"/>
    <col min="5899" max="5899" width="13.85546875" style="3" customWidth="1"/>
    <col min="5900" max="5900" width="21.42578125" style="3" bestFit="1" customWidth="1"/>
    <col min="5901" max="5901" width="15.7109375" style="3" bestFit="1" customWidth="1"/>
    <col min="5902" max="6144" width="9.140625" style="3"/>
    <col min="6145" max="6146" width="3.85546875" style="3" customWidth="1"/>
    <col min="6147" max="6147" width="4.7109375" style="3" customWidth="1"/>
    <col min="6148" max="6148" width="47.28515625" style="3" customWidth="1"/>
    <col min="6149" max="6149" width="16.85546875" style="3" customWidth="1"/>
    <col min="6150" max="6150" width="16.5703125" style="3" customWidth="1"/>
    <col min="6151" max="6151" width="14.5703125" style="3" customWidth="1"/>
    <col min="6152" max="6152" width="14.85546875" style="3" customWidth="1"/>
    <col min="6153" max="6153" width="14.140625" style="3" customWidth="1"/>
    <col min="6154" max="6154" width="14.28515625" style="3" customWidth="1"/>
    <col min="6155" max="6155" width="13.85546875" style="3" customWidth="1"/>
    <col min="6156" max="6156" width="21.42578125" style="3" bestFit="1" customWidth="1"/>
    <col min="6157" max="6157" width="15.7109375" style="3" bestFit="1" customWidth="1"/>
    <col min="6158" max="6400" width="9.140625" style="3"/>
    <col min="6401" max="6402" width="3.85546875" style="3" customWidth="1"/>
    <col min="6403" max="6403" width="4.7109375" style="3" customWidth="1"/>
    <col min="6404" max="6404" width="47.28515625" style="3" customWidth="1"/>
    <col min="6405" max="6405" width="16.85546875" style="3" customWidth="1"/>
    <col min="6406" max="6406" width="16.5703125" style="3" customWidth="1"/>
    <col min="6407" max="6407" width="14.5703125" style="3" customWidth="1"/>
    <col min="6408" max="6408" width="14.85546875" style="3" customWidth="1"/>
    <col min="6409" max="6409" width="14.140625" style="3" customWidth="1"/>
    <col min="6410" max="6410" width="14.28515625" style="3" customWidth="1"/>
    <col min="6411" max="6411" width="13.85546875" style="3" customWidth="1"/>
    <col min="6412" max="6412" width="21.42578125" style="3" bestFit="1" customWidth="1"/>
    <col min="6413" max="6413" width="15.7109375" style="3" bestFit="1" customWidth="1"/>
    <col min="6414" max="6656" width="9.140625" style="3"/>
    <col min="6657" max="6658" width="3.85546875" style="3" customWidth="1"/>
    <col min="6659" max="6659" width="4.7109375" style="3" customWidth="1"/>
    <col min="6660" max="6660" width="47.28515625" style="3" customWidth="1"/>
    <col min="6661" max="6661" width="16.85546875" style="3" customWidth="1"/>
    <col min="6662" max="6662" width="16.5703125" style="3" customWidth="1"/>
    <col min="6663" max="6663" width="14.5703125" style="3" customWidth="1"/>
    <col min="6664" max="6664" width="14.85546875" style="3" customWidth="1"/>
    <col min="6665" max="6665" width="14.140625" style="3" customWidth="1"/>
    <col min="6666" max="6666" width="14.28515625" style="3" customWidth="1"/>
    <col min="6667" max="6667" width="13.85546875" style="3" customWidth="1"/>
    <col min="6668" max="6668" width="21.42578125" style="3" bestFit="1" customWidth="1"/>
    <col min="6669" max="6669" width="15.7109375" style="3" bestFit="1" customWidth="1"/>
    <col min="6670" max="6912" width="9.140625" style="3"/>
    <col min="6913" max="6914" width="3.85546875" style="3" customWidth="1"/>
    <col min="6915" max="6915" width="4.7109375" style="3" customWidth="1"/>
    <col min="6916" max="6916" width="47.28515625" style="3" customWidth="1"/>
    <col min="6917" max="6917" width="16.85546875" style="3" customWidth="1"/>
    <col min="6918" max="6918" width="16.5703125" style="3" customWidth="1"/>
    <col min="6919" max="6919" width="14.5703125" style="3" customWidth="1"/>
    <col min="6920" max="6920" width="14.85546875" style="3" customWidth="1"/>
    <col min="6921" max="6921" width="14.140625" style="3" customWidth="1"/>
    <col min="6922" max="6922" width="14.28515625" style="3" customWidth="1"/>
    <col min="6923" max="6923" width="13.85546875" style="3" customWidth="1"/>
    <col min="6924" max="6924" width="21.42578125" style="3" bestFit="1" customWidth="1"/>
    <col min="6925" max="6925" width="15.7109375" style="3" bestFit="1" customWidth="1"/>
    <col min="6926" max="7168" width="9.140625" style="3"/>
    <col min="7169" max="7170" width="3.85546875" style="3" customWidth="1"/>
    <col min="7171" max="7171" width="4.7109375" style="3" customWidth="1"/>
    <col min="7172" max="7172" width="47.28515625" style="3" customWidth="1"/>
    <col min="7173" max="7173" width="16.85546875" style="3" customWidth="1"/>
    <col min="7174" max="7174" width="16.5703125" style="3" customWidth="1"/>
    <col min="7175" max="7175" width="14.5703125" style="3" customWidth="1"/>
    <col min="7176" max="7176" width="14.85546875" style="3" customWidth="1"/>
    <col min="7177" max="7177" width="14.140625" style="3" customWidth="1"/>
    <col min="7178" max="7178" width="14.28515625" style="3" customWidth="1"/>
    <col min="7179" max="7179" width="13.85546875" style="3" customWidth="1"/>
    <col min="7180" max="7180" width="21.42578125" style="3" bestFit="1" customWidth="1"/>
    <col min="7181" max="7181" width="15.7109375" style="3" bestFit="1" customWidth="1"/>
    <col min="7182" max="7424" width="9.140625" style="3"/>
    <col min="7425" max="7426" width="3.85546875" style="3" customWidth="1"/>
    <col min="7427" max="7427" width="4.7109375" style="3" customWidth="1"/>
    <col min="7428" max="7428" width="47.28515625" style="3" customWidth="1"/>
    <col min="7429" max="7429" width="16.85546875" style="3" customWidth="1"/>
    <col min="7430" max="7430" width="16.5703125" style="3" customWidth="1"/>
    <col min="7431" max="7431" width="14.5703125" style="3" customWidth="1"/>
    <col min="7432" max="7432" width="14.85546875" style="3" customWidth="1"/>
    <col min="7433" max="7433" width="14.140625" style="3" customWidth="1"/>
    <col min="7434" max="7434" width="14.28515625" style="3" customWidth="1"/>
    <col min="7435" max="7435" width="13.85546875" style="3" customWidth="1"/>
    <col min="7436" max="7436" width="21.42578125" style="3" bestFit="1" customWidth="1"/>
    <col min="7437" max="7437" width="15.7109375" style="3" bestFit="1" customWidth="1"/>
    <col min="7438" max="7680" width="9.140625" style="3"/>
    <col min="7681" max="7682" width="3.85546875" style="3" customWidth="1"/>
    <col min="7683" max="7683" width="4.7109375" style="3" customWidth="1"/>
    <col min="7684" max="7684" width="47.28515625" style="3" customWidth="1"/>
    <col min="7685" max="7685" width="16.85546875" style="3" customWidth="1"/>
    <col min="7686" max="7686" width="16.5703125" style="3" customWidth="1"/>
    <col min="7687" max="7687" width="14.5703125" style="3" customWidth="1"/>
    <col min="7688" max="7688" width="14.85546875" style="3" customWidth="1"/>
    <col min="7689" max="7689" width="14.140625" style="3" customWidth="1"/>
    <col min="7690" max="7690" width="14.28515625" style="3" customWidth="1"/>
    <col min="7691" max="7691" width="13.85546875" style="3" customWidth="1"/>
    <col min="7692" max="7692" width="21.42578125" style="3" bestFit="1" customWidth="1"/>
    <col min="7693" max="7693" width="15.7109375" style="3" bestFit="1" customWidth="1"/>
    <col min="7694" max="7936" width="9.140625" style="3"/>
    <col min="7937" max="7938" width="3.85546875" style="3" customWidth="1"/>
    <col min="7939" max="7939" width="4.7109375" style="3" customWidth="1"/>
    <col min="7940" max="7940" width="47.28515625" style="3" customWidth="1"/>
    <col min="7941" max="7941" width="16.85546875" style="3" customWidth="1"/>
    <col min="7942" max="7942" width="16.5703125" style="3" customWidth="1"/>
    <col min="7943" max="7943" width="14.5703125" style="3" customWidth="1"/>
    <col min="7944" max="7944" width="14.85546875" style="3" customWidth="1"/>
    <col min="7945" max="7945" width="14.140625" style="3" customWidth="1"/>
    <col min="7946" max="7946" width="14.28515625" style="3" customWidth="1"/>
    <col min="7947" max="7947" width="13.85546875" style="3" customWidth="1"/>
    <col min="7948" max="7948" width="21.42578125" style="3" bestFit="1" customWidth="1"/>
    <col min="7949" max="7949" width="15.7109375" style="3" bestFit="1" customWidth="1"/>
    <col min="7950" max="8192" width="9.140625" style="3"/>
    <col min="8193" max="8194" width="3.85546875" style="3" customWidth="1"/>
    <col min="8195" max="8195" width="4.7109375" style="3" customWidth="1"/>
    <col min="8196" max="8196" width="47.28515625" style="3" customWidth="1"/>
    <col min="8197" max="8197" width="16.85546875" style="3" customWidth="1"/>
    <col min="8198" max="8198" width="16.5703125" style="3" customWidth="1"/>
    <col min="8199" max="8199" width="14.5703125" style="3" customWidth="1"/>
    <col min="8200" max="8200" width="14.85546875" style="3" customWidth="1"/>
    <col min="8201" max="8201" width="14.140625" style="3" customWidth="1"/>
    <col min="8202" max="8202" width="14.28515625" style="3" customWidth="1"/>
    <col min="8203" max="8203" width="13.85546875" style="3" customWidth="1"/>
    <col min="8204" max="8204" width="21.42578125" style="3" bestFit="1" customWidth="1"/>
    <col min="8205" max="8205" width="15.7109375" style="3" bestFit="1" customWidth="1"/>
    <col min="8206" max="8448" width="9.140625" style="3"/>
    <col min="8449" max="8450" width="3.85546875" style="3" customWidth="1"/>
    <col min="8451" max="8451" width="4.7109375" style="3" customWidth="1"/>
    <col min="8452" max="8452" width="47.28515625" style="3" customWidth="1"/>
    <col min="8453" max="8453" width="16.85546875" style="3" customWidth="1"/>
    <col min="8454" max="8454" width="16.5703125" style="3" customWidth="1"/>
    <col min="8455" max="8455" width="14.5703125" style="3" customWidth="1"/>
    <col min="8456" max="8456" width="14.85546875" style="3" customWidth="1"/>
    <col min="8457" max="8457" width="14.140625" style="3" customWidth="1"/>
    <col min="8458" max="8458" width="14.28515625" style="3" customWidth="1"/>
    <col min="8459" max="8459" width="13.85546875" style="3" customWidth="1"/>
    <col min="8460" max="8460" width="21.42578125" style="3" bestFit="1" customWidth="1"/>
    <col min="8461" max="8461" width="15.7109375" style="3" bestFit="1" customWidth="1"/>
    <col min="8462" max="8704" width="9.140625" style="3"/>
    <col min="8705" max="8706" width="3.85546875" style="3" customWidth="1"/>
    <col min="8707" max="8707" width="4.7109375" style="3" customWidth="1"/>
    <col min="8708" max="8708" width="47.28515625" style="3" customWidth="1"/>
    <col min="8709" max="8709" width="16.85546875" style="3" customWidth="1"/>
    <col min="8710" max="8710" width="16.5703125" style="3" customWidth="1"/>
    <col min="8711" max="8711" width="14.5703125" style="3" customWidth="1"/>
    <col min="8712" max="8712" width="14.85546875" style="3" customWidth="1"/>
    <col min="8713" max="8713" width="14.140625" style="3" customWidth="1"/>
    <col min="8714" max="8714" width="14.28515625" style="3" customWidth="1"/>
    <col min="8715" max="8715" width="13.85546875" style="3" customWidth="1"/>
    <col min="8716" max="8716" width="21.42578125" style="3" bestFit="1" customWidth="1"/>
    <col min="8717" max="8717" width="15.7109375" style="3" bestFit="1" customWidth="1"/>
    <col min="8718" max="8960" width="9.140625" style="3"/>
    <col min="8961" max="8962" width="3.85546875" style="3" customWidth="1"/>
    <col min="8963" max="8963" width="4.7109375" style="3" customWidth="1"/>
    <col min="8964" max="8964" width="47.28515625" style="3" customWidth="1"/>
    <col min="8965" max="8965" width="16.85546875" style="3" customWidth="1"/>
    <col min="8966" max="8966" width="16.5703125" style="3" customWidth="1"/>
    <col min="8967" max="8967" width="14.5703125" style="3" customWidth="1"/>
    <col min="8968" max="8968" width="14.85546875" style="3" customWidth="1"/>
    <col min="8969" max="8969" width="14.140625" style="3" customWidth="1"/>
    <col min="8970" max="8970" width="14.28515625" style="3" customWidth="1"/>
    <col min="8971" max="8971" width="13.85546875" style="3" customWidth="1"/>
    <col min="8972" max="8972" width="21.42578125" style="3" bestFit="1" customWidth="1"/>
    <col min="8973" max="8973" width="15.7109375" style="3" bestFit="1" customWidth="1"/>
    <col min="8974" max="9216" width="9.140625" style="3"/>
    <col min="9217" max="9218" width="3.85546875" style="3" customWidth="1"/>
    <col min="9219" max="9219" width="4.7109375" style="3" customWidth="1"/>
    <col min="9220" max="9220" width="47.28515625" style="3" customWidth="1"/>
    <col min="9221" max="9221" width="16.85546875" style="3" customWidth="1"/>
    <col min="9222" max="9222" width="16.5703125" style="3" customWidth="1"/>
    <col min="9223" max="9223" width="14.5703125" style="3" customWidth="1"/>
    <col min="9224" max="9224" width="14.85546875" style="3" customWidth="1"/>
    <col min="9225" max="9225" width="14.140625" style="3" customWidth="1"/>
    <col min="9226" max="9226" width="14.28515625" style="3" customWidth="1"/>
    <col min="9227" max="9227" width="13.85546875" style="3" customWidth="1"/>
    <col min="9228" max="9228" width="21.42578125" style="3" bestFit="1" customWidth="1"/>
    <col min="9229" max="9229" width="15.7109375" style="3" bestFit="1" customWidth="1"/>
    <col min="9230" max="9472" width="9.140625" style="3"/>
    <col min="9473" max="9474" width="3.85546875" style="3" customWidth="1"/>
    <col min="9475" max="9475" width="4.7109375" style="3" customWidth="1"/>
    <col min="9476" max="9476" width="47.28515625" style="3" customWidth="1"/>
    <col min="9477" max="9477" width="16.85546875" style="3" customWidth="1"/>
    <col min="9478" max="9478" width="16.5703125" style="3" customWidth="1"/>
    <col min="9479" max="9479" width="14.5703125" style="3" customWidth="1"/>
    <col min="9480" max="9480" width="14.85546875" style="3" customWidth="1"/>
    <col min="9481" max="9481" width="14.140625" style="3" customWidth="1"/>
    <col min="9482" max="9482" width="14.28515625" style="3" customWidth="1"/>
    <col min="9483" max="9483" width="13.85546875" style="3" customWidth="1"/>
    <col min="9484" max="9484" width="21.42578125" style="3" bestFit="1" customWidth="1"/>
    <col min="9485" max="9485" width="15.7109375" style="3" bestFit="1" customWidth="1"/>
    <col min="9486" max="9728" width="9.140625" style="3"/>
    <col min="9729" max="9730" width="3.85546875" style="3" customWidth="1"/>
    <col min="9731" max="9731" width="4.7109375" style="3" customWidth="1"/>
    <col min="9732" max="9732" width="47.28515625" style="3" customWidth="1"/>
    <col min="9733" max="9733" width="16.85546875" style="3" customWidth="1"/>
    <col min="9734" max="9734" width="16.5703125" style="3" customWidth="1"/>
    <col min="9735" max="9735" width="14.5703125" style="3" customWidth="1"/>
    <col min="9736" max="9736" width="14.85546875" style="3" customWidth="1"/>
    <col min="9737" max="9737" width="14.140625" style="3" customWidth="1"/>
    <col min="9738" max="9738" width="14.28515625" style="3" customWidth="1"/>
    <col min="9739" max="9739" width="13.85546875" style="3" customWidth="1"/>
    <col min="9740" max="9740" width="21.42578125" style="3" bestFit="1" customWidth="1"/>
    <col min="9741" max="9741" width="15.7109375" style="3" bestFit="1" customWidth="1"/>
    <col min="9742" max="9984" width="9.140625" style="3"/>
    <col min="9985" max="9986" width="3.85546875" style="3" customWidth="1"/>
    <col min="9987" max="9987" width="4.7109375" style="3" customWidth="1"/>
    <col min="9988" max="9988" width="47.28515625" style="3" customWidth="1"/>
    <col min="9989" max="9989" width="16.85546875" style="3" customWidth="1"/>
    <col min="9990" max="9990" width="16.5703125" style="3" customWidth="1"/>
    <col min="9991" max="9991" width="14.5703125" style="3" customWidth="1"/>
    <col min="9992" max="9992" width="14.85546875" style="3" customWidth="1"/>
    <col min="9993" max="9993" width="14.140625" style="3" customWidth="1"/>
    <col min="9994" max="9994" width="14.28515625" style="3" customWidth="1"/>
    <col min="9995" max="9995" width="13.85546875" style="3" customWidth="1"/>
    <col min="9996" max="9996" width="21.42578125" style="3" bestFit="1" customWidth="1"/>
    <col min="9997" max="9997" width="15.7109375" style="3" bestFit="1" customWidth="1"/>
    <col min="9998" max="10240" width="9.140625" style="3"/>
    <col min="10241" max="10242" width="3.85546875" style="3" customWidth="1"/>
    <col min="10243" max="10243" width="4.7109375" style="3" customWidth="1"/>
    <col min="10244" max="10244" width="47.28515625" style="3" customWidth="1"/>
    <col min="10245" max="10245" width="16.85546875" style="3" customWidth="1"/>
    <col min="10246" max="10246" width="16.5703125" style="3" customWidth="1"/>
    <col min="10247" max="10247" width="14.5703125" style="3" customWidth="1"/>
    <col min="10248" max="10248" width="14.85546875" style="3" customWidth="1"/>
    <col min="10249" max="10249" width="14.140625" style="3" customWidth="1"/>
    <col min="10250" max="10250" width="14.28515625" style="3" customWidth="1"/>
    <col min="10251" max="10251" width="13.85546875" style="3" customWidth="1"/>
    <col min="10252" max="10252" width="21.42578125" style="3" bestFit="1" customWidth="1"/>
    <col min="10253" max="10253" width="15.7109375" style="3" bestFit="1" customWidth="1"/>
    <col min="10254" max="10496" width="9.140625" style="3"/>
    <col min="10497" max="10498" width="3.85546875" style="3" customWidth="1"/>
    <col min="10499" max="10499" width="4.7109375" style="3" customWidth="1"/>
    <col min="10500" max="10500" width="47.28515625" style="3" customWidth="1"/>
    <col min="10501" max="10501" width="16.85546875" style="3" customWidth="1"/>
    <col min="10502" max="10502" width="16.5703125" style="3" customWidth="1"/>
    <col min="10503" max="10503" width="14.5703125" style="3" customWidth="1"/>
    <col min="10504" max="10504" width="14.85546875" style="3" customWidth="1"/>
    <col min="10505" max="10505" width="14.140625" style="3" customWidth="1"/>
    <col min="10506" max="10506" width="14.28515625" style="3" customWidth="1"/>
    <col min="10507" max="10507" width="13.85546875" style="3" customWidth="1"/>
    <col min="10508" max="10508" width="21.42578125" style="3" bestFit="1" customWidth="1"/>
    <col min="10509" max="10509" width="15.7109375" style="3" bestFit="1" customWidth="1"/>
    <col min="10510" max="10752" width="9.140625" style="3"/>
    <col min="10753" max="10754" width="3.85546875" style="3" customWidth="1"/>
    <col min="10755" max="10755" width="4.7109375" style="3" customWidth="1"/>
    <col min="10756" max="10756" width="47.28515625" style="3" customWidth="1"/>
    <col min="10757" max="10757" width="16.85546875" style="3" customWidth="1"/>
    <col min="10758" max="10758" width="16.5703125" style="3" customWidth="1"/>
    <col min="10759" max="10759" width="14.5703125" style="3" customWidth="1"/>
    <col min="10760" max="10760" width="14.85546875" style="3" customWidth="1"/>
    <col min="10761" max="10761" width="14.140625" style="3" customWidth="1"/>
    <col min="10762" max="10762" width="14.28515625" style="3" customWidth="1"/>
    <col min="10763" max="10763" width="13.85546875" style="3" customWidth="1"/>
    <col min="10764" max="10764" width="21.42578125" style="3" bestFit="1" customWidth="1"/>
    <col min="10765" max="10765" width="15.7109375" style="3" bestFit="1" customWidth="1"/>
    <col min="10766" max="11008" width="9.140625" style="3"/>
    <col min="11009" max="11010" width="3.85546875" style="3" customWidth="1"/>
    <col min="11011" max="11011" width="4.7109375" style="3" customWidth="1"/>
    <col min="11012" max="11012" width="47.28515625" style="3" customWidth="1"/>
    <col min="11013" max="11013" width="16.85546875" style="3" customWidth="1"/>
    <col min="11014" max="11014" width="16.5703125" style="3" customWidth="1"/>
    <col min="11015" max="11015" width="14.5703125" style="3" customWidth="1"/>
    <col min="11016" max="11016" width="14.85546875" style="3" customWidth="1"/>
    <col min="11017" max="11017" width="14.140625" style="3" customWidth="1"/>
    <col min="11018" max="11018" width="14.28515625" style="3" customWidth="1"/>
    <col min="11019" max="11019" width="13.85546875" style="3" customWidth="1"/>
    <col min="11020" max="11020" width="21.42578125" style="3" bestFit="1" customWidth="1"/>
    <col min="11021" max="11021" width="15.7109375" style="3" bestFit="1" customWidth="1"/>
    <col min="11022" max="11264" width="9.140625" style="3"/>
    <col min="11265" max="11266" width="3.85546875" style="3" customWidth="1"/>
    <col min="11267" max="11267" width="4.7109375" style="3" customWidth="1"/>
    <col min="11268" max="11268" width="47.28515625" style="3" customWidth="1"/>
    <col min="11269" max="11269" width="16.85546875" style="3" customWidth="1"/>
    <col min="11270" max="11270" width="16.5703125" style="3" customWidth="1"/>
    <col min="11271" max="11271" width="14.5703125" style="3" customWidth="1"/>
    <col min="11272" max="11272" width="14.85546875" style="3" customWidth="1"/>
    <col min="11273" max="11273" width="14.140625" style="3" customWidth="1"/>
    <col min="11274" max="11274" width="14.28515625" style="3" customWidth="1"/>
    <col min="11275" max="11275" width="13.85546875" style="3" customWidth="1"/>
    <col min="11276" max="11276" width="21.42578125" style="3" bestFit="1" customWidth="1"/>
    <col min="11277" max="11277" width="15.7109375" style="3" bestFit="1" customWidth="1"/>
    <col min="11278" max="11520" width="9.140625" style="3"/>
    <col min="11521" max="11522" width="3.85546875" style="3" customWidth="1"/>
    <col min="11523" max="11523" width="4.7109375" style="3" customWidth="1"/>
    <col min="11524" max="11524" width="47.28515625" style="3" customWidth="1"/>
    <col min="11525" max="11525" width="16.85546875" style="3" customWidth="1"/>
    <col min="11526" max="11526" width="16.5703125" style="3" customWidth="1"/>
    <col min="11527" max="11527" width="14.5703125" style="3" customWidth="1"/>
    <col min="11528" max="11528" width="14.85546875" style="3" customWidth="1"/>
    <col min="11529" max="11529" width="14.140625" style="3" customWidth="1"/>
    <col min="11530" max="11530" width="14.28515625" style="3" customWidth="1"/>
    <col min="11531" max="11531" width="13.85546875" style="3" customWidth="1"/>
    <col min="11532" max="11532" width="21.42578125" style="3" bestFit="1" customWidth="1"/>
    <col min="11533" max="11533" width="15.7109375" style="3" bestFit="1" customWidth="1"/>
    <col min="11534" max="11776" width="9.140625" style="3"/>
    <col min="11777" max="11778" width="3.85546875" style="3" customWidth="1"/>
    <col min="11779" max="11779" width="4.7109375" style="3" customWidth="1"/>
    <col min="11780" max="11780" width="47.28515625" style="3" customWidth="1"/>
    <col min="11781" max="11781" width="16.85546875" style="3" customWidth="1"/>
    <col min="11782" max="11782" width="16.5703125" style="3" customWidth="1"/>
    <col min="11783" max="11783" width="14.5703125" style="3" customWidth="1"/>
    <col min="11784" max="11784" width="14.85546875" style="3" customWidth="1"/>
    <col min="11785" max="11785" width="14.140625" style="3" customWidth="1"/>
    <col min="11786" max="11786" width="14.28515625" style="3" customWidth="1"/>
    <col min="11787" max="11787" width="13.85546875" style="3" customWidth="1"/>
    <col min="11788" max="11788" width="21.42578125" style="3" bestFit="1" customWidth="1"/>
    <col min="11789" max="11789" width="15.7109375" style="3" bestFit="1" customWidth="1"/>
    <col min="11790" max="12032" width="9.140625" style="3"/>
    <col min="12033" max="12034" width="3.85546875" style="3" customWidth="1"/>
    <col min="12035" max="12035" width="4.7109375" style="3" customWidth="1"/>
    <col min="12036" max="12036" width="47.28515625" style="3" customWidth="1"/>
    <col min="12037" max="12037" width="16.85546875" style="3" customWidth="1"/>
    <col min="12038" max="12038" width="16.5703125" style="3" customWidth="1"/>
    <col min="12039" max="12039" width="14.5703125" style="3" customWidth="1"/>
    <col min="12040" max="12040" width="14.85546875" style="3" customWidth="1"/>
    <col min="12041" max="12041" width="14.140625" style="3" customWidth="1"/>
    <col min="12042" max="12042" width="14.28515625" style="3" customWidth="1"/>
    <col min="12043" max="12043" width="13.85546875" style="3" customWidth="1"/>
    <col min="12044" max="12044" width="21.42578125" style="3" bestFit="1" customWidth="1"/>
    <col min="12045" max="12045" width="15.7109375" style="3" bestFit="1" customWidth="1"/>
    <col min="12046" max="12288" width="9.140625" style="3"/>
    <col min="12289" max="12290" width="3.85546875" style="3" customWidth="1"/>
    <col min="12291" max="12291" width="4.7109375" style="3" customWidth="1"/>
    <col min="12292" max="12292" width="47.28515625" style="3" customWidth="1"/>
    <col min="12293" max="12293" width="16.85546875" style="3" customWidth="1"/>
    <col min="12294" max="12294" width="16.5703125" style="3" customWidth="1"/>
    <col min="12295" max="12295" width="14.5703125" style="3" customWidth="1"/>
    <col min="12296" max="12296" width="14.85546875" style="3" customWidth="1"/>
    <col min="12297" max="12297" width="14.140625" style="3" customWidth="1"/>
    <col min="12298" max="12298" width="14.28515625" style="3" customWidth="1"/>
    <col min="12299" max="12299" width="13.85546875" style="3" customWidth="1"/>
    <col min="12300" max="12300" width="21.42578125" style="3" bestFit="1" customWidth="1"/>
    <col min="12301" max="12301" width="15.7109375" style="3" bestFit="1" customWidth="1"/>
    <col min="12302" max="12544" width="9.140625" style="3"/>
    <col min="12545" max="12546" width="3.85546875" style="3" customWidth="1"/>
    <col min="12547" max="12547" width="4.7109375" style="3" customWidth="1"/>
    <col min="12548" max="12548" width="47.28515625" style="3" customWidth="1"/>
    <col min="12549" max="12549" width="16.85546875" style="3" customWidth="1"/>
    <col min="12550" max="12550" width="16.5703125" style="3" customWidth="1"/>
    <col min="12551" max="12551" width="14.5703125" style="3" customWidth="1"/>
    <col min="12552" max="12552" width="14.85546875" style="3" customWidth="1"/>
    <col min="12553" max="12553" width="14.140625" style="3" customWidth="1"/>
    <col min="12554" max="12554" width="14.28515625" style="3" customWidth="1"/>
    <col min="12555" max="12555" width="13.85546875" style="3" customWidth="1"/>
    <col min="12556" max="12556" width="21.42578125" style="3" bestFit="1" customWidth="1"/>
    <col min="12557" max="12557" width="15.7109375" style="3" bestFit="1" customWidth="1"/>
    <col min="12558" max="12800" width="9.140625" style="3"/>
    <col min="12801" max="12802" width="3.85546875" style="3" customWidth="1"/>
    <col min="12803" max="12803" width="4.7109375" style="3" customWidth="1"/>
    <col min="12804" max="12804" width="47.28515625" style="3" customWidth="1"/>
    <col min="12805" max="12805" width="16.85546875" style="3" customWidth="1"/>
    <col min="12806" max="12806" width="16.5703125" style="3" customWidth="1"/>
    <col min="12807" max="12807" width="14.5703125" style="3" customWidth="1"/>
    <col min="12808" max="12808" width="14.85546875" style="3" customWidth="1"/>
    <col min="12809" max="12809" width="14.140625" style="3" customWidth="1"/>
    <col min="12810" max="12810" width="14.28515625" style="3" customWidth="1"/>
    <col min="12811" max="12811" width="13.85546875" style="3" customWidth="1"/>
    <col min="12812" max="12812" width="21.42578125" style="3" bestFit="1" customWidth="1"/>
    <col min="12813" max="12813" width="15.7109375" style="3" bestFit="1" customWidth="1"/>
    <col min="12814" max="13056" width="9.140625" style="3"/>
    <col min="13057" max="13058" width="3.85546875" style="3" customWidth="1"/>
    <col min="13059" max="13059" width="4.7109375" style="3" customWidth="1"/>
    <col min="13060" max="13060" width="47.28515625" style="3" customWidth="1"/>
    <col min="13061" max="13061" width="16.85546875" style="3" customWidth="1"/>
    <col min="13062" max="13062" width="16.5703125" style="3" customWidth="1"/>
    <col min="13063" max="13063" width="14.5703125" style="3" customWidth="1"/>
    <col min="13064" max="13064" width="14.85546875" style="3" customWidth="1"/>
    <col min="13065" max="13065" width="14.140625" style="3" customWidth="1"/>
    <col min="13066" max="13066" width="14.28515625" style="3" customWidth="1"/>
    <col min="13067" max="13067" width="13.85546875" style="3" customWidth="1"/>
    <col min="13068" max="13068" width="21.42578125" style="3" bestFit="1" customWidth="1"/>
    <col min="13069" max="13069" width="15.7109375" style="3" bestFit="1" customWidth="1"/>
    <col min="13070" max="13312" width="9.140625" style="3"/>
    <col min="13313" max="13314" width="3.85546875" style="3" customWidth="1"/>
    <col min="13315" max="13315" width="4.7109375" style="3" customWidth="1"/>
    <col min="13316" max="13316" width="47.28515625" style="3" customWidth="1"/>
    <col min="13317" max="13317" width="16.85546875" style="3" customWidth="1"/>
    <col min="13318" max="13318" width="16.5703125" style="3" customWidth="1"/>
    <col min="13319" max="13319" width="14.5703125" style="3" customWidth="1"/>
    <col min="13320" max="13320" width="14.85546875" style="3" customWidth="1"/>
    <col min="13321" max="13321" width="14.140625" style="3" customWidth="1"/>
    <col min="13322" max="13322" width="14.28515625" style="3" customWidth="1"/>
    <col min="13323" max="13323" width="13.85546875" style="3" customWidth="1"/>
    <col min="13324" max="13324" width="21.42578125" style="3" bestFit="1" customWidth="1"/>
    <col min="13325" max="13325" width="15.7109375" style="3" bestFit="1" customWidth="1"/>
    <col min="13326" max="13568" width="9.140625" style="3"/>
    <col min="13569" max="13570" width="3.85546875" style="3" customWidth="1"/>
    <col min="13571" max="13571" width="4.7109375" style="3" customWidth="1"/>
    <col min="13572" max="13572" width="47.28515625" style="3" customWidth="1"/>
    <col min="13573" max="13573" width="16.85546875" style="3" customWidth="1"/>
    <col min="13574" max="13574" width="16.5703125" style="3" customWidth="1"/>
    <col min="13575" max="13575" width="14.5703125" style="3" customWidth="1"/>
    <col min="13576" max="13576" width="14.85546875" style="3" customWidth="1"/>
    <col min="13577" max="13577" width="14.140625" style="3" customWidth="1"/>
    <col min="13578" max="13578" width="14.28515625" style="3" customWidth="1"/>
    <col min="13579" max="13579" width="13.85546875" style="3" customWidth="1"/>
    <col min="13580" max="13580" width="21.42578125" style="3" bestFit="1" customWidth="1"/>
    <col min="13581" max="13581" width="15.7109375" style="3" bestFit="1" customWidth="1"/>
    <col min="13582" max="13824" width="9.140625" style="3"/>
    <col min="13825" max="13826" width="3.85546875" style="3" customWidth="1"/>
    <col min="13827" max="13827" width="4.7109375" style="3" customWidth="1"/>
    <col min="13828" max="13828" width="47.28515625" style="3" customWidth="1"/>
    <col min="13829" max="13829" width="16.85546875" style="3" customWidth="1"/>
    <col min="13830" max="13830" width="16.5703125" style="3" customWidth="1"/>
    <col min="13831" max="13831" width="14.5703125" style="3" customWidth="1"/>
    <col min="13832" max="13832" width="14.85546875" style="3" customWidth="1"/>
    <col min="13833" max="13833" width="14.140625" style="3" customWidth="1"/>
    <col min="13834" max="13834" width="14.28515625" style="3" customWidth="1"/>
    <col min="13835" max="13835" width="13.85546875" style="3" customWidth="1"/>
    <col min="13836" max="13836" width="21.42578125" style="3" bestFit="1" customWidth="1"/>
    <col min="13837" max="13837" width="15.7109375" style="3" bestFit="1" customWidth="1"/>
    <col min="13838" max="14080" width="9.140625" style="3"/>
    <col min="14081" max="14082" width="3.85546875" style="3" customWidth="1"/>
    <col min="14083" max="14083" width="4.7109375" style="3" customWidth="1"/>
    <col min="14084" max="14084" width="47.28515625" style="3" customWidth="1"/>
    <col min="14085" max="14085" width="16.85546875" style="3" customWidth="1"/>
    <col min="14086" max="14086" width="16.5703125" style="3" customWidth="1"/>
    <col min="14087" max="14087" width="14.5703125" style="3" customWidth="1"/>
    <col min="14088" max="14088" width="14.85546875" style="3" customWidth="1"/>
    <col min="14089" max="14089" width="14.140625" style="3" customWidth="1"/>
    <col min="14090" max="14090" width="14.28515625" style="3" customWidth="1"/>
    <col min="14091" max="14091" width="13.85546875" style="3" customWidth="1"/>
    <col min="14092" max="14092" width="21.42578125" style="3" bestFit="1" customWidth="1"/>
    <col min="14093" max="14093" width="15.7109375" style="3" bestFit="1" customWidth="1"/>
    <col min="14094" max="14336" width="9.140625" style="3"/>
    <col min="14337" max="14338" width="3.85546875" style="3" customWidth="1"/>
    <col min="14339" max="14339" width="4.7109375" style="3" customWidth="1"/>
    <col min="14340" max="14340" width="47.28515625" style="3" customWidth="1"/>
    <col min="14341" max="14341" width="16.85546875" style="3" customWidth="1"/>
    <col min="14342" max="14342" width="16.5703125" style="3" customWidth="1"/>
    <col min="14343" max="14343" width="14.5703125" style="3" customWidth="1"/>
    <col min="14344" max="14344" width="14.85546875" style="3" customWidth="1"/>
    <col min="14345" max="14345" width="14.140625" style="3" customWidth="1"/>
    <col min="14346" max="14346" width="14.28515625" style="3" customWidth="1"/>
    <col min="14347" max="14347" width="13.85546875" style="3" customWidth="1"/>
    <col min="14348" max="14348" width="21.42578125" style="3" bestFit="1" customWidth="1"/>
    <col min="14349" max="14349" width="15.7109375" style="3" bestFit="1" customWidth="1"/>
    <col min="14350" max="14592" width="9.140625" style="3"/>
    <col min="14593" max="14594" width="3.85546875" style="3" customWidth="1"/>
    <col min="14595" max="14595" width="4.7109375" style="3" customWidth="1"/>
    <col min="14596" max="14596" width="47.28515625" style="3" customWidth="1"/>
    <col min="14597" max="14597" width="16.85546875" style="3" customWidth="1"/>
    <col min="14598" max="14598" width="16.5703125" style="3" customWidth="1"/>
    <col min="14599" max="14599" width="14.5703125" style="3" customWidth="1"/>
    <col min="14600" max="14600" width="14.85546875" style="3" customWidth="1"/>
    <col min="14601" max="14601" width="14.140625" style="3" customWidth="1"/>
    <col min="14602" max="14602" width="14.28515625" style="3" customWidth="1"/>
    <col min="14603" max="14603" width="13.85546875" style="3" customWidth="1"/>
    <col min="14604" max="14604" width="21.42578125" style="3" bestFit="1" customWidth="1"/>
    <col min="14605" max="14605" width="15.7109375" style="3" bestFit="1" customWidth="1"/>
    <col min="14606" max="14848" width="9.140625" style="3"/>
    <col min="14849" max="14850" width="3.85546875" style="3" customWidth="1"/>
    <col min="14851" max="14851" width="4.7109375" style="3" customWidth="1"/>
    <col min="14852" max="14852" width="47.28515625" style="3" customWidth="1"/>
    <col min="14853" max="14853" width="16.85546875" style="3" customWidth="1"/>
    <col min="14854" max="14854" width="16.5703125" style="3" customWidth="1"/>
    <col min="14855" max="14855" width="14.5703125" style="3" customWidth="1"/>
    <col min="14856" max="14856" width="14.85546875" style="3" customWidth="1"/>
    <col min="14857" max="14857" width="14.140625" style="3" customWidth="1"/>
    <col min="14858" max="14858" width="14.28515625" style="3" customWidth="1"/>
    <col min="14859" max="14859" width="13.85546875" style="3" customWidth="1"/>
    <col min="14860" max="14860" width="21.42578125" style="3" bestFit="1" customWidth="1"/>
    <col min="14861" max="14861" width="15.7109375" style="3" bestFit="1" customWidth="1"/>
    <col min="14862" max="15104" width="9.140625" style="3"/>
    <col min="15105" max="15106" width="3.85546875" style="3" customWidth="1"/>
    <col min="15107" max="15107" width="4.7109375" style="3" customWidth="1"/>
    <col min="15108" max="15108" width="47.28515625" style="3" customWidth="1"/>
    <col min="15109" max="15109" width="16.85546875" style="3" customWidth="1"/>
    <col min="15110" max="15110" width="16.5703125" style="3" customWidth="1"/>
    <col min="15111" max="15111" width="14.5703125" style="3" customWidth="1"/>
    <col min="15112" max="15112" width="14.85546875" style="3" customWidth="1"/>
    <col min="15113" max="15113" width="14.140625" style="3" customWidth="1"/>
    <col min="15114" max="15114" width="14.28515625" style="3" customWidth="1"/>
    <col min="15115" max="15115" width="13.85546875" style="3" customWidth="1"/>
    <col min="15116" max="15116" width="21.42578125" style="3" bestFit="1" customWidth="1"/>
    <col min="15117" max="15117" width="15.7109375" style="3" bestFit="1" customWidth="1"/>
    <col min="15118" max="15360" width="9.140625" style="3"/>
    <col min="15361" max="15362" width="3.85546875" style="3" customWidth="1"/>
    <col min="15363" max="15363" width="4.7109375" style="3" customWidth="1"/>
    <col min="15364" max="15364" width="47.28515625" style="3" customWidth="1"/>
    <col min="15365" max="15365" width="16.85546875" style="3" customWidth="1"/>
    <col min="15366" max="15366" width="16.5703125" style="3" customWidth="1"/>
    <col min="15367" max="15367" width="14.5703125" style="3" customWidth="1"/>
    <col min="15368" max="15368" width="14.85546875" style="3" customWidth="1"/>
    <col min="15369" max="15369" width="14.140625" style="3" customWidth="1"/>
    <col min="15370" max="15370" width="14.28515625" style="3" customWidth="1"/>
    <col min="15371" max="15371" width="13.85546875" style="3" customWidth="1"/>
    <col min="15372" max="15372" width="21.42578125" style="3" bestFit="1" customWidth="1"/>
    <col min="15373" max="15373" width="15.7109375" style="3" bestFit="1" customWidth="1"/>
    <col min="15374" max="15616" width="9.140625" style="3"/>
    <col min="15617" max="15618" width="3.85546875" style="3" customWidth="1"/>
    <col min="15619" max="15619" width="4.7109375" style="3" customWidth="1"/>
    <col min="15620" max="15620" width="47.28515625" style="3" customWidth="1"/>
    <col min="15621" max="15621" width="16.85546875" style="3" customWidth="1"/>
    <col min="15622" max="15622" width="16.5703125" style="3" customWidth="1"/>
    <col min="15623" max="15623" width="14.5703125" style="3" customWidth="1"/>
    <col min="15624" max="15624" width="14.85546875" style="3" customWidth="1"/>
    <col min="15625" max="15625" width="14.140625" style="3" customWidth="1"/>
    <col min="15626" max="15626" width="14.28515625" style="3" customWidth="1"/>
    <col min="15627" max="15627" width="13.85546875" style="3" customWidth="1"/>
    <col min="15628" max="15628" width="21.42578125" style="3" bestFit="1" customWidth="1"/>
    <col min="15629" max="15629" width="15.7109375" style="3" bestFit="1" customWidth="1"/>
    <col min="15630" max="15872" width="9.140625" style="3"/>
    <col min="15873" max="15874" width="3.85546875" style="3" customWidth="1"/>
    <col min="15875" max="15875" width="4.7109375" style="3" customWidth="1"/>
    <col min="15876" max="15876" width="47.28515625" style="3" customWidth="1"/>
    <col min="15877" max="15877" width="16.85546875" style="3" customWidth="1"/>
    <col min="15878" max="15878" width="16.5703125" style="3" customWidth="1"/>
    <col min="15879" max="15879" width="14.5703125" style="3" customWidth="1"/>
    <col min="15880" max="15880" width="14.85546875" style="3" customWidth="1"/>
    <col min="15881" max="15881" width="14.140625" style="3" customWidth="1"/>
    <col min="15882" max="15882" width="14.28515625" style="3" customWidth="1"/>
    <col min="15883" max="15883" width="13.85546875" style="3" customWidth="1"/>
    <col min="15884" max="15884" width="21.42578125" style="3" bestFit="1" customWidth="1"/>
    <col min="15885" max="15885" width="15.7109375" style="3" bestFit="1" customWidth="1"/>
    <col min="15886" max="16128" width="9.140625" style="3"/>
    <col min="16129" max="16130" width="3.85546875" style="3" customWidth="1"/>
    <col min="16131" max="16131" width="4.7109375" style="3" customWidth="1"/>
    <col min="16132" max="16132" width="47.28515625" style="3" customWidth="1"/>
    <col min="16133" max="16133" width="16.85546875" style="3" customWidth="1"/>
    <col min="16134" max="16134" width="16.5703125" style="3" customWidth="1"/>
    <col min="16135" max="16135" width="14.5703125" style="3" customWidth="1"/>
    <col min="16136" max="16136" width="14.85546875" style="3" customWidth="1"/>
    <col min="16137" max="16137" width="14.140625" style="3" customWidth="1"/>
    <col min="16138" max="16138" width="14.28515625" style="3" customWidth="1"/>
    <col min="16139" max="16139" width="13.85546875" style="3" customWidth="1"/>
    <col min="16140" max="16140" width="21.42578125" style="3" bestFit="1" customWidth="1"/>
    <col min="16141" max="16141" width="15.7109375" style="3" bestFit="1" customWidth="1"/>
    <col min="16142" max="16384" width="9.140625" style="3"/>
  </cols>
  <sheetData>
    <row r="1" spans="1:250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</row>
    <row r="3" spans="1:250" ht="20.25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250" x14ac:dyDescent="0.2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</row>
    <row r="5" spans="1:250" ht="24" customHeight="1" thickBot="1" x14ac:dyDescent="0.25">
      <c r="A5" s="8"/>
      <c r="B5" s="8"/>
      <c r="C5" s="8"/>
      <c r="D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</row>
    <row r="6" spans="1:250" s="16" customFormat="1" ht="22.5" customHeight="1" thickBot="1" x14ac:dyDescent="0.25">
      <c r="A6" s="10"/>
      <c r="B6" s="11" t="s">
        <v>3</v>
      </c>
      <c r="C6" s="11" t="s">
        <v>4</v>
      </c>
      <c r="D6" s="12" t="s">
        <v>5</v>
      </c>
      <c r="E6" s="13" t="s">
        <v>6</v>
      </c>
      <c r="F6" s="14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</row>
    <row r="7" spans="1:250" ht="27.75" customHeight="1" x14ac:dyDescent="0.2">
      <c r="A7" s="17" t="s">
        <v>13</v>
      </c>
      <c r="B7" s="18" t="s">
        <v>14</v>
      </c>
      <c r="C7" s="19"/>
      <c r="D7" s="19"/>
      <c r="E7" s="20" t="s">
        <v>15</v>
      </c>
      <c r="F7" s="21" t="s">
        <v>16</v>
      </c>
      <c r="G7" s="22" t="s">
        <v>17</v>
      </c>
      <c r="H7" s="22" t="s">
        <v>9</v>
      </c>
      <c r="I7" s="22" t="s">
        <v>18</v>
      </c>
      <c r="J7" s="22" t="s">
        <v>19</v>
      </c>
      <c r="K7" s="22" t="s">
        <v>20</v>
      </c>
    </row>
    <row r="8" spans="1:250" ht="15.75" customHeight="1" x14ac:dyDescent="0.2">
      <c r="A8" s="17" t="s">
        <v>21</v>
      </c>
      <c r="B8" s="23" t="s">
        <v>3</v>
      </c>
      <c r="C8" s="24" t="s">
        <v>22</v>
      </c>
      <c r="D8" s="25"/>
      <c r="E8" s="26">
        <f t="shared" ref="E8:E14" si="0">SUM(F8:K8)</f>
        <v>16717035857</v>
      </c>
      <c r="F8" s="27">
        <f>SUM(F9+F10+F28+F32)</f>
        <v>16090932495</v>
      </c>
      <c r="G8" s="28">
        <f>G9+G10+G28+G32</f>
        <v>111917957</v>
      </c>
      <c r="H8" s="28">
        <f>H9+H10+H28+H32</f>
        <v>183141830</v>
      </c>
      <c r="I8" s="28">
        <f>I9+I10+I28+I32</f>
        <v>194387056</v>
      </c>
      <c r="J8" s="28">
        <f>J9+J10+J28+J32</f>
        <v>24599285</v>
      </c>
      <c r="K8" s="28">
        <f>K9+K10+K28+K32</f>
        <v>112057234</v>
      </c>
      <c r="L8" s="29"/>
      <c r="M8" s="29"/>
    </row>
    <row r="9" spans="1:250" ht="18" customHeight="1" x14ac:dyDescent="0.2">
      <c r="A9" s="17" t="s">
        <v>23</v>
      </c>
      <c r="B9" s="30"/>
      <c r="C9" s="31" t="s">
        <v>24</v>
      </c>
      <c r="D9" s="32" t="s">
        <v>25</v>
      </c>
      <c r="E9" s="26">
        <f t="shared" si="0"/>
        <v>11584262</v>
      </c>
      <c r="F9" s="27">
        <v>11556568</v>
      </c>
      <c r="G9" s="28">
        <v>27694</v>
      </c>
      <c r="H9" s="28">
        <v>0</v>
      </c>
      <c r="I9" s="33"/>
      <c r="J9" s="34"/>
      <c r="K9" s="34"/>
    </row>
    <row r="10" spans="1:250" ht="17.25" customHeight="1" x14ac:dyDescent="0.2">
      <c r="A10" s="17" t="s">
        <v>26</v>
      </c>
      <c r="B10" s="35"/>
      <c r="C10" s="31" t="s">
        <v>27</v>
      </c>
      <c r="D10" s="32" t="s">
        <v>28</v>
      </c>
      <c r="E10" s="26">
        <f t="shared" si="0"/>
        <v>16532184083</v>
      </c>
      <c r="F10" s="26">
        <f>SUM(F11+F15+F19+F23+F27)</f>
        <v>15906108415</v>
      </c>
      <c r="G10" s="36">
        <f>SUM(G11+G15+G19+G23+G27)</f>
        <v>111890263</v>
      </c>
      <c r="H10" s="36">
        <f>SUM(H11+H15+H23+H27)</f>
        <v>183141830</v>
      </c>
      <c r="I10" s="36">
        <f>SUM(I11+I15+I19+I23+I27)</f>
        <v>194387056</v>
      </c>
      <c r="J10" s="36">
        <f>SUM(J11+J15+J19+J23+J27)</f>
        <v>24599285</v>
      </c>
      <c r="K10" s="36">
        <f>SUM(K11+K15+K19+K23+K27)</f>
        <v>112057234</v>
      </c>
    </row>
    <row r="11" spans="1:250" ht="15.75" customHeight="1" x14ac:dyDescent="0.2">
      <c r="A11" s="17" t="s">
        <v>29</v>
      </c>
      <c r="B11" s="37"/>
      <c r="C11" s="38"/>
      <c r="D11" s="39" t="s">
        <v>30</v>
      </c>
      <c r="E11" s="40">
        <f t="shared" si="0"/>
        <v>15480731545</v>
      </c>
      <c r="F11" s="28">
        <f>SUM(F12:F14)</f>
        <v>14912188691</v>
      </c>
      <c r="G11" s="28">
        <f>SUM(G12:G14)</f>
        <v>108057736</v>
      </c>
      <c r="H11" s="28">
        <f>SUM(H12:H14)</f>
        <v>138030462</v>
      </c>
      <c r="I11" s="28">
        <f>I12+I13+I14</f>
        <v>189836137</v>
      </c>
      <c r="J11" s="28">
        <f>J12+J13+J14</f>
        <v>24050557</v>
      </c>
      <c r="K11" s="28">
        <f>K12+K13+K14</f>
        <v>108567962</v>
      </c>
    </row>
    <row r="12" spans="1:250" ht="16.5" customHeight="1" x14ac:dyDescent="0.2">
      <c r="A12" s="17" t="s">
        <v>31</v>
      </c>
      <c r="B12" s="37"/>
      <c r="C12" s="38"/>
      <c r="D12" s="39" t="s">
        <v>32</v>
      </c>
      <c r="E12" s="40">
        <f t="shared" si="0"/>
        <v>7072873121</v>
      </c>
      <c r="F12" s="41">
        <v>6892777865</v>
      </c>
      <c r="G12" s="42">
        <v>47476737</v>
      </c>
      <c r="H12" s="28"/>
      <c r="I12" s="33"/>
      <c r="J12" s="34">
        <v>24050557</v>
      </c>
      <c r="K12" s="34">
        <v>108567962</v>
      </c>
      <c r="L12" s="29"/>
    </row>
    <row r="13" spans="1:250" ht="15" customHeight="1" x14ac:dyDescent="0.2">
      <c r="A13" s="17" t="s">
        <v>33</v>
      </c>
      <c r="B13" s="37"/>
      <c r="C13" s="38"/>
      <c r="D13" s="39" t="s">
        <v>34</v>
      </c>
      <c r="E13" s="40">
        <f t="shared" si="0"/>
        <v>7474364985</v>
      </c>
      <c r="F13" s="41">
        <v>7087558412</v>
      </c>
      <c r="G13" s="42">
        <v>58939974</v>
      </c>
      <c r="H13" s="28">
        <v>138030462</v>
      </c>
      <c r="I13" s="33">
        <v>189836137</v>
      </c>
      <c r="J13" s="34"/>
      <c r="K13" s="34"/>
      <c r="L13" s="29"/>
    </row>
    <row r="14" spans="1:250" ht="14.25" customHeight="1" x14ac:dyDescent="0.2">
      <c r="A14" s="17" t="s">
        <v>35</v>
      </c>
      <c r="B14" s="37"/>
      <c r="C14" s="38"/>
      <c r="D14" s="39" t="s">
        <v>36</v>
      </c>
      <c r="E14" s="40">
        <f t="shared" si="0"/>
        <v>933493439</v>
      </c>
      <c r="F14" s="41">
        <v>931852414</v>
      </c>
      <c r="G14" s="42">
        <v>1641025</v>
      </c>
      <c r="H14" s="28"/>
      <c r="I14" s="33"/>
      <c r="J14" s="34"/>
      <c r="K14" s="34"/>
      <c r="L14" s="29"/>
    </row>
    <row r="15" spans="1:250" ht="15" customHeight="1" x14ac:dyDescent="0.2">
      <c r="A15" s="17" t="s">
        <v>37</v>
      </c>
      <c r="B15" s="37"/>
      <c r="C15" s="38"/>
      <c r="D15" s="32" t="s">
        <v>38</v>
      </c>
      <c r="E15" s="26">
        <f t="shared" ref="E15:K15" si="1">SUM(E16:E18)</f>
        <v>447753680</v>
      </c>
      <c r="F15" s="36">
        <f t="shared" si="1"/>
        <v>410553306</v>
      </c>
      <c r="G15" s="36">
        <f t="shared" si="1"/>
        <v>3832527</v>
      </c>
      <c r="H15" s="36">
        <f t="shared" si="1"/>
        <v>24778928</v>
      </c>
      <c r="I15" s="36">
        <f t="shared" si="1"/>
        <v>4550919</v>
      </c>
      <c r="J15" s="36">
        <f t="shared" si="1"/>
        <v>548728</v>
      </c>
      <c r="K15" s="36">
        <f t="shared" si="1"/>
        <v>3489272</v>
      </c>
    </row>
    <row r="16" spans="1:250" x14ac:dyDescent="0.2">
      <c r="A16" s="17" t="s">
        <v>39</v>
      </c>
      <c r="B16" s="37"/>
      <c r="C16" s="38"/>
      <c r="D16" s="39" t="s">
        <v>40</v>
      </c>
      <c r="E16" s="40">
        <f>SUM(F16:K16)</f>
        <v>0</v>
      </c>
      <c r="F16" s="41"/>
      <c r="G16" s="28"/>
      <c r="H16" s="28"/>
      <c r="I16" s="33"/>
      <c r="J16" s="34"/>
      <c r="K16" s="34"/>
    </row>
    <row r="17" spans="1:12" x14ac:dyDescent="0.2">
      <c r="A17" s="17" t="s">
        <v>41</v>
      </c>
      <c r="B17" s="37"/>
      <c r="C17" s="38"/>
      <c r="D17" s="39" t="s">
        <v>42</v>
      </c>
      <c r="E17" s="40">
        <f>SUM(F17:K17)</f>
        <v>423388649</v>
      </c>
      <c r="F17" s="41">
        <v>390020802</v>
      </c>
      <c r="G17" s="28"/>
      <c r="H17" s="28">
        <v>24778928</v>
      </c>
      <c r="I17" s="33">
        <v>4550919</v>
      </c>
      <c r="J17" s="34">
        <v>548728</v>
      </c>
      <c r="K17" s="34">
        <v>3489272</v>
      </c>
      <c r="L17" s="29"/>
    </row>
    <row r="18" spans="1:12" x14ac:dyDescent="0.2">
      <c r="A18" s="17" t="s">
        <v>43</v>
      </c>
      <c r="B18" s="37"/>
      <c r="C18" s="38"/>
      <c r="D18" s="39" t="s">
        <v>44</v>
      </c>
      <c r="E18" s="40">
        <f>SUM(F18:K18)</f>
        <v>24365031</v>
      </c>
      <c r="F18" s="41">
        <v>20532504</v>
      </c>
      <c r="G18" s="28">
        <v>3832527</v>
      </c>
      <c r="H18" s="28"/>
      <c r="I18" s="33"/>
      <c r="J18" s="34"/>
      <c r="K18" s="34"/>
    </row>
    <row r="19" spans="1:12" x14ac:dyDescent="0.2">
      <c r="A19" s="17" t="s">
        <v>45</v>
      </c>
      <c r="B19" s="37"/>
      <c r="C19" s="38"/>
      <c r="D19" s="32" t="s">
        <v>46</v>
      </c>
      <c r="E19" s="26">
        <f>SUM(F19:K19)</f>
        <v>0</v>
      </c>
      <c r="F19" s="26">
        <f t="shared" ref="F19:K19" si="2">SUM(F20:F22)</f>
        <v>0</v>
      </c>
      <c r="G19" s="36">
        <f t="shared" si="2"/>
        <v>0</v>
      </c>
      <c r="H19" s="36">
        <f t="shared" si="2"/>
        <v>0</v>
      </c>
      <c r="I19" s="36">
        <f t="shared" si="2"/>
        <v>0</v>
      </c>
      <c r="J19" s="36">
        <f t="shared" si="2"/>
        <v>0</v>
      </c>
      <c r="K19" s="36">
        <f t="shared" si="2"/>
        <v>0</v>
      </c>
    </row>
    <row r="20" spans="1:12" x14ac:dyDescent="0.2">
      <c r="A20" s="17" t="s">
        <v>47</v>
      </c>
      <c r="B20" s="37"/>
      <c r="C20" s="38"/>
      <c r="D20" s="39" t="s">
        <v>48</v>
      </c>
      <c r="E20" s="40">
        <f>SUM(F19:K19)</f>
        <v>0</v>
      </c>
      <c r="F20" s="27"/>
      <c r="G20" s="28"/>
      <c r="H20" s="28"/>
      <c r="I20" s="33"/>
      <c r="J20" s="34"/>
      <c r="K20" s="34"/>
    </row>
    <row r="21" spans="1:12" x14ac:dyDescent="0.2">
      <c r="A21" s="17" t="s">
        <v>49</v>
      </c>
      <c r="B21" s="37"/>
      <c r="C21" s="38"/>
      <c r="D21" s="39" t="s">
        <v>50</v>
      </c>
      <c r="E21" s="40"/>
      <c r="F21" s="27"/>
      <c r="G21" s="28"/>
      <c r="H21" s="28"/>
      <c r="I21" s="33"/>
      <c r="J21" s="34"/>
      <c r="K21" s="34"/>
    </row>
    <row r="22" spans="1:12" x14ac:dyDescent="0.2">
      <c r="A22" s="17" t="s">
        <v>51</v>
      </c>
      <c r="B22" s="37"/>
      <c r="C22" s="38"/>
      <c r="D22" s="39" t="s">
        <v>52</v>
      </c>
      <c r="E22" s="40">
        <f>SUM(F21:K21)</f>
        <v>0</v>
      </c>
      <c r="F22" s="41">
        <v>0</v>
      </c>
      <c r="G22" s="28"/>
      <c r="H22" s="28"/>
      <c r="I22" s="33"/>
      <c r="J22" s="34"/>
      <c r="K22" s="34"/>
    </row>
    <row r="23" spans="1:12" x14ac:dyDescent="0.2">
      <c r="A23" s="17" t="s">
        <v>53</v>
      </c>
      <c r="B23" s="37"/>
      <c r="C23" s="38"/>
      <c r="D23" s="32" t="s">
        <v>54</v>
      </c>
      <c r="E23" s="26">
        <f t="shared" ref="E23:K23" si="3">SUM(E24:E26)</f>
        <v>603698858</v>
      </c>
      <c r="F23" s="26">
        <f t="shared" si="3"/>
        <v>583366418</v>
      </c>
      <c r="G23" s="36">
        <f t="shared" si="3"/>
        <v>0</v>
      </c>
      <c r="H23" s="36">
        <f t="shared" si="3"/>
        <v>20332440</v>
      </c>
      <c r="I23" s="36">
        <f t="shared" si="3"/>
        <v>0</v>
      </c>
      <c r="J23" s="36">
        <f t="shared" si="3"/>
        <v>0</v>
      </c>
      <c r="K23" s="36">
        <f t="shared" si="3"/>
        <v>0</v>
      </c>
    </row>
    <row r="24" spans="1:12" x14ac:dyDescent="0.2">
      <c r="A24" s="17" t="s">
        <v>55</v>
      </c>
      <c r="B24" s="37"/>
      <c r="C24" s="38"/>
      <c r="D24" s="39" t="s">
        <v>56</v>
      </c>
      <c r="E24" s="40">
        <f t="shared" ref="E24:E48" si="4">SUM(F24:K24)</f>
        <v>26651539</v>
      </c>
      <c r="F24" s="41">
        <v>26651539</v>
      </c>
      <c r="G24" s="28"/>
      <c r="H24" s="28"/>
      <c r="I24" s="28"/>
      <c r="J24" s="28"/>
      <c r="K24" s="28"/>
    </row>
    <row r="25" spans="1:12" x14ac:dyDescent="0.2">
      <c r="A25" s="17" t="s">
        <v>57</v>
      </c>
      <c r="B25" s="37"/>
      <c r="C25" s="38"/>
      <c r="D25" s="39" t="s">
        <v>58</v>
      </c>
      <c r="E25" s="40">
        <f t="shared" si="4"/>
        <v>424461400</v>
      </c>
      <c r="F25" s="41">
        <v>404128960</v>
      </c>
      <c r="G25" s="28"/>
      <c r="H25" s="28">
        <v>20332440</v>
      </c>
      <c r="I25" s="33"/>
      <c r="J25" s="34"/>
      <c r="K25" s="34"/>
    </row>
    <row r="26" spans="1:12" x14ac:dyDescent="0.2">
      <c r="A26" s="17" t="s">
        <v>59</v>
      </c>
      <c r="B26" s="37"/>
      <c r="C26" s="38"/>
      <c r="D26" s="39" t="s">
        <v>60</v>
      </c>
      <c r="E26" s="40">
        <f t="shared" si="4"/>
        <v>152585919</v>
      </c>
      <c r="F26" s="41">
        <v>152585919</v>
      </c>
      <c r="G26" s="28">
        <v>0</v>
      </c>
      <c r="H26" s="28"/>
      <c r="I26" s="33"/>
      <c r="J26" s="34"/>
      <c r="K26" s="34"/>
    </row>
    <row r="27" spans="1:12" x14ac:dyDescent="0.2">
      <c r="A27" s="17" t="s">
        <v>61</v>
      </c>
      <c r="B27" s="43"/>
      <c r="C27" s="38"/>
      <c r="D27" s="32" t="s">
        <v>62</v>
      </c>
      <c r="E27" s="40">
        <f t="shared" si="4"/>
        <v>0</v>
      </c>
      <c r="F27" s="40"/>
      <c r="G27" s="44">
        <v>0</v>
      </c>
      <c r="H27" s="44">
        <v>0</v>
      </c>
      <c r="I27" s="44">
        <v>0</v>
      </c>
      <c r="J27" s="44">
        <v>0</v>
      </c>
      <c r="K27" s="44">
        <v>0</v>
      </c>
    </row>
    <row r="28" spans="1:12" x14ac:dyDescent="0.2">
      <c r="A28" s="17" t="s">
        <v>63</v>
      </c>
      <c r="B28" s="45"/>
      <c r="C28" s="46" t="s">
        <v>64</v>
      </c>
      <c r="D28" s="32" t="s">
        <v>65</v>
      </c>
      <c r="E28" s="40">
        <f t="shared" si="4"/>
        <v>173267512</v>
      </c>
      <c r="F28" s="26">
        <f t="shared" ref="F28:K28" si="5">SUM(F29:F31)</f>
        <v>173267512</v>
      </c>
      <c r="G28" s="36">
        <f t="shared" si="5"/>
        <v>0</v>
      </c>
      <c r="H28" s="36">
        <f t="shared" si="5"/>
        <v>0</v>
      </c>
      <c r="I28" s="36">
        <f t="shared" si="5"/>
        <v>0</v>
      </c>
      <c r="J28" s="36">
        <f t="shared" si="5"/>
        <v>0</v>
      </c>
      <c r="K28" s="36">
        <f t="shared" si="5"/>
        <v>0</v>
      </c>
    </row>
    <row r="29" spans="1:12" x14ac:dyDescent="0.2">
      <c r="A29" s="17" t="s">
        <v>66</v>
      </c>
      <c r="B29" s="47"/>
      <c r="C29" s="38"/>
      <c r="D29" s="39" t="s">
        <v>67</v>
      </c>
      <c r="E29" s="40">
        <f t="shared" si="4"/>
        <v>173267512</v>
      </c>
      <c r="F29" s="27">
        <v>173267512</v>
      </c>
      <c r="G29" s="48"/>
      <c r="H29" s="48"/>
      <c r="I29" s="48"/>
      <c r="J29" s="48"/>
      <c r="K29" s="48"/>
    </row>
    <row r="30" spans="1:12" x14ac:dyDescent="0.2">
      <c r="A30" s="17" t="s">
        <v>68</v>
      </c>
      <c r="B30" s="37"/>
      <c r="C30" s="38"/>
      <c r="D30" s="39" t="s">
        <v>69</v>
      </c>
      <c r="E30" s="40">
        <f t="shared" si="4"/>
        <v>0</v>
      </c>
      <c r="F30" s="40"/>
      <c r="G30" s="44"/>
      <c r="H30" s="44"/>
      <c r="I30" s="44"/>
      <c r="J30" s="44"/>
      <c r="K30" s="44"/>
    </row>
    <row r="31" spans="1:12" x14ac:dyDescent="0.2">
      <c r="A31" s="17" t="s">
        <v>70</v>
      </c>
      <c r="B31" s="43"/>
      <c r="C31" s="38"/>
      <c r="D31" s="39" t="s">
        <v>71</v>
      </c>
      <c r="E31" s="40">
        <f t="shared" si="4"/>
        <v>0</v>
      </c>
      <c r="F31" s="40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</row>
    <row r="32" spans="1:12" x14ac:dyDescent="0.2">
      <c r="A32" s="17" t="s">
        <v>72</v>
      </c>
      <c r="B32" s="49"/>
      <c r="C32" s="31" t="s">
        <v>73</v>
      </c>
      <c r="D32" s="32" t="s">
        <v>74</v>
      </c>
      <c r="E32" s="40">
        <f t="shared" si="4"/>
        <v>0</v>
      </c>
      <c r="F32" s="27"/>
      <c r="G32" s="28"/>
      <c r="H32" s="28"/>
      <c r="I32" s="33"/>
      <c r="J32" s="34"/>
      <c r="K32" s="34"/>
    </row>
    <row r="33" spans="1:13" x14ac:dyDescent="0.2">
      <c r="A33" s="17" t="s">
        <v>75</v>
      </c>
      <c r="B33" s="23" t="s">
        <v>76</v>
      </c>
      <c r="C33" s="24" t="s">
        <v>77</v>
      </c>
      <c r="D33" s="25"/>
      <c r="E33" s="40">
        <f t="shared" si="4"/>
        <v>6184327</v>
      </c>
      <c r="F33" s="26">
        <f t="shared" ref="F33:K33" si="6">SUM(F34:F35)</f>
        <v>574441</v>
      </c>
      <c r="G33" s="36">
        <f t="shared" si="6"/>
        <v>384566</v>
      </c>
      <c r="H33" s="36">
        <f t="shared" si="6"/>
        <v>5225320</v>
      </c>
      <c r="I33" s="36">
        <f t="shared" si="6"/>
        <v>0</v>
      </c>
      <c r="J33" s="36">
        <f t="shared" si="6"/>
        <v>0</v>
      </c>
      <c r="K33" s="36">
        <f t="shared" si="6"/>
        <v>0</v>
      </c>
    </row>
    <row r="34" spans="1:13" x14ac:dyDescent="0.2">
      <c r="A34" s="17" t="s">
        <v>78</v>
      </c>
      <c r="B34" s="50"/>
      <c r="C34" s="31" t="s">
        <v>24</v>
      </c>
      <c r="D34" s="32" t="s">
        <v>79</v>
      </c>
      <c r="E34" s="40">
        <f t="shared" si="4"/>
        <v>6184327</v>
      </c>
      <c r="F34" s="27">
        <v>574441</v>
      </c>
      <c r="G34" s="48">
        <v>384566</v>
      </c>
      <c r="H34" s="48">
        <v>5225320</v>
      </c>
      <c r="I34" s="48"/>
      <c r="J34" s="48"/>
      <c r="K34" s="48"/>
    </row>
    <row r="35" spans="1:13" x14ac:dyDescent="0.2">
      <c r="A35" s="17" t="s">
        <v>80</v>
      </c>
      <c r="B35" s="51"/>
      <c r="C35" s="31" t="s">
        <v>27</v>
      </c>
      <c r="D35" s="32" t="s">
        <v>81</v>
      </c>
      <c r="E35" s="40">
        <f t="shared" si="4"/>
        <v>0</v>
      </c>
      <c r="F35" s="40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</row>
    <row r="36" spans="1:13" x14ac:dyDescent="0.2">
      <c r="A36" s="17" t="s">
        <v>82</v>
      </c>
      <c r="B36" s="23" t="s">
        <v>83</v>
      </c>
      <c r="C36" s="24" t="s">
        <v>84</v>
      </c>
      <c r="D36" s="25"/>
      <c r="E36" s="40">
        <f t="shared" si="4"/>
        <v>3213222215</v>
      </c>
      <c r="F36" s="52">
        <f t="shared" ref="F36:K36" si="7">F37+F38+F39+F40+F41</f>
        <v>3023641554</v>
      </c>
      <c r="G36" s="28">
        <f t="shared" si="7"/>
        <v>4628887</v>
      </c>
      <c r="H36" s="28">
        <f t="shared" si="7"/>
        <v>111184827</v>
      </c>
      <c r="I36" s="28">
        <f t="shared" si="7"/>
        <v>47821605</v>
      </c>
      <c r="J36" s="28">
        <f t="shared" si="7"/>
        <v>21348303</v>
      </c>
      <c r="K36" s="28">
        <f t="shared" si="7"/>
        <v>4597039</v>
      </c>
    </row>
    <row r="37" spans="1:13" x14ac:dyDescent="0.2">
      <c r="A37" s="17" t="s">
        <v>85</v>
      </c>
      <c r="B37" s="50"/>
      <c r="C37" s="46" t="s">
        <v>24</v>
      </c>
      <c r="D37" s="39" t="s">
        <v>86</v>
      </c>
      <c r="E37" s="40">
        <f t="shared" si="4"/>
        <v>0</v>
      </c>
      <c r="F37" s="27"/>
      <c r="G37" s="28"/>
      <c r="H37" s="28"/>
      <c r="I37" s="33"/>
      <c r="J37" s="34"/>
      <c r="K37" s="34"/>
    </row>
    <row r="38" spans="1:13" x14ac:dyDescent="0.2">
      <c r="A38" s="17" t="s">
        <v>87</v>
      </c>
      <c r="B38" s="51"/>
      <c r="C38" s="46" t="s">
        <v>27</v>
      </c>
      <c r="D38" s="53" t="s">
        <v>88</v>
      </c>
      <c r="E38" s="40">
        <f t="shared" si="4"/>
        <v>7593225</v>
      </c>
      <c r="F38" s="27">
        <v>1541420</v>
      </c>
      <c r="G38" s="48">
        <v>1618605</v>
      </c>
      <c r="H38" s="48">
        <v>2211750</v>
      </c>
      <c r="I38" s="48">
        <v>1073235</v>
      </c>
      <c r="J38" s="48">
        <v>480755</v>
      </c>
      <c r="K38" s="48">
        <v>667460</v>
      </c>
    </row>
    <row r="39" spans="1:13" x14ac:dyDescent="0.2">
      <c r="A39" s="17" t="s">
        <v>89</v>
      </c>
      <c r="B39" s="51"/>
      <c r="C39" s="46" t="s">
        <v>64</v>
      </c>
      <c r="D39" s="53" t="s">
        <v>90</v>
      </c>
      <c r="E39" s="40">
        <f t="shared" si="4"/>
        <v>3178303429</v>
      </c>
      <c r="F39" s="27">
        <v>2994774573</v>
      </c>
      <c r="G39" s="28">
        <v>3010282</v>
      </c>
      <c r="H39" s="28">
        <v>108973077</v>
      </c>
      <c r="I39" s="33">
        <v>46748370</v>
      </c>
      <c r="J39" s="34">
        <v>20867548</v>
      </c>
      <c r="K39" s="34">
        <v>3929579</v>
      </c>
    </row>
    <row r="40" spans="1:13" x14ac:dyDescent="0.2">
      <c r="A40" s="17" t="s">
        <v>91</v>
      </c>
      <c r="B40" s="51"/>
      <c r="C40" s="46" t="s">
        <v>73</v>
      </c>
      <c r="D40" s="53" t="s">
        <v>92</v>
      </c>
      <c r="E40" s="40">
        <f t="shared" si="4"/>
        <v>27325561</v>
      </c>
      <c r="F40" s="40">
        <v>27325561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</row>
    <row r="41" spans="1:13" x14ac:dyDescent="0.2">
      <c r="A41" s="17" t="s">
        <v>93</v>
      </c>
      <c r="B41" s="54"/>
      <c r="C41" s="46" t="s">
        <v>94</v>
      </c>
      <c r="D41" s="53" t="s">
        <v>95</v>
      </c>
      <c r="E41" s="40">
        <f t="shared" si="4"/>
        <v>0</v>
      </c>
      <c r="F41" s="40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</row>
    <row r="42" spans="1:13" x14ac:dyDescent="0.2">
      <c r="A42" s="17" t="s">
        <v>96</v>
      </c>
      <c r="B42" s="23" t="s">
        <v>97</v>
      </c>
      <c r="C42" s="24" t="s">
        <v>98</v>
      </c>
      <c r="D42" s="25"/>
      <c r="E42" s="40">
        <f t="shared" si="4"/>
        <v>379148808</v>
      </c>
      <c r="F42" s="26">
        <f t="shared" ref="F42:K42" si="8">SUM(F43+F44+F45)</f>
        <v>361766754</v>
      </c>
      <c r="G42" s="36">
        <f t="shared" si="8"/>
        <v>8350333</v>
      </c>
      <c r="H42" s="36">
        <f t="shared" si="8"/>
        <v>1166042</v>
      </c>
      <c r="I42" s="36">
        <f t="shared" si="8"/>
        <v>7036353</v>
      </c>
      <c r="J42" s="36">
        <f t="shared" si="8"/>
        <v>0</v>
      </c>
      <c r="K42" s="36">
        <f t="shared" si="8"/>
        <v>829326</v>
      </c>
      <c r="M42" s="29"/>
    </row>
    <row r="43" spans="1:13" x14ac:dyDescent="0.2">
      <c r="A43" s="17" t="s">
        <v>99</v>
      </c>
      <c r="B43" s="30"/>
      <c r="C43" s="46" t="s">
        <v>24</v>
      </c>
      <c r="D43" s="55" t="s">
        <v>100</v>
      </c>
      <c r="E43" s="40">
        <f t="shared" si="4"/>
        <v>224965139</v>
      </c>
      <c r="F43" s="27">
        <v>209248085</v>
      </c>
      <c r="G43" s="28">
        <v>7045333</v>
      </c>
      <c r="H43" s="28">
        <v>926042</v>
      </c>
      <c r="I43" s="33">
        <v>6916353</v>
      </c>
      <c r="J43" s="34"/>
      <c r="K43" s="34">
        <v>829326</v>
      </c>
    </row>
    <row r="44" spans="1:13" x14ac:dyDescent="0.2">
      <c r="A44" s="17" t="s">
        <v>101</v>
      </c>
      <c r="B44" s="56"/>
      <c r="C44" s="57" t="s">
        <v>27</v>
      </c>
      <c r="D44" s="55" t="s">
        <v>102</v>
      </c>
      <c r="E44" s="40">
        <f t="shared" si="4"/>
        <v>77170682</v>
      </c>
      <c r="F44" s="27">
        <v>75890682</v>
      </c>
      <c r="G44" s="48">
        <v>1280000</v>
      </c>
      <c r="H44" s="48"/>
      <c r="I44" s="48"/>
      <c r="J44" s="48"/>
      <c r="K44" s="48"/>
    </row>
    <row r="45" spans="1:13" x14ac:dyDescent="0.2">
      <c r="A45" s="17" t="s">
        <v>103</v>
      </c>
      <c r="B45" s="58"/>
      <c r="C45" s="57" t="s">
        <v>64</v>
      </c>
      <c r="D45" s="55" t="s">
        <v>104</v>
      </c>
      <c r="E45" s="40">
        <f t="shared" si="4"/>
        <v>77012987</v>
      </c>
      <c r="F45" s="27">
        <v>76627987</v>
      </c>
      <c r="G45" s="28">
        <v>25000</v>
      </c>
      <c r="H45" s="28">
        <v>240000</v>
      </c>
      <c r="I45" s="33">
        <v>120000</v>
      </c>
      <c r="J45" s="34"/>
      <c r="K45" s="34"/>
    </row>
    <row r="46" spans="1:13" x14ac:dyDescent="0.2">
      <c r="A46" s="17" t="s">
        <v>105</v>
      </c>
      <c r="B46" s="59" t="s">
        <v>106</v>
      </c>
      <c r="C46" s="24" t="s">
        <v>107</v>
      </c>
      <c r="D46" s="25"/>
      <c r="E46" s="40">
        <f t="shared" si="4"/>
        <v>26407514</v>
      </c>
      <c r="F46" s="27">
        <v>26446514</v>
      </c>
      <c r="G46" s="28">
        <v>1065000</v>
      </c>
      <c r="H46" s="28">
        <v>-406000</v>
      </c>
      <c r="I46" s="33">
        <v>-1950000</v>
      </c>
      <c r="J46" s="34">
        <v>377000</v>
      </c>
      <c r="K46" s="34">
        <v>875000</v>
      </c>
    </row>
    <row r="47" spans="1:13" x14ac:dyDescent="0.2">
      <c r="A47" s="17" t="s">
        <v>108</v>
      </c>
      <c r="B47" s="59" t="s">
        <v>109</v>
      </c>
      <c r="C47" s="24" t="s">
        <v>110</v>
      </c>
      <c r="D47" s="25"/>
      <c r="E47" s="40">
        <f t="shared" si="4"/>
        <v>0</v>
      </c>
      <c r="F47" s="27">
        <v>0</v>
      </c>
      <c r="G47" s="28"/>
      <c r="H47" s="28"/>
      <c r="I47" s="33"/>
      <c r="J47" s="34"/>
      <c r="K47" s="34"/>
    </row>
    <row r="48" spans="1:13" ht="13.5" thickBot="1" x14ac:dyDescent="0.25">
      <c r="A48" s="17" t="s">
        <v>111</v>
      </c>
      <c r="B48" s="60" t="s">
        <v>112</v>
      </c>
      <c r="C48" s="61"/>
      <c r="D48" s="61"/>
      <c r="E48" s="62">
        <f t="shared" si="4"/>
        <v>20341998721</v>
      </c>
      <c r="F48" s="63">
        <f t="shared" ref="F48:K48" si="9">F8+F33+F36+F42+F46+F47</f>
        <v>19503361758</v>
      </c>
      <c r="G48" s="64">
        <f t="shared" si="9"/>
        <v>126346743</v>
      </c>
      <c r="H48" s="64">
        <f t="shared" si="9"/>
        <v>300312019</v>
      </c>
      <c r="I48" s="64">
        <f t="shared" si="9"/>
        <v>247295014</v>
      </c>
      <c r="J48" s="64">
        <f t="shared" si="9"/>
        <v>46324588</v>
      </c>
      <c r="K48" s="64">
        <f t="shared" si="9"/>
        <v>118358599</v>
      </c>
    </row>
    <row r="49" spans="1:11" x14ac:dyDescent="0.2">
      <c r="A49" s="65"/>
      <c r="B49" s="65"/>
      <c r="C49" s="65"/>
      <c r="D49" s="66"/>
      <c r="E49" s="67"/>
      <c r="F49" s="68"/>
      <c r="G49" s="68"/>
      <c r="H49" s="68"/>
      <c r="I49" s="69"/>
      <c r="J49" s="70"/>
      <c r="K49" s="71"/>
    </row>
    <row r="50" spans="1:11" ht="15.75" customHeight="1" x14ac:dyDescent="0.2">
      <c r="A50" s="72" t="s">
        <v>113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</row>
    <row r="51" spans="1:11" ht="13.5" thickBot="1" x14ac:dyDescent="0.25">
      <c r="A51" s="65"/>
      <c r="B51" s="65"/>
      <c r="C51" s="65"/>
      <c r="D51" s="73"/>
      <c r="F51" s="68"/>
      <c r="G51" s="68"/>
      <c r="H51" s="68"/>
      <c r="I51" s="69"/>
      <c r="J51" s="70"/>
      <c r="K51" s="71"/>
    </row>
    <row r="52" spans="1:11" ht="55.5" customHeight="1" x14ac:dyDescent="0.2">
      <c r="A52" s="74"/>
      <c r="B52" s="75" t="s">
        <v>114</v>
      </c>
      <c r="C52" s="76"/>
      <c r="D52" s="76"/>
      <c r="E52" s="77" t="s">
        <v>15</v>
      </c>
      <c r="F52" s="21" t="s">
        <v>16</v>
      </c>
      <c r="G52" s="22" t="s">
        <v>17</v>
      </c>
      <c r="H52" s="22" t="s">
        <v>9</v>
      </c>
      <c r="I52" s="22" t="s">
        <v>18</v>
      </c>
      <c r="J52" s="22" t="s">
        <v>19</v>
      </c>
      <c r="K52" s="22" t="s">
        <v>20</v>
      </c>
    </row>
    <row r="53" spans="1:11" x14ac:dyDescent="0.2">
      <c r="A53" s="78" t="s">
        <v>115</v>
      </c>
      <c r="B53" s="23" t="s">
        <v>116</v>
      </c>
      <c r="C53" s="24" t="s">
        <v>117</v>
      </c>
      <c r="D53" s="25"/>
      <c r="E53" s="79">
        <f t="shared" ref="E53:E68" si="10">SUM(F53:K53)</f>
        <v>20156224070</v>
      </c>
      <c r="F53" s="80">
        <f t="shared" ref="F53:K53" si="11">SUM(F54:F59)</f>
        <v>19394928630</v>
      </c>
      <c r="G53" s="81">
        <f t="shared" si="11"/>
        <v>104859402</v>
      </c>
      <c r="H53" s="81">
        <f t="shared" si="11"/>
        <v>262294202</v>
      </c>
      <c r="I53" s="81">
        <f t="shared" si="11"/>
        <v>233780021</v>
      </c>
      <c r="J53" s="81">
        <f t="shared" si="11"/>
        <v>43766579</v>
      </c>
      <c r="K53" s="81">
        <f t="shared" si="11"/>
        <v>116595236</v>
      </c>
    </row>
    <row r="54" spans="1:11" x14ac:dyDescent="0.2">
      <c r="A54" s="78" t="s">
        <v>118</v>
      </c>
      <c r="B54" s="49"/>
      <c r="C54" s="82" t="s">
        <v>24</v>
      </c>
      <c r="D54" s="39" t="s">
        <v>119</v>
      </c>
      <c r="E54" s="79">
        <f t="shared" si="10"/>
        <v>16149487355</v>
      </c>
      <c r="F54" s="83">
        <v>15212974836</v>
      </c>
      <c r="G54" s="34">
        <v>200054864</v>
      </c>
      <c r="H54" s="34">
        <v>362365023</v>
      </c>
      <c r="I54" s="34">
        <v>198993343</v>
      </c>
      <c r="J54" s="34">
        <v>50255460</v>
      </c>
      <c r="K54" s="34">
        <v>124843829</v>
      </c>
    </row>
    <row r="55" spans="1:11" x14ac:dyDescent="0.2">
      <c r="A55" s="78" t="s">
        <v>120</v>
      </c>
      <c r="B55" s="49"/>
      <c r="C55" s="82" t="s">
        <v>27</v>
      </c>
      <c r="D55" s="39" t="s">
        <v>121</v>
      </c>
      <c r="E55" s="79">
        <f t="shared" si="10"/>
        <v>835331734</v>
      </c>
      <c r="F55" s="83">
        <v>835331734</v>
      </c>
      <c r="G55" s="34"/>
      <c r="H55" s="34"/>
      <c r="I55" s="34"/>
      <c r="J55" s="34"/>
      <c r="K55" s="34"/>
    </row>
    <row r="56" spans="1:11" x14ac:dyDescent="0.2">
      <c r="A56" s="78" t="s">
        <v>122</v>
      </c>
      <c r="B56" s="49"/>
      <c r="C56" s="82" t="s">
        <v>64</v>
      </c>
      <c r="D56" s="39" t="s">
        <v>123</v>
      </c>
      <c r="E56" s="79">
        <f t="shared" si="10"/>
        <v>1233423530</v>
      </c>
      <c r="F56" s="83">
        <v>1126550820</v>
      </c>
      <c r="G56" s="34">
        <v>16555911</v>
      </c>
      <c r="H56" s="34">
        <v>51708743</v>
      </c>
      <c r="I56" s="34">
        <v>33633230</v>
      </c>
      <c r="J56" s="34">
        <v>4085484</v>
      </c>
      <c r="K56" s="34">
        <v>889342</v>
      </c>
    </row>
    <row r="57" spans="1:11" x14ac:dyDescent="0.2">
      <c r="A57" s="78" t="s">
        <v>124</v>
      </c>
      <c r="B57" s="49"/>
      <c r="C57" s="82" t="s">
        <v>73</v>
      </c>
      <c r="D57" s="39" t="s">
        <v>125</v>
      </c>
      <c r="E57" s="79">
        <f t="shared" si="10"/>
        <v>421199481</v>
      </c>
      <c r="F57" s="83">
        <v>791483729</v>
      </c>
      <c r="G57" s="34">
        <v>-107125083</v>
      </c>
      <c r="H57" s="34">
        <v>-193708139</v>
      </c>
      <c r="I57" s="34">
        <v>-27820729</v>
      </c>
      <c r="J57" s="34">
        <v>-30516097</v>
      </c>
      <c r="K57" s="34">
        <v>-11114200</v>
      </c>
    </row>
    <row r="58" spans="1:11" x14ac:dyDescent="0.2">
      <c r="A58" s="78" t="s">
        <v>126</v>
      </c>
      <c r="B58" s="49"/>
      <c r="C58" s="82" t="s">
        <v>94</v>
      </c>
      <c r="D58" s="39" t="s">
        <v>127</v>
      </c>
      <c r="E58" s="79">
        <f t="shared" si="10"/>
        <v>0</v>
      </c>
      <c r="F58" s="83"/>
      <c r="G58" s="34"/>
      <c r="H58" s="34"/>
      <c r="I58" s="34"/>
      <c r="J58" s="34"/>
      <c r="K58" s="34"/>
    </row>
    <row r="59" spans="1:11" x14ac:dyDescent="0.2">
      <c r="A59" s="78" t="s">
        <v>128</v>
      </c>
      <c r="B59" s="49"/>
      <c r="C59" s="82" t="s">
        <v>129</v>
      </c>
      <c r="D59" s="39" t="s">
        <v>130</v>
      </c>
      <c r="E59" s="79">
        <f t="shared" si="10"/>
        <v>1516781970</v>
      </c>
      <c r="F59" s="83">
        <v>1428587511</v>
      </c>
      <c r="G59" s="34">
        <v>-4626290</v>
      </c>
      <c r="H59" s="34">
        <v>41928575</v>
      </c>
      <c r="I59" s="34">
        <v>28974177</v>
      </c>
      <c r="J59" s="34">
        <v>19941732</v>
      </c>
      <c r="K59" s="34">
        <v>1976265</v>
      </c>
    </row>
    <row r="60" spans="1:11" x14ac:dyDescent="0.2">
      <c r="A60" s="78" t="s">
        <v>131</v>
      </c>
      <c r="B60" s="23" t="s">
        <v>132</v>
      </c>
      <c r="C60" s="24" t="s">
        <v>133</v>
      </c>
      <c r="D60" s="25"/>
      <c r="E60" s="79">
        <f t="shared" si="10"/>
        <v>87682196</v>
      </c>
      <c r="F60" s="80">
        <f t="shared" ref="F60:K60" si="12">SUM(F61:F64)</f>
        <v>82408374</v>
      </c>
      <c r="G60" s="81">
        <f t="shared" si="12"/>
        <v>1051192</v>
      </c>
      <c r="H60" s="81">
        <f t="shared" si="12"/>
        <v>2984881</v>
      </c>
      <c r="I60" s="81">
        <f t="shared" si="12"/>
        <v>860583</v>
      </c>
      <c r="J60" s="81">
        <f t="shared" si="12"/>
        <v>55185</v>
      </c>
      <c r="K60" s="81">
        <f t="shared" si="12"/>
        <v>321981</v>
      </c>
    </row>
    <row r="61" spans="1:11" x14ac:dyDescent="0.2">
      <c r="A61" s="78" t="s">
        <v>134</v>
      </c>
      <c r="B61" s="49"/>
      <c r="C61" s="82" t="s">
        <v>24</v>
      </c>
      <c r="D61" s="39" t="s">
        <v>135</v>
      </c>
      <c r="E61" s="79">
        <f t="shared" si="10"/>
        <v>12072175</v>
      </c>
      <c r="F61" s="83">
        <v>6828353</v>
      </c>
      <c r="G61" s="34">
        <v>1021192</v>
      </c>
      <c r="H61" s="34">
        <v>2984881</v>
      </c>
      <c r="I61" s="34">
        <v>860583</v>
      </c>
      <c r="J61" s="34">
        <v>55185</v>
      </c>
      <c r="K61" s="34">
        <v>321981</v>
      </c>
    </row>
    <row r="62" spans="1:11" x14ac:dyDescent="0.2">
      <c r="A62" s="78" t="s">
        <v>136</v>
      </c>
      <c r="B62" s="49"/>
      <c r="C62" s="82" t="s">
        <v>27</v>
      </c>
      <c r="D62" s="39" t="s">
        <v>137</v>
      </c>
      <c r="E62" s="79">
        <f t="shared" si="10"/>
        <v>47170372</v>
      </c>
      <c r="F62" s="83">
        <v>47170372</v>
      </c>
      <c r="G62" s="34"/>
      <c r="H62" s="34"/>
      <c r="I62" s="34"/>
      <c r="J62" s="34"/>
      <c r="K62" s="34"/>
    </row>
    <row r="63" spans="1:11" x14ac:dyDescent="0.2">
      <c r="A63" s="78" t="s">
        <v>138</v>
      </c>
      <c r="B63" s="49"/>
      <c r="C63" s="82" t="s">
        <v>139</v>
      </c>
      <c r="D63" s="39" t="s">
        <v>140</v>
      </c>
      <c r="E63" s="79">
        <f t="shared" si="10"/>
        <v>27300573</v>
      </c>
      <c r="F63" s="83">
        <v>27270573</v>
      </c>
      <c r="G63" s="34">
        <v>30000</v>
      </c>
      <c r="H63" s="34"/>
      <c r="I63" s="34"/>
      <c r="J63" s="34"/>
      <c r="K63" s="34"/>
    </row>
    <row r="64" spans="1:11" x14ac:dyDescent="0.2">
      <c r="A64" s="78" t="s">
        <v>141</v>
      </c>
      <c r="B64" s="49"/>
      <c r="C64" s="82" t="s">
        <v>142</v>
      </c>
      <c r="D64" s="84" t="s">
        <v>143</v>
      </c>
      <c r="E64" s="79">
        <f t="shared" si="10"/>
        <v>1139076</v>
      </c>
      <c r="F64" s="83">
        <v>1139076</v>
      </c>
      <c r="G64" s="34"/>
      <c r="H64" s="34"/>
      <c r="I64" s="34"/>
      <c r="J64" s="34"/>
      <c r="K64" s="34"/>
    </row>
    <row r="65" spans="1:11" x14ac:dyDescent="0.2">
      <c r="A65" s="78" t="s">
        <v>144</v>
      </c>
      <c r="B65" s="23" t="s">
        <v>145</v>
      </c>
      <c r="C65" s="24" t="s">
        <v>107</v>
      </c>
      <c r="D65" s="25"/>
      <c r="E65" s="79">
        <f t="shared" si="10"/>
        <v>0</v>
      </c>
      <c r="F65" s="83"/>
      <c r="G65" s="34"/>
      <c r="H65" s="34"/>
      <c r="I65" s="34"/>
      <c r="J65" s="34"/>
      <c r="K65" s="34"/>
    </row>
    <row r="66" spans="1:11" x14ac:dyDescent="0.2">
      <c r="A66" s="78" t="s">
        <v>146</v>
      </c>
      <c r="B66" s="23" t="s">
        <v>147</v>
      </c>
      <c r="C66" s="24" t="s">
        <v>148</v>
      </c>
      <c r="D66" s="25"/>
      <c r="E66" s="79">
        <f t="shared" si="10"/>
        <v>0</v>
      </c>
      <c r="F66" s="83"/>
      <c r="G66" s="34"/>
      <c r="H66" s="34"/>
      <c r="I66" s="34"/>
      <c r="J66" s="34"/>
      <c r="K66" s="34"/>
    </row>
    <row r="67" spans="1:11" x14ac:dyDescent="0.2">
      <c r="A67" s="78" t="s">
        <v>149</v>
      </c>
      <c r="B67" s="23" t="s">
        <v>150</v>
      </c>
      <c r="C67" s="24" t="s">
        <v>151</v>
      </c>
      <c r="D67" s="25"/>
      <c r="E67" s="79">
        <f t="shared" si="10"/>
        <v>98092455</v>
      </c>
      <c r="F67" s="83">
        <v>26024754</v>
      </c>
      <c r="G67" s="34">
        <v>20436149</v>
      </c>
      <c r="H67" s="34">
        <v>35032936</v>
      </c>
      <c r="I67" s="34">
        <v>12654410</v>
      </c>
      <c r="J67" s="34">
        <v>2502824</v>
      </c>
      <c r="K67" s="34">
        <v>1441382</v>
      </c>
    </row>
    <row r="68" spans="1:11" ht="13.5" thickBot="1" x14ac:dyDescent="0.25">
      <c r="A68" s="78" t="s">
        <v>152</v>
      </c>
      <c r="B68" s="60" t="s">
        <v>153</v>
      </c>
      <c r="C68" s="61"/>
      <c r="D68" s="61"/>
      <c r="E68" s="85">
        <f t="shared" si="10"/>
        <v>20341998721</v>
      </c>
      <c r="F68" s="86">
        <f t="shared" ref="F68:K68" si="13">F53+F60+F65+F66+F67</f>
        <v>19503361758</v>
      </c>
      <c r="G68" s="87">
        <f t="shared" si="13"/>
        <v>126346743</v>
      </c>
      <c r="H68" s="87">
        <f t="shared" si="13"/>
        <v>300312019</v>
      </c>
      <c r="I68" s="87">
        <f t="shared" si="13"/>
        <v>247295014</v>
      </c>
      <c r="J68" s="87">
        <f t="shared" si="13"/>
        <v>46324588</v>
      </c>
      <c r="K68" s="87">
        <f t="shared" si="13"/>
        <v>118358599</v>
      </c>
    </row>
    <row r="69" spans="1:11" x14ac:dyDescent="0.2">
      <c r="A69" s="88"/>
      <c r="B69" s="88"/>
      <c r="C69" s="88"/>
      <c r="D69" s="89"/>
      <c r="E69" s="90"/>
      <c r="F69" s="71"/>
      <c r="G69" s="71"/>
      <c r="H69" s="71"/>
      <c r="I69" s="71"/>
      <c r="J69" s="71"/>
      <c r="K69" s="71"/>
    </row>
    <row r="70" spans="1:11" x14ac:dyDescent="0.2">
      <c r="A70" s="91" t="s">
        <v>154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1" x14ac:dyDescent="0.2">
      <c r="A71" s="92"/>
      <c r="B71" s="92"/>
      <c r="C71" s="92"/>
      <c r="D71" s="9"/>
      <c r="E71" s="9"/>
      <c r="F71" s="71"/>
      <c r="G71" s="71"/>
      <c r="H71" s="71"/>
      <c r="I71" s="71"/>
      <c r="J71" s="71"/>
      <c r="K71" s="71"/>
    </row>
    <row r="72" spans="1:11" x14ac:dyDescent="0.2">
      <c r="A72" s="93"/>
      <c r="B72" s="94" t="s">
        <v>155</v>
      </c>
      <c r="C72" s="94"/>
      <c r="D72" s="94"/>
      <c r="E72" s="9"/>
      <c r="F72" s="71"/>
      <c r="G72" s="71"/>
      <c r="H72" s="71"/>
      <c r="I72" s="71"/>
      <c r="J72" s="71"/>
      <c r="K72" s="71"/>
    </row>
    <row r="73" spans="1:11" ht="13.5" thickBot="1" x14ac:dyDescent="0.25">
      <c r="A73" s="93"/>
      <c r="B73" s="95"/>
      <c r="C73" s="95"/>
      <c r="D73" s="95"/>
      <c r="F73" s="71"/>
      <c r="G73" s="71"/>
      <c r="H73" s="71"/>
      <c r="I73" s="71"/>
      <c r="J73" s="71"/>
      <c r="K73" s="71"/>
    </row>
    <row r="74" spans="1:11" ht="52.5" customHeight="1" x14ac:dyDescent="0.2">
      <c r="A74" s="96"/>
      <c r="B74" s="75" t="s">
        <v>156</v>
      </c>
      <c r="C74" s="76"/>
      <c r="D74" s="97"/>
      <c r="E74" s="98" t="s">
        <v>15</v>
      </c>
      <c r="F74" s="21" t="s">
        <v>16</v>
      </c>
      <c r="G74" s="22" t="s">
        <v>17</v>
      </c>
      <c r="H74" s="22" t="s">
        <v>9</v>
      </c>
      <c r="I74" s="22" t="s">
        <v>18</v>
      </c>
      <c r="J74" s="22" t="s">
        <v>19</v>
      </c>
      <c r="K74" s="22" t="s">
        <v>20</v>
      </c>
    </row>
    <row r="75" spans="1:11" x14ac:dyDescent="0.2">
      <c r="A75" s="99" t="s">
        <v>157</v>
      </c>
      <c r="B75" s="100" t="s">
        <v>158</v>
      </c>
      <c r="C75" s="101"/>
      <c r="D75" s="101"/>
      <c r="E75" s="44">
        <f>SUM(F75:K75)</f>
        <v>951401034</v>
      </c>
      <c r="F75" s="83">
        <v>583080152</v>
      </c>
      <c r="G75" s="34">
        <v>111917957</v>
      </c>
      <c r="H75" s="34">
        <v>125934664</v>
      </c>
      <c r="I75" s="34">
        <v>35616092</v>
      </c>
      <c r="J75" s="34">
        <v>81744937</v>
      </c>
      <c r="K75" s="34">
        <v>13107232</v>
      </c>
    </row>
    <row r="76" spans="1:11" x14ac:dyDescent="0.2">
      <c r="A76" s="99"/>
      <c r="B76" s="102" t="s">
        <v>159</v>
      </c>
      <c r="C76" s="103"/>
      <c r="D76" s="104"/>
      <c r="E76" s="44">
        <f>SUM(F76:K76)</f>
        <v>0</v>
      </c>
      <c r="F76" s="83"/>
      <c r="G76" s="34"/>
      <c r="H76" s="34"/>
      <c r="I76" s="34"/>
      <c r="J76" s="34"/>
      <c r="K76" s="34"/>
    </row>
    <row r="77" spans="1:11" x14ac:dyDescent="0.2">
      <c r="A77" s="99" t="s">
        <v>160</v>
      </c>
      <c r="B77" s="105" t="s">
        <v>161</v>
      </c>
      <c r="C77" s="106"/>
      <c r="D77" s="106"/>
      <c r="E77" s="44"/>
      <c r="F77" s="83"/>
      <c r="G77" s="34"/>
      <c r="H77" s="34"/>
      <c r="I77" s="34"/>
      <c r="J77" s="34"/>
      <c r="K77" s="34"/>
    </row>
    <row r="78" spans="1:11" x14ac:dyDescent="0.2">
      <c r="A78" s="99" t="s">
        <v>162</v>
      </c>
      <c r="B78" s="107"/>
      <c r="C78" s="108" t="s">
        <v>163</v>
      </c>
      <c r="D78" s="108"/>
      <c r="E78" s="44">
        <f>SUM(F78:K78)</f>
        <v>356000</v>
      </c>
      <c r="F78" s="83"/>
      <c r="G78" s="34"/>
      <c r="H78" s="34"/>
      <c r="I78" s="34">
        <v>330000</v>
      </c>
      <c r="J78" s="34">
        <v>26000</v>
      </c>
      <c r="K78" s="34"/>
    </row>
    <row r="79" spans="1:11" x14ac:dyDescent="0.2">
      <c r="A79" s="99" t="s">
        <v>164</v>
      </c>
      <c r="B79" s="107"/>
      <c r="C79" s="108" t="s">
        <v>165</v>
      </c>
      <c r="D79" s="108"/>
      <c r="E79" s="44">
        <f>SUM(F79:K79)</f>
        <v>0</v>
      </c>
      <c r="F79" s="83"/>
      <c r="G79" s="34"/>
      <c r="H79" s="34"/>
      <c r="I79" s="34"/>
      <c r="J79" s="34"/>
      <c r="K79" s="34"/>
    </row>
    <row r="80" spans="1:11" x14ac:dyDescent="0.2">
      <c r="A80" s="99" t="s">
        <v>166</v>
      </c>
      <c r="B80" s="107"/>
      <c r="C80" s="108" t="s">
        <v>167</v>
      </c>
      <c r="D80" s="108"/>
      <c r="E80" s="44">
        <f>SUM(F80:K80)</f>
        <v>0</v>
      </c>
      <c r="F80" s="83"/>
      <c r="G80" s="34"/>
      <c r="H80" s="34"/>
      <c r="I80" s="34"/>
      <c r="J80" s="34"/>
      <c r="K80" s="34"/>
    </row>
    <row r="81" spans="1:11" x14ac:dyDescent="0.2">
      <c r="A81" s="99" t="s">
        <v>168</v>
      </c>
      <c r="B81" s="107"/>
      <c r="C81" s="108" t="s">
        <v>169</v>
      </c>
      <c r="D81" s="108"/>
      <c r="E81" s="44">
        <f>SUM(F81:K81)</f>
        <v>0</v>
      </c>
      <c r="F81" s="83"/>
      <c r="G81" s="34"/>
      <c r="H81" s="34"/>
      <c r="I81" s="34"/>
      <c r="J81" s="34"/>
      <c r="K81" s="34"/>
    </row>
    <row r="82" spans="1:11" ht="13.5" thickBot="1" x14ac:dyDescent="0.25">
      <c r="A82" s="99" t="s">
        <v>170</v>
      </c>
      <c r="B82" s="109"/>
      <c r="C82" s="110" t="s">
        <v>171</v>
      </c>
      <c r="D82" s="110"/>
      <c r="E82" s="111">
        <v>0</v>
      </c>
      <c r="F82" s="112"/>
      <c r="G82" s="113"/>
      <c r="H82" s="113"/>
      <c r="I82" s="113"/>
      <c r="J82" s="113"/>
      <c r="K82" s="113"/>
    </row>
    <row r="83" spans="1:11" x14ac:dyDescent="0.2">
      <c r="A83" s="93"/>
      <c r="B83" s="93"/>
      <c r="C83" s="114"/>
      <c r="D83" s="114"/>
      <c r="E83" s="70"/>
      <c r="F83" s="71"/>
      <c r="G83" s="71"/>
      <c r="H83" s="71"/>
      <c r="I83" s="71"/>
      <c r="J83" s="71"/>
      <c r="K83" s="71"/>
    </row>
    <row r="84" spans="1:11" x14ac:dyDescent="0.2">
      <c r="A84" s="93"/>
      <c r="B84" s="115" t="s">
        <v>172</v>
      </c>
      <c r="C84" s="115"/>
      <c r="D84" s="115"/>
      <c r="E84" s="70"/>
      <c r="F84" s="71"/>
      <c r="G84" s="71"/>
      <c r="H84" s="71"/>
      <c r="I84" s="71"/>
      <c r="J84" s="71"/>
      <c r="K84" s="71"/>
    </row>
    <row r="85" spans="1:11" ht="13.5" thickBot="1" x14ac:dyDescent="0.25">
      <c r="A85" s="93"/>
      <c r="B85" s="93"/>
      <c r="C85" s="116"/>
      <c r="D85" s="116"/>
      <c r="F85" s="71"/>
      <c r="G85" s="71"/>
      <c r="H85" s="71"/>
      <c r="I85" s="71"/>
      <c r="J85" s="71"/>
      <c r="K85" s="71"/>
    </row>
    <row r="86" spans="1:11" x14ac:dyDescent="0.2">
      <c r="A86" s="117" t="s">
        <v>173</v>
      </c>
      <c r="B86" s="118"/>
      <c r="C86" s="119" t="s">
        <v>174</v>
      </c>
      <c r="D86" s="119"/>
      <c r="E86" s="120">
        <v>0</v>
      </c>
      <c r="F86" s="121"/>
      <c r="G86" s="122"/>
      <c r="H86" s="122"/>
      <c r="I86" s="122"/>
      <c r="J86" s="122"/>
      <c r="K86" s="122"/>
    </row>
    <row r="87" spans="1:11" x14ac:dyDescent="0.2">
      <c r="A87" s="117" t="s">
        <v>175</v>
      </c>
      <c r="B87" s="123"/>
      <c r="C87" s="124" t="s">
        <v>176</v>
      </c>
      <c r="D87" s="124"/>
      <c r="E87" s="125">
        <v>0</v>
      </c>
      <c r="F87" s="83"/>
      <c r="G87" s="34"/>
      <c r="H87" s="34"/>
      <c r="I87" s="34"/>
      <c r="J87" s="34"/>
      <c r="K87" s="34"/>
    </row>
    <row r="88" spans="1:11" x14ac:dyDescent="0.2">
      <c r="A88" s="117" t="s">
        <v>177</v>
      </c>
      <c r="B88" s="123"/>
      <c r="C88" s="126" t="s">
        <v>178</v>
      </c>
      <c r="D88" s="126"/>
      <c r="E88" s="125">
        <v>0</v>
      </c>
      <c r="F88" s="83"/>
      <c r="G88" s="34"/>
      <c r="H88" s="34"/>
      <c r="I88" s="34"/>
      <c r="J88" s="34"/>
      <c r="K88" s="34"/>
    </row>
    <row r="89" spans="1:11" ht="13.5" thickBot="1" x14ac:dyDescent="0.25">
      <c r="A89" s="117" t="s">
        <v>179</v>
      </c>
      <c r="B89" s="127"/>
      <c r="C89" s="128" t="s">
        <v>180</v>
      </c>
      <c r="D89" s="128"/>
      <c r="E89" s="129">
        <v>0</v>
      </c>
      <c r="F89" s="112"/>
      <c r="G89" s="113"/>
      <c r="H89" s="113"/>
      <c r="I89" s="113"/>
      <c r="J89" s="113"/>
      <c r="K89" s="113"/>
    </row>
    <row r="90" spans="1:11" x14ac:dyDescent="0.2">
      <c r="A90" s="130"/>
      <c r="B90" s="131"/>
      <c r="C90" s="131"/>
    </row>
    <row r="91" spans="1:11" x14ac:dyDescent="0.2">
      <c r="A91" s="131"/>
      <c r="B91" s="131"/>
      <c r="C91" s="131"/>
    </row>
    <row r="92" spans="1:11" x14ac:dyDescent="0.2">
      <c r="A92" s="131"/>
      <c r="B92" s="131"/>
      <c r="C92" s="131"/>
    </row>
    <row r="93" spans="1:11" x14ac:dyDescent="0.2">
      <c r="A93" s="131"/>
      <c r="B93" s="131"/>
      <c r="C93" s="131"/>
    </row>
  </sheetData>
  <mergeCells count="44">
    <mergeCell ref="C89:D89"/>
    <mergeCell ref="C83:D83"/>
    <mergeCell ref="B84:D84"/>
    <mergeCell ref="C85:D85"/>
    <mergeCell ref="C86:D86"/>
    <mergeCell ref="C87:D87"/>
    <mergeCell ref="C88:D88"/>
    <mergeCell ref="B77:D77"/>
    <mergeCell ref="C78:D78"/>
    <mergeCell ref="C79:D79"/>
    <mergeCell ref="C80:D80"/>
    <mergeCell ref="C81:D81"/>
    <mergeCell ref="C82:D82"/>
    <mergeCell ref="B68:D68"/>
    <mergeCell ref="A70:K70"/>
    <mergeCell ref="B72:D72"/>
    <mergeCell ref="B74:D74"/>
    <mergeCell ref="B75:D75"/>
    <mergeCell ref="B76:D76"/>
    <mergeCell ref="B52:D52"/>
    <mergeCell ref="C53:D53"/>
    <mergeCell ref="C60:D60"/>
    <mergeCell ref="C65:D65"/>
    <mergeCell ref="C66:D66"/>
    <mergeCell ref="C67:D67"/>
    <mergeCell ref="C42:D42"/>
    <mergeCell ref="B43:B44"/>
    <mergeCell ref="C46:D46"/>
    <mergeCell ref="C47:D47"/>
    <mergeCell ref="B48:D48"/>
    <mergeCell ref="A50:K50"/>
    <mergeCell ref="B29:B31"/>
    <mergeCell ref="C29:C31"/>
    <mergeCell ref="C33:D33"/>
    <mergeCell ref="B34:B35"/>
    <mergeCell ref="C36:D36"/>
    <mergeCell ref="B37:B41"/>
    <mergeCell ref="D1:K1"/>
    <mergeCell ref="A3:K3"/>
    <mergeCell ref="A4:K4"/>
    <mergeCell ref="B7:D7"/>
    <mergeCell ref="C8:D8"/>
    <mergeCell ref="B9:B27"/>
    <mergeCell ref="C11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2019-04-29T11:43:51Z</dcterms:created>
  <dcterms:modified xsi:type="dcterms:W3CDTF">2019-04-29T11:44:04Z</dcterms:modified>
</cp:coreProperties>
</file>