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1. sz. mell EOI" sheetId="1" r:id="rId1"/>
  </sheets>
  <definedNames>
    <definedName name="_xlnm.Print_Titles" localSheetId="0">'9.3.1. sz. mell EOI'!$1:$6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2" i="1"/>
  <c r="C49" i="1"/>
  <c r="C48" i="1"/>
  <c r="C47" i="1"/>
  <c r="C46" i="1"/>
  <c r="C58" i="1" s="1"/>
  <c r="C41" i="1"/>
  <c r="C38" i="1"/>
  <c r="C31" i="1"/>
  <c r="C26" i="1"/>
  <c r="C20" i="1"/>
  <c r="C19" i="1"/>
  <c r="C14" i="1"/>
  <c r="C11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<sst xmlns="http://schemas.openxmlformats.org/spreadsheetml/2006/main" count="113" uniqueCount="99">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</sst>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C61"/>
  <sheetViews>
    <sheetView tabSelected="1" topLeftCell="B1" zoomScaleNormal="100" workbookViewId="0">
      <selection activeCell="C15" sqref="C15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8235318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4200000+5000+40000+600000</f>
        <v>4845000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862330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1528829+1350+10800+162000</f>
        <v>1702979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169000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f>1000+21833+33176</f>
        <v>56009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699075</v>
      </c>
    </row>
    <row r="21" spans="1:3" s="37" customFormat="1" ht="12" customHeight="1" x14ac:dyDescent="0.2">
      <c r="A21" s="32" t="s">
        <v>40</v>
      </c>
      <c r="B21" s="41" t="s">
        <v>41</v>
      </c>
      <c r="C21" s="42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3">
        <v>699075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34">
        <v>699075</v>
      </c>
    </row>
    <row r="25" spans="1:3" s="37" customFormat="1" ht="12" customHeight="1" thickBot="1" x14ac:dyDescent="0.25">
      <c r="A25" s="44" t="s">
        <v>48</v>
      </c>
      <c r="B25" s="45" t="s">
        <v>49</v>
      </c>
      <c r="C25" s="46"/>
    </row>
    <row r="26" spans="1:3" s="37" customFormat="1" ht="12" customHeight="1" thickBot="1" x14ac:dyDescent="0.25">
      <c r="A26" s="44" t="s">
        <v>50</v>
      </c>
      <c r="B26" s="45" t="s">
        <v>51</v>
      </c>
      <c r="C26" s="40">
        <f>+C27+C28+C29</f>
        <v>0</v>
      </c>
    </row>
    <row r="27" spans="1:3" s="37" customFormat="1" ht="12" customHeight="1" x14ac:dyDescent="0.2">
      <c r="A27" s="47" t="s">
        <v>52</v>
      </c>
      <c r="B27" s="48" t="s">
        <v>53</v>
      </c>
      <c r="C27" s="49"/>
    </row>
    <row r="28" spans="1:3" s="37" customFormat="1" ht="12" customHeight="1" x14ac:dyDescent="0.2">
      <c r="A28" s="47" t="s">
        <v>54</v>
      </c>
      <c r="B28" s="48" t="s">
        <v>43</v>
      </c>
      <c r="C28" s="42"/>
    </row>
    <row r="29" spans="1:3" s="37" customFormat="1" ht="12" customHeight="1" x14ac:dyDescent="0.2">
      <c r="A29" s="47" t="s">
        <v>55</v>
      </c>
      <c r="B29" s="50" t="s">
        <v>56</v>
      </c>
      <c r="C29" s="42"/>
    </row>
    <row r="30" spans="1:3" s="37" customFormat="1" ht="12" customHeight="1" thickBot="1" x14ac:dyDescent="0.25">
      <c r="A30" s="32" t="s">
        <v>57</v>
      </c>
      <c r="B30" s="51" t="s">
        <v>58</v>
      </c>
      <c r="C30" s="52"/>
    </row>
    <row r="31" spans="1:3" s="37" customFormat="1" ht="12" customHeight="1" thickBot="1" x14ac:dyDescent="0.25">
      <c r="A31" s="44" t="s">
        <v>59</v>
      </c>
      <c r="B31" s="45" t="s">
        <v>60</v>
      </c>
      <c r="C31" s="40">
        <f>+C32+C33+C34</f>
        <v>0</v>
      </c>
    </row>
    <row r="32" spans="1:3" s="37" customFormat="1" ht="12" customHeight="1" x14ac:dyDescent="0.2">
      <c r="A32" s="47" t="s">
        <v>61</v>
      </c>
      <c r="B32" s="48" t="s">
        <v>62</v>
      </c>
      <c r="C32" s="49"/>
    </row>
    <row r="33" spans="1:3" s="37" customFormat="1" ht="12" customHeight="1" x14ac:dyDescent="0.2">
      <c r="A33" s="47" t="s">
        <v>63</v>
      </c>
      <c r="B33" s="50" t="s">
        <v>64</v>
      </c>
      <c r="C33" s="36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>
        <v>60000</v>
      </c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8994393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4">
        <f>+C39+C40+C41</f>
        <v>333841087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1054835</v>
      </c>
    </row>
    <row r="40" spans="1:3" s="37" customFormat="1" ht="12" customHeight="1" x14ac:dyDescent="0.2">
      <c r="A40" s="47" t="s">
        <v>77</v>
      </c>
      <c r="B40" s="50" t="s">
        <v>78</v>
      </c>
      <c r="C40" s="36"/>
    </row>
    <row r="41" spans="1:3" s="37" customFormat="1" ht="15" customHeight="1" thickBot="1" x14ac:dyDescent="0.25">
      <c r="A41" s="32" t="s">
        <v>79</v>
      </c>
      <c r="B41" s="51" t="s">
        <v>80</v>
      </c>
      <c r="C41" s="56">
        <f>328107890+80000+4185664+15000+110000+110000-1943023+2120721</f>
        <v>332786252</v>
      </c>
    </row>
    <row r="42" spans="1:3" s="37" customFormat="1" ht="15" customHeight="1" thickBot="1" x14ac:dyDescent="0.25">
      <c r="A42" s="55" t="s">
        <v>81</v>
      </c>
      <c r="B42" s="57" t="s">
        <v>82</v>
      </c>
      <c r="C42" s="54">
        <f>+C37+C38</f>
        <v>342835480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339723139</v>
      </c>
    </row>
    <row r="47" spans="1:3" ht="12" customHeight="1" x14ac:dyDescent="0.2">
      <c r="A47" s="32" t="s">
        <v>16</v>
      </c>
      <c r="B47" s="41" t="s">
        <v>85</v>
      </c>
      <c r="C47" s="68">
        <f>208655734+585000+3502648+18270+28235+1689975-920500</f>
        <v>213559362</v>
      </c>
    </row>
    <row r="48" spans="1:3" ht="12" customHeight="1" x14ac:dyDescent="0.2">
      <c r="A48" s="32" t="s">
        <v>18</v>
      </c>
      <c r="B48" s="33" t="s">
        <v>86</v>
      </c>
      <c r="C48" s="69">
        <f>44850807+114075+3563+683016-1943023+4941+295746-179500</f>
        <v>43829625</v>
      </c>
    </row>
    <row r="49" spans="1:3" ht="12" customHeight="1" x14ac:dyDescent="0.2">
      <c r="A49" s="32" t="s">
        <v>20</v>
      </c>
      <c r="B49" s="33" t="s">
        <v>87</v>
      </c>
      <c r="C49" s="69">
        <f>80125553+8849+80000+81950+60000+50800+15000+762000+1100000+50000</f>
        <v>82334152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4" t="s">
        <v>38</v>
      </c>
      <c r="B52" s="45" t="s">
        <v>90</v>
      </c>
      <c r="C52" s="27">
        <f>SUM(C53:C55)</f>
        <v>3121190</v>
      </c>
    </row>
    <row r="53" spans="1:3" ht="12" customHeight="1" x14ac:dyDescent="0.2">
      <c r="A53" s="32" t="s">
        <v>40</v>
      </c>
      <c r="B53" s="41" t="s">
        <v>91</v>
      </c>
      <c r="C53" s="68">
        <f>1926590+110000+110000+85000</f>
        <v>2231590</v>
      </c>
    </row>
    <row r="54" spans="1:3" ht="12" customHeight="1" x14ac:dyDescent="0.2">
      <c r="A54" s="32" t="s">
        <v>42</v>
      </c>
      <c r="B54" s="33" t="s">
        <v>92</v>
      </c>
      <c r="C54" s="34">
        <f>965200-75600</f>
        <v>889600</v>
      </c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70" t="s">
        <v>96</v>
      </c>
      <c r="C58" s="71">
        <f>+C46+C52+C57</f>
        <v>342844329</v>
      </c>
    </row>
    <row r="59" spans="1:3" ht="14.25" customHeight="1" thickBot="1" x14ac:dyDescent="0.25">
      <c r="C59" s="73"/>
    </row>
    <row r="60" spans="1:3" x14ac:dyDescent="0.2">
      <c r="A60" s="74" t="s">
        <v>97</v>
      </c>
      <c r="B60" s="75"/>
      <c r="C60" s="76">
        <v>55</v>
      </c>
    </row>
    <row r="61" spans="1:3" ht="15.6" customHeight="1" thickBot="1" x14ac:dyDescent="0.25">
      <c r="A61" s="77" t="s">
        <v>98</v>
      </c>
      <c r="B61" s="78"/>
      <c r="C61" s="79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2019-10-24T12:16:15Z</dcterms:created>
  <dcterms:modified xsi:type="dcterms:W3CDTF">2019-10-24T12:16:16Z</dcterms:modified>
</cp:coreProperties>
</file>