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ikó\Rendelet publikálás\Költségvetési rendelet módosítás\"/>
    </mc:Choice>
  </mc:AlternateContent>
  <bookViews>
    <workbookView xWindow="720" yWindow="396" windowWidth="18912" windowHeight="6192"/>
  </bookViews>
  <sheets>
    <sheet name="2.sz.Kiadások forrásonként " sheetId="1" r:id="rId1"/>
  </sheets>
  <definedNames>
    <definedName name="_xlnm.Print_Area" localSheetId="0">'2.sz.Kiadások forrásonként '!$A$1:$N$41</definedName>
  </definedNames>
  <calcPr calcId="162913" iterateDelta="1E-4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E39" i="1" l="1"/>
  <c r="D39" i="1"/>
  <c r="C39" i="1"/>
  <c r="E38" i="1"/>
  <c r="D38" i="1"/>
  <c r="C38" i="1"/>
  <c r="N36" i="1"/>
  <c r="M36" i="1"/>
  <c r="L36" i="1"/>
  <c r="K36" i="1"/>
  <c r="J36" i="1"/>
  <c r="I36" i="1"/>
  <c r="H36" i="1"/>
  <c r="G36" i="1"/>
  <c r="F36" i="1"/>
  <c r="E35" i="1"/>
  <c r="D35" i="1"/>
  <c r="C35" i="1"/>
  <c r="E34" i="1"/>
  <c r="D34" i="1"/>
  <c r="C34" i="1"/>
  <c r="N31" i="1"/>
  <c r="M31" i="1"/>
  <c r="L31" i="1"/>
  <c r="K31" i="1"/>
  <c r="J31" i="1"/>
  <c r="I31" i="1"/>
  <c r="H31" i="1"/>
  <c r="F31" i="1"/>
  <c r="G30" i="1"/>
  <c r="D30" i="1" s="1"/>
  <c r="E30" i="1"/>
  <c r="C30" i="1"/>
  <c r="G29" i="1"/>
  <c r="E29" i="1"/>
  <c r="E31" i="1" s="1"/>
  <c r="C29" i="1"/>
  <c r="N27" i="1"/>
  <c r="M27" i="1"/>
  <c r="L27" i="1"/>
  <c r="K27" i="1"/>
  <c r="J27" i="1"/>
  <c r="I27" i="1"/>
  <c r="H27" i="1"/>
  <c r="G27" i="1"/>
  <c r="F27" i="1"/>
  <c r="E26" i="1"/>
  <c r="D26" i="1"/>
  <c r="C26" i="1"/>
  <c r="E25" i="1"/>
  <c r="D25" i="1"/>
  <c r="C25" i="1"/>
  <c r="N23" i="1"/>
  <c r="M23" i="1"/>
  <c r="L23" i="1"/>
  <c r="K23" i="1"/>
  <c r="I23" i="1"/>
  <c r="H23" i="1"/>
  <c r="F23" i="1"/>
  <c r="J22" i="1"/>
  <c r="D22" i="1" s="1"/>
  <c r="E22" i="1"/>
  <c r="C22" i="1"/>
  <c r="E21" i="1"/>
  <c r="D21" i="1"/>
  <c r="C21" i="1"/>
  <c r="J20" i="1"/>
  <c r="E20" i="1"/>
  <c r="C20" i="1"/>
  <c r="E19" i="1"/>
  <c r="D19" i="1"/>
  <c r="C19" i="1"/>
  <c r="G18" i="1"/>
  <c r="G23" i="1" s="1"/>
  <c r="E18" i="1"/>
  <c r="C18" i="1"/>
  <c r="N16" i="1"/>
  <c r="M16" i="1"/>
  <c r="L16" i="1"/>
  <c r="K16" i="1"/>
  <c r="J16" i="1"/>
  <c r="I16" i="1"/>
  <c r="E15" i="1"/>
  <c r="D15" i="1"/>
  <c r="C15" i="1"/>
  <c r="E14" i="1"/>
  <c r="D14" i="1"/>
  <c r="C14" i="1"/>
  <c r="E13" i="1"/>
  <c r="D13" i="1"/>
  <c r="C13" i="1"/>
  <c r="E12" i="1"/>
  <c r="D12" i="1"/>
  <c r="C12" i="1"/>
  <c r="H11" i="1"/>
  <c r="H16" i="1" s="1"/>
  <c r="G11" i="1"/>
  <c r="D11" i="1" s="1"/>
  <c r="F11" i="1"/>
  <c r="F16" i="1" s="1"/>
  <c r="G10" i="1"/>
  <c r="D10" i="1" s="1"/>
  <c r="E10" i="1"/>
  <c r="C10" i="1"/>
  <c r="E9" i="1"/>
  <c r="D9" i="1"/>
  <c r="C9" i="1"/>
  <c r="E8" i="1"/>
  <c r="D8" i="1"/>
  <c r="C8" i="1"/>
  <c r="E7" i="1"/>
  <c r="D7" i="1"/>
  <c r="C7" i="1"/>
  <c r="N32" i="1" l="1"/>
  <c r="N37" i="1" s="1"/>
  <c r="N41" i="1" s="1"/>
  <c r="K32" i="1"/>
  <c r="K37" i="1" s="1"/>
  <c r="K41" i="1" s="1"/>
  <c r="J23" i="1"/>
  <c r="J32" i="1" s="1"/>
  <c r="J37" i="1" s="1"/>
  <c r="J41" i="1" s="1"/>
  <c r="D27" i="1"/>
  <c r="G31" i="1"/>
  <c r="E23" i="1"/>
  <c r="D36" i="1"/>
  <c r="D16" i="1"/>
  <c r="I32" i="1"/>
  <c r="I37" i="1" s="1"/>
  <c r="I41" i="1" s="1"/>
  <c r="M32" i="1"/>
  <c r="M37" i="1" s="1"/>
  <c r="M41" i="1" s="1"/>
  <c r="C31" i="1"/>
  <c r="F32" i="1"/>
  <c r="F37" i="1" s="1"/>
  <c r="F41" i="1" s="1"/>
  <c r="E27" i="1"/>
  <c r="E36" i="1"/>
  <c r="C23" i="1"/>
  <c r="D20" i="1"/>
  <c r="G16" i="1"/>
  <c r="G32" i="1" s="1"/>
  <c r="G37" i="1" s="1"/>
  <c r="G41" i="1" s="1"/>
  <c r="H32" i="1"/>
  <c r="H37" i="1" s="1"/>
  <c r="H41" i="1" s="1"/>
  <c r="L32" i="1"/>
  <c r="L37" i="1" s="1"/>
  <c r="L41" i="1" s="1"/>
  <c r="D18" i="1"/>
  <c r="D23" i="1" s="1"/>
  <c r="C27" i="1"/>
  <c r="D29" i="1"/>
  <c r="D31" i="1" s="1"/>
  <c r="C36" i="1"/>
  <c r="C11" i="1"/>
  <c r="C16" i="1" s="1"/>
  <c r="E11" i="1"/>
  <c r="E16" i="1" s="1"/>
  <c r="E32" i="1" s="1"/>
  <c r="E37" i="1" l="1"/>
  <c r="E41" i="1" s="1"/>
  <c r="C32" i="1"/>
  <c r="C37" i="1" s="1"/>
  <c r="C41" i="1" s="1"/>
  <c r="D32" i="1"/>
  <c r="D37" i="1" s="1"/>
  <c r="D41" i="1" s="1"/>
</calcChain>
</file>

<file path=xl/sharedStrings.xml><?xml version="1.0" encoding="utf-8"?>
<sst xmlns="http://schemas.openxmlformats.org/spreadsheetml/2006/main" count="56" uniqueCount="48">
  <si>
    <t xml:space="preserve">2. sz. melléklet a </t>
  </si>
  <si>
    <t xml:space="preserve">  Nagyigmánd Nagyközség Önkormányzat és irányítása alatt álló költségvetési szervek </t>
  </si>
  <si>
    <t>2019. évi kiadásai forrásonkénti bontásban</t>
  </si>
  <si>
    <t>Kiadások forrásonként</t>
  </si>
  <si>
    <t>Kiadások összesen</t>
  </si>
  <si>
    <t>Önkormányzat</t>
  </si>
  <si>
    <t>Közös Önkormányzati Hivatal</t>
  </si>
  <si>
    <t>Magos Művelődési Ház</t>
  </si>
  <si>
    <t>eredeti ei.</t>
  </si>
  <si>
    <t>módosított ei.</t>
  </si>
  <si>
    <t>teljesítés</t>
  </si>
  <si>
    <t>módosított .ei.</t>
  </si>
  <si>
    <t>I. Működési feladatok</t>
  </si>
  <si>
    <t xml:space="preserve"> - Személyi juttatások (K1)</t>
  </si>
  <si>
    <t xml:space="preserve"> - Munkaadót terhelő j. és szociális hozzj., adó (K2)</t>
  </si>
  <si>
    <t xml:space="preserve"> - Dologi kiadások (K3)</t>
  </si>
  <si>
    <t xml:space="preserve"> - Ellátottak pénzbeli juttatásai (K4)</t>
  </si>
  <si>
    <t xml:space="preserve"> - Működési célú kiadás (K5)</t>
  </si>
  <si>
    <t xml:space="preserve"> - elvonások és befizetések (K502)</t>
  </si>
  <si>
    <t xml:space="preserve"> - egyéb műk.célú támogatás ÁHB</t>
  </si>
  <si>
    <t xml:space="preserve"> - egyéb műk.célú támogatás ÁHK</t>
  </si>
  <si>
    <t xml:space="preserve"> - tartalékok</t>
  </si>
  <si>
    <t>Működési kiadás összesen</t>
  </si>
  <si>
    <t>II. Beruházási feladatak</t>
  </si>
  <si>
    <t xml:space="preserve">  -Immateriális javak beszerzése</t>
  </si>
  <si>
    <t xml:space="preserve"> - Ingatlanok beszerzése</t>
  </si>
  <si>
    <t xml:space="preserve"> - Informatikai eszközök</t>
  </si>
  <si>
    <t xml:space="preserve"> - Egyéb tárgyi eszközök</t>
  </si>
  <si>
    <t xml:space="preserve"> - beruházások áfája</t>
  </si>
  <si>
    <t>Beruházások összesen K64</t>
  </si>
  <si>
    <t>III. Felújítási feladatok feladatok</t>
  </si>
  <si>
    <t xml:space="preserve">  -Ingatlanok felújítása</t>
  </si>
  <si>
    <t xml:space="preserve"> - Felújítások áfája</t>
  </si>
  <si>
    <t>Felújítás összesen (K7)</t>
  </si>
  <si>
    <t>IV. Egyéb felhalmozási célú kiadás</t>
  </si>
  <si>
    <t xml:space="preserve"> - ÁHB egyéb felhasználási támogatás</t>
  </si>
  <si>
    <t xml:space="preserve"> - ÁHK egyéb felhasználási támogatás</t>
  </si>
  <si>
    <t>Felhalmozási célú támogatás összesen (K8)</t>
  </si>
  <si>
    <t>Költségvetési kiadások összesen:</t>
  </si>
  <si>
    <t>V. Finanszírozási kiadások</t>
  </si>
  <si>
    <t xml:space="preserve"> - Állami támogatás megelőleg. visszafiz.</t>
  </si>
  <si>
    <t xml:space="preserve"> - Pénzeszközök lekötött bankbetétek elhely.</t>
  </si>
  <si>
    <t>Finanszírozási kiadások összesen (K9)</t>
  </si>
  <si>
    <t>Kiadások mindösszesen</t>
  </si>
  <si>
    <t>Központi, irányító szervi támogatások</t>
  </si>
  <si>
    <t>Létszám: (fő)</t>
  </si>
  <si>
    <t>Mindösszesen:</t>
  </si>
  <si>
    <t>6/2020. (VII.6.)  Kt.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</si>
</sst>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[Red]\-#,##0\ "/>
    <numFmt numFmtId="165" formatCode="_-* #,##0.00,_F_t_-;\-* #,##0.00,_F_t_-;_-* \-??\ _F_t_-;_-@_-"/>
  </numFmts>
  <fonts count="9" x14ac:knownFonts="1">
    <font>
      <sz val="10"/>
      <name val="Arial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8"/>
      <name val="Times New Roman"/>
      <family val="1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8">
    <xf numFmtId="0" fontId="0" fillId="0" borderId="0"/>
    <xf numFmtId="165" fontId="6" fillId="0" borderId="0" applyBorder="0" applyProtection="0"/>
    <xf numFmtId="9" fontId="6" fillId="0" borderId="0" applyBorder="0" applyProtection="0"/>
    <xf numFmtId="9" fontId="6" fillId="0" borderId="0" applyBorder="0" applyProtection="0"/>
    <xf numFmtId="0" fontId="7" fillId="0" borderId="0"/>
    <xf numFmtId="0" fontId="8" fillId="0" borderId="0"/>
    <xf numFmtId="0" fontId="6" fillId="0" borderId="0"/>
    <xf numFmtId="9" fontId="6" fillId="0" borderId="0" applyBorder="0" applyProtection="0"/>
  </cellStyleXfs>
  <cellXfs count="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/>
    <xf numFmtId="164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4" fillId="2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left" vertical="center" indent="1"/>
    </xf>
    <xf numFmtId="164" fontId="1" fillId="2" borderId="1" xfId="0" applyNumberFormat="1" applyFont="1" applyFill="1" applyBorder="1" applyAlignment="1">
      <alignment vertical="center"/>
    </xf>
    <xf numFmtId="0" fontId="5" fillId="0" borderId="1" xfId="0" applyFont="1" applyBorder="1" applyAlignment="1">
      <alignment horizontal="left" vertical="center" indent="2"/>
    </xf>
    <xf numFmtId="164" fontId="5" fillId="0" borderId="1" xfId="0" applyNumberFormat="1" applyFont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164" fontId="3" fillId="3" borderId="1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1" fillId="0" borderId="1" xfId="0" applyFont="1" applyFill="1" applyBorder="1" applyAlignment="1">
      <alignment horizontal="left" vertical="center" indent="1"/>
    </xf>
    <xf numFmtId="164" fontId="1" fillId="0" borderId="1" xfId="0" applyNumberFormat="1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vertical="center" wrapText="1"/>
    </xf>
  </cellXfs>
  <cellStyles count="8">
    <cellStyle name="Ezres 2" xfId="1"/>
    <cellStyle name="Magyarázó szöveg 2" xfId="2"/>
    <cellStyle name="Magyarázó szöveg 3" xfId="3"/>
    <cellStyle name="Normál" xfId="0" builtinId="0"/>
    <cellStyle name="Normál 2" xfId="4"/>
    <cellStyle name="Normál 2 2" xfId="5"/>
    <cellStyle name="Normál 3" xfId="6"/>
    <cellStyle name="Százalék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2"/>
  <sheetViews>
    <sheetView tabSelected="1" workbookViewId="0">
      <pane xSplit="2" topLeftCell="C1" activePane="topRight" state="frozen"/>
      <selection activeCell="B1" sqref="B1"/>
      <selection pane="topRight" activeCell="B4" sqref="B4"/>
    </sheetView>
  </sheetViews>
  <sheetFormatPr defaultColWidth="9.109375" defaultRowHeight="13.2" x14ac:dyDescent="0.25"/>
  <cols>
    <col min="1" max="1" width="3.6640625" style="26" customWidth="1"/>
    <col min="2" max="2" width="39.88671875" style="1" customWidth="1"/>
    <col min="3" max="3" width="12.5546875" style="4" customWidth="1"/>
    <col min="4" max="4" width="13.33203125" style="4" customWidth="1"/>
    <col min="5" max="5" width="12.88671875" style="4" customWidth="1"/>
    <col min="6" max="6" width="12.44140625" style="4" customWidth="1"/>
    <col min="7" max="8" width="13" style="4" customWidth="1"/>
    <col min="9" max="9" width="10.88671875" style="4" bestFit="1" customWidth="1"/>
    <col min="10" max="10" width="11.88671875" style="4" bestFit="1" customWidth="1"/>
    <col min="11" max="11" width="11.88671875" style="4" customWidth="1"/>
    <col min="12" max="12" width="10.88671875" style="4" bestFit="1" customWidth="1"/>
    <col min="13" max="13" width="11.6640625" style="4" bestFit="1" customWidth="1"/>
    <col min="14" max="14" width="10.44140625" style="4" customWidth="1"/>
    <col min="15" max="16384" width="9.109375" style="1"/>
  </cols>
  <sheetData>
    <row r="1" spans="1:14" x14ac:dyDescent="0.25">
      <c r="B1" s="2" t="s">
        <v>0</v>
      </c>
      <c r="C1" s="3" t="s">
        <v>47</v>
      </c>
    </row>
    <row r="2" spans="1:14" x14ac:dyDescent="0.25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x14ac:dyDescent="0.25">
      <c r="B3" s="28" t="s">
        <v>2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4" ht="41.25" customHeight="1" x14ac:dyDescent="0.25">
      <c r="A4" s="27"/>
      <c r="B4" s="6" t="s">
        <v>3</v>
      </c>
      <c r="C4" s="29" t="s">
        <v>4</v>
      </c>
      <c r="D4" s="30"/>
      <c r="E4" s="30"/>
      <c r="F4" s="31" t="s">
        <v>5</v>
      </c>
      <c r="G4" s="32"/>
      <c r="H4" s="32"/>
      <c r="I4" s="31" t="s">
        <v>6</v>
      </c>
      <c r="J4" s="32"/>
      <c r="K4" s="32"/>
      <c r="L4" s="31" t="s">
        <v>7</v>
      </c>
      <c r="M4" s="32"/>
      <c r="N4" s="32"/>
    </row>
    <row r="5" spans="1:14" ht="13.8" x14ac:dyDescent="0.25">
      <c r="A5" s="27"/>
      <c r="B5" s="6"/>
      <c r="C5" s="7" t="s">
        <v>8</v>
      </c>
      <c r="D5" s="7" t="s">
        <v>9</v>
      </c>
      <c r="E5" s="7" t="s">
        <v>10</v>
      </c>
      <c r="F5" s="8" t="s">
        <v>8</v>
      </c>
      <c r="G5" s="8" t="s">
        <v>9</v>
      </c>
      <c r="H5" s="8" t="s">
        <v>10</v>
      </c>
      <c r="I5" s="8" t="s">
        <v>8</v>
      </c>
      <c r="J5" s="8" t="s">
        <v>11</v>
      </c>
      <c r="K5" s="8" t="s">
        <v>10</v>
      </c>
      <c r="L5" s="8" t="s">
        <v>8</v>
      </c>
      <c r="M5" s="8" t="s">
        <v>11</v>
      </c>
      <c r="N5" s="8" t="s">
        <v>10</v>
      </c>
    </row>
    <row r="6" spans="1:14" x14ac:dyDescent="0.25">
      <c r="A6" s="27">
        <v>1</v>
      </c>
      <c r="B6" s="5" t="s">
        <v>12</v>
      </c>
      <c r="C6" s="9"/>
      <c r="D6" s="9"/>
      <c r="E6" s="9"/>
      <c r="F6" s="10"/>
      <c r="G6" s="10"/>
      <c r="H6" s="10"/>
      <c r="I6" s="10"/>
      <c r="J6" s="10"/>
      <c r="K6" s="10"/>
      <c r="L6" s="10"/>
      <c r="M6" s="10"/>
      <c r="N6" s="10"/>
    </row>
    <row r="7" spans="1:14" x14ac:dyDescent="0.25">
      <c r="A7" s="27">
        <f>A6+1</f>
        <v>2</v>
      </c>
      <c r="B7" s="11" t="s">
        <v>13</v>
      </c>
      <c r="C7" s="12">
        <f>F7+I7+L7</f>
        <v>155045500</v>
      </c>
      <c r="D7" s="12">
        <f t="shared" ref="D7:E15" si="0">G7+J7+M7</f>
        <v>175223231</v>
      </c>
      <c r="E7" s="12">
        <f t="shared" si="0"/>
        <v>167162033</v>
      </c>
      <c r="F7" s="10">
        <v>85276000</v>
      </c>
      <c r="G7" s="10">
        <v>94746890</v>
      </c>
      <c r="H7" s="10">
        <v>89259187</v>
      </c>
      <c r="I7" s="10">
        <v>54675500</v>
      </c>
      <c r="J7" s="10">
        <v>63304246</v>
      </c>
      <c r="K7" s="10">
        <v>62052811</v>
      </c>
      <c r="L7" s="10">
        <v>15094000</v>
      </c>
      <c r="M7" s="10">
        <v>17172095</v>
      </c>
      <c r="N7" s="10">
        <v>15850035</v>
      </c>
    </row>
    <row r="8" spans="1:14" x14ac:dyDescent="0.25">
      <c r="A8" s="27">
        <f t="shared" ref="A8:A39" si="1">A7+1</f>
        <v>3</v>
      </c>
      <c r="B8" s="11" t="s">
        <v>14</v>
      </c>
      <c r="C8" s="12">
        <f t="shared" ref="C8:C15" si="2">F8+I8+L8</f>
        <v>31381396</v>
      </c>
      <c r="D8" s="12">
        <f t="shared" si="0"/>
        <v>33073866</v>
      </c>
      <c r="E8" s="12">
        <f t="shared" si="0"/>
        <v>31538920</v>
      </c>
      <c r="F8" s="10">
        <v>17239396</v>
      </c>
      <c r="G8" s="10">
        <v>17441857</v>
      </c>
      <c r="H8" s="10">
        <v>16604632</v>
      </c>
      <c r="I8" s="10">
        <v>11052000</v>
      </c>
      <c r="J8" s="10">
        <v>12204516</v>
      </c>
      <c r="K8" s="10">
        <v>11857904</v>
      </c>
      <c r="L8" s="10">
        <v>3090000</v>
      </c>
      <c r="M8" s="10">
        <v>3427493</v>
      </c>
      <c r="N8" s="10">
        <v>3076384</v>
      </c>
    </row>
    <row r="9" spans="1:14" x14ac:dyDescent="0.25">
      <c r="A9" s="27">
        <f t="shared" si="1"/>
        <v>4</v>
      </c>
      <c r="B9" s="11" t="s">
        <v>15</v>
      </c>
      <c r="C9" s="12">
        <f t="shared" si="2"/>
        <v>181894927</v>
      </c>
      <c r="D9" s="12">
        <f t="shared" si="0"/>
        <v>240510663</v>
      </c>
      <c r="E9" s="12">
        <f t="shared" si="0"/>
        <v>198051460</v>
      </c>
      <c r="F9" s="10">
        <v>142001927</v>
      </c>
      <c r="G9" s="10">
        <v>195460215</v>
      </c>
      <c r="H9" s="10">
        <v>156242722</v>
      </c>
      <c r="I9" s="10">
        <v>27180000</v>
      </c>
      <c r="J9" s="10">
        <v>30331282</v>
      </c>
      <c r="K9" s="10">
        <v>29705769</v>
      </c>
      <c r="L9" s="10">
        <v>12713000</v>
      </c>
      <c r="M9" s="10">
        <v>14719166</v>
      </c>
      <c r="N9" s="10">
        <v>12102969</v>
      </c>
    </row>
    <row r="10" spans="1:14" x14ac:dyDescent="0.25">
      <c r="A10" s="27">
        <f t="shared" si="1"/>
        <v>5</v>
      </c>
      <c r="B10" s="11" t="s">
        <v>16</v>
      </c>
      <c r="C10" s="12">
        <f t="shared" si="2"/>
        <v>8700000</v>
      </c>
      <c r="D10" s="12">
        <f t="shared" si="0"/>
        <v>8700000</v>
      </c>
      <c r="E10" s="12">
        <f t="shared" si="0"/>
        <v>6647625</v>
      </c>
      <c r="F10" s="10">
        <v>8700000</v>
      </c>
      <c r="G10" s="10">
        <f>+F10</f>
        <v>8700000</v>
      </c>
      <c r="H10" s="10">
        <v>6647625</v>
      </c>
      <c r="I10" s="10"/>
      <c r="J10" s="10"/>
      <c r="K10" s="10"/>
      <c r="L10" s="10"/>
      <c r="M10" s="10"/>
      <c r="N10" s="10"/>
    </row>
    <row r="11" spans="1:14" x14ac:dyDescent="0.25">
      <c r="A11" s="27">
        <f t="shared" si="1"/>
        <v>6</v>
      </c>
      <c r="B11" s="11" t="s">
        <v>17</v>
      </c>
      <c r="C11" s="12">
        <f t="shared" si="2"/>
        <v>288134759</v>
      </c>
      <c r="D11" s="12">
        <f t="shared" si="0"/>
        <v>390891755</v>
      </c>
      <c r="E11" s="12">
        <f t="shared" si="0"/>
        <v>283905524</v>
      </c>
      <c r="F11" s="10">
        <f>SUM(F12:F15)</f>
        <v>287727759</v>
      </c>
      <c r="G11" s="10">
        <f t="shared" ref="G11:H11" si="3">SUM(G12:G15)</f>
        <v>390819255</v>
      </c>
      <c r="H11" s="10">
        <f t="shared" si="3"/>
        <v>283833060</v>
      </c>
      <c r="I11" s="10">
        <v>407000</v>
      </c>
      <c r="J11" s="10">
        <v>72500</v>
      </c>
      <c r="K11" s="10">
        <v>72464</v>
      </c>
      <c r="L11" s="10"/>
      <c r="M11" s="10"/>
      <c r="N11" s="10"/>
    </row>
    <row r="12" spans="1:14" x14ac:dyDescent="0.25">
      <c r="A12" s="27">
        <f t="shared" si="1"/>
        <v>7</v>
      </c>
      <c r="B12" s="13" t="s">
        <v>18</v>
      </c>
      <c r="C12" s="12">
        <f t="shared" si="2"/>
        <v>62834077</v>
      </c>
      <c r="D12" s="12">
        <f t="shared" si="0"/>
        <v>62834077</v>
      </c>
      <c r="E12" s="12">
        <f t="shared" si="0"/>
        <v>62833785</v>
      </c>
      <c r="F12" s="14">
        <v>62834077</v>
      </c>
      <c r="G12" s="14">
        <v>62834077</v>
      </c>
      <c r="H12" s="14">
        <v>62833785</v>
      </c>
      <c r="I12" s="10"/>
      <c r="J12" s="10"/>
      <c r="K12" s="10"/>
      <c r="L12" s="10"/>
      <c r="M12" s="10"/>
      <c r="N12" s="10"/>
    </row>
    <row r="13" spans="1:14" x14ac:dyDescent="0.25">
      <c r="A13" s="27">
        <f t="shared" si="1"/>
        <v>8</v>
      </c>
      <c r="B13" s="13" t="s">
        <v>19</v>
      </c>
      <c r="C13" s="12">
        <f t="shared" si="2"/>
        <v>167469460</v>
      </c>
      <c r="D13" s="12">
        <f t="shared" si="0"/>
        <v>181768756</v>
      </c>
      <c r="E13" s="12">
        <f t="shared" si="0"/>
        <v>176825364</v>
      </c>
      <c r="F13" s="14">
        <v>167469460</v>
      </c>
      <c r="G13" s="14">
        <v>181768756</v>
      </c>
      <c r="H13" s="14">
        <v>176825364</v>
      </c>
      <c r="I13" s="10"/>
      <c r="J13" s="10"/>
      <c r="K13" s="10"/>
      <c r="L13" s="10"/>
      <c r="M13" s="10"/>
      <c r="N13" s="10"/>
    </row>
    <row r="14" spans="1:14" x14ac:dyDescent="0.25">
      <c r="A14" s="27">
        <f t="shared" si="1"/>
        <v>9</v>
      </c>
      <c r="B14" s="13" t="s">
        <v>20</v>
      </c>
      <c r="C14" s="12">
        <f t="shared" si="2"/>
        <v>32424222</v>
      </c>
      <c r="D14" s="12">
        <f t="shared" si="0"/>
        <v>44667321</v>
      </c>
      <c r="E14" s="12">
        <f t="shared" si="0"/>
        <v>44173911</v>
      </c>
      <c r="F14" s="14">
        <v>32424222</v>
      </c>
      <c r="G14" s="14">
        <v>44667321</v>
      </c>
      <c r="H14" s="14">
        <v>44173911</v>
      </c>
      <c r="I14" s="10"/>
      <c r="J14" s="10"/>
      <c r="K14" s="10"/>
      <c r="L14" s="10"/>
      <c r="M14" s="10"/>
      <c r="N14" s="10"/>
    </row>
    <row r="15" spans="1:14" x14ac:dyDescent="0.25">
      <c r="A15" s="27">
        <f t="shared" si="1"/>
        <v>10</v>
      </c>
      <c r="B15" s="13" t="s">
        <v>21</v>
      </c>
      <c r="C15" s="12">
        <f t="shared" si="2"/>
        <v>25000000</v>
      </c>
      <c r="D15" s="12">
        <f t="shared" si="0"/>
        <v>101549101</v>
      </c>
      <c r="E15" s="12">
        <f t="shared" si="0"/>
        <v>0</v>
      </c>
      <c r="F15" s="14">
        <v>25000000</v>
      </c>
      <c r="G15" s="14">
        <v>101549101</v>
      </c>
      <c r="H15" s="14"/>
      <c r="I15" s="10"/>
      <c r="J15" s="10"/>
      <c r="K15" s="10"/>
      <c r="L15" s="10"/>
      <c r="M15" s="10"/>
      <c r="N15" s="10"/>
    </row>
    <row r="16" spans="1:14" ht="13.8" x14ac:dyDescent="0.25">
      <c r="A16" s="27">
        <f t="shared" si="1"/>
        <v>11</v>
      </c>
      <c r="B16" s="15" t="s">
        <v>22</v>
      </c>
      <c r="C16" s="16">
        <f t="shared" ref="C16:E16" si="4">C7+C8+C9+C10+C11</f>
        <v>665156582</v>
      </c>
      <c r="D16" s="16">
        <f t="shared" si="4"/>
        <v>848399515</v>
      </c>
      <c r="E16" s="16">
        <f t="shared" si="4"/>
        <v>687305562</v>
      </c>
      <c r="F16" s="16">
        <f>F7+F8+F9+F10+F11</f>
        <v>540945082</v>
      </c>
      <c r="G16" s="16">
        <f>G7+G8+G9+G10+G11</f>
        <v>707168217</v>
      </c>
      <c r="H16" s="16">
        <f>H7+H8+H9+H10+H11</f>
        <v>552587226</v>
      </c>
      <c r="I16" s="16">
        <f t="shared" ref="I16:N16" si="5">SUM(I7:I15)</f>
        <v>93314500</v>
      </c>
      <c r="J16" s="16">
        <f t="shared" si="5"/>
        <v>105912544</v>
      </c>
      <c r="K16" s="16">
        <f t="shared" si="5"/>
        <v>103688948</v>
      </c>
      <c r="L16" s="16">
        <f t="shared" si="5"/>
        <v>30897000</v>
      </c>
      <c r="M16" s="16">
        <f t="shared" si="5"/>
        <v>35318754</v>
      </c>
      <c r="N16" s="16">
        <f t="shared" si="5"/>
        <v>31029388</v>
      </c>
    </row>
    <row r="17" spans="1:14" ht="13.8" x14ac:dyDescent="0.25">
      <c r="A17" s="27">
        <f t="shared" si="1"/>
        <v>12</v>
      </c>
      <c r="B17" s="5" t="s">
        <v>23</v>
      </c>
      <c r="C17" s="17"/>
      <c r="D17" s="17"/>
      <c r="E17" s="18"/>
      <c r="F17" s="10"/>
      <c r="G17" s="10"/>
      <c r="H17" s="10"/>
      <c r="I17" s="10"/>
      <c r="J17" s="10"/>
      <c r="K17" s="10"/>
      <c r="L17" s="10"/>
      <c r="M17" s="10"/>
      <c r="N17" s="10"/>
    </row>
    <row r="18" spans="1:14" x14ac:dyDescent="0.25">
      <c r="A18" s="27">
        <f t="shared" si="1"/>
        <v>13</v>
      </c>
      <c r="B18" s="11" t="s">
        <v>24</v>
      </c>
      <c r="C18" s="12">
        <f t="shared" ref="C18:E22" si="6">F18+I18+L18</f>
        <v>650000</v>
      </c>
      <c r="D18" s="12">
        <f t="shared" si="6"/>
        <v>650000</v>
      </c>
      <c r="E18" s="12">
        <f t="shared" si="6"/>
        <v>650000</v>
      </c>
      <c r="F18" s="10">
        <v>650000</v>
      </c>
      <c r="G18" s="10">
        <f>F18</f>
        <v>650000</v>
      </c>
      <c r="H18" s="10">
        <v>650000</v>
      </c>
      <c r="I18" s="10"/>
      <c r="J18" s="10"/>
      <c r="K18" s="10"/>
      <c r="L18" s="10"/>
      <c r="M18" s="10"/>
      <c r="N18" s="10"/>
    </row>
    <row r="19" spans="1:14" x14ac:dyDescent="0.25">
      <c r="A19" s="27">
        <f t="shared" si="1"/>
        <v>14</v>
      </c>
      <c r="B19" s="11" t="s">
        <v>25</v>
      </c>
      <c r="C19" s="12">
        <f t="shared" si="6"/>
        <v>151127760</v>
      </c>
      <c r="D19" s="12">
        <f t="shared" si="6"/>
        <v>160115139</v>
      </c>
      <c r="E19" s="12">
        <f t="shared" si="6"/>
        <v>155444691</v>
      </c>
      <c r="F19" s="10">
        <v>151127760</v>
      </c>
      <c r="G19" s="10">
        <v>160115139</v>
      </c>
      <c r="H19" s="10">
        <v>155444691</v>
      </c>
      <c r="I19" s="10"/>
      <c r="J19" s="10"/>
      <c r="K19" s="10"/>
      <c r="L19" s="10"/>
      <c r="M19" s="10"/>
      <c r="N19" s="10"/>
    </row>
    <row r="20" spans="1:14" x14ac:dyDescent="0.25">
      <c r="A20" s="27">
        <f t="shared" si="1"/>
        <v>15</v>
      </c>
      <c r="B20" s="11" t="s">
        <v>26</v>
      </c>
      <c r="C20" s="12">
        <f t="shared" si="6"/>
        <v>109000</v>
      </c>
      <c r="D20" s="12">
        <f t="shared" si="6"/>
        <v>451079</v>
      </c>
      <c r="E20" s="12">
        <f t="shared" si="6"/>
        <v>403865</v>
      </c>
      <c r="F20" s="10"/>
      <c r="G20" s="10">
        <v>173858</v>
      </c>
      <c r="H20" s="10">
        <v>173220</v>
      </c>
      <c r="I20" s="10">
        <v>109000</v>
      </c>
      <c r="J20" s="10">
        <f>I20</f>
        <v>109000</v>
      </c>
      <c r="K20" s="10">
        <v>80079</v>
      </c>
      <c r="L20" s="10"/>
      <c r="M20" s="10">
        <v>168221</v>
      </c>
      <c r="N20" s="10">
        <v>150566</v>
      </c>
    </row>
    <row r="21" spans="1:14" x14ac:dyDescent="0.25">
      <c r="A21" s="27">
        <f t="shared" si="1"/>
        <v>16</v>
      </c>
      <c r="B21" s="11" t="s">
        <v>27</v>
      </c>
      <c r="C21" s="12">
        <f t="shared" si="6"/>
        <v>4915000</v>
      </c>
      <c r="D21" s="12">
        <f t="shared" si="6"/>
        <v>17025039</v>
      </c>
      <c r="E21" s="12">
        <f t="shared" si="6"/>
        <v>12536497</v>
      </c>
      <c r="F21" s="10">
        <v>3630000</v>
      </c>
      <c r="G21" s="10">
        <v>16770023</v>
      </c>
      <c r="H21" s="10">
        <v>12349679</v>
      </c>
      <c r="I21" s="10"/>
      <c r="J21" s="10">
        <v>12000</v>
      </c>
      <c r="K21" s="10">
        <v>11417</v>
      </c>
      <c r="L21" s="10">
        <v>1285000</v>
      </c>
      <c r="M21" s="10">
        <v>243016</v>
      </c>
      <c r="N21" s="10">
        <v>175401</v>
      </c>
    </row>
    <row r="22" spans="1:14" x14ac:dyDescent="0.25">
      <c r="A22" s="27">
        <f t="shared" si="1"/>
        <v>17</v>
      </c>
      <c r="B22" s="11" t="s">
        <v>28</v>
      </c>
      <c r="C22" s="12">
        <f t="shared" si="6"/>
        <v>1410800</v>
      </c>
      <c r="D22" s="12">
        <f t="shared" si="6"/>
        <v>21936072</v>
      </c>
      <c r="E22" s="12">
        <f t="shared" si="6"/>
        <v>20808513</v>
      </c>
      <c r="F22" s="10">
        <v>1156800</v>
      </c>
      <c r="G22" s="10">
        <v>21791145</v>
      </c>
      <c r="H22" s="10">
        <v>20695797</v>
      </c>
      <c r="I22" s="10">
        <v>35000</v>
      </c>
      <c r="J22" s="10">
        <f>I22</f>
        <v>35000</v>
      </c>
      <c r="K22" s="10">
        <v>24704</v>
      </c>
      <c r="L22" s="10">
        <v>219000</v>
      </c>
      <c r="M22" s="10">
        <v>109927</v>
      </c>
      <c r="N22" s="10">
        <v>88012</v>
      </c>
    </row>
    <row r="23" spans="1:14" ht="13.8" x14ac:dyDescent="0.25">
      <c r="A23" s="27">
        <f t="shared" si="1"/>
        <v>18</v>
      </c>
      <c r="B23" s="19" t="s">
        <v>29</v>
      </c>
      <c r="C23" s="20">
        <f t="shared" ref="C23:N23" si="7">SUM(C18:C22)</f>
        <v>158212560</v>
      </c>
      <c r="D23" s="20">
        <f t="shared" si="7"/>
        <v>200177329</v>
      </c>
      <c r="E23" s="20">
        <f t="shared" si="7"/>
        <v>189843566</v>
      </c>
      <c r="F23" s="20">
        <f t="shared" si="7"/>
        <v>156564560</v>
      </c>
      <c r="G23" s="20">
        <f>SUM(G18:G22)</f>
        <v>199500165</v>
      </c>
      <c r="H23" s="20">
        <f t="shared" si="7"/>
        <v>189313387</v>
      </c>
      <c r="I23" s="20">
        <f t="shared" si="7"/>
        <v>144000</v>
      </c>
      <c r="J23" s="20">
        <f t="shared" si="7"/>
        <v>156000</v>
      </c>
      <c r="K23" s="20">
        <f t="shared" si="7"/>
        <v>116200</v>
      </c>
      <c r="L23" s="20">
        <f t="shared" si="7"/>
        <v>1504000</v>
      </c>
      <c r="M23" s="20">
        <f t="shared" si="7"/>
        <v>521164</v>
      </c>
      <c r="N23" s="20">
        <f t="shared" si="7"/>
        <v>413979</v>
      </c>
    </row>
    <row r="24" spans="1:14" ht="13.8" x14ac:dyDescent="0.25">
      <c r="A24" s="27">
        <f t="shared" si="1"/>
        <v>19</v>
      </c>
      <c r="B24" s="5" t="s">
        <v>30</v>
      </c>
      <c r="C24" s="17"/>
      <c r="D24" s="17"/>
      <c r="E24" s="18"/>
      <c r="F24" s="10"/>
      <c r="G24" s="10"/>
      <c r="H24" s="10"/>
      <c r="I24" s="10"/>
      <c r="J24" s="10"/>
      <c r="K24" s="10"/>
      <c r="L24" s="10"/>
      <c r="M24" s="10"/>
      <c r="N24" s="10"/>
    </row>
    <row r="25" spans="1:14" x14ac:dyDescent="0.25">
      <c r="A25" s="27">
        <f t="shared" si="1"/>
        <v>20</v>
      </c>
      <c r="B25" s="11" t="s">
        <v>31</v>
      </c>
      <c r="C25" s="12">
        <f t="shared" ref="C25:E26" si="8">F25+I25+L25</f>
        <v>61094405</v>
      </c>
      <c r="D25" s="12">
        <f t="shared" si="8"/>
        <v>219476303</v>
      </c>
      <c r="E25" s="12">
        <f t="shared" si="8"/>
        <v>189229068</v>
      </c>
      <c r="F25" s="10">
        <v>61094405</v>
      </c>
      <c r="G25" s="10">
        <v>219476303</v>
      </c>
      <c r="H25" s="10">
        <v>189229068</v>
      </c>
      <c r="I25" s="10"/>
      <c r="J25" s="10"/>
      <c r="K25" s="10"/>
      <c r="L25" s="10"/>
      <c r="M25" s="10"/>
      <c r="N25" s="10"/>
    </row>
    <row r="26" spans="1:14" x14ac:dyDescent="0.25">
      <c r="A26" s="27">
        <f t="shared" si="1"/>
        <v>21</v>
      </c>
      <c r="B26" s="11" t="s">
        <v>32</v>
      </c>
      <c r="C26" s="12">
        <f t="shared" si="8"/>
        <v>4787801</v>
      </c>
      <c r="D26" s="12">
        <f t="shared" si="8"/>
        <v>11047582</v>
      </c>
      <c r="E26" s="12">
        <f t="shared" si="8"/>
        <v>2880828</v>
      </c>
      <c r="F26" s="10">
        <v>4787801</v>
      </c>
      <c r="G26" s="10">
        <v>11047582</v>
      </c>
      <c r="H26" s="10">
        <v>2880828</v>
      </c>
      <c r="I26" s="10"/>
      <c r="J26" s="10"/>
      <c r="K26" s="10"/>
      <c r="L26" s="10"/>
      <c r="M26" s="10"/>
      <c r="N26" s="10"/>
    </row>
    <row r="27" spans="1:14" ht="13.8" x14ac:dyDescent="0.25">
      <c r="A27" s="27">
        <f t="shared" si="1"/>
        <v>22</v>
      </c>
      <c r="B27" s="19" t="s">
        <v>33</v>
      </c>
      <c r="C27" s="20">
        <f t="shared" ref="C27:N27" si="9">SUM(C25:C26)</f>
        <v>65882206</v>
      </c>
      <c r="D27" s="20">
        <f t="shared" si="9"/>
        <v>230523885</v>
      </c>
      <c r="E27" s="20">
        <f t="shared" si="9"/>
        <v>192109896</v>
      </c>
      <c r="F27" s="20">
        <f t="shared" si="9"/>
        <v>65882206</v>
      </c>
      <c r="G27" s="20">
        <f t="shared" si="9"/>
        <v>230523885</v>
      </c>
      <c r="H27" s="20">
        <f t="shared" si="9"/>
        <v>192109896</v>
      </c>
      <c r="I27" s="20">
        <f t="shared" si="9"/>
        <v>0</v>
      </c>
      <c r="J27" s="20">
        <f t="shared" si="9"/>
        <v>0</v>
      </c>
      <c r="K27" s="20">
        <f t="shared" si="9"/>
        <v>0</v>
      </c>
      <c r="L27" s="20">
        <f t="shared" si="9"/>
        <v>0</v>
      </c>
      <c r="M27" s="20">
        <f t="shared" si="9"/>
        <v>0</v>
      </c>
      <c r="N27" s="20">
        <f t="shared" si="9"/>
        <v>0</v>
      </c>
    </row>
    <row r="28" spans="1:14" ht="13.8" x14ac:dyDescent="0.25">
      <c r="A28" s="27">
        <f t="shared" si="1"/>
        <v>23</v>
      </c>
      <c r="B28" s="5" t="s">
        <v>34</v>
      </c>
      <c r="C28" s="17"/>
      <c r="D28" s="17"/>
      <c r="E28" s="18"/>
      <c r="F28" s="10"/>
      <c r="G28" s="10"/>
      <c r="H28" s="10"/>
      <c r="I28" s="10"/>
      <c r="J28" s="10"/>
      <c r="K28" s="10"/>
      <c r="L28" s="10"/>
      <c r="M28" s="10"/>
      <c r="N28" s="10"/>
    </row>
    <row r="29" spans="1:14" x14ac:dyDescent="0.25">
      <c r="A29" s="27">
        <f t="shared" si="1"/>
        <v>24</v>
      </c>
      <c r="B29" s="11" t="s">
        <v>35</v>
      </c>
      <c r="C29" s="12">
        <f t="shared" ref="C29:E30" si="10">F29+I29+L29</f>
        <v>61000000</v>
      </c>
      <c r="D29" s="12">
        <f t="shared" si="10"/>
        <v>61000000</v>
      </c>
      <c r="E29" s="12">
        <f t="shared" si="10"/>
        <v>0</v>
      </c>
      <c r="F29" s="10">
        <v>61000000</v>
      </c>
      <c r="G29" s="10">
        <f>F29</f>
        <v>61000000</v>
      </c>
      <c r="H29" s="10"/>
      <c r="I29" s="10"/>
      <c r="J29" s="10"/>
      <c r="K29" s="10"/>
      <c r="L29" s="10"/>
      <c r="M29" s="10"/>
      <c r="N29" s="10"/>
    </row>
    <row r="30" spans="1:14" x14ac:dyDescent="0.25">
      <c r="A30" s="27">
        <f t="shared" si="1"/>
        <v>25</v>
      </c>
      <c r="B30" s="11" t="s">
        <v>36</v>
      </c>
      <c r="C30" s="12">
        <f t="shared" si="10"/>
        <v>4000000</v>
      </c>
      <c r="D30" s="12">
        <f t="shared" si="10"/>
        <v>4000000</v>
      </c>
      <c r="E30" s="12">
        <f t="shared" si="10"/>
        <v>2480000</v>
      </c>
      <c r="F30" s="10">
        <v>4000000</v>
      </c>
      <c r="G30" s="10">
        <f>F30</f>
        <v>4000000</v>
      </c>
      <c r="H30" s="10">
        <v>2480000</v>
      </c>
      <c r="I30" s="10"/>
      <c r="J30" s="10"/>
      <c r="K30" s="10"/>
      <c r="L30" s="10"/>
      <c r="M30" s="10"/>
      <c r="N30" s="10"/>
    </row>
    <row r="31" spans="1:14" ht="13.8" x14ac:dyDescent="0.25">
      <c r="A31" s="27">
        <f t="shared" si="1"/>
        <v>26</v>
      </c>
      <c r="B31" s="19" t="s">
        <v>37</v>
      </c>
      <c r="C31" s="20">
        <f t="shared" ref="C31:E31" si="11">SUM(C29:C30)</f>
        <v>65000000</v>
      </c>
      <c r="D31" s="20">
        <f t="shared" si="11"/>
        <v>65000000</v>
      </c>
      <c r="E31" s="20">
        <f t="shared" si="11"/>
        <v>2480000</v>
      </c>
      <c r="F31" s="20">
        <f>SUM(F29:F30)</f>
        <v>65000000</v>
      </c>
      <c r="G31" s="20">
        <f t="shared" ref="G31:N31" si="12">SUM(G29:G30)</f>
        <v>65000000</v>
      </c>
      <c r="H31" s="20">
        <f t="shared" si="12"/>
        <v>2480000</v>
      </c>
      <c r="I31" s="20">
        <f t="shared" si="12"/>
        <v>0</v>
      </c>
      <c r="J31" s="20">
        <f t="shared" si="12"/>
        <v>0</v>
      </c>
      <c r="K31" s="20">
        <f t="shared" si="12"/>
        <v>0</v>
      </c>
      <c r="L31" s="20">
        <f t="shared" si="12"/>
        <v>0</v>
      </c>
      <c r="M31" s="20">
        <f t="shared" si="12"/>
        <v>0</v>
      </c>
      <c r="N31" s="20">
        <f t="shared" si="12"/>
        <v>0</v>
      </c>
    </row>
    <row r="32" spans="1:14" ht="13.8" x14ac:dyDescent="0.25">
      <c r="A32" s="27">
        <f t="shared" si="1"/>
        <v>27</v>
      </c>
      <c r="B32" s="15" t="s">
        <v>38</v>
      </c>
      <c r="C32" s="16">
        <f t="shared" ref="C32:E32" si="13">C16+C23+C27+C31</f>
        <v>954251348</v>
      </c>
      <c r="D32" s="16">
        <f t="shared" si="13"/>
        <v>1344100729</v>
      </c>
      <c r="E32" s="16">
        <f t="shared" si="13"/>
        <v>1071739024</v>
      </c>
      <c r="F32" s="16">
        <f>F16+F23+F27+F31</f>
        <v>828391848</v>
      </c>
      <c r="G32" s="16">
        <f t="shared" ref="G32:N32" si="14">G16+G23+G27+G31</f>
        <v>1202192267</v>
      </c>
      <c r="H32" s="16">
        <f t="shared" si="14"/>
        <v>936490509</v>
      </c>
      <c r="I32" s="16">
        <f>I16+I23+I27+I31</f>
        <v>93458500</v>
      </c>
      <c r="J32" s="16">
        <f t="shared" si="14"/>
        <v>106068544</v>
      </c>
      <c r="K32" s="16">
        <f t="shared" si="14"/>
        <v>103805148</v>
      </c>
      <c r="L32" s="16">
        <f t="shared" si="14"/>
        <v>32401000</v>
      </c>
      <c r="M32" s="16">
        <f t="shared" si="14"/>
        <v>35839918</v>
      </c>
      <c r="N32" s="16">
        <f t="shared" si="14"/>
        <v>31443367</v>
      </c>
    </row>
    <row r="33" spans="1:14" ht="13.8" x14ac:dyDescent="0.25">
      <c r="A33" s="27">
        <f t="shared" si="1"/>
        <v>28</v>
      </c>
      <c r="B33" s="5" t="s">
        <v>39</v>
      </c>
      <c r="C33" s="17"/>
      <c r="D33" s="17"/>
      <c r="E33" s="18"/>
      <c r="F33" s="21"/>
      <c r="G33" s="10"/>
      <c r="H33" s="10"/>
      <c r="I33" s="21"/>
      <c r="J33" s="10"/>
      <c r="K33" s="10"/>
      <c r="L33" s="21"/>
      <c r="M33" s="10"/>
      <c r="N33" s="10"/>
    </row>
    <row r="34" spans="1:14" x14ac:dyDescent="0.25">
      <c r="A34" s="27">
        <f t="shared" si="1"/>
        <v>29</v>
      </c>
      <c r="B34" s="11" t="s">
        <v>40</v>
      </c>
      <c r="C34" s="12">
        <f t="shared" ref="C34:E35" si="15">F34+I34+L34</f>
        <v>38558672</v>
      </c>
      <c r="D34" s="12">
        <f t="shared" si="15"/>
        <v>90147252</v>
      </c>
      <c r="E34" s="12">
        <f t="shared" si="15"/>
        <v>90147252</v>
      </c>
      <c r="F34" s="10">
        <v>38558672</v>
      </c>
      <c r="G34" s="10">
        <v>90147252</v>
      </c>
      <c r="H34" s="10">
        <v>90147252</v>
      </c>
      <c r="I34" s="10"/>
      <c r="J34" s="10"/>
      <c r="K34" s="10"/>
      <c r="L34" s="10"/>
      <c r="M34" s="10"/>
      <c r="N34" s="10"/>
    </row>
    <row r="35" spans="1:14" x14ac:dyDescent="0.25">
      <c r="A35" s="27">
        <f t="shared" si="1"/>
        <v>30</v>
      </c>
      <c r="B35" s="11" t="s">
        <v>41</v>
      </c>
      <c r="C35" s="12">
        <f t="shared" si="15"/>
        <v>0</v>
      </c>
      <c r="D35" s="12">
        <f t="shared" si="15"/>
        <v>0</v>
      </c>
      <c r="E35" s="12">
        <f t="shared" si="15"/>
        <v>0</v>
      </c>
      <c r="F35" s="21"/>
      <c r="G35" s="10"/>
      <c r="H35" s="10"/>
      <c r="I35" s="21"/>
      <c r="J35" s="10"/>
      <c r="K35" s="10"/>
      <c r="L35" s="21"/>
      <c r="M35" s="10"/>
      <c r="N35" s="10"/>
    </row>
    <row r="36" spans="1:14" ht="13.8" x14ac:dyDescent="0.25">
      <c r="A36" s="27">
        <f t="shared" si="1"/>
        <v>31</v>
      </c>
      <c r="B36" s="19" t="s">
        <v>42</v>
      </c>
      <c r="C36" s="20">
        <f t="shared" ref="C36:N36" si="16">SUM(C34:C35)</f>
        <v>38558672</v>
      </c>
      <c r="D36" s="20">
        <f t="shared" si="16"/>
        <v>90147252</v>
      </c>
      <c r="E36" s="20">
        <f t="shared" si="16"/>
        <v>90147252</v>
      </c>
      <c r="F36" s="20">
        <f t="shared" si="16"/>
        <v>38558672</v>
      </c>
      <c r="G36" s="20">
        <f t="shared" si="16"/>
        <v>90147252</v>
      </c>
      <c r="H36" s="20">
        <f t="shared" si="16"/>
        <v>90147252</v>
      </c>
      <c r="I36" s="20">
        <f t="shared" si="16"/>
        <v>0</v>
      </c>
      <c r="J36" s="20">
        <f t="shared" si="16"/>
        <v>0</v>
      </c>
      <c r="K36" s="20">
        <f t="shared" si="16"/>
        <v>0</v>
      </c>
      <c r="L36" s="20">
        <f t="shared" si="16"/>
        <v>0</v>
      </c>
      <c r="M36" s="20">
        <f t="shared" si="16"/>
        <v>0</v>
      </c>
      <c r="N36" s="20">
        <f t="shared" si="16"/>
        <v>0</v>
      </c>
    </row>
    <row r="37" spans="1:14" ht="13.8" x14ac:dyDescent="0.25">
      <c r="A37" s="27">
        <f t="shared" si="1"/>
        <v>32</v>
      </c>
      <c r="B37" s="6" t="s">
        <v>43</v>
      </c>
      <c r="C37" s="20">
        <f t="shared" ref="C37:N37" si="17">C32+C36</f>
        <v>992810020</v>
      </c>
      <c r="D37" s="20">
        <f t="shared" si="17"/>
        <v>1434247981</v>
      </c>
      <c r="E37" s="20">
        <f t="shared" si="17"/>
        <v>1161886276</v>
      </c>
      <c r="F37" s="20">
        <f t="shared" si="17"/>
        <v>866950520</v>
      </c>
      <c r="G37" s="20">
        <f t="shared" si="17"/>
        <v>1292339519</v>
      </c>
      <c r="H37" s="20">
        <f t="shared" si="17"/>
        <v>1026637761</v>
      </c>
      <c r="I37" s="20">
        <f t="shared" si="17"/>
        <v>93458500</v>
      </c>
      <c r="J37" s="20">
        <f t="shared" si="17"/>
        <v>106068544</v>
      </c>
      <c r="K37" s="20">
        <f t="shared" si="17"/>
        <v>103805148</v>
      </c>
      <c r="L37" s="20">
        <f t="shared" si="17"/>
        <v>32401000</v>
      </c>
      <c r="M37" s="20">
        <f t="shared" si="17"/>
        <v>35839918</v>
      </c>
      <c r="N37" s="20">
        <f t="shared" si="17"/>
        <v>31443367</v>
      </c>
    </row>
    <row r="38" spans="1:14" x14ac:dyDescent="0.25">
      <c r="A38" s="27">
        <f t="shared" si="1"/>
        <v>33</v>
      </c>
      <c r="B38" s="22" t="s">
        <v>44</v>
      </c>
      <c r="C38" s="12">
        <f>F38+I38+L38</f>
        <v>116583882</v>
      </c>
      <c r="D38" s="12">
        <f t="shared" ref="D38:E38" si="18">G38+J38+M38</f>
        <v>125571969</v>
      </c>
      <c r="E38" s="12">
        <f t="shared" si="18"/>
        <v>120244230</v>
      </c>
      <c r="F38" s="23">
        <v>116583882</v>
      </c>
      <c r="G38" s="23">
        <v>125571969</v>
      </c>
      <c r="H38" s="23">
        <v>120244230</v>
      </c>
      <c r="I38" s="23"/>
      <c r="J38" s="23"/>
      <c r="K38" s="23"/>
      <c r="L38" s="23"/>
      <c r="M38" s="23"/>
      <c r="N38" s="23"/>
    </row>
    <row r="39" spans="1:14" x14ac:dyDescent="0.25">
      <c r="A39" s="27">
        <f t="shared" si="1"/>
        <v>34</v>
      </c>
      <c r="B39" s="24" t="s">
        <v>45</v>
      </c>
      <c r="C39" s="9">
        <f t="shared" ref="C39:E39" si="19">F39+I39+L39</f>
        <v>14</v>
      </c>
      <c r="D39" s="9">
        <f t="shared" si="19"/>
        <v>4</v>
      </c>
      <c r="E39" s="9">
        <f t="shared" si="19"/>
        <v>4</v>
      </c>
      <c r="F39" s="25"/>
      <c r="G39" s="25"/>
      <c r="H39" s="25"/>
      <c r="I39" s="25">
        <v>14</v>
      </c>
      <c r="J39" s="25"/>
      <c r="K39" s="25"/>
      <c r="L39" s="25"/>
      <c r="M39" s="25">
        <v>4</v>
      </c>
      <c r="N39" s="25">
        <v>4</v>
      </c>
    </row>
    <row r="41" spans="1:14" x14ac:dyDescent="0.25">
      <c r="B41" s="2" t="s">
        <v>46</v>
      </c>
      <c r="C41" s="4">
        <f>C37+C38</f>
        <v>1109393902</v>
      </c>
      <c r="D41" s="4">
        <f t="shared" ref="D41:N41" si="20">D37+D38</f>
        <v>1559819950</v>
      </c>
      <c r="E41" s="4">
        <f t="shared" si="20"/>
        <v>1282130506</v>
      </c>
      <c r="F41" s="4">
        <f t="shared" si="20"/>
        <v>983534402</v>
      </c>
      <c r="G41" s="4">
        <f t="shared" si="20"/>
        <v>1417911488</v>
      </c>
      <c r="H41" s="4">
        <f t="shared" si="20"/>
        <v>1146881991</v>
      </c>
      <c r="I41" s="4">
        <f t="shared" si="20"/>
        <v>93458500</v>
      </c>
      <c r="J41" s="4">
        <f t="shared" si="20"/>
        <v>106068544</v>
      </c>
      <c r="K41" s="4">
        <f t="shared" si="20"/>
        <v>103805148</v>
      </c>
      <c r="L41" s="4">
        <f t="shared" si="20"/>
        <v>32401000</v>
      </c>
      <c r="M41" s="4">
        <f t="shared" si="20"/>
        <v>35839918</v>
      </c>
      <c r="N41" s="4">
        <f t="shared" si="20"/>
        <v>31443367</v>
      </c>
    </row>
    <row r="42" spans="1:14" hidden="1" x14ac:dyDescent="0.25">
      <c r="C42" s="4">
        <v>0</v>
      </c>
      <c r="D42" s="4">
        <v>0</v>
      </c>
      <c r="F42" s="4">
        <v>0</v>
      </c>
      <c r="G42" s="4">
        <v>0</v>
      </c>
      <c r="H42" s="4">
        <v>459611827</v>
      </c>
      <c r="I42" s="4">
        <v>0</v>
      </c>
      <c r="J42" s="4">
        <v>0</v>
      </c>
      <c r="K42" s="4">
        <v>233135</v>
      </c>
      <c r="L42" s="4">
        <v>0</v>
      </c>
      <c r="M42" s="4">
        <v>0</v>
      </c>
      <c r="N42" s="4">
        <v>218189</v>
      </c>
    </row>
  </sheetData>
  <mergeCells count="6">
    <mergeCell ref="A2:N2"/>
    <mergeCell ref="B3:N3"/>
    <mergeCell ref="C4:E4"/>
    <mergeCell ref="F4:H4"/>
    <mergeCell ref="I4:K4"/>
    <mergeCell ref="L4:N4"/>
  </mergeCells>
  <printOptions horizontalCentered="1"/>
  <pageMargins left="0" right="0" top="0.98425196850393704" bottom="0.98425196850393704" header="0.51181102362204722" footer="0.51181102362204722"/>
  <pageSetup paperSize="9" scale="78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2.sz.Kiadások forrásonként </vt:lpstr>
      <vt:lpstr>'2.sz.Kiadások forrásonként 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dr. Illés Eszter</cp:lastModifiedBy>
  <cp:lastPrinted>2020-06-26T06:18:21Z</cp:lastPrinted>
  <dcterms:created xsi:type="dcterms:W3CDTF">2020-06-01T10:18:35Z</dcterms:created>
  <dcterms:modified xsi:type="dcterms:W3CDTF">2020-07-02T11:53:21Z</dcterms:modified>
</cp:coreProperties>
</file>