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zugy2\Desktop\Hevesi Alexandra\2020. év\Olaszfalu\2019. évi zárszámadás\Olaszfalu Község Önkormányzat\költségvetés módosítás 2019.év\"/>
    </mc:Choice>
  </mc:AlternateContent>
  <xr:revisionPtr revIDLastSave="0" documentId="13_ncr:1_{32C84747-E623-4764-8628-166154BE8F9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onszolidált" sheetId="27" r:id="rId1"/>
    <sheet name="Mérleg" sheetId="1" r:id="rId2"/>
    <sheet name="Kötelező" sheetId="5" r:id="rId3"/>
    <sheet name="Önként vállalt" sheetId="2" r:id="rId4"/>
    <sheet name="Államigazgatási" sheetId="6" r:id="rId5"/>
    <sheet name="Adosságot keletkeztető ügyel" sheetId="7" r:id="rId6"/>
    <sheet name="Saját bevételek bemutatása" sheetId="8" r:id="rId7"/>
    <sheet name="Beruhási kiadások bemutatása" sheetId="9" r:id="rId8"/>
    <sheet name="Felújítások bemutatása" sheetId="10" r:id="rId9"/>
    <sheet name="EU-s támogatások" sheetId="11" r:id="rId10"/>
    <sheet name="Óvoda" sheetId="4" r:id="rId11"/>
    <sheet name="Kitekintő határozat" sheetId="13" r:id="rId12"/>
    <sheet name="Likviditási terv" sheetId="14" r:id="rId13"/>
    <sheet name="Adott támogatások bemutatása" sheetId="23" r:id="rId14"/>
    <sheet name="12. tartozásállomány" sheetId="24" r:id="rId15"/>
    <sheet name="Állami támogatások" sheetId="26" r:id="rId1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26" l="1"/>
  <c r="B11" i="26"/>
  <c r="L29" i="14"/>
  <c r="H29" i="14"/>
  <c r="D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8" i="14" s="1"/>
  <c r="O27" i="14"/>
  <c r="O26" i="14"/>
  <c r="O24" i="14"/>
  <c r="O23" i="14"/>
  <c r="O22" i="14"/>
  <c r="O21" i="14"/>
  <c r="O20" i="14"/>
  <c r="O19" i="14"/>
  <c r="O18" i="14"/>
  <c r="N16" i="14"/>
  <c r="N29" i="14" s="1"/>
  <c r="M16" i="14"/>
  <c r="M29" i="14" s="1"/>
  <c r="L16" i="14"/>
  <c r="K16" i="14"/>
  <c r="K29" i="14" s="1"/>
  <c r="J16" i="14"/>
  <c r="J29" i="14" s="1"/>
  <c r="I16" i="14"/>
  <c r="I29" i="14" s="1"/>
  <c r="H16" i="14"/>
  <c r="G16" i="14"/>
  <c r="G29" i="14" s="1"/>
  <c r="F16" i="14"/>
  <c r="F29" i="14" s="1"/>
  <c r="E16" i="14"/>
  <c r="E29" i="14" s="1"/>
  <c r="D16" i="14"/>
  <c r="C16" i="14"/>
  <c r="C29" i="14" s="1"/>
  <c r="O15" i="14"/>
  <c r="O14" i="14"/>
  <c r="O13" i="14"/>
  <c r="O12" i="14"/>
  <c r="O11" i="14"/>
  <c r="O10" i="14"/>
  <c r="O9" i="14"/>
  <c r="O8" i="14"/>
  <c r="O16" i="14" s="1"/>
  <c r="O29" i="14" s="1"/>
  <c r="O7" i="14"/>
  <c r="O6" i="14"/>
  <c r="E36" i="13"/>
  <c r="E38" i="13" s="1"/>
  <c r="E32" i="13"/>
  <c r="D32" i="13"/>
  <c r="D36" i="13" s="1"/>
  <c r="D38" i="13" s="1"/>
  <c r="C32" i="13"/>
  <c r="C36" i="13" s="1"/>
  <c r="C38" i="13" s="1"/>
  <c r="E29" i="13"/>
  <c r="D29" i="13"/>
  <c r="C29" i="13"/>
  <c r="C18" i="13"/>
  <c r="E10" i="13"/>
  <c r="E23" i="13" s="1"/>
  <c r="E25" i="13" s="1"/>
  <c r="D10" i="13"/>
  <c r="D23" i="13" s="1"/>
  <c r="D25" i="13" s="1"/>
  <c r="C10" i="13"/>
  <c r="C23" i="13" s="1"/>
  <c r="C25" i="13" s="1"/>
  <c r="I32" i="5" l="1"/>
  <c r="D31" i="5"/>
  <c r="I28" i="5"/>
  <c r="H28" i="5"/>
  <c r="H32" i="5" s="1"/>
  <c r="G28" i="5"/>
  <c r="E28" i="5"/>
  <c r="D28" i="5"/>
  <c r="C28" i="5"/>
  <c r="C32" i="5" s="1"/>
  <c r="I25" i="5"/>
  <c r="H25" i="5"/>
  <c r="G25" i="5"/>
  <c r="G32" i="5" s="1"/>
  <c r="E25" i="5"/>
  <c r="E32" i="5" s="1"/>
  <c r="D25" i="5"/>
  <c r="C25" i="5"/>
  <c r="I18" i="5"/>
  <c r="H18" i="5"/>
  <c r="G18" i="5"/>
  <c r="E18" i="5"/>
  <c r="C18" i="5"/>
  <c r="D13" i="5"/>
  <c r="D12" i="5"/>
  <c r="D11" i="5"/>
  <c r="D18" i="5" s="1"/>
  <c r="D32" i="5" s="1"/>
  <c r="J32" i="5" l="1"/>
  <c r="D31" i="1"/>
  <c r="D13" i="1"/>
  <c r="D12" i="1"/>
  <c r="D11" i="1"/>
  <c r="H30" i="27" l="1"/>
  <c r="H31" i="27"/>
  <c r="H29" i="27"/>
  <c r="H21" i="27"/>
  <c r="H22" i="27"/>
  <c r="H23" i="27"/>
  <c r="H24" i="27"/>
  <c r="H20" i="27"/>
  <c r="H25" i="27" s="1"/>
  <c r="H12" i="27"/>
  <c r="H13" i="27"/>
  <c r="H14" i="27"/>
  <c r="H15" i="27"/>
  <c r="H16" i="27"/>
  <c r="H11" i="27"/>
  <c r="D30" i="27"/>
  <c r="D31" i="27"/>
  <c r="D29" i="27"/>
  <c r="D21" i="27"/>
  <c r="D22" i="27"/>
  <c r="D25" i="27" s="1"/>
  <c r="D23" i="27"/>
  <c r="D24" i="27"/>
  <c r="D20" i="27"/>
  <c r="D12" i="27"/>
  <c r="D13" i="27"/>
  <c r="D14" i="27"/>
  <c r="D15" i="27"/>
  <c r="D16" i="27"/>
  <c r="D17" i="27"/>
  <c r="D11" i="27"/>
  <c r="H28" i="4"/>
  <c r="H25" i="4"/>
  <c r="H18" i="4"/>
  <c r="D25" i="4"/>
  <c r="D28" i="4"/>
  <c r="D18" i="4"/>
  <c r="E18" i="4"/>
  <c r="E25" i="4"/>
  <c r="E28" i="4"/>
  <c r="H18" i="2"/>
  <c r="H28" i="2"/>
  <c r="H32" i="2"/>
  <c r="D32" i="2"/>
  <c r="D18" i="2"/>
  <c r="E11" i="27"/>
  <c r="E12" i="27"/>
  <c r="E13" i="27"/>
  <c r="E14" i="27"/>
  <c r="E15" i="27"/>
  <c r="E16" i="27"/>
  <c r="E17" i="27"/>
  <c r="E20" i="27"/>
  <c r="E21" i="27"/>
  <c r="E22" i="27"/>
  <c r="E23" i="27"/>
  <c r="E24" i="27"/>
  <c r="E29" i="27"/>
  <c r="E30" i="27"/>
  <c r="E31" i="27"/>
  <c r="H28" i="1"/>
  <c r="I28" i="1"/>
  <c r="G28" i="1"/>
  <c r="H25" i="1"/>
  <c r="H18" i="1"/>
  <c r="D28" i="1"/>
  <c r="D18" i="1"/>
  <c r="D25" i="1"/>
  <c r="E32" i="4" l="1"/>
  <c r="H32" i="4"/>
  <c r="D18" i="27"/>
  <c r="D32" i="4"/>
  <c r="H28" i="27"/>
  <c r="H18" i="27"/>
  <c r="H32" i="1"/>
  <c r="D28" i="27"/>
  <c r="D32" i="27" s="1"/>
  <c r="D32" i="1"/>
  <c r="H32" i="27"/>
  <c r="E18" i="27"/>
  <c r="E25" i="27"/>
  <c r="E28" i="27"/>
  <c r="C23" i="11"/>
  <c r="E23" i="11" s="1"/>
  <c r="I30" i="27"/>
  <c r="I31" i="27"/>
  <c r="I16" i="27"/>
  <c r="I29" i="27"/>
  <c r="G30" i="27"/>
  <c r="G29" i="27"/>
  <c r="G31" i="27"/>
  <c r="C30" i="27"/>
  <c r="C31" i="27"/>
  <c r="C29" i="27"/>
  <c r="I21" i="27"/>
  <c r="I22" i="27"/>
  <c r="I23" i="27"/>
  <c r="I24" i="27"/>
  <c r="I20" i="27"/>
  <c r="G21" i="27"/>
  <c r="G22" i="27"/>
  <c r="G23" i="27"/>
  <c r="G24" i="27"/>
  <c r="G20" i="27"/>
  <c r="C21" i="27"/>
  <c r="C22" i="27"/>
  <c r="C23" i="27"/>
  <c r="C24" i="27"/>
  <c r="C20" i="27"/>
  <c r="I12" i="27"/>
  <c r="I13" i="27"/>
  <c r="I14" i="27"/>
  <c r="I15" i="27"/>
  <c r="I17" i="27"/>
  <c r="I11" i="27"/>
  <c r="G12" i="27"/>
  <c r="G13" i="27"/>
  <c r="G14" i="27"/>
  <c r="G15" i="27"/>
  <c r="G11" i="27"/>
  <c r="G16" i="27"/>
  <c r="G17" i="27"/>
  <c r="C12" i="27"/>
  <c r="C11" i="27"/>
  <c r="C13" i="27"/>
  <c r="C14" i="27"/>
  <c r="C15" i="27"/>
  <c r="C16" i="27"/>
  <c r="C17" i="27"/>
  <c r="E24" i="10"/>
  <c r="C12" i="8"/>
  <c r="D39" i="23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E49" i="11" s="1"/>
  <c r="D39" i="11"/>
  <c r="C39" i="11"/>
  <c r="B39" i="11"/>
  <c r="E38" i="11"/>
  <c r="E37" i="11"/>
  <c r="E36" i="11"/>
  <c r="E35" i="11"/>
  <c r="E34" i="11"/>
  <c r="E33" i="11"/>
  <c r="E32" i="11"/>
  <c r="D26" i="11"/>
  <c r="B26" i="11"/>
  <c r="E25" i="11"/>
  <c r="E24" i="11"/>
  <c r="E22" i="11"/>
  <c r="E20" i="11"/>
  <c r="E19" i="11"/>
  <c r="D16" i="11"/>
  <c r="C16" i="11"/>
  <c r="B16" i="11"/>
  <c r="E15" i="11"/>
  <c r="E14" i="11"/>
  <c r="E13" i="11"/>
  <c r="E12" i="11"/>
  <c r="E11" i="1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D24" i="10"/>
  <c r="B24" i="10"/>
  <c r="E24" i="9"/>
  <c r="D24" i="9"/>
  <c r="B24" i="9"/>
  <c r="I28" i="6"/>
  <c r="G28" i="6"/>
  <c r="E28" i="6"/>
  <c r="C28" i="6"/>
  <c r="I25" i="6"/>
  <c r="G25" i="6"/>
  <c r="E25" i="6"/>
  <c r="C25" i="6"/>
  <c r="I18" i="6"/>
  <c r="E18" i="6"/>
  <c r="E32" i="6" s="1"/>
  <c r="G18" i="6"/>
  <c r="C18" i="6"/>
  <c r="C32" i="6" s="1"/>
  <c r="C28" i="1"/>
  <c r="C18" i="1"/>
  <c r="I28" i="4"/>
  <c r="G28" i="4"/>
  <c r="C28" i="4"/>
  <c r="I25" i="4"/>
  <c r="G25" i="4"/>
  <c r="C25" i="4"/>
  <c r="G18" i="4"/>
  <c r="C18" i="4"/>
  <c r="I18" i="4"/>
  <c r="E18" i="1"/>
  <c r="E28" i="1"/>
  <c r="I25" i="1"/>
  <c r="G25" i="1"/>
  <c r="E25" i="1"/>
  <c r="C25" i="1"/>
  <c r="I18" i="1"/>
  <c r="G18" i="1"/>
  <c r="I28" i="2"/>
  <c r="I32" i="2" s="1"/>
  <c r="J32" i="2" s="1"/>
  <c r="G28" i="2"/>
  <c r="E28" i="2"/>
  <c r="C28" i="2"/>
  <c r="I25" i="2"/>
  <c r="G25" i="2"/>
  <c r="E25" i="2"/>
  <c r="C25" i="2"/>
  <c r="I18" i="2"/>
  <c r="G18" i="2"/>
  <c r="C18" i="2"/>
  <c r="E18" i="2"/>
  <c r="E32" i="2"/>
  <c r="E21" i="11"/>
  <c r="C32" i="4" l="1"/>
  <c r="G28" i="27"/>
  <c r="E26" i="11"/>
  <c r="C32" i="2"/>
  <c r="E16" i="11"/>
  <c r="I32" i="6"/>
  <c r="J32" i="6" s="1"/>
  <c r="G32" i="2"/>
  <c r="G32" i="4"/>
  <c r="G32" i="6"/>
  <c r="I28" i="27"/>
  <c r="E39" i="11"/>
  <c r="G20" i="24"/>
  <c r="E32" i="27"/>
  <c r="I32" i="4"/>
  <c r="J32" i="4" s="1"/>
  <c r="C28" i="27"/>
  <c r="I32" i="1"/>
  <c r="G32" i="1"/>
  <c r="C32" i="1"/>
  <c r="E32" i="1"/>
  <c r="C25" i="27"/>
  <c r="I18" i="27"/>
  <c r="C18" i="27"/>
  <c r="G18" i="27"/>
  <c r="G25" i="27"/>
  <c r="I25" i="27"/>
  <c r="C26" i="11"/>
  <c r="J32" i="1" l="1"/>
  <c r="C32" i="27"/>
  <c r="I32" i="27"/>
  <c r="G32" i="27"/>
  <c r="J32" i="27" l="1"/>
</calcChain>
</file>

<file path=xl/sharedStrings.xml><?xml version="1.0" encoding="utf-8"?>
<sst xmlns="http://schemas.openxmlformats.org/spreadsheetml/2006/main" count="746" uniqueCount="296">
  <si>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</si>
  <si>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</si>
  <si>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</si>
  <si>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</si>
  <si>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</si>
  <si>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</si>
  <si>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</si>
  <si>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</si>
  <si>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</si>
  <si>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</si>
  <si>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</si>
  <si>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</si>
  <si>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</si>
  <si>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</si>
  <si>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</si>
  <si>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</si>
  <si>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</si>
  <si>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</si>
  <si>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</si>
  <si>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</si>
  <si>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</si>
  <si>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</si>
  <si>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</si>
  <si>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</si>
  <si>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</si>
  <si>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</si>
  <si>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</si>
  <si>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</si>
  <si>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</si>
  <si>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</si>
  <si>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</si>
  <si>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</si>
  <si>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</si>
  <si>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</si>
  <si>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</si>
  <si>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</si>
  <si>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</si>
  <si>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</si>
  <si>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</si>
  <si>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</si>
  <si>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</si>
  <si>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</si>
  <si>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</si>
  <si>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</si>
  <si>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</si>
  <si>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</si>
  <si>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</si>
  <si>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</si>
  <si>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</si>
  <si>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</si>
  <si>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</si>
  <si>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</si>
  <si>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</si>
  <si>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</si>
  <si>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</si>
  <si>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</si>
  <si>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</si>
  <si>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</si>
  <si>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</si>
  <si>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</si>
  <si>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</si>
  <si>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</si>
  <si>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</si>
  <si>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</si>
  <si>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</si>
  <si>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</si>
  <si>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</si>
  <si>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</si>
  <si>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</si>
  <si>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</si>
  <si>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</si>
  <si>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</si>
  <si>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</si>
  <si>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</si>
  <si>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</si>
  <si>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</si>
  <si>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</si>
  <si>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</si>
  <si>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</si>
  <si>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</si>
  <si>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</si>
  <si>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Adatok Ft-ban</t>
  </si>
  <si>
    <t>Felhasznált érték 2017. 12.31-ig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</si>
  <si>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</si>
  <si>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</si>
  <si>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</si>
  <si>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</si>
  <si>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</si>
  <si>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</si>
  <si>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</si>
  <si>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</si>
  <si>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</si>
  <si>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</si>
  <si>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</si>
  <si>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</si>
  <si>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</si>
  <si>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</si>
  <si>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</si>
  <si>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</si>
  <si>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</si>
  <si>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</si>
  <si>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</si>
  <si>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</si>
  <si>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</si>
  <si>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</si>
  <si>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</si>
  <si>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</si>
  <si>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</si>
  <si>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</si>
  <si>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</si>
  <si>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</si>
  <si>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</si>
  <si>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</si>
  <si>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</si>
  <si>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</si>
  <si>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</si>
  <si>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</si>
  <si>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</si>
  <si>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</si>
  <si>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</si>
  <si>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</si>
  <si>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</si>
  <si>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</si>
  <si>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</si>
  <si>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</si>
  <si>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</si>
  <si>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</si>
  <si>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</si>
  <si>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</si>
  <si>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</si>
  <si>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</si>
  <si>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</si>
  <si>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</si>
  <si>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</si>
  <si>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</si>
  <si>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</si>
  <si>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</si>
  <si>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</si>
  <si>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</si>
  <si>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</si>
  <si>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</si>
  <si>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</si>
  <si>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</si>
  <si>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</si>
  <si>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</si>
  <si>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</si>
  <si>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</si>
  <si>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</si>
  <si>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</si>
  <si>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</si>
  <si>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</si>
  <si>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</si>
  <si>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</si>
  <si>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</si>
  <si>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</si>
  <si>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</si>
  <si>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</si>
  <si>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</si>
  <si>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</si>
  <si>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</si>
  <si>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</si>
  <si>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</si>
  <si>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</si>
  <si>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</si>
  <si>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</si>
  <si>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</si>
  <si>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</si>
  <si>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</si>
  <si>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</si>
  <si>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</si>
  <si>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</si>
  <si>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</si>
  <si>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</si>
  <si>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</si>
  <si>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</si>
  <si>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</si>
  <si>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</si>
  <si>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</si>
  <si>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</si>
  <si>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</si>
  <si>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</si>
  <si>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</si>
  <si>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</si>
  <si>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</si>
  <si>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</si>
  <si>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</si>
  <si>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</si>
  <si>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</si>
  <si>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</si>
  <si>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</si>
  <si>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</si>
  <si>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</si>
  <si>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</si>
  <si>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</si>
  <si>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</si>
  <si>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Szociális étkeztetés</t>
  </si>
  <si>
    <t>Falugondnoki szolgálatatás</t>
  </si>
  <si>
    <t>Gyermekétkeztetés támogatása</t>
  </si>
  <si>
    <t>December havi bérkompenzáció</t>
  </si>
  <si>
    <t>2018. évi támogatás összesen")</t>
  </si>
  <si>
    <t>Sor-
szám</t>
  </si>
  <si>
    <t>Támogatott szervezet neve</t>
  </si>
  <si>
    <t>Támogatás célja</t>
  </si>
  <si>
    <t>Támogatás összge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</si>
  <si>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</si>
  <si>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</si>
  <si>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</si>
  <si>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</si>
  <si>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</si>
  <si>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</si>
  <si>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</si>
  <si>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</si>
  <si>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</si>
  <si>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</si>
  <si>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</si>
  <si>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</si>
  <si>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Ezer forintban</t>
  </si>
  <si>
    <t>Bevételi jogcím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</si>
  <si>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</si>
  <si>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</si>
  <si>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</si>
  <si>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</si>
  <si>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</si>
  <si>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</si>
  <si>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</si>
  <si>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</si>
  <si>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</si>
  <si>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</si>
  <si>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</si>
  <si>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</si>
  <si>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</si>
  <si>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</si>
  <si>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</si>
  <si>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</si>
  <si>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</si>
  <si>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</si>
  <si>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KÖLTSÉGVETÉSI BEVÉTELEK ÖSSZESEN: (1+…+8)</t>
  </si>
  <si>
    <t>KÖLTSÉGVETÉSI ÉS FINANSZÍROZÁSI BEVÉTELEK ÖSSZESEN: (9+10)</t>
  </si>
  <si>
    <t>K I A D Á S O K</t>
  </si>
  <si>
    <t>2. sz. táblázat</t>
  </si>
  <si>
    <t>Kiadási jogcímek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</si>
  <si>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</si>
  <si>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</si>
  <si>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</si>
  <si>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</si>
  <si>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</si>
  <si>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</si>
  <si>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</si>
  <si>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Eszközbeszerzés</t>
  </si>
  <si>
    <t xml:space="preserve">KUNTICH ETELKA NAPKÖZIOTTHONOS ÓVODA BEVÉTELEINEK ÉS KIADÁSAINAK </t>
  </si>
  <si>
    <t>Működési tartalé</t>
  </si>
  <si>
    <t>Pénzmaradvány</t>
  </si>
  <si>
    <t>Pénzmaradvény</t>
  </si>
  <si>
    <t>KONSZOLIDÁLT</t>
  </si>
  <si>
    <t xml:space="preserve">OLASZFALU KÖZSÉGI ÖNKORMÁNYZAT BEVÉTELEINEK ÉS KIADÁSAINAK </t>
  </si>
  <si>
    <t>Olaszfalu Község Önkormányzat adósságot keletkeztető ügyletekből és kezességvállalásokból fennálló kötelezettségei</t>
  </si>
  <si>
    <t>Olaszfalu Község Önkormányzat saját bevételeinek részletezése az adósságot keletkeztető ügyletből származó tárgyévi fizetési kötelezettség megállapításához</t>
  </si>
  <si>
    <t>Üzemeltetési anyagok</t>
  </si>
  <si>
    <t>Olaszfalu Község Önkormányzata</t>
  </si>
  <si>
    <t>1. melléklet</t>
  </si>
  <si>
    <t>G</t>
  </si>
  <si>
    <t>H</t>
  </si>
  <si>
    <t>3.) Központi, irányító szervi támogatás</t>
  </si>
  <si>
    <t>2018. ÉVI KÖLTSÉGVETÉS MÓDOSÍTÁS MÉRLEGE</t>
  </si>
  <si>
    <t>2. melléklet</t>
  </si>
  <si>
    <t>3.  melléklet</t>
  </si>
  <si>
    <t xml:space="preserve">4. melléklet </t>
  </si>
  <si>
    <t xml:space="preserve">5. melléklet </t>
  </si>
  <si>
    <t xml:space="preserve">6. melléklet </t>
  </si>
  <si>
    <t xml:space="preserve">7. melléklet </t>
  </si>
  <si>
    <t>8. melléklet</t>
  </si>
  <si>
    <t>9. melléklet</t>
  </si>
  <si>
    <t xml:space="preserve">10. melléklet </t>
  </si>
  <si>
    <t xml:space="preserve">11. melléklet </t>
  </si>
  <si>
    <t xml:space="preserve">12. melléklet </t>
  </si>
  <si>
    <t xml:space="preserve">13. melléklet </t>
  </si>
  <si>
    <t xml:space="preserve">14. melléklet </t>
  </si>
  <si>
    <t xml:space="preserve">15. melléklet </t>
  </si>
  <si>
    <t>2019. évi eredeti előirányzat</t>
  </si>
  <si>
    <t>2019. évi 1. számú módosított előirányzat</t>
  </si>
  <si>
    <t>2019. évi 2. számú előirányzat</t>
  </si>
  <si>
    <t>2019. ÉVI KÖLTSÉGVETÉS MÓDOSÍTÁS MÉRLEGE</t>
  </si>
  <si>
    <t>2019. ÉVI KÖLTSÉGVETÉS MÓDOSÍTÁSI MÉRLEGE MÉRLEGE</t>
  </si>
  <si>
    <t>2019. évi 2. számú módosított előirányzat</t>
  </si>
  <si>
    <t>2019.évi előirányzat</t>
  </si>
  <si>
    <t>2019. évi előirányzat</t>
  </si>
  <si>
    <t>2019</t>
  </si>
  <si>
    <t>2019.12.31-ig felhasznált összeg</t>
  </si>
  <si>
    <t>Ingatlanfelújítás</t>
  </si>
  <si>
    <t>2019évi</t>
  </si>
  <si>
    <t>2021. évi</t>
  </si>
  <si>
    <t>Telekadó</t>
  </si>
  <si>
    <t>FINANSZÍROZÁSI BEVÉTELEK ÖSSZESEN:</t>
  </si>
  <si>
    <t xml:space="preserve">   Működési költségvetés kiadásai</t>
  </si>
  <si>
    <t>Óvoda</t>
  </si>
  <si>
    <t>2019.évi általános működés és ágazati feladatok támogatásának alakulása jogcímenként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</si>
</sst>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  <numFmt numFmtId="168" formatCode="[$-40E]General"/>
  </numFmts>
  <fonts count="5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9"/>
      <color rgb="FF000000"/>
      <name val="Times New Roman CE1"/>
      <charset val="238"/>
    </font>
    <font>
      <b/>
      <sz val="8"/>
      <color rgb="FF000000"/>
      <name val="Times New Roman CE1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 CE"/>
      <charset val="238"/>
    </font>
    <font>
      <sz val="8"/>
      <color rgb="FF000000"/>
      <name val="Times New Roman CE1"/>
      <charset val="238"/>
    </font>
    <font>
      <sz val="8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Times New Roman CE"/>
      <charset val="238"/>
    </font>
    <font>
      <b/>
      <i/>
      <sz val="9"/>
      <color rgb="FF000000"/>
      <name val="Times New Roman CE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/>
    <xf numFmtId="0" fontId="1" fillId="0" borderId="0"/>
    <xf numFmtId="0" fontId="19" fillId="0" borderId="0"/>
    <xf numFmtId="168" fontId="45" fillId="0" borderId="0" applyBorder="0" applyProtection="0"/>
  </cellStyleXfs>
  <cellXfs count="327">
    <xf numFmtId="0" fontId="0" fillId="0" borderId="0" xfId="0"/>
    <xf numFmtId="0" fontId="2" fillId="0" borderId="0" xfId="6" applyFont="1" applyAlignment="1">
      <alignment horizontal="center"/>
    </xf>
    <xf numFmtId="0" fontId="4" fillId="0" borderId="0" xfId="0" applyFont="1" applyAlignment="1"/>
    <xf numFmtId="0" fontId="2" fillId="0" borderId="0" xfId="6" applyFont="1"/>
    <xf numFmtId="0" fontId="4" fillId="0" borderId="0" xfId="0" applyFont="1" applyAlignment="1">
      <alignment horizontal="right"/>
    </xf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0" fontId="2" fillId="2" borderId="1" xfId="6" applyFont="1" applyFill="1" applyBorder="1" applyAlignment="1">
      <alignment horizontal="center"/>
    </xf>
    <xf numFmtId="3" fontId="6" fillId="2" borderId="1" xfId="6" applyNumberFormat="1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7" fillId="0" borderId="1" xfId="6" applyFont="1" applyBorder="1" applyAlignment="1">
      <alignment horizontal="center"/>
    </xf>
    <xf numFmtId="3" fontId="8" fillId="0" borderId="1" xfId="6" applyNumberFormat="1" applyFont="1" applyBorder="1" applyAlignment="1"/>
    <xf numFmtId="3" fontId="4" fillId="0" borderId="1" xfId="6" applyNumberFormat="1" applyFont="1" applyBorder="1"/>
    <xf numFmtId="3" fontId="7" fillId="0" borderId="1" xfId="6" applyNumberFormat="1" applyFont="1" applyBorder="1"/>
    <xf numFmtId="3" fontId="4" fillId="0" borderId="1" xfId="6" applyNumberFormat="1" applyFont="1" applyBorder="1" applyAlignment="1"/>
    <xf numFmtId="3" fontId="4" fillId="0" borderId="1" xfId="6" applyNumberFormat="1" applyFont="1" applyFill="1" applyBorder="1" applyAlignment="1"/>
    <xf numFmtId="0" fontId="9" fillId="0" borderId="1" xfId="6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vertical="center"/>
    </xf>
    <xf numFmtId="3" fontId="8" fillId="0" borderId="1" xfId="6" applyNumberFormat="1" applyFont="1" applyBorder="1" applyAlignment="1">
      <alignment vertical="center"/>
    </xf>
    <xf numFmtId="3" fontId="4" fillId="0" borderId="1" xfId="6" applyNumberFormat="1" applyFont="1" applyBorder="1" applyAlignment="1">
      <alignment horizontal="left"/>
    </xf>
    <xf numFmtId="3" fontId="8" fillId="0" borderId="1" xfId="6" applyNumberFormat="1" applyFont="1" applyFill="1" applyBorder="1" applyAlignment="1">
      <alignment horizontal="lef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6" applyNumberFormat="1" applyFont="1" applyFill="1" applyBorder="1" applyAlignment="1">
      <alignment horizontal="left"/>
    </xf>
    <xf numFmtId="3" fontId="8" fillId="0" borderId="1" xfId="6" applyNumberFormat="1" applyFont="1" applyBorder="1"/>
    <xf numFmtId="3" fontId="8" fillId="0" borderId="1" xfId="6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/>
    <xf numFmtId="3" fontId="10" fillId="0" borderId="1" xfId="6" applyNumberFormat="1" applyFont="1" applyFill="1" applyBorder="1" applyAlignment="1">
      <alignment horizontal="left"/>
    </xf>
    <xf numFmtId="3" fontId="4" fillId="0" borderId="1" xfId="6" applyNumberFormat="1" applyFont="1" applyFill="1" applyBorder="1" applyAlignment="1">
      <alignment horizontal="left"/>
    </xf>
    <xf numFmtId="0" fontId="9" fillId="2" borderId="1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165" fontId="14" fillId="0" borderId="0" xfId="5" applyNumberFormat="1" applyFont="1" applyFill="1" applyBorder="1" applyAlignment="1" applyProtection="1">
      <alignment horizontal="centerContinuous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34" fillId="0" borderId="5" xfId="5" applyFont="1" applyFill="1" applyBorder="1"/>
    <xf numFmtId="166" fontId="22" fillId="0" borderId="8" xfId="1" applyNumberFormat="1" applyFont="1" applyFill="1" applyBorder="1"/>
    <xf numFmtId="166" fontId="22" fillId="0" borderId="9" xfId="1" applyNumberFormat="1" applyFont="1" applyFill="1" applyBorder="1"/>
    <xf numFmtId="0" fontId="22" fillId="0" borderId="10" xfId="5" applyFont="1" applyFill="1" applyBorder="1" applyProtection="1">
      <protection locked="0"/>
    </xf>
    <xf numFmtId="166" fontId="22" fillId="0" borderId="10" xfId="1" applyNumberFormat="1" applyFont="1" applyFill="1" applyBorder="1" applyProtection="1">
      <protection locked="0"/>
    </xf>
    <xf numFmtId="0" fontId="22" fillId="0" borderId="1" xfId="5" applyFont="1" applyFill="1" applyBorder="1" applyProtection="1">
      <protection locked="0"/>
    </xf>
    <xf numFmtId="166" fontId="22" fillId="0" borderId="1" xfId="1" applyNumberFormat="1" applyFont="1" applyFill="1" applyBorder="1" applyProtection="1">
      <protection locked="0"/>
    </xf>
    <xf numFmtId="0" fontId="22" fillId="0" borderId="11" xfId="5" applyFont="1" applyFill="1" applyBorder="1" applyProtection="1">
      <protection locked="0"/>
    </xf>
    <xf numFmtId="166" fontId="22" fillId="0" borderId="11" xfId="1" applyNumberFormat="1" applyFont="1" applyFill="1" applyBorder="1" applyProtection="1">
      <protection locked="0"/>
    </xf>
    <xf numFmtId="0" fontId="34" fillId="0" borderId="4" xfId="5" applyFont="1" applyFill="1" applyBorder="1" applyAlignment="1">
      <alignment horizontal="center" vertical="center"/>
    </xf>
    <xf numFmtId="166" fontId="34" fillId="0" borderId="5" xfId="5" applyNumberFormat="1" applyFont="1" applyFill="1" applyBorder="1"/>
    <xf numFmtId="166" fontId="34" fillId="0" borderId="6" xfId="5" applyNumberFormat="1" applyFont="1" applyFill="1" applyBorder="1"/>
    <xf numFmtId="167" fontId="34" fillId="0" borderId="11" xfId="5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5" fontId="0" fillId="0" borderId="0" xfId="0" applyNumberFormat="1" applyFill="1" applyAlignment="1" applyProtection="1">
      <alignment horizontal="center" vertical="center" wrapText="1"/>
    </xf>
    <xf numFmtId="0" fontId="32" fillId="0" borderId="10" xfId="5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1" fillId="0" borderId="5" xfId="5" applyFont="1" applyFill="1" applyBorder="1" applyAlignment="1" applyProtection="1">
      <alignment horizontal="center" vertical="center" wrapText="1"/>
    </xf>
    <xf numFmtId="165" fontId="14" fillId="0" borderId="0" xfId="5" applyNumberFormat="1" applyFont="1" applyFill="1" applyBorder="1" applyAlignment="1" applyProtection="1">
      <alignment horizontal="centerContinuous" vertical="center" wrapText="1"/>
    </xf>
    <xf numFmtId="0" fontId="19" fillId="0" borderId="0" xfId="7" applyFill="1" applyProtection="1"/>
    <xf numFmtId="0" fontId="19" fillId="0" borderId="0" xfId="7" applyFill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37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165" fontId="38" fillId="0" borderId="16" xfId="5" applyNumberFormat="1" applyFont="1" applyFill="1" applyBorder="1" applyAlignment="1" applyProtection="1">
      <alignment horizontal="left" vertical="center"/>
    </xf>
    <xf numFmtId="0" fontId="29" fillId="0" borderId="0" xfId="4" applyFont="1" applyFill="1" applyBorder="1" applyAlignment="1" applyProtection="1">
      <alignment horizontal="right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 wrapText="1"/>
    </xf>
    <xf numFmtId="0" fontId="32" fillId="0" borderId="4" xfId="5" applyFont="1" applyFill="1" applyBorder="1" applyAlignment="1" applyProtection="1">
      <alignment horizontal="center" vertical="center"/>
    </xf>
    <xf numFmtId="0" fontId="32" fillId="0" borderId="17" xfId="5" applyFont="1" applyFill="1" applyBorder="1" applyAlignment="1" applyProtection="1">
      <alignment horizontal="center" vertical="center"/>
    </xf>
    <xf numFmtId="0" fontId="32" fillId="0" borderId="2" xfId="5" applyFont="1" applyFill="1" applyBorder="1" applyAlignment="1" applyProtection="1">
      <alignment horizontal="center" vertical="center"/>
    </xf>
    <xf numFmtId="0" fontId="32" fillId="0" borderId="7" xfId="5" applyFont="1" applyFill="1" applyBorder="1" applyAlignment="1" applyProtection="1">
      <alignment horizontal="center" vertical="center"/>
    </xf>
    <xf numFmtId="166" fontId="31" fillId="0" borderId="6" xfId="1" applyNumberFormat="1" applyFont="1" applyFill="1" applyBorder="1" applyProtection="1"/>
    <xf numFmtId="166" fontId="32" fillId="0" borderId="21" xfId="1" applyNumberFormat="1" applyFont="1" applyFill="1" applyBorder="1" applyProtection="1">
      <protection locked="0"/>
    </xf>
    <xf numFmtId="166" fontId="32" fillId="0" borderId="20" xfId="1" applyNumberFormat="1" applyFont="1" applyFill="1" applyBorder="1" applyProtection="1">
      <protection locked="0"/>
    </xf>
    <xf numFmtId="166" fontId="32" fillId="0" borderId="22" xfId="1" applyNumberFormat="1" applyFont="1" applyFill="1" applyBorder="1" applyProtection="1">
      <protection locked="0"/>
    </xf>
    <xf numFmtId="0" fontId="16" fillId="0" borderId="23" xfId="5" applyFont="1" applyFill="1" applyBorder="1" applyAlignment="1" applyProtection="1">
      <alignment horizontal="center" vertical="center" wrapText="1"/>
    </xf>
    <xf numFmtId="0" fontId="16" fillId="0" borderId="23" xfId="5" applyFont="1" applyFill="1" applyBorder="1" applyAlignment="1" applyProtection="1">
      <alignment vertical="center" wrapText="1"/>
    </xf>
    <xf numFmtId="165" fontId="16" fillId="0" borderId="23" xfId="5" applyNumberFormat="1" applyFont="1" applyFill="1" applyBorder="1" applyAlignment="1" applyProtection="1">
      <alignment horizontal="right" vertical="center" wrapText="1" indent="1"/>
    </xf>
    <xf numFmtId="0" fontId="19" fillId="0" borderId="0" xfId="5" applyFont="1" applyFill="1" applyAlignment="1" applyProtection="1">
      <alignment horizontal="right" vertical="center" indent="1"/>
    </xf>
    <xf numFmtId="0" fontId="39" fillId="0" borderId="1" xfId="4" applyFont="1" applyBorder="1" applyAlignment="1">
      <alignment horizontal="justify" wrapText="1"/>
    </xf>
    <xf numFmtId="0" fontId="39" fillId="0" borderId="1" xfId="4" applyFont="1" applyBorder="1" applyAlignment="1">
      <alignment wrapText="1"/>
    </xf>
    <xf numFmtId="0" fontId="39" fillId="0" borderId="24" xfId="4" applyFont="1" applyBorder="1" applyAlignment="1">
      <alignment wrapText="1"/>
    </xf>
    <xf numFmtId="0" fontId="28" fillId="0" borderId="23" xfId="5" applyFont="1" applyFill="1" applyBorder="1" applyAlignment="1" applyProtection="1">
      <alignment horizontal="right" vertical="center" wrapText="1" indent="1"/>
    </xf>
    <xf numFmtId="165" fontId="32" fillId="0" borderId="23" xfId="5" applyNumberFormat="1" applyFont="1" applyFill="1" applyBorder="1" applyAlignment="1" applyProtection="1">
      <alignment horizontal="right" vertical="center" wrapText="1" indent="1"/>
    </xf>
    <xf numFmtId="0" fontId="31" fillId="0" borderId="6" xfId="5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7" fillId="0" borderId="4" xfId="0" applyNumberFormat="1" applyFont="1" applyFill="1" applyBorder="1" applyAlignment="1" applyProtection="1">
      <alignment horizontal="center" vertical="center" wrapText="1"/>
    </xf>
    <xf numFmtId="165" fontId="17" fillId="0" borderId="5" xfId="0" applyNumberFormat="1" applyFont="1" applyFill="1" applyBorder="1" applyAlignment="1" applyProtection="1">
      <alignment horizontal="center" vertical="center" wrapText="1"/>
    </xf>
    <xf numFmtId="165" fontId="26" fillId="0" borderId="26" xfId="0" applyNumberFormat="1" applyFont="1" applyFill="1" applyBorder="1" applyAlignment="1" applyProtection="1">
      <alignment horizontal="center" vertical="center" wrapText="1"/>
    </xf>
    <xf numFmtId="165" fontId="26" fillId="0" borderId="27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5" xfId="0" applyNumberFormat="1" applyFill="1" applyBorder="1" applyAlignment="1" applyProtection="1">
      <alignment horizontal="left" vertical="center" wrapText="1"/>
      <protection locked="0"/>
    </xf>
    <xf numFmtId="165" fontId="2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11" xfId="0" applyNumberFormat="1" applyFont="1" applyFill="1" applyBorder="1" applyAlignment="1" applyProtection="1">
      <alignment vertical="center" wrapText="1"/>
      <protection locked="0"/>
    </xf>
    <xf numFmtId="49" fontId="2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4" xfId="0" applyNumberFormat="1" applyFont="1" applyFill="1" applyBorder="1" applyAlignment="1" applyProtection="1">
      <alignment horizontal="left" vertical="center" wrapText="1"/>
    </xf>
    <xf numFmtId="165" fontId="26" fillId="0" borderId="5" xfId="0" applyNumberFormat="1" applyFont="1" applyFill="1" applyBorder="1" applyAlignment="1" applyProtection="1">
      <alignment vertical="center" wrapText="1"/>
    </xf>
    <xf numFmtId="165" fontId="26" fillId="3" borderId="5" xfId="0" applyNumberFormat="1" applyFont="1" applyFill="1" applyBorder="1" applyAlignment="1" applyProtection="1">
      <alignment vertical="center" wrapText="1"/>
    </xf>
    <xf numFmtId="165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1" xfId="0" applyNumberFormat="1" applyFont="1" applyFill="1" applyBorder="1" applyAlignment="1" applyProtection="1">
      <alignment vertical="center" wrapText="1"/>
      <protection locked="0"/>
    </xf>
    <xf numFmtId="49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5" xfId="0" applyNumberFormat="1" applyFont="1" applyFill="1" applyBorder="1" applyAlignment="1" applyProtection="1">
      <alignment vertical="center" wrapText="1"/>
    </xf>
    <xf numFmtId="165" fontId="17" fillId="3" borderId="5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3" fillId="0" borderId="12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49" fontId="32" fillId="0" borderId="17" xfId="0" applyNumberFormat="1" applyFont="1" applyFill="1" applyBorder="1" applyAlignment="1" applyProtection="1">
      <alignment vertical="center"/>
    </xf>
    <xf numFmtId="3" fontId="32" fillId="0" borderId="18" xfId="0" applyNumberFormat="1" applyFont="1" applyFill="1" applyBorder="1" applyAlignment="1" applyProtection="1">
      <alignment vertical="center"/>
      <protection locked="0"/>
    </xf>
    <xf numFmtId="3" fontId="32" fillId="0" borderId="19" xfId="0" applyNumberFormat="1" applyFont="1" applyFill="1" applyBorder="1" applyAlignment="1" applyProtection="1">
      <alignment vertical="center"/>
    </xf>
    <xf numFmtId="49" fontId="36" fillId="0" borderId="2" xfId="0" quotePrefix="1" applyNumberFormat="1" applyFont="1" applyFill="1" applyBorder="1" applyAlignment="1" applyProtection="1">
      <alignment horizontal="left" vertical="center" indent="1"/>
    </xf>
    <xf numFmtId="3" fontId="36" fillId="0" borderId="1" xfId="0" applyNumberFormat="1" applyFont="1" applyFill="1" applyBorder="1" applyAlignment="1" applyProtection="1">
      <alignment vertical="center"/>
      <protection locked="0"/>
    </xf>
    <xf numFmtId="3" fontId="36" fillId="0" borderId="9" xfId="0" applyNumberFormat="1" applyFont="1" applyFill="1" applyBorder="1" applyAlignment="1" applyProtection="1">
      <alignment vertical="center"/>
    </xf>
    <xf numFmtId="49" fontId="32" fillId="0" borderId="2" xfId="0" applyNumberFormat="1" applyFont="1" applyFill="1" applyBorder="1" applyAlignment="1" applyProtection="1">
      <alignment vertical="center"/>
    </xf>
    <xf numFmtId="3" fontId="32" fillId="0" borderId="1" xfId="0" applyNumberFormat="1" applyFont="1" applyFill="1" applyBorder="1" applyAlignment="1" applyProtection="1">
      <alignment vertical="center"/>
      <protection locked="0"/>
    </xf>
    <xf numFmtId="3" fontId="32" fillId="0" borderId="9" xfId="0" applyNumberFormat="1" applyFont="1" applyFill="1" applyBorder="1" applyAlignment="1" applyProtection="1">
      <alignment vertical="center"/>
    </xf>
    <xf numFmtId="49" fontId="32" fillId="0" borderId="7" xfId="0" applyNumberFormat="1" applyFont="1" applyFill="1" applyBorder="1" applyAlignment="1" applyProtection="1">
      <alignment vertical="center"/>
      <protection locked="0"/>
    </xf>
    <xf numFmtId="3" fontId="32" fillId="0" borderId="11" xfId="0" applyNumberFormat="1" applyFont="1" applyFill="1" applyBorder="1" applyAlignment="1" applyProtection="1">
      <alignment vertical="center"/>
      <protection locked="0"/>
    </xf>
    <xf numFmtId="49" fontId="33" fillId="0" borderId="4" xfId="0" applyNumberFormat="1" applyFont="1" applyFill="1" applyBorder="1" applyAlignment="1" applyProtection="1">
      <alignment vertical="center"/>
    </xf>
    <xf numFmtId="3" fontId="32" fillId="0" borderId="5" xfId="0" applyNumberFormat="1" applyFont="1" applyFill="1" applyBorder="1" applyAlignment="1" applyProtection="1">
      <alignment vertical="center"/>
    </xf>
    <xf numFmtId="3" fontId="32" fillId="0" borderId="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2" fillId="0" borderId="2" xfId="0" applyNumberFormat="1" applyFont="1" applyFill="1" applyBorder="1" applyAlignment="1" applyProtection="1">
      <alignment horizontal="left" vertical="center"/>
    </xf>
    <xf numFmtId="49" fontId="32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0" fillId="0" borderId="0" xfId="0" applyFont="1" applyFill="1" applyProtection="1"/>
    <xf numFmtId="0" fontId="13" fillId="0" borderId="0" xfId="0" applyFont="1" applyFill="1" applyProtection="1"/>
    <xf numFmtId="0" fontId="37" fillId="0" borderId="0" xfId="0" applyFont="1" applyFill="1" applyProtection="1">
      <protection locked="0"/>
    </xf>
    <xf numFmtId="0" fontId="41" fillId="0" borderId="0" xfId="0" applyFont="1" applyFill="1" applyProtection="1">
      <protection locked="0"/>
    </xf>
    <xf numFmtId="0" fontId="41" fillId="0" borderId="0" xfId="0" applyFont="1" applyFill="1" applyProtection="1"/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2" fillId="0" borderId="3" xfId="0" applyFont="1" applyFill="1" applyBorder="1" applyAlignment="1" applyProtection="1">
      <alignment horizontal="center" vertical="center"/>
    </xf>
    <xf numFmtId="0" fontId="32" fillId="0" borderId="10" xfId="0" applyFont="1" applyFill="1" applyBorder="1" applyAlignment="1" applyProtection="1">
      <alignment vertical="center" wrapText="1"/>
    </xf>
    <xf numFmtId="165" fontId="32" fillId="0" borderId="10" xfId="0" applyNumberFormat="1" applyFont="1" applyFill="1" applyBorder="1" applyAlignment="1" applyProtection="1">
      <alignment vertical="center"/>
      <protection locked="0"/>
    </xf>
    <xf numFmtId="165" fontId="31" fillId="0" borderId="8" xfId="0" applyNumberFormat="1" applyFont="1" applyFill="1" applyBorder="1" applyAlignment="1" applyProtection="1">
      <alignment vertical="center"/>
    </xf>
    <xf numFmtId="0" fontId="32" fillId="0" borderId="2" xfId="0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 applyProtection="1">
      <alignment vertical="center" wrapText="1"/>
    </xf>
    <xf numFmtId="165" fontId="32" fillId="0" borderId="1" xfId="0" applyNumberFormat="1" applyFont="1" applyFill="1" applyBorder="1" applyAlignment="1" applyProtection="1">
      <alignment vertical="center"/>
      <protection locked="0"/>
    </xf>
    <xf numFmtId="165" fontId="31" fillId="0" borderId="9" xfId="0" applyNumberFormat="1" applyFont="1" applyFill="1" applyBorder="1" applyAlignment="1" applyProtection="1">
      <alignment vertical="center"/>
    </xf>
    <xf numFmtId="0" fontId="32" fillId="0" borderId="7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vertical="center" wrapText="1"/>
    </xf>
    <xf numFmtId="165" fontId="32" fillId="0" borderId="11" xfId="0" applyNumberFormat="1" applyFont="1" applyFill="1" applyBorder="1" applyAlignment="1" applyProtection="1">
      <alignment vertical="center"/>
      <protection locked="0"/>
    </xf>
    <xf numFmtId="165" fontId="31" fillId="0" borderId="28" xfId="0" applyNumberFormat="1" applyFont="1" applyFill="1" applyBorder="1" applyAlignment="1" applyProtection="1">
      <alignment vertical="center"/>
    </xf>
    <xf numFmtId="0" fontId="31" fillId="0" borderId="4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vertical="center" wrapText="1"/>
    </xf>
    <xf numFmtId="165" fontId="31" fillId="0" borderId="5" xfId="0" applyNumberFormat="1" applyFont="1" applyFill="1" applyBorder="1" applyAlignment="1" applyProtection="1">
      <alignment vertical="center"/>
    </xf>
    <xf numFmtId="165" fontId="31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29" xfId="0" applyFill="1" applyBorder="1" applyProtection="1"/>
    <xf numFmtId="0" fontId="15" fillId="0" borderId="29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right"/>
    </xf>
    <xf numFmtId="0" fontId="0" fillId="0" borderId="0" xfId="0" applyFill="1" applyAlignment="1"/>
    <xf numFmtId="0" fontId="24" fillId="0" borderId="0" xfId="0" applyFont="1" applyFill="1" applyAlignment="1">
      <alignment vertical="center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4" fillId="0" borderId="12" xfId="0" applyFont="1" applyBorder="1" applyAlignment="1" applyProtection="1">
      <alignment horizontal="center" vertical="center" wrapText="1"/>
    </xf>
    <xf numFmtId="0" fontId="34" fillId="0" borderId="13" xfId="0" applyFont="1" applyBorder="1" applyAlignment="1" applyProtection="1">
      <alignment horizontal="center" vertical="center"/>
    </xf>
    <xf numFmtId="0" fontId="34" fillId="0" borderId="14" xfId="0" applyFont="1" applyBorder="1" applyAlignment="1" applyProtection="1">
      <alignment horizontal="center" vertical="center" wrapText="1"/>
    </xf>
    <xf numFmtId="0" fontId="32" fillId="0" borderId="17" xfId="0" applyFont="1" applyBorder="1" applyAlignment="1" applyProtection="1">
      <alignment horizontal="right" vertical="center" indent="1"/>
    </xf>
    <xf numFmtId="0" fontId="32" fillId="0" borderId="18" xfId="0" applyFont="1" applyBorder="1" applyAlignment="1" applyProtection="1">
      <alignment horizontal="left" vertical="center" indent="1"/>
      <protection locked="0"/>
    </xf>
    <xf numFmtId="3" fontId="32" fillId="0" borderId="19" xfId="0" applyNumberFormat="1" applyFont="1" applyBorder="1" applyAlignment="1" applyProtection="1">
      <alignment horizontal="right" vertical="center" indent="1"/>
      <protection locked="0"/>
    </xf>
    <xf numFmtId="0" fontId="32" fillId="0" borderId="2" xfId="0" applyFont="1" applyBorder="1" applyAlignment="1" applyProtection="1">
      <alignment horizontal="right" vertical="center" indent="1"/>
    </xf>
    <xf numFmtId="0" fontId="32" fillId="0" borderId="1" xfId="0" applyFont="1" applyBorder="1" applyAlignment="1" applyProtection="1">
      <alignment horizontal="left" vertical="center" indent="1"/>
      <protection locked="0"/>
    </xf>
    <xf numFmtId="3" fontId="32" fillId="0" borderId="9" xfId="0" applyNumberFormat="1" applyFont="1" applyBorder="1" applyAlignment="1" applyProtection="1">
      <alignment horizontal="right" vertical="center" indent="1"/>
      <protection locked="0"/>
    </xf>
    <xf numFmtId="3" fontId="32" fillId="0" borderId="9" xfId="0" applyNumberFormat="1" applyFont="1" applyFill="1" applyBorder="1" applyAlignment="1" applyProtection="1">
      <alignment horizontal="right" vertical="center" indent="1"/>
      <protection locked="0"/>
    </xf>
    <xf numFmtId="0" fontId="32" fillId="0" borderId="7" xfId="0" applyFont="1" applyBorder="1" applyAlignment="1" applyProtection="1">
      <alignment horizontal="right" vertical="center" indent="1"/>
    </xf>
    <xf numFmtId="0" fontId="32" fillId="0" borderId="11" xfId="0" applyFont="1" applyBorder="1" applyAlignment="1" applyProtection="1">
      <alignment horizontal="left" vertical="center" indent="1"/>
      <protection locked="0"/>
    </xf>
    <xf numFmtId="3" fontId="32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22" fillId="4" borderId="30" xfId="0" applyNumberFormat="1" applyFont="1" applyFill="1" applyBorder="1" applyAlignment="1" applyProtection="1">
      <alignment horizontal="left" vertical="center" wrapText="1" indent="2"/>
    </xf>
    <xf numFmtId="3" fontId="34" fillId="0" borderId="6" xfId="0" applyNumberFormat="1" applyFont="1" applyFill="1" applyBorder="1" applyAlignment="1" applyProtection="1">
      <alignment horizontal="right" vertical="center" indent="1"/>
    </xf>
    <xf numFmtId="0" fontId="15" fillId="0" borderId="16" xfId="0" applyFont="1" applyFill="1" applyBorder="1" applyAlignment="1" applyProtection="1">
      <alignment horizontal="right" vertical="center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0" fontId="0" fillId="0" borderId="0" xfId="0"/>
    <xf numFmtId="0" fontId="43" fillId="0" borderId="42" xfId="5" applyFont="1" applyBorder="1" applyAlignment="1">
      <alignment horizontal="center" vertical="center" wrapText="1"/>
    </xf>
    <xf numFmtId="0" fontId="43" fillId="0" borderId="43" xfId="5" applyFont="1" applyBorder="1" applyAlignment="1">
      <alignment horizontal="center" vertical="center" wrapText="1"/>
    </xf>
    <xf numFmtId="0" fontId="44" fillId="0" borderId="42" xfId="5" applyFont="1" applyBorder="1" applyAlignment="1">
      <alignment horizontal="center" vertical="center" wrapText="1"/>
    </xf>
    <xf numFmtId="0" fontId="44" fillId="0" borderId="43" xfId="5" applyFont="1" applyBorder="1" applyAlignment="1">
      <alignment horizontal="center" vertical="center" wrapText="1"/>
    </xf>
    <xf numFmtId="0" fontId="44" fillId="0" borderId="42" xfId="5" applyFont="1" applyBorder="1" applyAlignment="1">
      <alignment horizontal="left" vertical="center" wrapText="1" indent="1"/>
    </xf>
    <xf numFmtId="165" fontId="44" fillId="0" borderId="42" xfId="5" applyNumberFormat="1" applyFont="1" applyBorder="1" applyAlignment="1" applyProtection="1">
      <alignment horizontal="right" vertical="center" wrapText="1"/>
      <protection locked="0"/>
    </xf>
    <xf numFmtId="168" fontId="46" fillId="0" borderId="42" xfId="8" applyFont="1" applyBorder="1" applyAlignment="1" applyProtection="1">
      <alignment horizontal="left" vertical="center" wrapText="1" indent="1"/>
    </xf>
    <xf numFmtId="165" fontId="44" fillId="5" borderId="42" xfId="5" applyNumberFormat="1" applyFont="1" applyFill="1" applyBorder="1" applyAlignment="1" applyProtection="1">
      <alignment horizontal="right" vertical="center" wrapText="1"/>
      <protection locked="0"/>
    </xf>
    <xf numFmtId="165" fontId="44" fillId="0" borderId="43" xfId="5" applyNumberFormat="1" applyFont="1" applyBorder="1" applyAlignment="1" applyProtection="1">
      <alignment horizontal="right" vertical="center" wrapText="1"/>
      <protection locked="0"/>
    </xf>
    <xf numFmtId="165" fontId="47" fillId="0" borderId="42" xfId="5" applyNumberFormat="1" applyFont="1" applyBorder="1" applyAlignment="1">
      <alignment horizontal="right" vertical="center" wrapText="1"/>
    </xf>
    <xf numFmtId="165" fontId="47" fillId="0" borderId="43" xfId="5" applyNumberFormat="1" applyFont="1" applyBorder="1" applyAlignment="1">
      <alignment horizontal="right" vertical="center" wrapText="1"/>
    </xf>
    <xf numFmtId="49" fontId="48" fillId="0" borderId="44" xfId="5" applyNumberFormat="1" applyFont="1" applyBorder="1" applyAlignment="1">
      <alignment horizontal="left" vertical="center" wrapText="1" indent="1"/>
    </xf>
    <xf numFmtId="168" fontId="49" fillId="0" borderId="44" xfId="8" applyFont="1" applyBorder="1" applyAlignment="1" applyProtection="1">
      <alignment horizontal="left" wrapText="1" indent="1"/>
    </xf>
    <xf numFmtId="165" fontId="48" fillId="0" borderId="45" xfId="5" applyNumberFormat="1" applyFont="1" applyBorder="1" applyAlignment="1" applyProtection="1">
      <alignment horizontal="right" vertical="center" wrapText="1"/>
      <protection locked="0"/>
    </xf>
    <xf numFmtId="49" fontId="48" fillId="0" borderId="42" xfId="5" applyNumberFormat="1" applyFont="1" applyBorder="1" applyAlignment="1">
      <alignment horizontal="left" vertical="center" wrapText="1" indent="1"/>
    </xf>
    <xf numFmtId="168" fontId="49" fillId="0" borderId="42" xfId="8" applyFont="1" applyBorder="1" applyAlignment="1" applyProtection="1">
      <alignment horizontal="left" wrapText="1" indent="1"/>
    </xf>
    <xf numFmtId="165" fontId="48" fillId="0" borderId="43" xfId="5" applyNumberFormat="1" applyFont="1" applyBorder="1" applyAlignment="1" applyProtection="1">
      <alignment horizontal="right" vertical="center" wrapText="1"/>
      <protection locked="0"/>
    </xf>
    <xf numFmtId="165" fontId="48" fillId="0" borderId="42" xfId="5" applyNumberFormat="1" applyFont="1" applyBorder="1" applyAlignment="1" applyProtection="1">
      <alignment horizontal="right" vertical="center" wrapText="1"/>
      <protection locked="0"/>
    </xf>
    <xf numFmtId="49" fontId="48" fillId="0" borderId="46" xfId="5" applyNumberFormat="1" applyFont="1" applyBorder="1" applyAlignment="1">
      <alignment horizontal="left" vertical="center" wrapText="1" indent="1"/>
    </xf>
    <xf numFmtId="168" fontId="49" fillId="0" borderId="46" xfId="8" applyFont="1" applyBorder="1" applyAlignment="1" applyProtection="1">
      <alignment horizontal="left" wrapText="1" indent="1"/>
    </xf>
    <xf numFmtId="165" fontId="48" fillId="0" borderId="46" xfId="5" applyNumberFormat="1" applyFont="1" applyBorder="1" applyAlignment="1" applyProtection="1">
      <alignment horizontal="right" vertical="center" wrapText="1"/>
      <protection locked="0"/>
    </xf>
    <xf numFmtId="165" fontId="47" fillId="0" borderId="42" xfId="5" applyNumberFormat="1" applyFont="1" applyBorder="1" applyAlignment="1" applyProtection="1">
      <alignment horizontal="right" vertical="center" wrapText="1"/>
      <protection locked="0"/>
    </xf>
    <xf numFmtId="0" fontId="44" fillId="0" borderId="46" xfId="5" applyFont="1" applyBorder="1" applyAlignment="1">
      <alignment horizontal="center" vertical="center" wrapText="1"/>
    </xf>
    <xf numFmtId="0" fontId="44" fillId="0" borderId="47" xfId="5" applyFont="1" applyBorder="1" applyAlignment="1">
      <alignment horizontal="center" vertical="center" wrapText="1"/>
    </xf>
    <xf numFmtId="0" fontId="44" fillId="0" borderId="42" xfId="5" applyFont="1" applyBorder="1" applyAlignment="1">
      <alignment vertical="center" wrapText="1"/>
    </xf>
    <xf numFmtId="0" fontId="44" fillId="0" borderId="44" xfId="5" applyFont="1" applyBorder="1" applyAlignment="1">
      <alignment horizontal="left" vertical="center" wrapText="1" indent="1"/>
    </xf>
    <xf numFmtId="0" fontId="47" fillId="0" borderId="44" xfId="5" applyFont="1" applyBorder="1" applyAlignment="1">
      <alignment vertical="center" wrapText="1"/>
    </xf>
    <xf numFmtId="165" fontId="47" fillId="0" borderId="44" xfId="5" applyNumberFormat="1" applyFont="1" applyBorder="1" applyAlignment="1">
      <alignment horizontal="right" vertical="center" wrapText="1"/>
    </xf>
    <xf numFmtId="165" fontId="47" fillId="0" borderId="45" xfId="5" applyNumberFormat="1" applyFont="1" applyBorder="1" applyAlignment="1">
      <alignment horizontal="right" vertical="center" wrapText="1"/>
    </xf>
    <xf numFmtId="0" fontId="48" fillId="0" borderId="42" xfId="5" applyFont="1" applyBorder="1" applyAlignment="1">
      <alignment horizontal="left" vertical="center" wrapText="1" indent="1"/>
    </xf>
    <xf numFmtId="165" fontId="48" fillId="0" borderId="44" xfId="5" applyNumberFormat="1" applyFont="1" applyBorder="1" applyAlignment="1" applyProtection="1">
      <alignment horizontal="right" vertical="center" wrapText="1"/>
      <protection locked="0"/>
    </xf>
    <xf numFmtId="165" fontId="48" fillId="0" borderId="48" xfId="5" applyNumberFormat="1" applyFont="1" applyBorder="1" applyAlignment="1" applyProtection="1">
      <alignment horizontal="right" vertical="center" wrapText="1"/>
      <protection locked="0"/>
    </xf>
    <xf numFmtId="0" fontId="48" fillId="0" borderId="46" xfId="5" applyFont="1" applyBorder="1" applyAlignment="1">
      <alignment horizontal="left" vertical="center" wrapText="1" indent="1"/>
    </xf>
    <xf numFmtId="165" fontId="48" fillId="0" borderId="49" xfId="5" applyNumberFormat="1" applyFont="1" applyBorder="1" applyAlignment="1" applyProtection="1">
      <alignment horizontal="right" vertical="center" wrapText="1"/>
      <protection locked="0"/>
    </xf>
    <xf numFmtId="168" fontId="49" fillId="0" borderId="46" xfId="8" applyFont="1" applyBorder="1" applyAlignment="1" applyProtection="1">
      <alignment horizontal="left" vertical="center" wrapText="1" indent="1"/>
    </xf>
    <xf numFmtId="0" fontId="47" fillId="0" borderId="42" xfId="5" applyFont="1" applyBorder="1" applyAlignment="1">
      <alignment horizontal="left" vertical="center" wrapText="1" indent="1"/>
    </xf>
    <xf numFmtId="165" fontId="44" fillId="0" borderId="42" xfId="5" applyNumberFormat="1" applyFont="1" applyBorder="1" applyAlignment="1">
      <alignment horizontal="right" vertical="center" wrapText="1"/>
    </xf>
    <xf numFmtId="165" fontId="44" fillId="0" borderId="43" xfId="5" applyNumberFormat="1" applyFont="1" applyBorder="1" applyAlignment="1">
      <alignment horizontal="right" vertical="center" wrapText="1"/>
    </xf>
    <xf numFmtId="165" fontId="50" fillId="0" borderId="42" xfId="8" applyNumberFormat="1" applyFont="1" applyBorder="1" applyAlignment="1" applyProtection="1">
      <alignment horizontal="right" vertical="center" wrapText="1"/>
      <protection locked="0"/>
    </xf>
    <xf numFmtId="165" fontId="50" fillId="0" borderId="43" xfId="8" applyNumberFormat="1" applyFont="1" applyBorder="1" applyAlignment="1" applyProtection="1">
      <alignment horizontal="right" vertical="center" wrapText="1"/>
      <protection locked="0"/>
    </xf>
    <xf numFmtId="168" fontId="46" fillId="0" borderId="44" xfId="8" applyFont="1" applyBorder="1" applyAlignment="1" applyProtection="1">
      <alignment horizontal="left" vertical="center" wrapText="1" indent="1"/>
    </xf>
    <xf numFmtId="168" fontId="50" fillId="0" borderId="44" xfId="8" applyFont="1" applyBorder="1" applyAlignment="1" applyProtection="1">
      <alignment horizontal="left" vertical="center" wrapText="1" indent="1"/>
    </xf>
    <xf numFmtId="165" fontId="50" fillId="0" borderId="42" xfId="8" applyNumberFormat="1" applyFont="1" applyBorder="1" applyAlignment="1" applyProtection="1">
      <alignment horizontal="right" vertical="center" wrapText="1"/>
    </xf>
    <xf numFmtId="165" fontId="50" fillId="0" borderId="43" xfId="8" applyNumberFormat="1" applyFont="1" applyBorder="1" applyAlignment="1" applyProtection="1">
      <alignment horizontal="right" vertical="center" wrapText="1"/>
    </xf>
    <xf numFmtId="0" fontId="51" fillId="0" borderId="46" xfId="7" applyFont="1" applyBorder="1" applyAlignment="1">
      <alignment horizontal="center" vertical="center" wrapText="1"/>
    </xf>
    <xf numFmtId="0" fontId="51" fillId="0" borderId="46" xfId="7" applyFont="1" applyBorder="1" applyAlignment="1">
      <alignment horizontal="center" vertical="center"/>
    </xf>
    <xf numFmtId="0" fontId="48" fillId="0" borderId="42" xfId="7" applyFont="1" applyBorder="1" applyAlignment="1">
      <alignment horizontal="left" vertical="center" indent="1"/>
    </xf>
    <xf numFmtId="0" fontId="48" fillId="0" borderId="50" xfId="7" applyFont="1" applyBorder="1" applyAlignment="1">
      <alignment horizontal="left" vertical="center" indent="1"/>
    </xf>
    <xf numFmtId="0" fontId="48" fillId="0" borderId="50" xfId="7" applyFont="1" applyBorder="1" applyAlignment="1">
      <alignment horizontal="left" vertical="center" wrapText="1" indent="1"/>
    </xf>
    <xf numFmtId="165" fontId="48" fillId="0" borderId="50" xfId="7" applyNumberFormat="1" applyFont="1" applyBorder="1" applyAlignment="1" applyProtection="1">
      <alignment vertical="center"/>
      <protection locked="0"/>
    </xf>
    <xf numFmtId="165" fontId="48" fillId="0" borderId="50" xfId="7" applyNumberFormat="1" applyFont="1" applyBorder="1" applyAlignment="1">
      <alignment vertical="center"/>
    </xf>
    <xf numFmtId="0" fontId="48" fillId="5" borderId="42" xfId="7" applyFont="1" applyFill="1" applyBorder="1" applyAlignment="1">
      <alignment horizontal="left" vertical="center" wrapText="1" indent="1"/>
    </xf>
    <xf numFmtId="165" fontId="48" fillId="0" borderId="42" xfId="7" applyNumberFormat="1" applyFont="1" applyBorder="1" applyAlignment="1" applyProtection="1">
      <alignment vertical="center"/>
      <protection locked="0"/>
    </xf>
    <xf numFmtId="165" fontId="48" fillId="0" borderId="42" xfId="7" applyNumberFormat="1" applyFont="1" applyBorder="1" applyAlignment="1">
      <alignment vertical="center"/>
    </xf>
    <xf numFmtId="0" fontId="48" fillId="0" borderId="44" xfId="7" applyFont="1" applyBorder="1" applyAlignment="1">
      <alignment horizontal="left" vertical="center" wrapText="1" indent="1"/>
    </xf>
    <xf numFmtId="165" fontId="48" fillId="0" borderId="44" xfId="7" applyNumberFormat="1" applyFont="1" applyBorder="1" applyAlignment="1" applyProtection="1">
      <alignment vertical="center"/>
      <protection locked="0"/>
    </xf>
    <xf numFmtId="165" fontId="48" fillId="0" borderId="44" xfId="7" applyNumberFormat="1" applyFont="1" applyBorder="1" applyAlignment="1">
      <alignment vertical="center"/>
    </xf>
    <xf numFmtId="0" fontId="48" fillId="0" borderId="42" xfId="7" applyFont="1" applyBorder="1" applyAlignment="1">
      <alignment horizontal="left" vertical="center" wrapText="1" indent="1"/>
    </xf>
    <xf numFmtId="0" fontId="43" fillId="0" borderId="42" xfId="7" applyFont="1" applyBorder="1" applyAlignment="1">
      <alignment horizontal="left" vertical="center" indent="1"/>
    </xf>
    <xf numFmtId="165" fontId="44" fillId="0" borderId="42" xfId="7" applyNumberFormat="1" applyFont="1" applyBorder="1" applyAlignment="1">
      <alignment vertical="center"/>
    </xf>
    <xf numFmtId="0" fontId="48" fillId="0" borderId="44" xfId="7" applyFont="1" applyBorder="1" applyAlignment="1">
      <alignment horizontal="left" vertical="center" indent="1"/>
    </xf>
    <xf numFmtId="0" fontId="44" fillId="0" borderId="42" xfId="7" applyFont="1" applyBorder="1" applyAlignment="1">
      <alignment horizontal="left" vertical="center" indent="1"/>
    </xf>
    <xf numFmtId="0" fontId="43" fillId="0" borderId="42" xfId="7" applyFont="1" applyBorder="1" applyAlignment="1">
      <alignment horizontal="left" indent="1"/>
    </xf>
    <xf numFmtId="165" fontId="44" fillId="0" borderId="42" xfId="7" applyNumberFormat="1" applyFont="1" applyBorder="1"/>
    <xf numFmtId="168" fontId="50" fillId="0" borderId="46" xfId="8" applyFont="1" applyBorder="1" applyAlignment="1" applyProtection="1">
      <alignment horizontal="center" vertical="center" wrapText="1"/>
    </xf>
    <xf numFmtId="168" fontId="50" fillId="0" borderId="46" xfId="8" applyFont="1" applyBorder="1" applyAlignment="1" applyProtection="1">
      <alignment vertical="center" wrapText="1"/>
    </xf>
    <xf numFmtId="168" fontId="46" fillId="0" borderId="42" xfId="8" applyFont="1" applyBorder="1" applyAlignment="1" applyProtection="1">
      <alignment horizontal="center" vertical="center" wrapText="1"/>
    </xf>
    <xf numFmtId="168" fontId="49" fillId="0" borderId="44" xfId="8" applyFont="1" applyBorder="1" applyAlignment="1" applyProtection="1">
      <alignment horizontal="left" vertical="center" wrapText="1"/>
      <protection locked="0"/>
    </xf>
    <xf numFmtId="165" fontId="49" fillId="0" borderId="44" xfId="8" applyNumberFormat="1" applyFont="1" applyBorder="1" applyAlignment="1" applyProtection="1">
      <alignment horizontal="right" vertical="center" wrapText="1"/>
      <protection locked="0"/>
    </xf>
    <xf numFmtId="168" fontId="49" fillId="0" borderId="42" xfId="8" applyFont="1" applyBorder="1" applyAlignment="1" applyProtection="1">
      <alignment horizontal="left" vertical="center" wrapText="1"/>
      <protection locked="0"/>
    </xf>
    <xf numFmtId="168" fontId="49" fillId="0" borderId="46" xfId="8" applyFont="1" applyBorder="1" applyAlignment="1" applyProtection="1">
      <alignment horizontal="left" vertical="center" wrapText="1"/>
      <protection locked="0"/>
    </xf>
    <xf numFmtId="168" fontId="50" fillId="0" borderId="42" xfId="8" applyFont="1" applyBorder="1" applyAlignment="1" applyProtection="1">
      <alignment vertical="center" wrapText="1"/>
    </xf>
    <xf numFmtId="165" fontId="46" fillId="0" borderId="42" xfId="8" applyNumberFormat="1" applyFont="1" applyBorder="1" applyAlignment="1" applyProtection="1">
      <alignment horizontal="right" vertical="center" wrapText="1"/>
    </xf>
    <xf numFmtId="0" fontId="7" fillId="2" borderId="1" xfId="6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8" fillId="2" borderId="1" xfId="6" applyNumberFormat="1" applyFont="1" applyFill="1" applyBorder="1" applyAlignment="1">
      <alignment horizontal="center" vertical="center" wrapText="1"/>
    </xf>
    <xf numFmtId="3" fontId="8" fillId="2" borderId="11" xfId="6" applyNumberFormat="1" applyFont="1" applyFill="1" applyBorder="1" applyAlignment="1">
      <alignment horizontal="center" vertical="center" wrapText="1"/>
    </xf>
    <xf numFmtId="3" fontId="8" fillId="2" borderId="10" xfId="6" applyNumberFormat="1" applyFont="1" applyFill="1" applyBorder="1" applyAlignment="1">
      <alignment horizontal="center" vertical="center" wrapText="1"/>
    </xf>
    <xf numFmtId="3" fontId="2" fillId="0" borderId="0" xfId="6" applyNumberFormat="1" applyFont="1" applyAlignment="1"/>
    <xf numFmtId="0" fontId="3" fillId="0" borderId="0" xfId="0" applyFont="1" applyAlignment="1">
      <alignment horizontal="left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165" fontId="14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right"/>
    </xf>
    <xf numFmtId="0" fontId="34" fillId="0" borderId="19" xfId="5" applyFont="1" applyFill="1" applyBorder="1" applyAlignment="1">
      <alignment horizontal="center" vertical="center" wrapText="1"/>
    </xf>
    <xf numFmtId="0" fontId="34" fillId="0" borderId="28" xfId="5" applyFont="1" applyFill="1" applyBorder="1" applyAlignment="1">
      <alignment horizontal="center" vertical="center" wrapText="1"/>
    </xf>
    <xf numFmtId="0" fontId="34" fillId="0" borderId="17" xfId="5" applyFont="1" applyFill="1" applyBorder="1" applyAlignment="1">
      <alignment horizontal="center" vertical="center" wrapText="1"/>
    </xf>
    <xf numFmtId="0" fontId="34" fillId="0" borderId="7" xfId="5" applyFont="1" applyFill="1" applyBorder="1" applyAlignment="1">
      <alignment horizontal="center" vertical="center" wrapText="1"/>
    </xf>
    <xf numFmtId="0" fontId="34" fillId="0" borderId="18" xfId="5" applyFont="1" applyFill="1" applyBorder="1" applyAlignment="1">
      <alignment horizontal="center" vertical="center" wrapText="1"/>
    </xf>
    <xf numFmtId="0" fontId="34" fillId="0" borderId="11" xfId="5" applyFont="1" applyFill="1" applyBorder="1" applyAlignment="1">
      <alignment horizontal="center" vertical="center" wrapText="1"/>
    </xf>
    <xf numFmtId="0" fontId="27" fillId="0" borderId="0" xfId="4" applyFont="1" applyFill="1" applyBorder="1" applyAlignment="1" applyProtection="1">
      <alignment horizontal="right"/>
    </xf>
    <xf numFmtId="0" fontId="28" fillId="0" borderId="23" xfId="5" applyFont="1" applyFill="1" applyBorder="1" applyAlignment="1">
      <alignment horizontal="justify" vertical="center" wrapText="1"/>
    </xf>
    <xf numFmtId="0" fontId="33" fillId="0" borderId="4" xfId="5" applyFont="1" applyFill="1" applyBorder="1" applyAlignment="1" applyProtection="1">
      <alignment horizontal="left"/>
    </xf>
    <xf numFmtId="0" fontId="33" fillId="0" borderId="5" xfId="5" applyFont="1" applyFill="1" applyBorder="1" applyAlignment="1" applyProtection="1">
      <alignment horizontal="left"/>
    </xf>
    <xf numFmtId="165" fontId="30" fillId="0" borderId="0" xfId="0" applyNumberFormat="1" applyFont="1" applyFill="1" applyAlignment="1">
      <alignment horizontal="center" vertical="center" wrapText="1"/>
    </xf>
    <xf numFmtId="0" fontId="32" fillId="0" borderId="34" xfId="0" applyFont="1" applyFill="1" applyBorder="1" applyAlignment="1" applyProtection="1">
      <alignment horizontal="left" indent="1"/>
      <protection locked="0"/>
    </xf>
    <xf numFmtId="0" fontId="32" fillId="0" borderId="35" xfId="0" applyFont="1" applyFill="1" applyBorder="1" applyAlignment="1" applyProtection="1">
      <alignment horizontal="left" indent="1"/>
      <protection locked="0"/>
    </xf>
    <xf numFmtId="0" fontId="32" fillId="0" borderId="36" xfId="0" applyFont="1" applyFill="1" applyBorder="1" applyAlignment="1" applyProtection="1">
      <alignment horizontal="left" indent="1"/>
      <protection locked="0"/>
    </xf>
    <xf numFmtId="0" fontId="32" fillId="0" borderId="18" xfId="0" applyFont="1" applyFill="1" applyBorder="1" applyAlignment="1" applyProtection="1">
      <alignment horizontal="right" indent="1"/>
      <protection locked="0"/>
    </xf>
    <xf numFmtId="0" fontId="32" fillId="0" borderId="19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35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3" fillId="0" borderId="39" xfId="0" applyFont="1" applyFill="1" applyBorder="1" applyAlignment="1" applyProtection="1">
      <alignment horizontal="center"/>
    </xf>
    <xf numFmtId="0" fontId="33" fillId="0" borderId="23" xfId="0" applyFont="1" applyFill="1" applyBorder="1" applyAlignment="1" applyProtection="1">
      <alignment horizontal="center"/>
    </xf>
    <xf numFmtId="0" fontId="33" fillId="0" borderId="4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2" fillId="0" borderId="37" xfId="0" applyFont="1" applyFill="1" applyBorder="1" applyAlignment="1" applyProtection="1">
      <alignment horizontal="left" indent="1"/>
      <protection locked="0"/>
    </xf>
    <xf numFmtId="0" fontId="32" fillId="0" borderId="38" xfId="0" applyFont="1" applyFill="1" applyBorder="1" applyAlignment="1" applyProtection="1">
      <alignment horizontal="left" indent="1"/>
      <protection locked="0"/>
    </xf>
    <xf numFmtId="0" fontId="32" fillId="0" borderId="33" xfId="0" applyFont="1" applyFill="1" applyBorder="1" applyAlignment="1" applyProtection="1">
      <alignment horizontal="left" indent="1"/>
      <protection locked="0"/>
    </xf>
    <xf numFmtId="0" fontId="32" fillId="0" borderId="11" xfId="0" applyFont="1" applyFill="1" applyBorder="1" applyAlignment="1" applyProtection="1">
      <alignment horizontal="right" indent="1"/>
      <protection locked="0"/>
    </xf>
    <xf numFmtId="0" fontId="32" fillId="0" borderId="28" xfId="0" applyFont="1" applyFill="1" applyBorder="1" applyAlignment="1" applyProtection="1">
      <alignment horizontal="right" indent="1"/>
      <protection locked="0"/>
    </xf>
    <xf numFmtId="0" fontId="33" fillId="0" borderId="31" xfId="0" applyFont="1" applyFill="1" applyBorder="1" applyAlignment="1" applyProtection="1">
      <alignment horizontal="left" indent="1"/>
    </xf>
    <xf numFmtId="0" fontId="33" fillId="0" borderId="32" xfId="0" applyFont="1" applyFill="1" applyBorder="1" applyAlignment="1" applyProtection="1">
      <alignment horizontal="left" indent="1"/>
    </xf>
    <xf numFmtId="0" fontId="33" fillId="0" borderId="25" xfId="0" applyFont="1" applyFill="1" applyBorder="1" applyAlignment="1" applyProtection="1">
      <alignment horizontal="left" indent="1"/>
    </xf>
    <xf numFmtId="0" fontId="31" fillId="0" borderId="5" xfId="0" applyFont="1" applyFill="1" applyBorder="1" applyAlignment="1" applyProtection="1">
      <alignment horizontal="right" indent="1"/>
    </xf>
    <xf numFmtId="0" fontId="31" fillId="0" borderId="6" xfId="0" applyFont="1" applyFill="1" applyBorder="1" applyAlignment="1" applyProtection="1">
      <alignment horizontal="right" indent="1"/>
    </xf>
    <xf numFmtId="0" fontId="11" fillId="0" borderId="0" xfId="0" applyFont="1" applyAlignment="1">
      <alignment horizontal="center"/>
    </xf>
    <xf numFmtId="165" fontId="38" fillId="0" borderId="16" xfId="5" applyNumberFormat="1" applyFont="1" applyFill="1" applyBorder="1" applyAlignment="1" applyProtection="1">
      <alignment horizontal="left"/>
    </xf>
    <xf numFmtId="165" fontId="16" fillId="0" borderId="0" xfId="5" applyNumberFormat="1" applyFont="1" applyFill="1" applyBorder="1" applyAlignment="1" applyProtection="1">
      <alignment horizontal="center" vertical="center"/>
    </xf>
    <xf numFmtId="165" fontId="38" fillId="0" borderId="16" xfId="5" applyNumberFormat="1" applyFont="1" applyFill="1" applyBorder="1" applyAlignment="1" applyProtection="1">
      <alignment horizontal="left" vertical="center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52" fillId="0" borderId="42" xfId="7" applyFont="1" applyBorder="1" applyAlignment="1">
      <alignment horizontal="left" vertical="center" indent="1"/>
    </xf>
    <xf numFmtId="0" fontId="30" fillId="0" borderId="0" xfId="0" applyFont="1" applyAlignment="1">
      <alignment horizontal="center" wrapText="1"/>
    </xf>
    <xf numFmtId="0" fontId="38" fillId="0" borderId="0" xfId="0" applyFont="1" applyAlignment="1" applyProtection="1">
      <alignment horizontal="right"/>
    </xf>
    <xf numFmtId="0" fontId="33" fillId="0" borderId="31" xfId="0" applyFont="1" applyBorder="1" applyAlignment="1" applyProtection="1">
      <alignment horizontal="left" vertical="center" indent="2"/>
    </xf>
    <xf numFmtId="0" fontId="33" fillId="0" borderId="25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1" xfId="0" applyFont="1" applyFill="1" applyBorder="1" applyAlignment="1">
      <alignment horizontal="center" textRotation="180"/>
    </xf>
  </cellXfs>
  <cellStyles count="9">
    <cellStyle name="Excel Built-in Normal" xfId="8" xr:uid="{31871DAB-23BA-4005-BBD0-D71F282343B1}"/>
    <cellStyle name="Ezres 2" xfId="1" xr:uid="{00000000-0005-0000-0000-000000000000}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_KVRENMUNKA" xfId="5" xr:uid="{00000000-0005-0000-0000-000005000000}"/>
    <cellStyle name="Normál_Rendelet mellékletek 2008.jav." xfId="6" xr:uid="{00000000-0005-0000-0000-000006000000}"/>
    <cellStyle name="Normál_SEGEDLETEK" xfId="7" xr:uid="{00000000-0005-0000-0000-000007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workbookViewId="0">
      <selection activeCell="R18" sqref="R18"/>
    </sheetView>
  </sheetViews>
  <sheetFormatPr defaultRowHeight="15"/>
  <cols>
    <col min="2" max="2" width="33" customWidth="1"/>
    <col min="3" max="3" width="13" customWidth="1"/>
    <col min="4" max="4" width="12.42578125" style="189" customWidth="1"/>
    <col min="5" max="5" width="12.5703125" customWidth="1"/>
    <col min="6" max="6" width="33.5703125" customWidth="1"/>
    <col min="7" max="7" width="15.42578125" customWidth="1"/>
    <col min="8" max="8" width="15.42578125" style="189" customWidth="1"/>
    <col min="9" max="9" width="15.42578125" customWidth="1"/>
  </cols>
  <sheetData>
    <row r="1" spans="1:9">
      <c r="A1" s="1"/>
      <c r="B1" s="272" t="s">
        <v>259</v>
      </c>
      <c r="C1" s="273"/>
      <c r="D1" s="273"/>
      <c r="E1" s="273"/>
      <c r="F1" s="2"/>
      <c r="G1" s="3"/>
      <c r="H1" s="3"/>
      <c r="I1" s="3"/>
    </row>
    <row r="2" spans="1:9">
      <c r="A2" s="1"/>
      <c r="B2" s="2"/>
      <c r="C2" s="2"/>
      <c r="D2" s="2"/>
      <c r="E2" s="2"/>
      <c r="F2" s="2"/>
      <c r="G2" s="4"/>
      <c r="H2" s="4"/>
      <c r="I2" s="4"/>
    </row>
    <row r="3" spans="1:9" ht="15.75">
      <c r="A3" s="1"/>
      <c r="B3" s="274" t="s">
        <v>254</v>
      </c>
      <c r="C3" s="274"/>
      <c r="D3" s="274"/>
      <c r="E3" s="274"/>
      <c r="F3" s="274"/>
      <c r="G3" s="275"/>
      <c r="H3" s="275"/>
      <c r="I3" s="275"/>
    </row>
    <row r="4" spans="1:9" ht="15.75">
      <c r="A4" s="1"/>
      <c r="B4" s="274" t="s">
        <v>281</v>
      </c>
      <c r="C4" s="274"/>
      <c r="D4" s="274"/>
      <c r="E4" s="274"/>
      <c r="F4" s="274"/>
      <c r="G4" s="275"/>
      <c r="H4" s="275"/>
      <c r="I4" s="275"/>
    </row>
    <row r="5" spans="1:9" ht="15.75">
      <c r="A5" s="1"/>
      <c r="B5" s="274" t="s">
        <v>253</v>
      </c>
      <c r="C5" s="274"/>
      <c r="D5" s="274"/>
      <c r="E5" s="274"/>
      <c r="F5" s="274"/>
      <c r="G5" s="274"/>
      <c r="H5" s="274"/>
      <c r="I5" s="274"/>
    </row>
    <row r="6" spans="1:9">
      <c r="A6" s="1"/>
      <c r="B6" s="271"/>
      <c r="C6" s="271"/>
      <c r="D6" s="271"/>
      <c r="E6" s="271"/>
      <c r="F6" s="271"/>
      <c r="G6" s="3"/>
      <c r="H6" s="3"/>
      <c r="I6" s="3" t="s">
        <v>1</v>
      </c>
    </row>
    <row r="7" spans="1:9">
      <c r="A7" s="7"/>
      <c r="B7" s="8" t="s">
        <v>2</v>
      </c>
      <c r="C7" s="8" t="s">
        <v>3</v>
      </c>
      <c r="D7" s="8"/>
      <c r="E7" s="8" t="s">
        <v>4</v>
      </c>
      <c r="F7" s="9" t="s">
        <v>5</v>
      </c>
      <c r="G7" s="9" t="s">
        <v>6</v>
      </c>
      <c r="H7" s="9"/>
      <c r="I7" s="9" t="s">
        <v>7</v>
      </c>
    </row>
    <row r="8" spans="1:9" ht="45" customHeight="1">
      <c r="A8" s="266" t="s">
        <v>8</v>
      </c>
      <c r="B8" s="268" t="s">
        <v>9</v>
      </c>
      <c r="C8" s="268" t="s">
        <v>278</v>
      </c>
      <c r="D8" s="269" t="s">
        <v>279</v>
      </c>
      <c r="E8" s="269" t="s">
        <v>283</v>
      </c>
      <c r="F8" s="268" t="s">
        <v>9</v>
      </c>
      <c r="G8" s="268" t="s">
        <v>278</v>
      </c>
      <c r="H8" s="269" t="s">
        <v>279</v>
      </c>
      <c r="I8" s="268" t="s">
        <v>283</v>
      </c>
    </row>
    <row r="9" spans="1:9">
      <c r="A9" s="267"/>
      <c r="B9" s="268"/>
      <c r="C9" s="268"/>
      <c r="D9" s="270"/>
      <c r="E9" s="270"/>
      <c r="F9" s="268"/>
      <c r="G9" s="268"/>
      <c r="H9" s="270"/>
      <c r="I9" s="268"/>
    </row>
    <row r="10" spans="1:9">
      <c r="A10" s="10">
        <v>1</v>
      </c>
      <c r="B10" s="11" t="s">
        <v>10</v>
      </c>
      <c r="C10" s="12"/>
      <c r="D10" s="12"/>
      <c r="E10" s="12"/>
      <c r="F10" s="11" t="s">
        <v>11</v>
      </c>
      <c r="G10" s="13"/>
      <c r="H10" s="13"/>
      <c r="I10" s="13"/>
    </row>
    <row r="11" spans="1:9">
      <c r="A11" s="10">
        <v>2</v>
      </c>
      <c r="B11" s="14" t="s">
        <v>12</v>
      </c>
      <c r="C11" s="12">
        <f>+Mérleg!C11+Óvoda!C11</f>
        <v>7790000</v>
      </c>
      <c r="D11" s="12">
        <f>+Mérleg!D11+Óvoda!D11</f>
        <v>9138117</v>
      </c>
      <c r="E11" s="12">
        <f>+Mérleg!E11+Óvoda!E11</f>
        <v>17488050</v>
      </c>
      <c r="F11" s="14" t="s">
        <v>13</v>
      </c>
      <c r="G11" s="12">
        <f>+Mérleg!G11+Óvoda!G11</f>
        <v>42789700</v>
      </c>
      <c r="H11" s="12">
        <f>+Mérleg!H11+Óvoda!H11</f>
        <v>42972210</v>
      </c>
      <c r="I11" s="12">
        <f>+Mérleg!I11+Óvoda!I11</f>
        <v>52535700</v>
      </c>
    </row>
    <row r="12" spans="1:9">
      <c r="A12" s="10">
        <v>3</v>
      </c>
      <c r="B12" s="14" t="s">
        <v>14</v>
      </c>
      <c r="C12" s="12">
        <f>+Mérleg!C12+Óvoda!C12</f>
        <v>38100000</v>
      </c>
      <c r="D12" s="12">
        <f>+Mérleg!D12+Óvoda!D12</f>
        <v>39801768</v>
      </c>
      <c r="E12" s="12">
        <f>+Mérleg!E12+Óvoda!E12</f>
        <v>45135746</v>
      </c>
      <c r="F12" s="14" t="s">
        <v>15</v>
      </c>
      <c r="G12" s="12">
        <f>+Mérleg!G12+Óvoda!G12</f>
        <v>8114121</v>
      </c>
      <c r="H12" s="12">
        <f>+Mérleg!H12+Óvoda!H12</f>
        <v>8114121</v>
      </c>
      <c r="I12" s="12">
        <f>+Mérleg!I12+Óvoda!I12</f>
        <v>8134121</v>
      </c>
    </row>
    <row r="13" spans="1:9">
      <c r="A13" s="10">
        <v>4</v>
      </c>
      <c r="B13" s="14" t="s">
        <v>16</v>
      </c>
      <c r="C13" s="12">
        <f>+Mérleg!C13+Óvoda!C13</f>
        <v>50430585</v>
      </c>
      <c r="D13" s="12">
        <f>+Mérleg!D13+Óvoda!D13</f>
        <v>50997968</v>
      </c>
      <c r="E13" s="12">
        <f>+Mérleg!E13+Óvoda!E13</f>
        <v>58350513</v>
      </c>
      <c r="F13" s="14" t="s">
        <v>17</v>
      </c>
      <c r="G13" s="12">
        <f>+Mérleg!G13+Óvoda!G13</f>
        <v>65887341</v>
      </c>
      <c r="H13" s="12">
        <f>+Mérleg!H13+Óvoda!H13</f>
        <v>66221126</v>
      </c>
      <c r="I13" s="12">
        <f>+Mérleg!I13+Óvoda!I13</f>
        <v>87813196</v>
      </c>
    </row>
    <row r="14" spans="1:9">
      <c r="A14" s="10">
        <v>5</v>
      </c>
      <c r="B14" s="14" t="s">
        <v>18</v>
      </c>
      <c r="C14" s="12">
        <f>+Mérleg!C14+Óvoda!C14</f>
        <v>5487629</v>
      </c>
      <c r="D14" s="12">
        <f>+Mérleg!D14+Óvoda!D14</f>
        <v>5487629</v>
      </c>
      <c r="E14" s="12">
        <f>+Mérleg!E14+Óvoda!E14</f>
        <v>5822516</v>
      </c>
      <c r="F14" s="14" t="s">
        <v>19</v>
      </c>
      <c r="G14" s="12">
        <f>+Mérleg!G14+Óvoda!G14</f>
        <v>3270404</v>
      </c>
      <c r="H14" s="12">
        <f>+Mérleg!H14+Óvoda!H14</f>
        <v>3385404</v>
      </c>
      <c r="I14" s="12">
        <f>+Mérleg!I14+Óvoda!I14</f>
        <v>3270404</v>
      </c>
    </row>
    <row r="15" spans="1:9">
      <c r="A15" s="10">
        <v>6</v>
      </c>
      <c r="B15" s="14" t="s">
        <v>20</v>
      </c>
      <c r="C15" s="12">
        <f>+Mérleg!C15+Óvoda!C15</f>
        <v>0</v>
      </c>
      <c r="D15" s="12">
        <f>+Mérleg!D15+Óvoda!D15</f>
        <v>0</v>
      </c>
      <c r="E15" s="12">
        <f>+Mérleg!E15+Óvoda!E15</f>
        <v>0</v>
      </c>
      <c r="F15" s="14" t="s">
        <v>21</v>
      </c>
      <c r="G15" s="12">
        <f>+Mérleg!G15+Óvoda!G15</f>
        <v>7606142</v>
      </c>
      <c r="H15" s="12">
        <f>+Mérleg!H15+Óvoda!H15</f>
        <v>7606142</v>
      </c>
      <c r="I15" s="12">
        <f>+Mérleg!I15+Óvoda!I15</f>
        <v>7606142</v>
      </c>
    </row>
    <row r="16" spans="1:9">
      <c r="A16" s="10">
        <v>7</v>
      </c>
      <c r="B16" s="14" t="s">
        <v>22</v>
      </c>
      <c r="C16" s="12">
        <f>+Mérleg!C16+Óvoda!C16</f>
        <v>0</v>
      </c>
      <c r="D16" s="12">
        <f>+Mérleg!D16+Óvoda!D16</f>
        <v>10000</v>
      </c>
      <c r="E16" s="12">
        <f>+Mérleg!E16+Óvoda!E16</f>
        <v>20000</v>
      </c>
      <c r="F16" s="15" t="s">
        <v>23</v>
      </c>
      <c r="G16" s="12">
        <f>+Mérleg!G16+Óvoda!G16</f>
        <v>18864</v>
      </c>
      <c r="H16" s="12">
        <f>+Mérleg!H16+Óvoda!H16</f>
        <v>18864</v>
      </c>
      <c r="I16" s="12">
        <f>+Mérleg!I16+Óvoda!I16</f>
        <v>16648282</v>
      </c>
    </row>
    <row r="17" spans="1:10">
      <c r="A17" s="10">
        <v>8</v>
      </c>
      <c r="B17" s="14" t="s">
        <v>24</v>
      </c>
      <c r="C17" s="12">
        <f>+Mérleg!C17+Óvoda!C17</f>
        <v>0</v>
      </c>
      <c r="D17" s="12">
        <f>+Mérleg!D17+Óvoda!D17</f>
        <v>0</v>
      </c>
      <c r="E17" s="12">
        <f>+Mérleg!E17+Óvoda!E17</f>
        <v>0</v>
      </c>
      <c r="F17" s="14" t="s">
        <v>25</v>
      </c>
      <c r="G17" s="12">
        <f>+Mérleg!G17+Óvoda!G17</f>
        <v>0</v>
      </c>
      <c r="H17" s="12"/>
      <c r="I17" s="12">
        <f>+Mérleg!I17+Óvoda!I17</f>
        <v>0</v>
      </c>
    </row>
    <row r="18" spans="1:10">
      <c r="A18" s="16">
        <v>9</v>
      </c>
      <c r="B18" s="17" t="s">
        <v>26</v>
      </c>
      <c r="C18" s="17">
        <f>SUM(C11:C17)</f>
        <v>101808214</v>
      </c>
      <c r="D18" s="17">
        <f>SUM(D11:D17)</f>
        <v>105435482</v>
      </c>
      <c r="E18" s="17">
        <f>SUM(E11:E17)</f>
        <v>126816825</v>
      </c>
      <c r="F18" s="18" t="s">
        <v>27</v>
      </c>
      <c r="G18" s="18">
        <f>SUM(G11:G17)</f>
        <v>127686572</v>
      </c>
      <c r="H18" s="18">
        <f>SUM(H11:H17)</f>
        <v>128317867</v>
      </c>
      <c r="I18" s="18">
        <f>SUM(I11:I17)</f>
        <v>176007845</v>
      </c>
    </row>
    <row r="19" spans="1:10">
      <c r="A19" s="10">
        <v>10</v>
      </c>
      <c r="B19" s="11" t="s">
        <v>28</v>
      </c>
      <c r="C19" s="12"/>
      <c r="D19" s="12"/>
      <c r="E19" s="12"/>
      <c r="F19" s="11" t="s">
        <v>29</v>
      </c>
      <c r="G19" s="12"/>
      <c r="H19" s="12"/>
      <c r="I19" s="12"/>
    </row>
    <row r="20" spans="1:10">
      <c r="A20" s="10">
        <v>11</v>
      </c>
      <c r="B20" s="14" t="s">
        <v>30</v>
      </c>
      <c r="C20" s="12">
        <f>+Mérleg!C20+Óvoda!C20</f>
        <v>0</v>
      </c>
      <c r="D20" s="12">
        <f>+Mérleg!D20+Óvoda!D20</f>
        <v>0</v>
      </c>
      <c r="E20" s="12">
        <f>+Mérleg!E20+Óvoda!E20</f>
        <v>0</v>
      </c>
      <c r="F20" s="14" t="s">
        <v>31</v>
      </c>
      <c r="G20" s="12">
        <f>+Mérleg!G20+Óvoda!G20</f>
        <v>1270000</v>
      </c>
      <c r="H20" s="12">
        <f>+Mérleg!H20+Óvoda!H20</f>
        <v>1270000</v>
      </c>
      <c r="I20" s="12">
        <f>+Mérleg!I20+Óvoda!I20</f>
        <v>4194233</v>
      </c>
    </row>
    <row r="21" spans="1:10">
      <c r="A21" s="10">
        <v>12</v>
      </c>
      <c r="B21" s="14" t="s">
        <v>32</v>
      </c>
      <c r="C21" s="12">
        <f>+Mérleg!C21+Óvoda!C21</f>
        <v>0</v>
      </c>
      <c r="D21" s="12">
        <f>+Mérleg!D21+Óvoda!D21</f>
        <v>0</v>
      </c>
      <c r="E21" s="12">
        <f>+Mérleg!E21+Óvoda!E21</f>
        <v>0</v>
      </c>
      <c r="F21" s="19" t="s">
        <v>33</v>
      </c>
      <c r="G21" s="12">
        <f>+Mérleg!G21+Óvoda!G21</f>
        <v>89671000</v>
      </c>
      <c r="H21" s="12">
        <f>+Mérleg!H21+Óvoda!H21</f>
        <v>89671000</v>
      </c>
      <c r="I21" s="12">
        <f>+Mérleg!I21+Óvoda!I21</f>
        <v>141272397</v>
      </c>
    </row>
    <row r="22" spans="1:10">
      <c r="A22" s="10">
        <v>13</v>
      </c>
      <c r="B22" s="14" t="s">
        <v>34</v>
      </c>
      <c r="C22" s="12">
        <f>+Mérleg!C22+Óvoda!C22</f>
        <v>2514600</v>
      </c>
      <c r="D22" s="12">
        <f>+Mérleg!D22+Óvoda!D22</f>
        <v>2514600</v>
      </c>
      <c r="E22" s="12">
        <f>+Mérleg!E22+Óvoda!E22</f>
        <v>82889781</v>
      </c>
      <c r="F22" s="14" t="s">
        <v>35</v>
      </c>
      <c r="G22" s="12">
        <f>+Mérleg!G22+Óvoda!G22</f>
        <v>0</v>
      </c>
      <c r="H22" s="12">
        <f>+Mérleg!H22+Óvoda!H22</f>
        <v>0</v>
      </c>
      <c r="I22" s="12">
        <f>+Mérleg!I22+Óvoda!I22</f>
        <v>0</v>
      </c>
    </row>
    <row r="23" spans="1:10">
      <c r="A23" s="10">
        <v>14</v>
      </c>
      <c r="B23" s="14" t="s">
        <v>36</v>
      </c>
      <c r="C23" s="12">
        <f>+Mérleg!C23+Óvoda!C23</f>
        <v>0</v>
      </c>
      <c r="D23" s="12">
        <f>+Mérleg!D23+Óvoda!D23</f>
        <v>0</v>
      </c>
      <c r="E23" s="12">
        <f>+Mérleg!E23+Óvoda!E23</f>
        <v>0</v>
      </c>
      <c r="F23" s="14" t="s">
        <v>37</v>
      </c>
      <c r="G23" s="12">
        <f>+Mérleg!G23+Óvoda!G23</f>
        <v>0</v>
      </c>
      <c r="H23" s="12">
        <f>+Mérleg!H23+Óvoda!H23</f>
        <v>0</v>
      </c>
      <c r="I23" s="12">
        <f>+Mérleg!I23+Óvoda!I23</f>
        <v>0</v>
      </c>
    </row>
    <row r="24" spans="1:10">
      <c r="A24" s="10">
        <v>15</v>
      </c>
      <c r="B24" s="3"/>
      <c r="C24" s="12">
        <f>+Mérleg!C24+Óvoda!C24</f>
        <v>0</v>
      </c>
      <c r="D24" s="12">
        <f>+Mérleg!D24+Óvoda!D24</f>
        <v>0</v>
      </c>
      <c r="E24" s="12">
        <f>+Mérleg!E24+Óvoda!E24</f>
        <v>0</v>
      </c>
      <c r="F24" s="14" t="s">
        <v>38</v>
      </c>
      <c r="G24" s="12">
        <f>+Mérleg!G24+Óvoda!G24</f>
        <v>0</v>
      </c>
      <c r="H24" s="12">
        <f>+Mérleg!H24+Óvoda!H24</f>
        <v>0</v>
      </c>
      <c r="I24" s="12">
        <f>+Mérleg!I24+Óvoda!I24</f>
        <v>0</v>
      </c>
    </row>
    <row r="25" spans="1:10">
      <c r="A25" s="10">
        <v>16</v>
      </c>
      <c r="B25" s="20" t="s">
        <v>39</v>
      </c>
      <c r="C25" s="21">
        <f>SUM(C19:C24)</f>
        <v>2514600</v>
      </c>
      <c r="D25" s="21">
        <f>SUM(D19:D24)</f>
        <v>2514600</v>
      </c>
      <c r="E25" s="21">
        <f>SUM(E19:E24)</f>
        <v>82889781</v>
      </c>
      <c r="F25" s="20" t="s">
        <v>40</v>
      </c>
      <c r="G25" s="18">
        <f>SUM(G19:G24)</f>
        <v>90941000</v>
      </c>
      <c r="H25" s="18">
        <f>SUM(H19:H24)</f>
        <v>90941000</v>
      </c>
      <c r="I25" s="18">
        <f>SUM(I19:I24)</f>
        <v>145466630</v>
      </c>
    </row>
    <row r="26" spans="1:10">
      <c r="A26" s="10">
        <v>17</v>
      </c>
      <c r="B26" s="22" t="s">
        <v>41</v>
      </c>
      <c r="C26" s="23">
        <v>0</v>
      </c>
      <c r="D26" s="23"/>
      <c r="E26" s="23">
        <v>0</v>
      </c>
      <c r="F26" s="22" t="s">
        <v>41</v>
      </c>
      <c r="G26" s="23">
        <v>0</v>
      </c>
      <c r="H26" s="23"/>
      <c r="I26" s="23">
        <v>0</v>
      </c>
    </row>
    <row r="27" spans="1:10">
      <c r="A27" s="10">
        <v>18</v>
      </c>
      <c r="B27" s="24"/>
      <c r="C27" s="12"/>
      <c r="D27" s="12"/>
      <c r="E27" s="12"/>
      <c r="F27" s="24"/>
      <c r="G27" s="12"/>
      <c r="H27" s="12"/>
      <c r="I27" s="12"/>
    </row>
    <row r="28" spans="1:10">
      <c r="A28" s="10">
        <v>19</v>
      </c>
      <c r="B28" s="25" t="s">
        <v>42</v>
      </c>
      <c r="C28" s="25">
        <f>+C29+C30+C31</f>
        <v>136761929</v>
      </c>
      <c r="D28" s="25">
        <f>+D29+D30+D31</f>
        <v>134495468</v>
      </c>
      <c r="E28" s="25">
        <f>+E29+E30+E31</f>
        <v>140106130</v>
      </c>
      <c r="F28" s="11" t="s">
        <v>43</v>
      </c>
      <c r="G28" s="23">
        <f>SUM(G29:G31)</f>
        <v>22457171</v>
      </c>
      <c r="H28" s="23">
        <f>SUM(H29:H31)</f>
        <v>23186683</v>
      </c>
      <c r="I28" s="23">
        <f>SUM(I29:I31)</f>
        <v>28338261</v>
      </c>
    </row>
    <row r="29" spans="1:10">
      <c r="A29" s="10">
        <v>20</v>
      </c>
      <c r="B29" s="26" t="s">
        <v>44</v>
      </c>
      <c r="C29" s="15">
        <f>+Mérleg!C29+Óvoda!C29</f>
        <v>1682921</v>
      </c>
      <c r="D29" s="15">
        <f>+Mérleg!D29+Óvoda!D29</f>
        <v>2378615</v>
      </c>
      <c r="E29" s="15">
        <f>+Mérleg!E29+Óvoda!E29</f>
        <v>3770345</v>
      </c>
      <c r="F29" s="27" t="s">
        <v>45</v>
      </c>
      <c r="G29" s="12">
        <f>+Mérleg!G29+Óvoda!G29</f>
        <v>1682921</v>
      </c>
      <c r="H29" s="12">
        <f>+Mérleg!H29+Óvoda!H29</f>
        <v>2378615</v>
      </c>
      <c r="I29" s="12">
        <f>+Mérleg!I29+Óvoda!I29</f>
        <v>3311261</v>
      </c>
    </row>
    <row r="30" spans="1:10">
      <c r="A30" s="10">
        <v>21</v>
      </c>
      <c r="B30" s="27" t="s">
        <v>46</v>
      </c>
      <c r="C30" s="15">
        <f>+Mérleg!C30+Óvoda!C30</f>
        <v>100774250</v>
      </c>
      <c r="D30" s="15">
        <f>+Mérleg!D30+Óvoda!D30</f>
        <v>100808068</v>
      </c>
      <c r="E30" s="15">
        <f>+Mérleg!E30+Óvoda!E30</f>
        <v>105027000</v>
      </c>
      <c r="F30" s="27" t="s">
        <v>47</v>
      </c>
      <c r="G30" s="12">
        <f>+Mérleg!G30+Óvoda!G30</f>
        <v>0</v>
      </c>
      <c r="H30" s="12">
        <f>+Mérleg!H30+Óvoda!H30</f>
        <v>0</v>
      </c>
      <c r="I30" s="12">
        <f>+Mérleg!I30+Óvoda!I30</f>
        <v>0</v>
      </c>
    </row>
    <row r="31" spans="1:10">
      <c r="A31" s="10"/>
      <c r="B31" s="14" t="s">
        <v>48</v>
      </c>
      <c r="C31" s="15">
        <f>+Mérleg!C31+Óvoda!C31</f>
        <v>34304758</v>
      </c>
      <c r="D31" s="15">
        <f>+Mérleg!D31+Óvoda!D31</f>
        <v>31308785</v>
      </c>
      <c r="E31" s="15">
        <f>+Mérleg!E31+Óvoda!E31</f>
        <v>31308785</v>
      </c>
      <c r="F31" s="27" t="s">
        <v>262</v>
      </c>
      <c r="G31" s="12">
        <f>+Mérleg!G31+Óvoda!G31</f>
        <v>20774250</v>
      </c>
      <c r="H31" s="12">
        <f>+Mérleg!H31+Óvoda!H31</f>
        <v>20808068</v>
      </c>
      <c r="I31" s="12">
        <f>+Mérleg!I31+Óvoda!I31</f>
        <v>25027000</v>
      </c>
    </row>
    <row r="32" spans="1:10">
      <c r="A32" s="28">
        <v>22</v>
      </c>
      <c r="B32" s="29" t="s">
        <v>49</v>
      </c>
      <c r="C32" s="30">
        <f>+C28+C25+C18</f>
        <v>241084743</v>
      </c>
      <c r="D32" s="30">
        <f>+D28+D25+D18</f>
        <v>242445550</v>
      </c>
      <c r="E32" s="30">
        <f>SUM(E18+E25+E28)</f>
        <v>349812736</v>
      </c>
      <c r="F32" s="29" t="s">
        <v>50</v>
      </c>
      <c r="G32" s="30">
        <f>+G28+G26+G25+G18</f>
        <v>241084743</v>
      </c>
      <c r="H32" s="30">
        <f>+H28+H26+H25+H18</f>
        <v>242445550</v>
      </c>
      <c r="I32" s="30">
        <f>+I28+I26+I25+I18</f>
        <v>349812736</v>
      </c>
      <c r="J32" s="31">
        <f>+I32-E32</f>
        <v>0</v>
      </c>
    </row>
  </sheetData>
  <mergeCells count="14">
    <mergeCell ref="B1:E1"/>
    <mergeCell ref="B3:I3"/>
    <mergeCell ref="B4:I4"/>
    <mergeCell ref="B5:I5"/>
    <mergeCell ref="G8:G9"/>
    <mergeCell ref="I8:I9"/>
    <mergeCell ref="F8:F9"/>
    <mergeCell ref="H8:H9"/>
    <mergeCell ref="D8:D9"/>
    <mergeCell ref="A8:A9"/>
    <mergeCell ref="B8:B9"/>
    <mergeCell ref="C8:C9"/>
    <mergeCell ref="E8:E9"/>
    <mergeCell ref="B6:F6"/>
  </mergeCells>
  <phoneticPr fontId="0" type="noConversion"/>
  <pageMargins left="0.7" right="0.7" top="0.75" bottom="0.75" header="0.3" footer="0.3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7"/>
  <sheetViews>
    <sheetView workbookViewId="0">
      <selection activeCell="M18" sqref="M18"/>
    </sheetView>
  </sheetViews>
  <sheetFormatPr defaultRowHeight="15"/>
  <cols>
    <col min="1" max="1" width="34.28515625" customWidth="1"/>
    <col min="2" max="2" width="15.85546875" customWidth="1"/>
    <col min="3" max="3" width="12.28515625" customWidth="1"/>
  </cols>
  <sheetData>
    <row r="1" spans="1:7">
      <c r="A1" s="272" t="s">
        <v>272</v>
      </c>
      <c r="B1" s="272"/>
      <c r="C1" s="272"/>
      <c r="D1" s="272"/>
      <c r="E1" s="272"/>
      <c r="F1" s="3"/>
      <c r="G1" s="3"/>
    </row>
    <row r="2" spans="1:7">
      <c r="A2" s="32"/>
      <c r="B2" s="32"/>
      <c r="C2" s="32"/>
      <c r="D2" s="32"/>
      <c r="E2" s="32"/>
      <c r="F2" s="3"/>
      <c r="G2" s="3"/>
    </row>
    <row r="3" spans="1:7">
      <c r="A3" s="312" t="s">
        <v>85</v>
      </c>
      <c r="B3" s="312"/>
      <c r="C3" s="312"/>
      <c r="D3" s="312"/>
      <c r="E3" s="312"/>
    </row>
    <row r="4" spans="1:7">
      <c r="A4" s="312" t="s">
        <v>86</v>
      </c>
      <c r="B4" s="312"/>
      <c r="C4" s="312"/>
      <c r="D4" s="312"/>
      <c r="E4" s="312"/>
    </row>
    <row r="6" spans="1:7" ht="15.75">
      <c r="A6" s="113" t="s">
        <v>87</v>
      </c>
      <c r="B6" s="294"/>
      <c r="C6" s="294"/>
      <c r="D6" s="294"/>
      <c r="E6" s="294"/>
    </row>
    <row r="7" spans="1:7" ht="15.75" thickBot="1">
      <c r="A7" s="114"/>
      <c r="B7" s="114"/>
      <c r="C7" s="114"/>
      <c r="D7" s="295" t="s">
        <v>81</v>
      </c>
      <c r="E7" s="295"/>
    </row>
    <row r="8" spans="1:7" ht="15.75" thickBot="1">
      <c r="A8" s="115" t="s">
        <v>89</v>
      </c>
      <c r="B8" s="116" t="s">
        <v>106</v>
      </c>
      <c r="C8" s="116" t="s">
        <v>107</v>
      </c>
      <c r="D8" s="116" t="s">
        <v>108</v>
      </c>
      <c r="E8" s="117" t="s">
        <v>90</v>
      </c>
    </row>
    <row r="9" spans="1:7">
      <c r="A9" s="118" t="s">
        <v>91</v>
      </c>
      <c r="B9" s="119"/>
      <c r="C9" s="119"/>
      <c r="D9" s="119"/>
      <c r="E9" s="120">
        <f t="shared" ref="E9:E15" si="0">SUM(B9:D9)</f>
        <v>0</v>
      </c>
    </row>
    <row r="10" spans="1:7">
      <c r="A10" s="121" t="s">
        <v>92</v>
      </c>
      <c r="B10" s="122"/>
      <c r="C10" s="122"/>
      <c r="D10" s="122"/>
      <c r="E10" s="123">
        <f t="shared" si="0"/>
        <v>0</v>
      </c>
    </row>
    <row r="11" spans="1:7">
      <c r="A11" s="124" t="s">
        <v>93</v>
      </c>
      <c r="B11" s="125"/>
      <c r="C11" s="125"/>
      <c r="D11" s="125"/>
      <c r="E11" s="126">
        <f t="shared" si="0"/>
        <v>0</v>
      </c>
    </row>
    <row r="12" spans="1:7">
      <c r="A12" s="124" t="s">
        <v>94</v>
      </c>
      <c r="B12" s="125"/>
      <c r="C12" s="125"/>
      <c r="D12" s="125"/>
      <c r="E12" s="126">
        <f t="shared" si="0"/>
        <v>0</v>
      </c>
    </row>
    <row r="13" spans="1:7">
      <c r="A13" s="124" t="s">
        <v>95</v>
      </c>
      <c r="B13" s="125"/>
      <c r="C13" s="125"/>
      <c r="D13" s="125"/>
      <c r="E13" s="126">
        <f t="shared" si="0"/>
        <v>0</v>
      </c>
    </row>
    <row r="14" spans="1:7">
      <c r="A14" s="124" t="s">
        <v>96</v>
      </c>
      <c r="B14" s="125"/>
      <c r="C14" s="125"/>
      <c r="D14" s="125"/>
      <c r="E14" s="126">
        <f t="shared" si="0"/>
        <v>0</v>
      </c>
    </row>
    <row r="15" spans="1:7" ht="15.75" thickBot="1">
      <c r="A15" s="127"/>
      <c r="B15" s="128"/>
      <c r="C15" s="128"/>
      <c r="D15" s="128"/>
      <c r="E15" s="126">
        <f t="shared" si="0"/>
        <v>0</v>
      </c>
    </row>
    <row r="16" spans="1:7" ht="15.75" thickBot="1">
      <c r="A16" s="129" t="s">
        <v>97</v>
      </c>
      <c r="B16" s="130">
        <f>B9+SUM(B11:B15)</f>
        <v>0</v>
      </c>
      <c r="C16" s="130">
        <f>C9+SUM(C11:C15)</f>
        <v>0</v>
      </c>
      <c r="D16" s="130">
        <f>D9+SUM(D11:D15)</f>
        <v>0</v>
      </c>
      <c r="E16" s="131">
        <f>E9+SUM(E11:E15)</f>
        <v>0</v>
      </c>
    </row>
    <row r="17" spans="1:5" ht="15.75" thickBot="1">
      <c r="A17" s="132"/>
      <c r="B17" s="132"/>
      <c r="C17" s="132"/>
      <c r="D17" s="132"/>
      <c r="E17" s="132"/>
    </row>
    <row r="18" spans="1:5" ht="15.75" thickBot="1">
      <c r="A18" s="115" t="s">
        <v>98</v>
      </c>
      <c r="B18" s="116" t="str">
        <f>+B8</f>
        <v>2017. év</v>
      </c>
      <c r="C18" s="116" t="str">
        <f>+C8</f>
        <v>2018.év</v>
      </c>
      <c r="D18" s="116" t="str">
        <f>+D8</f>
        <v>2019. év</v>
      </c>
      <c r="E18" s="117" t="s">
        <v>90</v>
      </c>
    </row>
    <row r="19" spans="1:5">
      <c r="A19" s="118" t="s">
        <v>99</v>
      </c>
      <c r="B19" s="119"/>
      <c r="C19" s="119">
        <v>0</v>
      </c>
      <c r="D19" s="119"/>
      <c r="E19" s="120">
        <f t="shared" ref="E19:E25" si="1">SUM(B19:D19)</f>
        <v>0</v>
      </c>
    </row>
    <row r="20" spans="1:5">
      <c r="A20" s="133" t="s">
        <v>100</v>
      </c>
      <c r="B20" s="125"/>
      <c r="C20" s="125"/>
      <c r="D20" s="125"/>
      <c r="E20" s="126">
        <f t="shared" si="1"/>
        <v>0</v>
      </c>
    </row>
    <row r="21" spans="1:5">
      <c r="A21" s="124" t="s">
        <v>101</v>
      </c>
      <c r="B21" s="125"/>
      <c r="C21" s="125"/>
      <c r="D21" s="125"/>
      <c r="E21" s="126">
        <f t="shared" si="1"/>
        <v>0</v>
      </c>
    </row>
    <row r="22" spans="1:5">
      <c r="A22" s="124" t="s">
        <v>102</v>
      </c>
      <c r="B22" s="125"/>
      <c r="C22" s="125"/>
      <c r="D22" s="125"/>
      <c r="E22" s="126">
        <f t="shared" si="1"/>
        <v>0</v>
      </c>
    </row>
    <row r="23" spans="1:5">
      <c r="A23" s="134" t="s">
        <v>257</v>
      </c>
      <c r="B23" s="125"/>
      <c r="C23" s="125">
        <f>+C11-C21</f>
        <v>0</v>
      </c>
      <c r="D23" s="125"/>
      <c r="E23" s="126">
        <f t="shared" si="1"/>
        <v>0</v>
      </c>
    </row>
    <row r="24" spans="1:5">
      <c r="A24" s="134"/>
      <c r="B24" s="125"/>
      <c r="C24" s="125"/>
      <c r="D24" s="125"/>
      <c r="E24" s="126">
        <f t="shared" si="1"/>
        <v>0</v>
      </c>
    </row>
    <row r="25" spans="1:5" ht="15.75" thickBot="1">
      <c r="A25" s="127"/>
      <c r="B25" s="128"/>
      <c r="C25" s="128"/>
      <c r="D25" s="128"/>
      <c r="E25" s="126">
        <f t="shared" si="1"/>
        <v>0</v>
      </c>
    </row>
    <row r="26" spans="1:5" ht="15.75" thickBot="1">
      <c r="A26" s="129" t="s">
        <v>103</v>
      </c>
      <c r="B26" s="130">
        <f>SUM(B19:B25)</f>
        <v>0</v>
      </c>
      <c r="C26" s="130">
        <f>SUM(C19:C25)</f>
        <v>0</v>
      </c>
      <c r="D26" s="130">
        <f>SUM(D19:D25)</f>
        <v>0</v>
      </c>
      <c r="E26" s="131">
        <f>SUM(E19:E25)</f>
        <v>0</v>
      </c>
    </row>
    <row r="27" spans="1:5">
      <c r="A27" s="114"/>
      <c r="B27" s="114"/>
      <c r="C27" s="114"/>
      <c r="D27" s="114"/>
      <c r="E27" s="114"/>
    </row>
    <row r="28" spans="1:5">
      <c r="A28" s="114"/>
      <c r="B28" s="114"/>
      <c r="C28" s="114"/>
      <c r="D28" s="114"/>
      <c r="E28" s="114"/>
    </row>
    <row r="29" spans="1:5" ht="15.75">
      <c r="A29" s="113" t="s">
        <v>87</v>
      </c>
      <c r="B29" s="294"/>
      <c r="C29" s="294"/>
      <c r="D29" s="294"/>
      <c r="E29" s="294"/>
    </row>
    <row r="30" spans="1:5" ht="15.75" thickBot="1">
      <c r="A30" s="114"/>
      <c r="B30" s="114"/>
      <c r="C30" s="114"/>
      <c r="D30" s="295" t="s">
        <v>88</v>
      </c>
      <c r="E30" s="295"/>
    </row>
    <row r="31" spans="1:5" ht="15.75" thickBot="1">
      <c r="A31" s="115" t="s">
        <v>89</v>
      </c>
      <c r="B31" s="116" t="str">
        <f>+B18</f>
        <v>2017. év</v>
      </c>
      <c r="C31" s="116" t="str">
        <f>+C18</f>
        <v>2018.év</v>
      </c>
      <c r="D31" s="116" t="str">
        <f>+D18</f>
        <v>2019. év</v>
      </c>
      <c r="E31" s="117" t="s">
        <v>90</v>
      </c>
    </row>
    <row r="32" spans="1:5">
      <c r="A32" s="118" t="s">
        <v>91</v>
      </c>
      <c r="B32" s="119"/>
      <c r="C32" s="119"/>
      <c r="D32" s="119"/>
      <c r="E32" s="120">
        <f t="shared" ref="E32:E38" si="2">SUM(B32:D32)</f>
        <v>0</v>
      </c>
    </row>
    <row r="33" spans="1:5">
      <c r="A33" s="121" t="s">
        <v>92</v>
      </c>
      <c r="B33" s="122"/>
      <c r="C33" s="122"/>
      <c r="D33" s="122"/>
      <c r="E33" s="123">
        <f t="shared" si="2"/>
        <v>0</v>
      </c>
    </row>
    <row r="34" spans="1:5">
      <c r="A34" s="124" t="s">
        <v>93</v>
      </c>
      <c r="B34" s="125"/>
      <c r="C34" s="125"/>
      <c r="D34" s="125"/>
      <c r="E34" s="126">
        <f t="shared" si="2"/>
        <v>0</v>
      </c>
    </row>
    <row r="35" spans="1:5">
      <c r="A35" s="124" t="s">
        <v>94</v>
      </c>
      <c r="B35" s="125"/>
      <c r="C35" s="125"/>
      <c r="D35" s="125"/>
      <c r="E35" s="126">
        <f t="shared" si="2"/>
        <v>0</v>
      </c>
    </row>
    <row r="36" spans="1:5">
      <c r="A36" s="124" t="s">
        <v>95</v>
      </c>
      <c r="B36" s="125"/>
      <c r="C36" s="125"/>
      <c r="D36" s="125"/>
      <c r="E36" s="126">
        <f t="shared" si="2"/>
        <v>0</v>
      </c>
    </row>
    <row r="37" spans="1:5">
      <c r="A37" s="124" t="s">
        <v>96</v>
      </c>
      <c r="B37" s="125"/>
      <c r="C37" s="125"/>
      <c r="D37" s="125"/>
      <c r="E37" s="126">
        <f t="shared" si="2"/>
        <v>0</v>
      </c>
    </row>
    <row r="38" spans="1:5" ht="15.75" thickBot="1">
      <c r="A38" s="127"/>
      <c r="B38" s="128"/>
      <c r="C38" s="128"/>
      <c r="D38" s="128"/>
      <c r="E38" s="126">
        <f t="shared" si="2"/>
        <v>0</v>
      </c>
    </row>
    <row r="39" spans="1:5" ht="15.75" thickBot="1">
      <c r="A39" s="129" t="s">
        <v>97</v>
      </c>
      <c r="B39" s="130">
        <f>B32+SUM(B34:B38)</f>
        <v>0</v>
      </c>
      <c r="C39" s="130">
        <f>C32+SUM(C34:C38)</f>
        <v>0</v>
      </c>
      <c r="D39" s="130">
        <f>D32+SUM(D34:D38)</f>
        <v>0</v>
      </c>
      <c r="E39" s="131">
        <f>E32+SUM(E34:E38)</f>
        <v>0</v>
      </c>
    </row>
    <row r="40" spans="1:5" ht="15.75" thickBot="1">
      <c r="A40" s="132"/>
      <c r="B40" s="132"/>
      <c r="C40" s="132"/>
      <c r="D40" s="132"/>
      <c r="E40" s="132"/>
    </row>
    <row r="41" spans="1:5" ht="15.75" thickBot="1">
      <c r="A41" s="115" t="s">
        <v>98</v>
      </c>
      <c r="B41" s="116" t="str">
        <f>+B31</f>
        <v>2017. év</v>
      </c>
      <c r="C41" s="116" t="str">
        <f>+C31</f>
        <v>2018.év</v>
      </c>
      <c r="D41" s="116" t="str">
        <f>+D31</f>
        <v>2019. év</v>
      </c>
      <c r="E41" s="117" t="s">
        <v>90</v>
      </c>
    </row>
    <row r="42" spans="1:5">
      <c r="A42" s="118" t="s">
        <v>99</v>
      </c>
      <c r="B42" s="119"/>
      <c r="C42" s="119"/>
      <c r="D42" s="119"/>
      <c r="E42" s="120">
        <f t="shared" ref="E42:E48" si="3">SUM(B42:D42)</f>
        <v>0</v>
      </c>
    </row>
    <row r="43" spans="1:5">
      <c r="A43" s="133" t="s">
        <v>100</v>
      </c>
      <c r="B43" s="125"/>
      <c r="C43" s="125"/>
      <c r="D43" s="125"/>
      <c r="E43" s="126">
        <f t="shared" si="3"/>
        <v>0</v>
      </c>
    </row>
    <row r="44" spans="1:5">
      <c r="A44" s="124" t="s">
        <v>101</v>
      </c>
      <c r="B44" s="125"/>
      <c r="C44" s="125"/>
      <c r="D44" s="125"/>
      <c r="E44" s="126">
        <f t="shared" si="3"/>
        <v>0</v>
      </c>
    </row>
    <row r="45" spans="1:5">
      <c r="A45" s="124" t="s">
        <v>102</v>
      </c>
      <c r="B45" s="125"/>
      <c r="C45" s="125"/>
      <c r="D45" s="125"/>
      <c r="E45" s="126">
        <f t="shared" si="3"/>
        <v>0</v>
      </c>
    </row>
    <row r="46" spans="1:5">
      <c r="A46" s="134"/>
      <c r="B46" s="125"/>
      <c r="C46" s="125"/>
      <c r="D46" s="125"/>
      <c r="E46" s="126">
        <f t="shared" si="3"/>
        <v>0</v>
      </c>
    </row>
    <row r="47" spans="1:5">
      <c r="A47" s="134"/>
      <c r="B47" s="125"/>
      <c r="C47" s="125"/>
      <c r="D47" s="125"/>
      <c r="E47" s="126">
        <f t="shared" si="3"/>
        <v>0</v>
      </c>
    </row>
    <row r="48" spans="1:5" ht="15.75" thickBot="1">
      <c r="A48" s="127"/>
      <c r="B48" s="128"/>
      <c r="C48" s="128"/>
      <c r="D48" s="128"/>
      <c r="E48" s="126">
        <f t="shared" si="3"/>
        <v>0</v>
      </c>
    </row>
    <row r="49" spans="1:5" ht="15.75" thickBot="1">
      <c r="A49" s="129" t="s">
        <v>103</v>
      </c>
      <c r="B49" s="130">
        <f>SUM(B42:B48)</f>
        <v>0</v>
      </c>
      <c r="C49" s="130">
        <f>SUM(C42:C48)</f>
        <v>0</v>
      </c>
      <c r="D49" s="130">
        <f>SUM(D42:D48)</f>
        <v>0</v>
      </c>
      <c r="E49" s="131">
        <f>SUM(E42:E48)</f>
        <v>0</v>
      </c>
    </row>
    <row r="50" spans="1:5">
      <c r="A50" s="114"/>
      <c r="B50" s="114"/>
      <c r="C50" s="114"/>
      <c r="D50" s="114"/>
      <c r="E50" s="114"/>
    </row>
    <row r="51" spans="1:5" ht="15.75">
      <c r="A51" s="296" t="e">
        <f>+CONCATENATE("Önkormányzaton kívüli EU-s projektekhez történő hozzájárulás ",LEFT(#REF!,4),". évi előirányzat")</f>
        <v>#REF!</v>
      </c>
      <c r="B51" s="296"/>
      <c r="C51" s="296"/>
      <c r="D51" s="296"/>
      <c r="E51" s="296"/>
    </row>
    <row r="52" spans="1:5" ht="15.75" thickBot="1">
      <c r="A52" s="114"/>
      <c r="B52" s="114"/>
      <c r="C52" s="114"/>
      <c r="D52" s="114"/>
      <c r="E52" s="114"/>
    </row>
    <row r="53" spans="1:5" ht="15.75" thickBot="1">
      <c r="A53" s="297" t="s">
        <v>104</v>
      </c>
      <c r="B53" s="298"/>
      <c r="C53" s="299"/>
      <c r="D53" s="300" t="s">
        <v>105</v>
      </c>
      <c r="E53" s="301"/>
    </row>
    <row r="54" spans="1:5">
      <c r="A54" s="289"/>
      <c r="B54" s="290"/>
      <c r="C54" s="291"/>
      <c r="D54" s="292"/>
      <c r="E54" s="293"/>
    </row>
    <row r="55" spans="1:5" ht="15.75" thickBot="1">
      <c r="A55" s="302"/>
      <c r="B55" s="303"/>
      <c r="C55" s="304"/>
      <c r="D55" s="305"/>
      <c r="E55" s="306"/>
    </row>
    <row r="56" spans="1:5" ht="15.75" thickBot="1">
      <c r="A56" s="307" t="s">
        <v>103</v>
      </c>
      <c r="B56" s="308"/>
      <c r="C56" s="309"/>
      <c r="D56" s="310">
        <f>SUM(D54:E55)</f>
        <v>0</v>
      </c>
      <c r="E56" s="311"/>
    </row>
    <row r="57" spans="1:5">
      <c r="A57" s="135"/>
      <c r="B57" s="135"/>
      <c r="C57" s="135"/>
      <c r="D57" s="135"/>
      <c r="E57" s="135"/>
    </row>
  </sheetData>
  <mergeCells count="16">
    <mergeCell ref="A55:C55"/>
    <mergeCell ref="D55:E55"/>
    <mergeCell ref="A56:C56"/>
    <mergeCell ref="D56:E56"/>
    <mergeCell ref="A3:E3"/>
    <mergeCell ref="A4:E4"/>
    <mergeCell ref="A1:E1"/>
    <mergeCell ref="A54:C54"/>
    <mergeCell ref="D54:E54"/>
    <mergeCell ref="B6:E6"/>
    <mergeCell ref="D7:E7"/>
    <mergeCell ref="B29:E29"/>
    <mergeCell ref="D30:E30"/>
    <mergeCell ref="A51:E51"/>
    <mergeCell ref="A53:C53"/>
    <mergeCell ref="D53:E53"/>
  </mergeCells>
  <phoneticPr fontId="0" type="noConversion"/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2"/>
  <sheetViews>
    <sheetView workbookViewId="0">
      <selection activeCell="E8" sqref="E8:E9"/>
    </sheetView>
  </sheetViews>
  <sheetFormatPr defaultRowHeight="15"/>
  <cols>
    <col min="2" max="2" width="37.5703125" customWidth="1"/>
    <col min="3" max="3" width="11.7109375" customWidth="1"/>
    <col min="4" max="4" width="17.42578125" style="189" customWidth="1"/>
    <col min="5" max="5" width="14.7109375" customWidth="1"/>
    <col min="6" max="6" width="34.42578125" customWidth="1"/>
    <col min="7" max="7" width="16.28515625" customWidth="1"/>
    <col min="8" max="8" width="15.85546875" style="189" customWidth="1"/>
    <col min="9" max="9" width="16.85546875" customWidth="1"/>
  </cols>
  <sheetData>
    <row r="1" spans="1:9">
      <c r="A1" s="1"/>
      <c r="B1" s="272" t="s">
        <v>273</v>
      </c>
      <c r="C1" s="273"/>
      <c r="D1" s="273"/>
      <c r="E1" s="273"/>
      <c r="F1" s="2"/>
      <c r="G1" s="3"/>
      <c r="H1" s="3"/>
      <c r="I1" s="3"/>
    </row>
    <row r="2" spans="1:9">
      <c r="A2" s="1"/>
      <c r="B2" s="2"/>
      <c r="C2" s="2"/>
      <c r="D2" s="2"/>
      <c r="E2" s="2"/>
      <c r="F2" s="2"/>
      <c r="G2" s="4"/>
      <c r="H2" s="4"/>
      <c r="I2" s="4"/>
    </row>
    <row r="3" spans="1:9" ht="15.75">
      <c r="A3" s="1"/>
      <c r="B3" s="274" t="s">
        <v>249</v>
      </c>
      <c r="C3" s="274"/>
      <c r="D3" s="274"/>
      <c r="E3" s="274"/>
      <c r="F3" s="274"/>
      <c r="G3" s="275"/>
      <c r="H3" s="275"/>
      <c r="I3" s="275"/>
    </row>
    <row r="4" spans="1:9" ht="15.75">
      <c r="A4" s="1"/>
      <c r="B4" s="274" t="s">
        <v>281</v>
      </c>
      <c r="C4" s="274"/>
      <c r="D4" s="274"/>
      <c r="E4" s="274"/>
      <c r="F4" s="274"/>
      <c r="G4" s="275"/>
      <c r="H4" s="275"/>
      <c r="I4" s="275"/>
    </row>
    <row r="5" spans="1:9" ht="15.75">
      <c r="A5" s="1"/>
      <c r="B5" s="5"/>
      <c r="C5" s="5"/>
      <c r="D5" s="190"/>
      <c r="E5" s="5"/>
      <c r="F5" s="5"/>
      <c r="G5" s="6"/>
      <c r="H5" s="191"/>
      <c r="I5" s="6"/>
    </row>
    <row r="6" spans="1:9">
      <c r="A6" s="1"/>
      <c r="B6" s="271"/>
      <c r="C6" s="271"/>
      <c r="D6" s="271"/>
      <c r="E6" s="271"/>
      <c r="F6" s="271"/>
      <c r="G6" s="3"/>
      <c r="H6" s="3"/>
      <c r="I6" s="3" t="s">
        <v>1</v>
      </c>
    </row>
    <row r="7" spans="1:9">
      <c r="A7" s="7"/>
      <c r="B7" s="8" t="s">
        <v>2</v>
      </c>
      <c r="C7" s="8" t="s">
        <v>3</v>
      </c>
      <c r="D7" s="8" t="s">
        <v>4</v>
      </c>
      <c r="E7" s="8" t="s">
        <v>5</v>
      </c>
      <c r="F7" s="9" t="s">
        <v>6</v>
      </c>
      <c r="G7" s="9" t="s">
        <v>7</v>
      </c>
      <c r="H7" s="9" t="s">
        <v>260</v>
      </c>
      <c r="I7" s="9" t="s">
        <v>261</v>
      </c>
    </row>
    <row r="8" spans="1:9" ht="45" customHeight="1">
      <c r="A8" s="266" t="s">
        <v>8</v>
      </c>
      <c r="B8" s="268" t="s">
        <v>9</v>
      </c>
      <c r="C8" s="268" t="s">
        <v>278</v>
      </c>
      <c r="D8" s="269" t="s">
        <v>279</v>
      </c>
      <c r="E8" s="269" t="s">
        <v>283</v>
      </c>
      <c r="F8" s="268" t="s">
        <v>9</v>
      </c>
      <c r="G8" s="268" t="s">
        <v>278</v>
      </c>
      <c r="H8" s="269" t="s">
        <v>279</v>
      </c>
      <c r="I8" s="268" t="s">
        <v>283</v>
      </c>
    </row>
    <row r="9" spans="1:9">
      <c r="A9" s="267"/>
      <c r="B9" s="268"/>
      <c r="C9" s="268"/>
      <c r="D9" s="270"/>
      <c r="E9" s="270"/>
      <c r="F9" s="268"/>
      <c r="G9" s="268"/>
      <c r="H9" s="270"/>
      <c r="I9" s="268"/>
    </row>
    <row r="10" spans="1:9">
      <c r="A10" s="10">
        <v>1</v>
      </c>
      <c r="B10" s="11" t="s">
        <v>10</v>
      </c>
      <c r="C10" s="12"/>
      <c r="D10" s="12"/>
      <c r="E10" s="12"/>
      <c r="F10" s="11" t="s">
        <v>11</v>
      </c>
      <c r="G10" s="13"/>
      <c r="H10" s="13"/>
      <c r="I10" s="13"/>
    </row>
    <row r="11" spans="1:9">
      <c r="A11" s="10">
        <v>2</v>
      </c>
      <c r="B11" s="14" t="s">
        <v>12</v>
      </c>
      <c r="C11" s="12"/>
      <c r="D11" s="12">
        <v>309356</v>
      </c>
      <c r="E11" s="12">
        <v>310319</v>
      </c>
      <c r="F11" s="14" t="s">
        <v>13</v>
      </c>
      <c r="G11" s="12">
        <v>18292400</v>
      </c>
      <c r="H11" s="12">
        <v>18326218</v>
      </c>
      <c r="I11" s="12">
        <v>21145199</v>
      </c>
    </row>
    <row r="12" spans="1:9">
      <c r="A12" s="10">
        <v>3</v>
      </c>
      <c r="B12" s="14" t="s">
        <v>14</v>
      </c>
      <c r="C12" s="12"/>
      <c r="D12" s="12"/>
      <c r="E12" s="12"/>
      <c r="F12" s="14" t="s">
        <v>15</v>
      </c>
      <c r="G12" s="12">
        <v>3547089</v>
      </c>
      <c r="H12" s="12">
        <v>3547089</v>
      </c>
      <c r="I12" s="12">
        <v>3567089</v>
      </c>
    </row>
    <row r="13" spans="1:9">
      <c r="A13" s="10">
        <v>4</v>
      </c>
      <c r="B13" s="14" t="s">
        <v>16</v>
      </c>
      <c r="C13" s="12"/>
      <c r="D13" s="12"/>
      <c r="E13" s="12"/>
      <c r="F13" s="14" t="s">
        <v>17</v>
      </c>
      <c r="G13" s="12">
        <v>1703070</v>
      </c>
      <c r="H13" s="12">
        <v>2012431</v>
      </c>
      <c r="I13" s="12">
        <v>2598231</v>
      </c>
    </row>
    <row r="14" spans="1:9">
      <c r="A14" s="10">
        <v>5</v>
      </c>
      <c r="B14" s="14" t="s">
        <v>18</v>
      </c>
      <c r="C14" s="12">
        <v>1980329</v>
      </c>
      <c r="D14" s="12">
        <v>1980329</v>
      </c>
      <c r="E14" s="12">
        <v>1295215</v>
      </c>
      <c r="F14" s="14" t="s">
        <v>19</v>
      </c>
      <c r="G14" s="12"/>
      <c r="H14" s="12"/>
      <c r="I14" s="12"/>
    </row>
    <row r="15" spans="1:9">
      <c r="A15" s="10">
        <v>6</v>
      </c>
      <c r="B15" s="14" t="s">
        <v>20</v>
      </c>
      <c r="C15" s="12"/>
      <c r="D15" s="12"/>
      <c r="E15" s="12"/>
      <c r="F15" s="14" t="s">
        <v>21</v>
      </c>
      <c r="G15" s="12"/>
      <c r="H15" s="12"/>
      <c r="I15" s="12"/>
    </row>
    <row r="16" spans="1:9">
      <c r="A16" s="10">
        <v>7</v>
      </c>
      <c r="B16" s="14" t="s">
        <v>22</v>
      </c>
      <c r="C16" s="12"/>
      <c r="D16" s="12"/>
      <c r="E16" s="12"/>
      <c r="F16" s="15" t="s">
        <v>23</v>
      </c>
      <c r="G16" s="12"/>
      <c r="H16" s="12"/>
      <c r="I16" s="12"/>
    </row>
    <row r="17" spans="1:10">
      <c r="A17" s="10">
        <v>8</v>
      </c>
      <c r="B17" s="14" t="s">
        <v>24</v>
      </c>
      <c r="C17" s="12"/>
      <c r="D17" s="12"/>
      <c r="E17" s="12"/>
      <c r="F17" s="14" t="s">
        <v>25</v>
      </c>
      <c r="G17" s="12"/>
      <c r="H17" s="12"/>
      <c r="I17" s="12"/>
    </row>
    <row r="18" spans="1:10">
      <c r="A18" s="16">
        <v>9</v>
      </c>
      <c r="B18" s="17" t="s">
        <v>26</v>
      </c>
      <c r="C18" s="17">
        <f>SUM(C11:C17)</f>
        <v>1980329</v>
      </c>
      <c r="D18" s="17">
        <f>SUM(D11:D17)</f>
        <v>2289685</v>
      </c>
      <c r="E18" s="17">
        <f>SUM(E11:E17)</f>
        <v>1605534</v>
      </c>
      <c r="F18" s="18" t="s">
        <v>27</v>
      </c>
      <c r="G18" s="18">
        <f>SUM(G11:G17)</f>
        <v>23542559</v>
      </c>
      <c r="H18" s="18">
        <f>SUM(H11:H17)</f>
        <v>23885738</v>
      </c>
      <c r="I18" s="18">
        <f>SUM(I11:I17)</f>
        <v>27310519</v>
      </c>
    </row>
    <row r="19" spans="1:10">
      <c r="A19" s="10">
        <v>10</v>
      </c>
      <c r="B19" s="11" t="s">
        <v>28</v>
      </c>
      <c r="C19" s="12"/>
      <c r="D19" s="12"/>
      <c r="E19" s="12"/>
      <c r="F19" s="11" t="s">
        <v>29</v>
      </c>
      <c r="G19" s="12"/>
      <c r="H19" s="12"/>
      <c r="I19" s="12"/>
    </row>
    <row r="20" spans="1:10">
      <c r="A20" s="10">
        <v>11</v>
      </c>
      <c r="B20" s="14" t="s">
        <v>30</v>
      </c>
      <c r="C20" s="12"/>
      <c r="D20" s="12"/>
      <c r="E20" s="12"/>
      <c r="F20" s="14" t="s">
        <v>31</v>
      </c>
      <c r="G20" s="12">
        <v>0</v>
      </c>
      <c r="H20" s="12"/>
      <c r="I20" s="12">
        <v>110000</v>
      </c>
    </row>
    <row r="21" spans="1:10">
      <c r="A21" s="10">
        <v>12</v>
      </c>
      <c r="B21" s="14" t="s">
        <v>32</v>
      </c>
      <c r="C21" s="12"/>
      <c r="D21" s="12"/>
      <c r="E21" s="12"/>
      <c r="F21" s="19" t="s">
        <v>33</v>
      </c>
      <c r="G21" s="12"/>
      <c r="H21" s="12"/>
      <c r="I21" s="12"/>
    </row>
    <row r="22" spans="1:10">
      <c r="A22" s="10">
        <v>13</v>
      </c>
      <c r="B22" s="14" t="s">
        <v>34</v>
      </c>
      <c r="C22" s="12"/>
      <c r="D22" s="12"/>
      <c r="E22" s="12"/>
      <c r="F22" s="14" t="s">
        <v>35</v>
      </c>
      <c r="G22" s="12"/>
      <c r="H22" s="12"/>
      <c r="I22" s="12"/>
    </row>
    <row r="23" spans="1:10">
      <c r="A23" s="10">
        <v>14</v>
      </c>
      <c r="B23" s="14" t="s">
        <v>36</v>
      </c>
      <c r="C23" s="12"/>
      <c r="D23" s="12"/>
      <c r="E23" s="12"/>
      <c r="F23" s="14" t="s">
        <v>37</v>
      </c>
      <c r="G23" s="12"/>
      <c r="H23" s="12"/>
      <c r="I23" s="12"/>
    </row>
    <row r="24" spans="1:10">
      <c r="A24" s="10">
        <v>15</v>
      </c>
      <c r="B24" s="3"/>
      <c r="C24" s="12"/>
      <c r="D24" s="12"/>
      <c r="E24" s="12"/>
      <c r="F24" s="14" t="s">
        <v>38</v>
      </c>
      <c r="G24" s="12"/>
      <c r="H24" s="12"/>
      <c r="I24" s="12"/>
    </row>
    <row r="25" spans="1:10">
      <c r="A25" s="10">
        <v>16</v>
      </c>
      <c r="B25" s="20" t="s">
        <v>39</v>
      </c>
      <c r="C25" s="21">
        <f>SUM(C19:C24)</f>
        <v>0</v>
      </c>
      <c r="D25" s="21">
        <f>SUM(D19:D24)</f>
        <v>0</v>
      </c>
      <c r="E25" s="21">
        <f>SUM(E19:E24)</f>
        <v>0</v>
      </c>
      <c r="F25" s="20" t="s">
        <v>40</v>
      </c>
      <c r="G25" s="18">
        <f>SUM(G19:G24)</f>
        <v>0</v>
      </c>
      <c r="H25" s="18">
        <f>SUM(H19:H24)</f>
        <v>0</v>
      </c>
      <c r="I25" s="18">
        <f>SUM(I19:I24)</f>
        <v>110000</v>
      </c>
    </row>
    <row r="26" spans="1:10">
      <c r="A26" s="10">
        <v>17</v>
      </c>
      <c r="B26" s="22" t="s">
        <v>41</v>
      </c>
      <c r="C26" s="23">
        <v>0</v>
      </c>
      <c r="D26" s="23"/>
      <c r="E26" s="23">
        <v>0</v>
      </c>
      <c r="F26" s="22" t="s">
        <v>41</v>
      </c>
      <c r="G26" s="23">
        <v>0</v>
      </c>
      <c r="H26" s="23"/>
      <c r="I26" s="23">
        <v>0</v>
      </c>
    </row>
    <row r="27" spans="1:10">
      <c r="A27" s="10">
        <v>18</v>
      </c>
      <c r="B27" s="24"/>
      <c r="C27" s="12"/>
      <c r="D27" s="12"/>
      <c r="E27" s="12"/>
      <c r="F27" s="24"/>
      <c r="G27" s="12"/>
      <c r="H27" s="12"/>
      <c r="I27" s="12"/>
    </row>
    <row r="28" spans="1:10">
      <c r="A28" s="10">
        <v>19</v>
      </c>
      <c r="B28" s="25" t="s">
        <v>42</v>
      </c>
      <c r="C28" s="25">
        <f>+C29+C30+C31</f>
        <v>21562230</v>
      </c>
      <c r="D28" s="25">
        <f>+D29+D30+D31</f>
        <v>21596053</v>
      </c>
      <c r="E28" s="25">
        <f>+E29+E30+E31</f>
        <v>25814985</v>
      </c>
      <c r="F28" s="11" t="s">
        <v>43</v>
      </c>
      <c r="G28" s="23">
        <f>+G29+G30</f>
        <v>0</v>
      </c>
      <c r="H28" s="23">
        <f>+H29+H30</f>
        <v>0</v>
      </c>
      <c r="I28" s="23">
        <f>+I29+I30</f>
        <v>0</v>
      </c>
    </row>
    <row r="29" spans="1:10">
      <c r="A29" s="10">
        <v>20</v>
      </c>
      <c r="B29" s="26" t="s">
        <v>44</v>
      </c>
      <c r="C29" s="12"/>
      <c r="D29" s="12"/>
      <c r="E29" s="15"/>
      <c r="F29" s="27" t="s">
        <v>45</v>
      </c>
      <c r="G29" s="12"/>
      <c r="H29" s="12"/>
      <c r="I29" s="12"/>
    </row>
    <row r="30" spans="1:10">
      <c r="A30" s="10">
        <v>21</v>
      </c>
      <c r="B30" s="27" t="s">
        <v>46</v>
      </c>
      <c r="C30" s="12">
        <v>20774250</v>
      </c>
      <c r="D30" s="12">
        <v>20808068</v>
      </c>
      <c r="E30" s="15">
        <v>25027000</v>
      </c>
      <c r="F30" s="27" t="s">
        <v>47</v>
      </c>
      <c r="G30" s="12">
        <v>0</v>
      </c>
      <c r="H30" s="12"/>
      <c r="I30" s="12"/>
    </row>
    <row r="31" spans="1:10">
      <c r="A31" s="10"/>
      <c r="B31" s="14" t="s">
        <v>48</v>
      </c>
      <c r="C31" s="12">
        <v>787980</v>
      </c>
      <c r="D31" s="12">
        <v>787985</v>
      </c>
      <c r="E31" s="15">
        <v>787985</v>
      </c>
      <c r="F31" s="27"/>
      <c r="G31" s="12"/>
      <c r="H31" s="12"/>
      <c r="I31" s="12"/>
    </row>
    <row r="32" spans="1:10">
      <c r="A32" s="28">
        <v>22</v>
      </c>
      <c r="B32" s="29" t="s">
        <v>49</v>
      </c>
      <c r="C32" s="30">
        <f>+C28+C18</f>
        <v>23542559</v>
      </c>
      <c r="D32" s="30">
        <f>+D28+D18</f>
        <v>23885738</v>
      </c>
      <c r="E32" s="30">
        <f>SUM(E18+E25+E28)</f>
        <v>27420519</v>
      </c>
      <c r="F32" s="29" t="s">
        <v>50</v>
      </c>
      <c r="G32" s="30">
        <f>+G28+G26+G25+G18</f>
        <v>23542559</v>
      </c>
      <c r="H32" s="30">
        <f>+H28+H26+H25+H18</f>
        <v>23885738</v>
      </c>
      <c r="I32" s="30">
        <f>+I28+I26+I25+I18</f>
        <v>27420519</v>
      </c>
      <c r="J32" s="31">
        <f>+I32-E32</f>
        <v>0</v>
      </c>
    </row>
  </sheetData>
  <mergeCells count="13">
    <mergeCell ref="A8:A9"/>
    <mergeCell ref="B8:B9"/>
    <mergeCell ref="C8:C9"/>
    <mergeCell ref="E8:E9"/>
    <mergeCell ref="B1:E1"/>
    <mergeCell ref="B3:I3"/>
    <mergeCell ref="B4:I4"/>
    <mergeCell ref="B6:F6"/>
    <mergeCell ref="I8:I9"/>
    <mergeCell ref="G8:G9"/>
    <mergeCell ref="F8:F9"/>
    <mergeCell ref="D8:D9"/>
    <mergeCell ref="H8:H9"/>
  </mergeCells>
  <phoneticPr fontId="0" type="noConversion"/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8"/>
  <sheetViews>
    <sheetView topLeftCell="A25" workbookViewId="0">
      <selection activeCell="D8" sqref="D8"/>
    </sheetView>
  </sheetViews>
  <sheetFormatPr defaultRowHeight="1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>
      <c r="A1" s="1"/>
      <c r="B1" s="272" t="s">
        <v>274</v>
      </c>
      <c r="C1" s="273"/>
      <c r="D1" s="273"/>
      <c r="E1" s="2"/>
      <c r="F1" s="3"/>
      <c r="G1" s="3"/>
    </row>
    <row r="3" spans="1:7" ht="15.75">
      <c r="A3" s="314" t="s">
        <v>215</v>
      </c>
      <c r="B3" s="314"/>
      <c r="C3" s="314"/>
      <c r="D3" s="314"/>
      <c r="E3" s="314"/>
    </row>
    <row r="4" spans="1:7" ht="16.5" thickBot="1">
      <c r="A4" s="315"/>
      <c r="B4" s="315"/>
      <c r="C4" s="82"/>
      <c r="D4" s="66"/>
      <c r="E4" s="188" t="s">
        <v>216</v>
      </c>
    </row>
    <row r="5" spans="1:7" ht="24">
      <c r="A5" s="193" t="s">
        <v>200</v>
      </c>
      <c r="B5" s="193" t="s">
        <v>217</v>
      </c>
      <c r="C5" s="193" t="s">
        <v>289</v>
      </c>
      <c r="D5" s="194" t="s">
        <v>218</v>
      </c>
      <c r="E5" s="194" t="s">
        <v>290</v>
      </c>
    </row>
    <row r="6" spans="1:7">
      <c r="A6" s="195" t="s">
        <v>2</v>
      </c>
      <c r="B6" s="195" t="s">
        <v>3</v>
      </c>
      <c r="C6" s="195" t="s">
        <v>4</v>
      </c>
      <c r="D6" s="195" t="s">
        <v>5</v>
      </c>
      <c r="E6" s="196" t="s">
        <v>6</v>
      </c>
    </row>
    <row r="7" spans="1:7" ht="31.5">
      <c r="A7" s="197" t="s">
        <v>56</v>
      </c>
      <c r="B7" s="197" t="s">
        <v>219</v>
      </c>
      <c r="C7" s="198">
        <v>50430</v>
      </c>
      <c r="D7" s="198">
        <v>50430</v>
      </c>
      <c r="E7" s="198">
        <v>50430</v>
      </c>
    </row>
    <row r="8" spans="1:7" ht="42">
      <c r="A8" s="197" t="s">
        <v>58</v>
      </c>
      <c r="B8" s="199" t="s">
        <v>220</v>
      </c>
      <c r="C8" s="200">
        <v>5190</v>
      </c>
      <c r="D8" s="198">
        <v>5190</v>
      </c>
      <c r="E8" s="198">
        <v>5190</v>
      </c>
    </row>
    <row r="9" spans="1:7" ht="52.5">
      <c r="A9" s="197" t="s">
        <v>59</v>
      </c>
      <c r="B9" s="197" t="s">
        <v>221</v>
      </c>
      <c r="C9" s="198">
        <v>2515</v>
      </c>
      <c r="D9" s="198">
        <v>2515</v>
      </c>
      <c r="E9" s="201">
        <v>2515</v>
      </c>
    </row>
    <row r="10" spans="1:7" ht="42">
      <c r="A10" s="197" t="s">
        <v>60</v>
      </c>
      <c r="B10" s="197" t="s">
        <v>222</v>
      </c>
      <c r="C10" s="202">
        <f>SUM(C11:C17)</f>
        <v>38100</v>
      </c>
      <c r="D10" s="202">
        <f>SUM(D11:D17)</f>
        <v>38100</v>
      </c>
      <c r="E10" s="203">
        <f>SUM(E11:E17)</f>
        <v>38100</v>
      </c>
    </row>
    <row r="11" spans="1:7">
      <c r="A11" s="204" t="s">
        <v>223</v>
      </c>
      <c r="B11" s="205" t="s">
        <v>224</v>
      </c>
      <c r="C11" s="206">
        <v>8000</v>
      </c>
      <c r="D11" s="206">
        <v>8000</v>
      </c>
      <c r="E11" s="206">
        <v>8000</v>
      </c>
    </row>
    <row r="12" spans="1:7" ht="23.25">
      <c r="A12" s="207" t="s">
        <v>225</v>
      </c>
      <c r="B12" s="208" t="s">
        <v>226</v>
      </c>
      <c r="C12" s="209">
        <v>1080</v>
      </c>
      <c r="D12" s="209">
        <v>1080</v>
      </c>
      <c r="E12" s="209">
        <v>1080</v>
      </c>
    </row>
    <row r="13" spans="1:7">
      <c r="A13" s="207" t="s">
        <v>227</v>
      </c>
      <c r="B13" s="208" t="s">
        <v>228</v>
      </c>
      <c r="C13" s="209">
        <v>25000</v>
      </c>
      <c r="D13" s="209">
        <v>25000</v>
      </c>
      <c r="E13" s="209">
        <v>25000</v>
      </c>
    </row>
    <row r="14" spans="1:7">
      <c r="A14" s="207" t="s">
        <v>229</v>
      </c>
      <c r="B14" s="208" t="s">
        <v>291</v>
      </c>
      <c r="C14" s="209">
        <v>900</v>
      </c>
      <c r="D14" s="209">
        <v>900</v>
      </c>
      <c r="E14" s="209">
        <v>900</v>
      </c>
    </row>
    <row r="15" spans="1:7">
      <c r="A15" s="207" t="s">
        <v>230</v>
      </c>
      <c r="B15" s="208" t="s">
        <v>231</v>
      </c>
      <c r="C15" s="209">
        <v>3100</v>
      </c>
      <c r="D15" s="209">
        <v>3100</v>
      </c>
      <c r="E15" s="209">
        <v>3100</v>
      </c>
    </row>
    <row r="16" spans="1:7" ht="34.5">
      <c r="A16" s="207" t="s">
        <v>232</v>
      </c>
      <c r="B16" s="208" t="s">
        <v>233</v>
      </c>
      <c r="C16" s="210"/>
      <c r="D16" s="210"/>
      <c r="E16" s="210"/>
    </row>
    <row r="17" spans="1:5" ht="23.25">
      <c r="A17" s="211" t="s">
        <v>234</v>
      </c>
      <c r="B17" s="212" t="s">
        <v>235</v>
      </c>
      <c r="C17" s="213">
        <v>20</v>
      </c>
      <c r="D17" s="213">
        <v>20</v>
      </c>
      <c r="E17" s="213">
        <v>20</v>
      </c>
    </row>
    <row r="18" spans="1:5" ht="21">
      <c r="A18" s="197" t="s">
        <v>61</v>
      </c>
      <c r="B18" s="197" t="s">
        <v>143</v>
      </c>
      <c r="C18" s="198">
        <f>3690+4100</f>
        <v>7790</v>
      </c>
      <c r="D18" s="198">
        <v>7790</v>
      </c>
      <c r="E18" s="198">
        <v>7790</v>
      </c>
    </row>
    <row r="19" spans="1:5" ht="21">
      <c r="A19" s="197" t="s">
        <v>62</v>
      </c>
      <c r="B19" s="197" t="s">
        <v>144</v>
      </c>
      <c r="C19" s="198"/>
      <c r="D19" s="198"/>
      <c r="E19" s="201"/>
    </row>
    <row r="20" spans="1:5" ht="31.5">
      <c r="A20" s="197" t="s">
        <v>123</v>
      </c>
      <c r="B20" s="197" t="s">
        <v>146</v>
      </c>
      <c r="C20" s="198"/>
      <c r="D20" s="198"/>
      <c r="E20" s="201"/>
    </row>
    <row r="21" spans="1:5" ht="31.5">
      <c r="A21" s="197" t="s">
        <v>145</v>
      </c>
      <c r="B21" s="199" t="s">
        <v>148</v>
      </c>
      <c r="C21" s="198"/>
      <c r="D21" s="198"/>
      <c r="E21" s="201"/>
    </row>
    <row r="22" spans="1:5">
      <c r="A22" s="197"/>
      <c r="B22" s="199" t="s">
        <v>252</v>
      </c>
      <c r="C22" s="198">
        <v>33517</v>
      </c>
      <c r="D22" s="198">
        <v>33517</v>
      </c>
      <c r="E22" s="201">
        <v>33517</v>
      </c>
    </row>
    <row r="23" spans="1:5" ht="42">
      <c r="A23" s="197" t="s">
        <v>147</v>
      </c>
      <c r="B23" s="197" t="s">
        <v>236</v>
      </c>
      <c r="C23" s="202">
        <f>+C7+C8+C9+C10+C18+C19+C20+C21+C22</f>
        <v>137542</v>
      </c>
      <c r="D23" s="202">
        <f>+D7+D8+D9+D10+D18+D19+D20+D21</f>
        <v>104025</v>
      </c>
      <c r="E23" s="202">
        <f>+E7+E8+E9+E10+E18+E19+E20+E21</f>
        <v>104025</v>
      </c>
    </row>
    <row r="24" spans="1:5" ht="31.5">
      <c r="A24" s="197" t="s">
        <v>149</v>
      </c>
      <c r="B24" s="197" t="s">
        <v>292</v>
      </c>
      <c r="C24" s="214">
        <v>80000</v>
      </c>
      <c r="D24" s="214">
        <v>80000</v>
      </c>
      <c r="E24" s="214">
        <v>80000</v>
      </c>
    </row>
    <row r="25" spans="1:5" ht="63.75" thickBot="1">
      <c r="A25" s="197" t="s">
        <v>151</v>
      </c>
      <c r="B25" s="197" t="s">
        <v>237</v>
      </c>
      <c r="C25" s="202">
        <f>+C23+C24</f>
        <v>217542</v>
      </c>
      <c r="D25" s="202">
        <f>SUM(D22:D24)</f>
        <v>217542</v>
      </c>
      <c r="E25" s="202">
        <f>SUM(E22:E24)</f>
        <v>217542</v>
      </c>
    </row>
    <row r="26" spans="1:5" ht="15.75">
      <c r="A26" s="79"/>
      <c r="B26" s="80"/>
      <c r="C26" s="81"/>
      <c r="D26" s="86"/>
      <c r="E26" s="87"/>
    </row>
    <row r="27" spans="1:5" ht="15.75">
      <c r="A27" s="314" t="s">
        <v>238</v>
      </c>
      <c r="B27" s="314"/>
      <c r="C27" s="314"/>
      <c r="D27" s="314"/>
      <c r="E27" s="314"/>
    </row>
    <row r="28" spans="1:5" ht="16.5" thickBot="1">
      <c r="A28" s="313" t="s">
        <v>239</v>
      </c>
      <c r="B28" s="313"/>
      <c r="C28" s="82"/>
      <c r="D28" s="66"/>
      <c r="E28" s="188" t="s">
        <v>216</v>
      </c>
    </row>
    <row r="29" spans="1:5" ht="24">
      <c r="A29" s="193" t="s">
        <v>8</v>
      </c>
      <c r="B29" s="193" t="s">
        <v>240</v>
      </c>
      <c r="C29" s="193" t="str">
        <f>+C5</f>
        <v>2019évi</v>
      </c>
      <c r="D29" s="193" t="str">
        <f>+D5</f>
        <v>2020. évi</v>
      </c>
      <c r="E29" s="194" t="str">
        <f>+E5</f>
        <v>2021. évi</v>
      </c>
    </row>
    <row r="30" spans="1:5">
      <c r="A30" s="215" t="s">
        <v>2</v>
      </c>
      <c r="B30" s="215" t="s">
        <v>3</v>
      </c>
      <c r="C30" s="215" t="s">
        <v>4</v>
      </c>
      <c r="D30" s="215" t="s">
        <v>5</v>
      </c>
      <c r="E30" s="216" t="s">
        <v>6</v>
      </c>
    </row>
    <row r="31" spans="1:5" ht="31.5">
      <c r="A31" s="197" t="s">
        <v>56</v>
      </c>
      <c r="B31" s="217" t="s">
        <v>293</v>
      </c>
      <c r="C31" s="198">
        <v>90827</v>
      </c>
      <c r="D31" s="198">
        <v>90827</v>
      </c>
      <c r="E31" s="198">
        <v>90827</v>
      </c>
    </row>
    <row r="32" spans="1:5" ht="42">
      <c r="A32" s="218" t="s">
        <v>58</v>
      </c>
      <c r="B32" s="219" t="s">
        <v>241</v>
      </c>
      <c r="C32" s="220">
        <f>SUM(C33:C35)</f>
        <v>105941</v>
      </c>
      <c r="D32" s="220">
        <f>+D33+D34+D35</f>
        <v>105941</v>
      </c>
      <c r="E32" s="221">
        <f>+E33+E34+E35</f>
        <v>105941</v>
      </c>
    </row>
    <row r="33" spans="1:5">
      <c r="A33" s="204" t="s">
        <v>242</v>
      </c>
      <c r="B33" s="222" t="s">
        <v>166</v>
      </c>
      <c r="C33" s="223">
        <v>1270</v>
      </c>
      <c r="D33" s="224">
        <v>1270</v>
      </c>
      <c r="E33" s="210">
        <v>1270</v>
      </c>
    </row>
    <row r="34" spans="1:5">
      <c r="A34" s="204" t="s">
        <v>243</v>
      </c>
      <c r="B34" s="225" t="s">
        <v>168</v>
      </c>
      <c r="C34" s="210">
        <v>104671</v>
      </c>
      <c r="D34" s="226">
        <v>104671</v>
      </c>
      <c r="E34" s="210">
        <v>104671</v>
      </c>
    </row>
    <row r="35" spans="1:5" ht="33.75">
      <c r="A35" s="204" t="s">
        <v>244</v>
      </c>
      <c r="B35" s="227" t="s">
        <v>170</v>
      </c>
      <c r="C35" s="210"/>
      <c r="D35" s="210"/>
      <c r="E35" s="209"/>
    </row>
    <row r="36" spans="1:5" ht="31.5">
      <c r="A36" s="197" t="s">
        <v>59</v>
      </c>
      <c r="B36" s="228" t="s">
        <v>245</v>
      </c>
      <c r="C36" s="229">
        <f>+C31+C32</f>
        <v>196768</v>
      </c>
      <c r="D36" s="229">
        <f>+D31+D32</f>
        <v>196768</v>
      </c>
      <c r="E36" s="230">
        <f>+E31+E32</f>
        <v>196768</v>
      </c>
    </row>
    <row r="37" spans="1:5" ht="31.5">
      <c r="A37" s="197" t="s">
        <v>60</v>
      </c>
      <c r="B37" s="228" t="s">
        <v>246</v>
      </c>
      <c r="C37" s="231">
        <v>20774</v>
      </c>
      <c r="D37" s="231">
        <v>20774</v>
      </c>
      <c r="E37" s="232">
        <v>20774</v>
      </c>
    </row>
    <row r="38" spans="1:5" ht="36">
      <c r="A38" s="233" t="s">
        <v>61</v>
      </c>
      <c r="B38" s="234" t="s">
        <v>247</v>
      </c>
      <c r="C38" s="235">
        <f>+C36+C37</f>
        <v>217542</v>
      </c>
      <c r="D38" s="235">
        <f>+D36+D37</f>
        <v>217542</v>
      </c>
      <c r="E38" s="236">
        <f>+E36+E37</f>
        <v>217542</v>
      </c>
    </row>
  </sheetData>
  <mergeCells count="5">
    <mergeCell ref="A28:B28"/>
    <mergeCell ref="B1:D1"/>
    <mergeCell ref="A3:E3"/>
    <mergeCell ref="A4:B4"/>
    <mergeCell ref="A27:E27"/>
  </mergeCells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84"/>
  <sheetViews>
    <sheetView workbookViewId="0">
      <selection activeCell="U19" sqref="U19"/>
    </sheetView>
  </sheetViews>
  <sheetFormatPr defaultRowHeight="15.75"/>
  <cols>
    <col min="1" max="1" width="4.140625" style="59" customWidth="1"/>
    <col min="2" max="2" width="26.7109375" style="62" customWidth="1"/>
    <col min="3" max="4" width="7.7109375" style="62" customWidth="1"/>
    <col min="5" max="5" width="8.140625" style="62" customWidth="1"/>
    <col min="6" max="6" width="7.5703125" style="62" customWidth="1"/>
    <col min="7" max="7" width="7.42578125" style="62" customWidth="1"/>
    <col min="8" max="8" width="7.5703125" style="62" customWidth="1"/>
    <col min="9" max="9" width="7" style="62" customWidth="1"/>
    <col min="10" max="14" width="8.140625" style="62" customWidth="1"/>
    <col min="15" max="15" width="10.85546875" style="59" customWidth="1"/>
    <col min="16" max="16384" width="9.140625" style="62"/>
  </cols>
  <sheetData>
    <row r="1" spans="1:15" customFormat="1" ht="15">
      <c r="A1" s="1"/>
      <c r="B1" s="272" t="s">
        <v>275</v>
      </c>
      <c r="C1" s="273"/>
      <c r="D1" s="273"/>
      <c r="E1" s="2"/>
      <c r="F1" s="3"/>
      <c r="G1" s="3"/>
    </row>
    <row r="2" spans="1:15" ht="31.5" customHeight="1">
      <c r="A2" s="316" t="s">
        <v>177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3" spans="1:15">
      <c r="N3" s="62" t="s">
        <v>81</v>
      </c>
      <c r="O3" s="166"/>
    </row>
    <row r="4" spans="1:15" s="59" customFormat="1" ht="29.25" customHeight="1">
      <c r="A4" s="237" t="s">
        <v>8</v>
      </c>
      <c r="B4" s="238" t="s">
        <v>9</v>
      </c>
      <c r="C4" s="238" t="s">
        <v>126</v>
      </c>
      <c r="D4" s="238" t="s">
        <v>127</v>
      </c>
      <c r="E4" s="238" t="s">
        <v>128</v>
      </c>
      <c r="F4" s="238" t="s">
        <v>129</v>
      </c>
      <c r="G4" s="238" t="s">
        <v>130</v>
      </c>
      <c r="H4" s="238" t="s">
        <v>131</v>
      </c>
      <c r="I4" s="238" t="s">
        <v>132</v>
      </c>
      <c r="J4" s="238" t="s">
        <v>133</v>
      </c>
      <c r="K4" s="238" t="s">
        <v>134</v>
      </c>
      <c r="L4" s="238" t="s">
        <v>135</v>
      </c>
      <c r="M4" s="238" t="s">
        <v>136</v>
      </c>
      <c r="N4" s="238" t="s">
        <v>137</v>
      </c>
      <c r="O4" s="238" t="s">
        <v>103</v>
      </c>
    </row>
    <row r="5" spans="1:15" s="60" customFormat="1" ht="15" customHeight="1">
      <c r="A5" s="239" t="s">
        <v>56</v>
      </c>
      <c r="B5" s="318" t="s">
        <v>138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</row>
    <row r="6" spans="1:15" s="60" customFormat="1" ht="22.5">
      <c r="A6" s="240" t="s">
        <v>58</v>
      </c>
      <c r="B6" s="241" t="s">
        <v>139</v>
      </c>
      <c r="C6" s="242">
        <v>4202</v>
      </c>
      <c r="D6" s="242">
        <v>4202</v>
      </c>
      <c r="E6" s="242">
        <v>4202</v>
      </c>
      <c r="F6" s="242">
        <v>4202</v>
      </c>
      <c r="G6" s="242">
        <v>4202</v>
      </c>
      <c r="H6" s="242">
        <v>4202</v>
      </c>
      <c r="I6" s="242">
        <v>4203</v>
      </c>
      <c r="J6" s="242">
        <v>4203</v>
      </c>
      <c r="K6" s="242">
        <v>4203</v>
      </c>
      <c r="L6" s="242">
        <v>4203</v>
      </c>
      <c r="M6" s="242">
        <v>4203</v>
      </c>
      <c r="N6" s="242">
        <v>4203</v>
      </c>
      <c r="O6" s="243">
        <f t="shared" ref="O6:O15" si="0">SUM(C6:N6)</f>
        <v>50430</v>
      </c>
    </row>
    <row r="7" spans="1:15" s="61" customFormat="1" ht="22.5">
      <c r="A7" s="239" t="s">
        <v>59</v>
      </c>
      <c r="B7" s="244" t="s">
        <v>140</v>
      </c>
      <c r="C7" s="245">
        <v>432</v>
      </c>
      <c r="D7" s="245">
        <v>432</v>
      </c>
      <c r="E7" s="245">
        <v>432</v>
      </c>
      <c r="F7" s="245">
        <v>432</v>
      </c>
      <c r="G7" s="245">
        <v>432</v>
      </c>
      <c r="H7" s="245">
        <v>432</v>
      </c>
      <c r="I7" s="245">
        <v>433</v>
      </c>
      <c r="J7" s="245">
        <v>433</v>
      </c>
      <c r="K7" s="245">
        <v>433</v>
      </c>
      <c r="L7" s="245">
        <v>433</v>
      </c>
      <c r="M7" s="245">
        <v>433</v>
      </c>
      <c r="N7" s="245">
        <v>433</v>
      </c>
      <c r="O7" s="246">
        <f t="shared" si="0"/>
        <v>5190</v>
      </c>
    </row>
    <row r="8" spans="1:15" s="61" customFormat="1" ht="22.5">
      <c r="A8" s="239" t="s">
        <v>60</v>
      </c>
      <c r="B8" s="247" t="s">
        <v>141</v>
      </c>
      <c r="C8" s="248">
        <v>209</v>
      </c>
      <c r="D8" s="248">
        <v>209</v>
      </c>
      <c r="E8" s="248">
        <v>209</v>
      </c>
      <c r="F8" s="248">
        <v>209</v>
      </c>
      <c r="G8" s="248">
        <v>209</v>
      </c>
      <c r="H8" s="248">
        <v>209</v>
      </c>
      <c r="I8" s="248">
        <v>210</v>
      </c>
      <c r="J8" s="248">
        <v>210</v>
      </c>
      <c r="K8" s="248">
        <v>210</v>
      </c>
      <c r="L8" s="248">
        <v>210</v>
      </c>
      <c r="M8" s="248">
        <v>210</v>
      </c>
      <c r="N8" s="248">
        <v>211</v>
      </c>
      <c r="O8" s="249">
        <f t="shared" si="0"/>
        <v>2515</v>
      </c>
    </row>
    <row r="9" spans="1:15" s="61" customFormat="1" ht="14.1" customHeight="1">
      <c r="A9" s="239" t="s">
        <v>61</v>
      </c>
      <c r="B9" s="239" t="s">
        <v>142</v>
      </c>
      <c r="C9" s="245">
        <v>3175</v>
      </c>
      <c r="D9" s="245">
        <v>3175</v>
      </c>
      <c r="E9" s="245">
        <v>3175</v>
      </c>
      <c r="F9" s="245">
        <v>3175</v>
      </c>
      <c r="G9" s="245">
        <v>3175</v>
      </c>
      <c r="H9" s="245">
        <v>3175</v>
      </c>
      <c r="I9" s="245">
        <v>3175</v>
      </c>
      <c r="J9" s="245">
        <v>3175</v>
      </c>
      <c r="K9" s="245">
        <v>3175</v>
      </c>
      <c r="L9" s="245">
        <v>3175</v>
      </c>
      <c r="M9" s="245">
        <v>3175</v>
      </c>
      <c r="N9" s="245">
        <v>3175</v>
      </c>
      <c r="O9" s="246">
        <f t="shared" si="0"/>
        <v>38100</v>
      </c>
    </row>
    <row r="10" spans="1:15" s="61" customFormat="1" ht="14.1" customHeight="1">
      <c r="A10" s="239" t="s">
        <v>62</v>
      </c>
      <c r="B10" s="239" t="s">
        <v>143</v>
      </c>
      <c r="C10" s="245">
        <v>649</v>
      </c>
      <c r="D10" s="245">
        <v>649</v>
      </c>
      <c r="E10" s="245">
        <v>649</v>
      </c>
      <c r="F10" s="245">
        <v>649</v>
      </c>
      <c r="G10" s="245">
        <v>649</v>
      </c>
      <c r="H10" s="245">
        <v>649</v>
      </c>
      <c r="I10" s="245">
        <v>649</v>
      </c>
      <c r="J10" s="245">
        <v>649</v>
      </c>
      <c r="K10" s="245">
        <v>649</v>
      </c>
      <c r="L10" s="245">
        <v>649</v>
      </c>
      <c r="M10" s="245">
        <v>650</v>
      </c>
      <c r="N10" s="245">
        <v>651</v>
      </c>
      <c r="O10" s="246">
        <f t="shared" si="0"/>
        <v>7791</v>
      </c>
    </row>
    <row r="11" spans="1:15" s="61" customFormat="1" ht="14.1" customHeight="1">
      <c r="A11" s="239" t="s">
        <v>123</v>
      </c>
      <c r="B11" s="239" t="s">
        <v>144</v>
      </c>
      <c r="C11" s="245">
        <v>6666</v>
      </c>
      <c r="D11" s="245">
        <v>6666</v>
      </c>
      <c r="E11" s="245">
        <v>6666</v>
      </c>
      <c r="F11" s="245">
        <v>6666</v>
      </c>
      <c r="G11" s="245">
        <v>6667</v>
      </c>
      <c r="H11" s="245">
        <v>6667</v>
      </c>
      <c r="I11" s="245">
        <v>6667</v>
      </c>
      <c r="J11" s="245">
        <v>6667</v>
      </c>
      <c r="K11" s="245">
        <v>6667</v>
      </c>
      <c r="L11" s="245">
        <v>6667</v>
      </c>
      <c r="M11" s="245">
        <v>6667</v>
      </c>
      <c r="N11" s="245">
        <v>6667</v>
      </c>
      <c r="O11" s="246">
        <f t="shared" si="0"/>
        <v>80000</v>
      </c>
    </row>
    <row r="12" spans="1:15" s="61" customFormat="1" ht="14.1" customHeight="1">
      <c r="A12" s="239" t="s">
        <v>145</v>
      </c>
      <c r="B12" s="239" t="s">
        <v>146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6">
        <f t="shared" si="0"/>
        <v>0</v>
      </c>
    </row>
    <row r="13" spans="1:15" s="61" customFormat="1" ht="22.5">
      <c r="A13" s="239" t="s">
        <v>147</v>
      </c>
      <c r="B13" s="250" t="s">
        <v>148</v>
      </c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6">
        <f t="shared" si="0"/>
        <v>0</v>
      </c>
    </row>
    <row r="14" spans="1:15" s="61" customFormat="1">
      <c r="A14" s="239">
        <v>10</v>
      </c>
      <c r="B14" s="250" t="s">
        <v>251</v>
      </c>
      <c r="C14" s="245">
        <v>2793</v>
      </c>
      <c r="D14" s="245">
        <v>2793</v>
      </c>
      <c r="E14" s="245">
        <v>2793</v>
      </c>
      <c r="F14" s="245">
        <v>2793</v>
      </c>
      <c r="G14" s="245">
        <v>2793</v>
      </c>
      <c r="H14" s="245">
        <v>2793</v>
      </c>
      <c r="I14" s="245">
        <v>2793</v>
      </c>
      <c r="J14" s="245">
        <v>2793</v>
      </c>
      <c r="K14" s="245">
        <v>2793</v>
      </c>
      <c r="L14" s="245">
        <v>2793</v>
      </c>
      <c r="M14" s="245">
        <v>2793</v>
      </c>
      <c r="N14" s="245">
        <v>2793</v>
      </c>
      <c r="O14" s="246">
        <f t="shared" si="0"/>
        <v>33516</v>
      </c>
    </row>
    <row r="15" spans="1:15" s="61" customFormat="1" ht="14.1" customHeight="1">
      <c r="A15" s="239" t="s">
        <v>149</v>
      </c>
      <c r="B15" s="239" t="s">
        <v>150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6">
        <f t="shared" si="0"/>
        <v>0</v>
      </c>
    </row>
    <row r="16" spans="1:15" s="60" customFormat="1" ht="15.95" customHeight="1">
      <c r="A16" s="239" t="s">
        <v>151</v>
      </c>
      <c r="B16" s="251" t="s">
        <v>152</v>
      </c>
      <c r="C16" s="252">
        <f t="shared" ref="C16:N16" si="1">SUM(C6:C15)</f>
        <v>18126</v>
      </c>
      <c r="D16" s="252">
        <f t="shared" si="1"/>
        <v>18126</v>
      </c>
      <c r="E16" s="252">
        <f t="shared" si="1"/>
        <v>18126</v>
      </c>
      <c r="F16" s="252">
        <f t="shared" si="1"/>
        <v>18126</v>
      </c>
      <c r="G16" s="252">
        <f t="shared" si="1"/>
        <v>18127</v>
      </c>
      <c r="H16" s="252">
        <f t="shared" si="1"/>
        <v>18127</v>
      </c>
      <c r="I16" s="252">
        <f t="shared" si="1"/>
        <v>18130</v>
      </c>
      <c r="J16" s="252">
        <f t="shared" si="1"/>
        <v>18130</v>
      </c>
      <c r="K16" s="252">
        <f t="shared" si="1"/>
        <v>18130</v>
      </c>
      <c r="L16" s="252">
        <f t="shared" si="1"/>
        <v>18130</v>
      </c>
      <c r="M16" s="252">
        <f t="shared" si="1"/>
        <v>18131</v>
      </c>
      <c r="N16" s="252">
        <f t="shared" si="1"/>
        <v>18133</v>
      </c>
      <c r="O16" s="252">
        <f>SUM(O6:O14)</f>
        <v>217542</v>
      </c>
    </row>
    <row r="17" spans="1:15" s="60" customFormat="1" ht="15" customHeight="1">
      <c r="A17" s="239" t="s">
        <v>153</v>
      </c>
      <c r="B17" s="318" t="s">
        <v>154</v>
      </c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</row>
    <row r="18" spans="1:15" s="61" customFormat="1" ht="14.1" customHeight="1">
      <c r="A18" s="253" t="s">
        <v>155</v>
      </c>
      <c r="B18" s="253" t="s">
        <v>156</v>
      </c>
      <c r="C18" s="248">
        <v>2041</v>
      </c>
      <c r="D18" s="248">
        <v>2041</v>
      </c>
      <c r="E18" s="248">
        <v>2041</v>
      </c>
      <c r="F18" s="248">
        <v>2041</v>
      </c>
      <c r="G18" s="248">
        <v>2041</v>
      </c>
      <c r="H18" s="248">
        <v>2041</v>
      </c>
      <c r="I18" s="248">
        <v>2041</v>
      </c>
      <c r="J18" s="248">
        <v>2042</v>
      </c>
      <c r="K18" s="248">
        <v>2042</v>
      </c>
      <c r="L18" s="248">
        <v>2042</v>
      </c>
      <c r="M18" s="248">
        <v>2042</v>
      </c>
      <c r="N18" s="248">
        <v>2042</v>
      </c>
      <c r="O18" s="249">
        <f t="shared" ref="O18:O24" si="2">SUM(C18:N18)</f>
        <v>24497</v>
      </c>
    </row>
    <row r="19" spans="1:15" s="61" customFormat="1" ht="27" customHeight="1">
      <c r="A19" s="239" t="s">
        <v>157</v>
      </c>
      <c r="B19" s="250" t="s">
        <v>158</v>
      </c>
      <c r="C19" s="245">
        <v>380</v>
      </c>
      <c r="D19" s="245">
        <v>380</v>
      </c>
      <c r="E19" s="245">
        <v>380</v>
      </c>
      <c r="F19" s="245">
        <v>380</v>
      </c>
      <c r="G19" s="245">
        <v>380</v>
      </c>
      <c r="H19" s="245">
        <v>381</v>
      </c>
      <c r="I19" s="245">
        <v>381</v>
      </c>
      <c r="J19" s="245">
        <v>381</v>
      </c>
      <c r="K19" s="245">
        <v>381</v>
      </c>
      <c r="L19" s="245">
        <v>381</v>
      </c>
      <c r="M19" s="245">
        <v>381</v>
      </c>
      <c r="N19" s="245">
        <v>381</v>
      </c>
      <c r="O19" s="246">
        <f t="shared" si="2"/>
        <v>4567</v>
      </c>
    </row>
    <row r="20" spans="1:15" s="61" customFormat="1" ht="14.1" customHeight="1">
      <c r="A20" s="239" t="s">
        <v>159</v>
      </c>
      <c r="B20" s="239" t="s">
        <v>160</v>
      </c>
      <c r="C20" s="245">
        <v>4190</v>
      </c>
      <c r="D20" s="245">
        <v>4190</v>
      </c>
      <c r="E20" s="245">
        <v>4190</v>
      </c>
      <c r="F20" s="245">
        <v>4190</v>
      </c>
      <c r="G20" s="245">
        <v>4190</v>
      </c>
      <c r="H20" s="245">
        <v>4190</v>
      </c>
      <c r="I20" s="245">
        <v>4190</v>
      </c>
      <c r="J20" s="245">
        <v>4190</v>
      </c>
      <c r="K20" s="245">
        <v>4190</v>
      </c>
      <c r="L20" s="245">
        <v>4190</v>
      </c>
      <c r="M20" s="245">
        <v>4190</v>
      </c>
      <c r="N20" s="245">
        <v>4192</v>
      </c>
      <c r="O20" s="246">
        <f t="shared" si="2"/>
        <v>50282</v>
      </c>
    </row>
    <row r="21" spans="1:15" s="61" customFormat="1" ht="14.1" customHeight="1">
      <c r="A21" s="239" t="s">
        <v>161</v>
      </c>
      <c r="B21" s="239" t="s">
        <v>162</v>
      </c>
      <c r="C21" s="245">
        <v>272</v>
      </c>
      <c r="D21" s="245">
        <v>272</v>
      </c>
      <c r="E21" s="245">
        <v>272</v>
      </c>
      <c r="F21" s="245">
        <v>272</v>
      </c>
      <c r="G21" s="245">
        <v>272</v>
      </c>
      <c r="H21" s="245">
        <v>272</v>
      </c>
      <c r="I21" s="245">
        <v>273</v>
      </c>
      <c r="J21" s="245">
        <v>273</v>
      </c>
      <c r="K21" s="245">
        <v>273</v>
      </c>
      <c r="L21" s="245">
        <v>273</v>
      </c>
      <c r="M21" s="245">
        <v>273</v>
      </c>
      <c r="N21" s="245">
        <v>273</v>
      </c>
      <c r="O21" s="246">
        <f t="shared" si="2"/>
        <v>3270</v>
      </c>
    </row>
    <row r="22" spans="1:15" s="61" customFormat="1" ht="14.1" customHeight="1">
      <c r="A22" s="239" t="s">
        <v>163</v>
      </c>
      <c r="B22" s="239" t="s">
        <v>164</v>
      </c>
      <c r="C22" s="245">
        <v>682</v>
      </c>
      <c r="D22" s="245">
        <v>682</v>
      </c>
      <c r="E22" s="245">
        <v>682</v>
      </c>
      <c r="F22" s="245">
        <v>682</v>
      </c>
      <c r="G22" s="245">
        <v>682</v>
      </c>
      <c r="H22" s="245">
        <v>683</v>
      </c>
      <c r="I22" s="245">
        <v>683</v>
      </c>
      <c r="J22" s="245">
        <v>683</v>
      </c>
      <c r="K22" s="245">
        <v>683</v>
      </c>
      <c r="L22" s="245">
        <v>683</v>
      </c>
      <c r="M22" s="245">
        <v>683</v>
      </c>
      <c r="N22" s="245">
        <v>684</v>
      </c>
      <c r="O22" s="246">
        <f t="shared" si="2"/>
        <v>8192</v>
      </c>
    </row>
    <row r="23" spans="1:15" s="61" customFormat="1" ht="14.1" customHeight="1">
      <c r="A23" s="239" t="s">
        <v>165</v>
      </c>
      <c r="B23" s="239" t="s">
        <v>166</v>
      </c>
      <c r="C23" s="245">
        <v>105</v>
      </c>
      <c r="D23" s="245">
        <v>105</v>
      </c>
      <c r="E23" s="245">
        <v>106</v>
      </c>
      <c r="F23" s="245">
        <v>106</v>
      </c>
      <c r="G23" s="245">
        <v>106</v>
      </c>
      <c r="H23" s="245">
        <v>106</v>
      </c>
      <c r="I23" s="245">
        <v>106</v>
      </c>
      <c r="J23" s="245">
        <v>106</v>
      </c>
      <c r="K23" s="245">
        <v>106</v>
      </c>
      <c r="L23" s="245">
        <v>106</v>
      </c>
      <c r="M23" s="245">
        <v>106</v>
      </c>
      <c r="N23" s="245">
        <v>106</v>
      </c>
      <c r="O23" s="246">
        <f t="shared" si="2"/>
        <v>1270</v>
      </c>
    </row>
    <row r="24" spans="1:15" s="61" customFormat="1">
      <c r="A24" s="239" t="s">
        <v>167</v>
      </c>
      <c r="B24" s="250" t="s">
        <v>168</v>
      </c>
      <c r="C24" s="245">
        <v>8722</v>
      </c>
      <c r="D24" s="245">
        <v>8722</v>
      </c>
      <c r="E24" s="245">
        <v>8722</v>
      </c>
      <c r="F24" s="245">
        <v>8722</v>
      </c>
      <c r="G24" s="245">
        <v>8722</v>
      </c>
      <c r="H24" s="245">
        <v>8723</v>
      </c>
      <c r="I24" s="245">
        <v>8723</v>
      </c>
      <c r="J24" s="245">
        <v>8723</v>
      </c>
      <c r="K24" s="245">
        <v>8723</v>
      </c>
      <c r="L24" s="245">
        <v>8723</v>
      </c>
      <c r="M24" s="245">
        <v>8723</v>
      </c>
      <c r="N24" s="245">
        <v>8723</v>
      </c>
      <c r="O24" s="246">
        <f t="shared" si="2"/>
        <v>104671</v>
      </c>
    </row>
    <row r="25" spans="1:15" s="61" customFormat="1" ht="14.1" customHeight="1">
      <c r="A25" s="239" t="s">
        <v>169</v>
      </c>
      <c r="B25" s="239" t="s">
        <v>170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6"/>
    </row>
    <row r="26" spans="1:15" s="61" customFormat="1" ht="14.1" customHeight="1">
      <c r="A26" s="239" t="s">
        <v>171</v>
      </c>
      <c r="B26" s="239" t="s">
        <v>172</v>
      </c>
      <c r="C26" s="245">
        <v>1731</v>
      </c>
      <c r="D26" s="245">
        <v>1731</v>
      </c>
      <c r="E26" s="245">
        <v>1731</v>
      </c>
      <c r="F26" s="245">
        <v>1731</v>
      </c>
      <c r="G26" s="245">
        <v>1731</v>
      </c>
      <c r="H26" s="245">
        <v>1731</v>
      </c>
      <c r="I26" s="245">
        <v>1731</v>
      </c>
      <c r="J26" s="245">
        <v>1731</v>
      </c>
      <c r="K26" s="245">
        <v>1731</v>
      </c>
      <c r="L26" s="245">
        <v>1731</v>
      </c>
      <c r="M26" s="245">
        <v>1732</v>
      </c>
      <c r="N26" s="245">
        <v>1732</v>
      </c>
      <c r="O26" s="246">
        <f>SUM(C26:N26)</f>
        <v>20774</v>
      </c>
    </row>
    <row r="27" spans="1:15" s="61" customFormat="1" ht="14.1" customHeight="1">
      <c r="A27" s="240" t="s">
        <v>173</v>
      </c>
      <c r="B27" s="240" t="s">
        <v>250</v>
      </c>
      <c r="C27" s="242">
        <v>1</v>
      </c>
      <c r="D27" s="242">
        <v>1</v>
      </c>
      <c r="E27" s="242">
        <v>1</v>
      </c>
      <c r="F27" s="242">
        <v>1</v>
      </c>
      <c r="G27" s="242">
        <v>1</v>
      </c>
      <c r="H27" s="242">
        <v>2</v>
      </c>
      <c r="I27" s="242">
        <v>2</v>
      </c>
      <c r="J27" s="242">
        <v>2</v>
      </c>
      <c r="K27" s="242">
        <v>2</v>
      </c>
      <c r="L27" s="242">
        <v>2</v>
      </c>
      <c r="M27" s="242">
        <v>2</v>
      </c>
      <c r="N27" s="242">
        <v>2</v>
      </c>
      <c r="O27" s="243">
        <f>SUM(C27:N27)</f>
        <v>19</v>
      </c>
    </row>
    <row r="28" spans="1:15" s="60" customFormat="1" ht="15.95" customHeight="1">
      <c r="A28" s="254" t="s">
        <v>173</v>
      </c>
      <c r="B28" s="251" t="s">
        <v>174</v>
      </c>
      <c r="C28" s="252">
        <f t="shared" ref="C28:N28" si="3">SUM(C18:C27)</f>
        <v>18124</v>
      </c>
      <c r="D28" s="252">
        <f t="shared" si="3"/>
        <v>18124</v>
      </c>
      <c r="E28" s="252">
        <f t="shared" si="3"/>
        <v>18125</v>
      </c>
      <c r="F28" s="252">
        <f t="shared" si="3"/>
        <v>18125</v>
      </c>
      <c r="G28" s="252">
        <f t="shared" si="3"/>
        <v>18125</v>
      </c>
      <c r="H28" s="252">
        <f t="shared" si="3"/>
        <v>18129</v>
      </c>
      <c r="I28" s="252">
        <f t="shared" si="3"/>
        <v>18130</v>
      </c>
      <c r="J28" s="252">
        <f t="shared" si="3"/>
        <v>18131</v>
      </c>
      <c r="K28" s="252">
        <f t="shared" si="3"/>
        <v>18131</v>
      </c>
      <c r="L28" s="252">
        <f t="shared" si="3"/>
        <v>18131</v>
      </c>
      <c r="M28" s="252">
        <f t="shared" si="3"/>
        <v>18132</v>
      </c>
      <c r="N28" s="252">
        <f t="shared" si="3"/>
        <v>18135</v>
      </c>
      <c r="O28" s="252">
        <f>SUM(C28:N28)</f>
        <v>217542</v>
      </c>
    </row>
    <row r="29" spans="1:15">
      <c r="A29" s="254" t="s">
        <v>175</v>
      </c>
      <c r="B29" s="255" t="s">
        <v>176</v>
      </c>
      <c r="C29" s="256">
        <f t="shared" ref="C29:O29" si="4">C16-C28</f>
        <v>2</v>
      </c>
      <c r="D29" s="256">
        <f t="shared" si="4"/>
        <v>2</v>
      </c>
      <c r="E29" s="256">
        <f t="shared" si="4"/>
        <v>1</v>
      </c>
      <c r="F29" s="256">
        <f t="shared" si="4"/>
        <v>1</v>
      </c>
      <c r="G29" s="256">
        <f t="shared" si="4"/>
        <v>2</v>
      </c>
      <c r="H29" s="256">
        <f t="shared" si="4"/>
        <v>-2</v>
      </c>
      <c r="I29" s="256">
        <f t="shared" si="4"/>
        <v>0</v>
      </c>
      <c r="J29" s="256">
        <f t="shared" si="4"/>
        <v>-1</v>
      </c>
      <c r="K29" s="256">
        <f t="shared" si="4"/>
        <v>-1</v>
      </c>
      <c r="L29" s="256">
        <f t="shared" si="4"/>
        <v>-1</v>
      </c>
      <c r="M29" s="256">
        <f t="shared" si="4"/>
        <v>-1</v>
      </c>
      <c r="N29" s="256">
        <f t="shared" si="4"/>
        <v>-2</v>
      </c>
      <c r="O29" s="256">
        <f t="shared" si="4"/>
        <v>0</v>
      </c>
    </row>
    <row r="30" spans="1:15">
      <c r="A30" s="63"/>
    </row>
    <row r="31" spans="1:15">
      <c r="B31" s="64"/>
      <c r="C31" s="65"/>
      <c r="D31" s="65"/>
      <c r="O31" s="62"/>
    </row>
    <row r="32" spans="1:15">
      <c r="O32" s="62"/>
    </row>
    <row r="33" spans="15:15">
      <c r="O33" s="62"/>
    </row>
    <row r="34" spans="15:15">
      <c r="O34" s="62"/>
    </row>
    <row r="35" spans="15:15">
      <c r="O35" s="62"/>
    </row>
    <row r="36" spans="15:15">
      <c r="O36" s="62"/>
    </row>
    <row r="37" spans="15:15">
      <c r="O37" s="62"/>
    </row>
    <row r="38" spans="15:15">
      <c r="O38" s="62"/>
    </row>
    <row r="39" spans="15:15">
      <c r="O39" s="62"/>
    </row>
    <row r="40" spans="15:15">
      <c r="O40" s="62"/>
    </row>
    <row r="41" spans="15:15">
      <c r="O41" s="62"/>
    </row>
    <row r="42" spans="15:15">
      <c r="O42" s="62"/>
    </row>
    <row r="43" spans="15:15">
      <c r="O43" s="62"/>
    </row>
    <row r="44" spans="15:15">
      <c r="O44" s="62"/>
    </row>
    <row r="45" spans="15:15">
      <c r="O45" s="62"/>
    </row>
    <row r="46" spans="15:15">
      <c r="O46" s="62"/>
    </row>
    <row r="47" spans="15:15">
      <c r="O47" s="62"/>
    </row>
    <row r="48" spans="15:15">
      <c r="O48" s="62"/>
    </row>
    <row r="49" spans="15:15">
      <c r="O49" s="62"/>
    </row>
    <row r="50" spans="15:15">
      <c r="O50" s="62"/>
    </row>
    <row r="51" spans="15:15">
      <c r="O51" s="62"/>
    </row>
    <row r="52" spans="15:15">
      <c r="O52" s="62"/>
    </row>
    <row r="53" spans="15:15">
      <c r="O53" s="62"/>
    </row>
    <row r="54" spans="15:15">
      <c r="O54" s="62"/>
    </row>
    <row r="55" spans="15:15">
      <c r="O55" s="62"/>
    </row>
    <row r="56" spans="15:15">
      <c r="O56" s="62"/>
    </row>
    <row r="57" spans="15:15">
      <c r="O57" s="62"/>
    </row>
    <row r="58" spans="15:15">
      <c r="O58" s="62"/>
    </row>
    <row r="59" spans="15:15">
      <c r="O59" s="62"/>
    </row>
    <row r="60" spans="15:15">
      <c r="O60" s="62"/>
    </row>
    <row r="61" spans="15:15">
      <c r="O61" s="62"/>
    </row>
    <row r="62" spans="15:15">
      <c r="O62" s="62"/>
    </row>
    <row r="63" spans="15:15">
      <c r="O63" s="62"/>
    </row>
    <row r="64" spans="15:15">
      <c r="O64" s="62"/>
    </row>
    <row r="65" spans="15:15">
      <c r="O65" s="62"/>
    </row>
    <row r="66" spans="15:15">
      <c r="O66" s="62"/>
    </row>
    <row r="67" spans="15:15">
      <c r="O67" s="62"/>
    </row>
    <row r="68" spans="15:15">
      <c r="O68" s="62"/>
    </row>
    <row r="69" spans="15:15">
      <c r="O69" s="62"/>
    </row>
    <row r="70" spans="15:15">
      <c r="O70" s="62"/>
    </row>
    <row r="71" spans="15:15">
      <c r="O71" s="62"/>
    </row>
    <row r="72" spans="15:15">
      <c r="O72" s="62"/>
    </row>
    <row r="73" spans="15:15">
      <c r="O73" s="62"/>
    </row>
    <row r="74" spans="15:15">
      <c r="O74" s="62"/>
    </row>
    <row r="75" spans="15:15">
      <c r="O75" s="62"/>
    </row>
    <row r="76" spans="15:15">
      <c r="O76" s="62"/>
    </row>
    <row r="77" spans="15:15">
      <c r="O77" s="62"/>
    </row>
    <row r="78" spans="15:15">
      <c r="O78" s="62"/>
    </row>
    <row r="79" spans="15:15">
      <c r="O79" s="62"/>
    </row>
    <row r="80" spans="15:15">
      <c r="O80" s="62"/>
    </row>
    <row r="81" spans="15:15">
      <c r="O81" s="62"/>
    </row>
    <row r="82" spans="15:15">
      <c r="O82" s="62"/>
    </row>
    <row r="83" spans="15:15">
      <c r="O83" s="62"/>
    </row>
    <row r="84" spans="15:15">
      <c r="O84" s="62"/>
    </row>
  </sheetData>
  <mergeCells count="4">
    <mergeCell ref="A2:O2"/>
    <mergeCell ref="B5:O5"/>
    <mergeCell ref="B17:O17"/>
    <mergeCell ref="B1:D1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I14" sqref="I14"/>
    </sheetView>
  </sheetViews>
  <sheetFormatPr defaultRowHeight="1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>
      <c r="A1" s="53" t="s">
        <v>276</v>
      </c>
      <c r="B1" s="53"/>
      <c r="C1" s="53"/>
      <c r="D1" s="53"/>
      <c r="E1" s="2"/>
      <c r="F1" s="3"/>
      <c r="G1" s="3"/>
    </row>
    <row r="2" spans="1:7" ht="15.75">
      <c r="A2" s="319" t="s">
        <v>214</v>
      </c>
      <c r="B2" s="319"/>
      <c r="C2" s="319"/>
      <c r="D2" s="319"/>
    </row>
    <row r="3" spans="1:7" ht="15.75">
      <c r="A3" s="171"/>
      <c r="B3" s="171"/>
      <c r="C3" s="171"/>
      <c r="D3" s="171"/>
    </row>
    <row r="4" spans="1:7" ht="15.75" thickBot="1">
      <c r="A4" s="172"/>
      <c r="B4" s="172"/>
      <c r="C4" s="320" t="s">
        <v>81</v>
      </c>
      <c r="D4" s="320"/>
    </row>
    <row r="5" spans="1:7" ht="26.25" thickBot="1">
      <c r="A5" s="173" t="s">
        <v>200</v>
      </c>
      <c r="B5" s="174" t="s">
        <v>201</v>
      </c>
      <c r="C5" s="174" t="s">
        <v>202</v>
      </c>
      <c r="D5" s="175" t="s">
        <v>203</v>
      </c>
    </row>
    <row r="6" spans="1:7">
      <c r="A6" s="176" t="s">
        <v>56</v>
      </c>
      <c r="B6" s="177"/>
      <c r="C6" s="177"/>
      <c r="D6" s="178"/>
    </row>
    <row r="7" spans="1:7">
      <c r="A7" s="179" t="s">
        <v>58</v>
      </c>
      <c r="B7" s="180"/>
      <c r="C7" s="180"/>
      <c r="D7" s="181"/>
    </row>
    <row r="8" spans="1:7">
      <c r="A8" s="179" t="s">
        <v>59</v>
      </c>
      <c r="B8" s="180"/>
      <c r="C8" s="180"/>
      <c r="D8" s="181"/>
    </row>
    <row r="9" spans="1:7">
      <c r="A9" s="179" t="s">
        <v>60</v>
      </c>
      <c r="B9" s="180"/>
      <c r="C9" s="180"/>
      <c r="D9" s="181"/>
    </row>
    <row r="10" spans="1:7">
      <c r="A10" s="179" t="s">
        <v>61</v>
      </c>
      <c r="B10" s="180"/>
      <c r="C10" s="180"/>
      <c r="D10" s="181"/>
    </row>
    <row r="11" spans="1:7">
      <c r="A11" s="179" t="s">
        <v>62</v>
      </c>
      <c r="B11" s="180"/>
      <c r="C11" s="180"/>
      <c r="D11" s="181"/>
    </row>
    <row r="12" spans="1:7">
      <c r="A12" s="179" t="s">
        <v>123</v>
      </c>
      <c r="B12" s="180"/>
      <c r="C12" s="180"/>
      <c r="D12" s="181"/>
    </row>
    <row r="13" spans="1:7">
      <c r="A13" s="179" t="s">
        <v>145</v>
      </c>
      <c r="B13" s="180"/>
      <c r="C13" s="180"/>
      <c r="D13" s="181"/>
    </row>
    <row r="14" spans="1:7">
      <c r="A14" s="179" t="s">
        <v>147</v>
      </c>
      <c r="B14" s="180"/>
      <c r="C14" s="180"/>
      <c r="D14" s="181"/>
    </row>
    <row r="15" spans="1:7">
      <c r="A15" s="179" t="s">
        <v>149</v>
      </c>
      <c r="B15" s="180"/>
      <c r="C15" s="180"/>
      <c r="D15" s="181"/>
    </row>
    <row r="16" spans="1:7">
      <c r="A16" s="179" t="s">
        <v>151</v>
      </c>
      <c r="B16" s="180"/>
      <c r="C16" s="180"/>
      <c r="D16" s="181"/>
    </row>
    <row r="17" spans="1:4">
      <c r="A17" s="179" t="s">
        <v>153</v>
      </c>
      <c r="B17" s="180"/>
      <c r="C17" s="180"/>
      <c r="D17" s="181"/>
    </row>
    <row r="18" spans="1:4">
      <c r="A18" s="179" t="s">
        <v>155</v>
      </c>
      <c r="B18" s="180"/>
      <c r="C18" s="180"/>
      <c r="D18" s="181"/>
    </row>
    <row r="19" spans="1:4">
      <c r="A19" s="179" t="s">
        <v>157</v>
      </c>
      <c r="B19" s="180"/>
      <c r="C19" s="180"/>
      <c r="D19" s="181"/>
    </row>
    <row r="20" spans="1:4">
      <c r="A20" s="179" t="s">
        <v>159</v>
      </c>
      <c r="B20" s="180"/>
      <c r="C20" s="180"/>
      <c r="D20" s="181"/>
    </row>
    <row r="21" spans="1:4">
      <c r="A21" s="179" t="s">
        <v>161</v>
      </c>
      <c r="B21" s="180"/>
      <c r="C21" s="180"/>
      <c r="D21" s="181"/>
    </row>
    <row r="22" spans="1:4">
      <c r="A22" s="179" t="s">
        <v>163</v>
      </c>
      <c r="B22" s="180"/>
      <c r="C22" s="180"/>
      <c r="D22" s="181"/>
    </row>
    <row r="23" spans="1:4">
      <c r="A23" s="179" t="s">
        <v>165</v>
      </c>
      <c r="B23" s="180"/>
      <c r="C23" s="180"/>
      <c r="D23" s="181"/>
    </row>
    <row r="24" spans="1:4">
      <c r="A24" s="179" t="s">
        <v>167</v>
      </c>
      <c r="B24" s="180"/>
      <c r="C24" s="180"/>
      <c r="D24" s="181"/>
    </row>
    <row r="25" spans="1:4">
      <c r="A25" s="179" t="s">
        <v>169</v>
      </c>
      <c r="B25" s="180"/>
      <c r="C25" s="180"/>
      <c r="D25" s="181"/>
    </row>
    <row r="26" spans="1:4">
      <c r="A26" s="179" t="s">
        <v>171</v>
      </c>
      <c r="B26" s="180"/>
      <c r="C26" s="180"/>
      <c r="D26" s="181"/>
    </row>
    <row r="27" spans="1:4">
      <c r="A27" s="179" t="s">
        <v>173</v>
      </c>
      <c r="B27" s="180"/>
      <c r="C27" s="180"/>
      <c r="D27" s="181"/>
    </row>
    <row r="28" spans="1:4">
      <c r="A28" s="179" t="s">
        <v>175</v>
      </c>
      <c r="B28" s="180"/>
      <c r="C28" s="180"/>
      <c r="D28" s="181"/>
    </row>
    <row r="29" spans="1:4">
      <c r="A29" s="179" t="s">
        <v>204</v>
      </c>
      <c r="B29" s="180"/>
      <c r="C29" s="180"/>
      <c r="D29" s="181"/>
    </row>
    <row r="30" spans="1:4">
      <c r="A30" s="179" t="s">
        <v>205</v>
      </c>
      <c r="B30" s="180"/>
      <c r="C30" s="180"/>
      <c r="D30" s="181"/>
    </row>
    <row r="31" spans="1:4">
      <c r="A31" s="179" t="s">
        <v>206</v>
      </c>
      <c r="B31" s="180"/>
      <c r="C31" s="180"/>
      <c r="D31" s="181"/>
    </row>
    <row r="32" spans="1:4">
      <c r="A32" s="179" t="s">
        <v>207</v>
      </c>
      <c r="B32" s="180"/>
      <c r="C32" s="180"/>
      <c r="D32" s="181"/>
    </row>
    <row r="33" spans="1:4">
      <c r="A33" s="179" t="s">
        <v>208</v>
      </c>
      <c r="B33" s="180"/>
      <c r="C33" s="180"/>
      <c r="D33" s="181"/>
    </row>
    <row r="34" spans="1:4">
      <c r="A34" s="179" t="s">
        <v>209</v>
      </c>
      <c r="B34" s="180"/>
      <c r="C34" s="180"/>
      <c r="D34" s="181"/>
    </row>
    <row r="35" spans="1:4">
      <c r="A35" s="179" t="s">
        <v>210</v>
      </c>
      <c r="B35" s="180"/>
      <c r="C35" s="180"/>
      <c r="D35" s="182"/>
    </row>
    <row r="36" spans="1:4">
      <c r="A36" s="179" t="s">
        <v>211</v>
      </c>
      <c r="B36" s="180"/>
      <c r="C36" s="180"/>
      <c r="D36" s="182"/>
    </row>
    <row r="37" spans="1:4">
      <c r="A37" s="179" t="s">
        <v>212</v>
      </c>
      <c r="B37" s="180"/>
      <c r="C37" s="180"/>
      <c r="D37" s="182"/>
    </row>
    <row r="38" spans="1:4" ht="15.75" thickBot="1">
      <c r="A38" s="183" t="s">
        <v>213</v>
      </c>
      <c r="B38" s="184"/>
      <c r="C38" s="184"/>
      <c r="D38" s="185"/>
    </row>
    <row r="39" spans="1:4" ht="15.75" thickBot="1">
      <c r="A39" s="321" t="s">
        <v>103</v>
      </c>
      <c r="B39" s="322"/>
      <c r="C39" s="186"/>
      <c r="D39" s="187">
        <f>SUM(D6:D38)</f>
        <v>0</v>
      </c>
    </row>
  </sheetData>
  <mergeCells count="3">
    <mergeCell ref="A2:D2"/>
    <mergeCell ref="C4:D4"/>
    <mergeCell ref="A39:B39"/>
  </mergeCells>
  <phoneticPr fontId="0" type="noConversion"/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9"/>
  <sheetViews>
    <sheetView workbookViewId="0">
      <selection activeCell="M14" sqref="M14"/>
    </sheetView>
  </sheetViews>
  <sheetFormatPr defaultRowHeight="15"/>
  <cols>
    <col min="2" max="2" width="15.85546875" customWidth="1"/>
  </cols>
  <sheetData>
    <row r="1" spans="1:7">
      <c r="A1" s="53" t="s">
        <v>277</v>
      </c>
      <c r="B1" s="53"/>
      <c r="C1" s="53"/>
      <c r="D1" s="53"/>
      <c r="E1" s="53"/>
      <c r="F1" s="53"/>
      <c r="G1" s="53"/>
    </row>
    <row r="5" spans="1:7" ht="15.75">
      <c r="A5" s="323" t="s">
        <v>109</v>
      </c>
      <c r="B5" s="323"/>
      <c r="C5" s="323"/>
      <c r="D5" s="323"/>
      <c r="E5" s="323"/>
      <c r="F5" s="323"/>
      <c r="G5" s="323"/>
    </row>
    <row r="6" spans="1:7">
      <c r="A6" s="135"/>
      <c r="B6" s="135"/>
      <c r="C6" s="135"/>
      <c r="D6" s="135"/>
      <c r="E6" s="135"/>
      <c r="F6" s="135"/>
      <c r="G6" s="135"/>
    </row>
    <row r="7" spans="1:7" ht="15.75">
      <c r="A7" s="136" t="s">
        <v>110</v>
      </c>
      <c r="B7" s="137"/>
      <c r="C7" s="324" t="s">
        <v>258</v>
      </c>
      <c r="D7" s="324"/>
      <c r="E7" s="324"/>
      <c r="F7" s="324"/>
      <c r="G7" s="324"/>
    </row>
    <row r="8" spans="1:7" ht="15.75">
      <c r="A8" s="137"/>
      <c r="B8" s="137"/>
      <c r="C8" s="137"/>
      <c r="D8" s="137"/>
      <c r="E8" s="137"/>
      <c r="F8" s="137"/>
      <c r="G8" s="137"/>
    </row>
    <row r="9" spans="1:7" ht="15.75">
      <c r="A9" s="136"/>
      <c r="B9" s="137"/>
      <c r="C9" s="324"/>
      <c r="D9" s="324"/>
      <c r="E9" s="324"/>
      <c r="F9" s="324"/>
      <c r="G9" s="137"/>
    </row>
    <row r="10" spans="1:7">
      <c r="A10" s="114"/>
      <c r="B10" s="114"/>
      <c r="C10" s="114"/>
      <c r="D10" s="114"/>
      <c r="E10" s="114"/>
      <c r="F10" s="114"/>
      <c r="G10" s="114"/>
    </row>
    <row r="11" spans="1:7">
      <c r="A11" s="138" t="s">
        <v>125</v>
      </c>
      <c r="B11" s="139"/>
      <c r="C11" s="139"/>
      <c r="D11" s="140"/>
      <c r="E11" s="140"/>
      <c r="F11" s="140"/>
      <c r="G11" s="140"/>
    </row>
    <row r="12" spans="1:7" ht="15.75" thickBot="1">
      <c r="A12" s="138" t="s">
        <v>111</v>
      </c>
      <c r="B12" s="140"/>
      <c r="C12" s="140"/>
      <c r="D12" s="140"/>
      <c r="E12" s="140"/>
      <c r="F12" s="140"/>
      <c r="G12" s="140"/>
    </row>
    <row r="13" spans="1:7" ht="36.75" thickBot="1">
      <c r="A13" s="141" t="s">
        <v>8</v>
      </c>
      <c r="B13" s="142" t="s">
        <v>112</v>
      </c>
      <c r="C13" s="142" t="s">
        <v>113</v>
      </c>
      <c r="D13" s="142" t="s">
        <v>114</v>
      </c>
      <c r="E13" s="142" t="s">
        <v>115</v>
      </c>
      <c r="F13" s="142" t="s">
        <v>116</v>
      </c>
      <c r="G13" s="143" t="s">
        <v>103</v>
      </c>
    </row>
    <row r="14" spans="1:7" ht="22.5">
      <c r="A14" s="144" t="s">
        <v>56</v>
      </c>
      <c r="B14" s="145" t="s">
        <v>117</v>
      </c>
      <c r="C14" s="146"/>
      <c r="D14" s="146"/>
      <c r="E14" s="146"/>
      <c r="F14" s="146"/>
      <c r="G14" s="147">
        <f>SUM(C14:F14)</f>
        <v>0</v>
      </c>
    </row>
    <row r="15" spans="1:7" ht="45">
      <c r="A15" s="148" t="s">
        <v>58</v>
      </c>
      <c r="B15" s="149" t="s">
        <v>118</v>
      </c>
      <c r="C15" s="150"/>
      <c r="D15" s="150"/>
      <c r="E15" s="150"/>
      <c r="F15" s="150"/>
      <c r="G15" s="151">
        <f t="shared" ref="G15:G20" si="0">SUM(C15:F15)</f>
        <v>0</v>
      </c>
    </row>
    <row r="16" spans="1:7" ht="33.75">
      <c r="A16" s="148" t="s">
        <v>59</v>
      </c>
      <c r="B16" s="149" t="s">
        <v>119</v>
      </c>
      <c r="C16" s="150"/>
      <c r="D16" s="150"/>
      <c r="E16" s="150"/>
      <c r="F16" s="150"/>
      <c r="G16" s="151">
        <f t="shared" si="0"/>
        <v>0</v>
      </c>
    </row>
    <row r="17" spans="1:7" ht="22.5">
      <c r="A17" s="148" t="s">
        <v>60</v>
      </c>
      <c r="B17" s="149" t="s">
        <v>120</v>
      </c>
      <c r="C17" s="150"/>
      <c r="D17" s="150"/>
      <c r="E17" s="150"/>
      <c r="F17" s="150"/>
      <c r="G17" s="151">
        <f t="shared" si="0"/>
        <v>0</v>
      </c>
    </row>
    <row r="18" spans="1:7" ht="33.75">
      <c r="A18" s="148" t="s">
        <v>61</v>
      </c>
      <c r="B18" s="149" t="s">
        <v>121</v>
      </c>
      <c r="C18" s="150"/>
      <c r="D18" s="150"/>
      <c r="E18" s="150"/>
      <c r="F18" s="150"/>
      <c r="G18" s="151">
        <f t="shared" si="0"/>
        <v>0</v>
      </c>
    </row>
    <row r="19" spans="1:7" ht="23.25" thickBot="1">
      <c r="A19" s="152" t="s">
        <v>62</v>
      </c>
      <c r="B19" s="153" t="s">
        <v>122</v>
      </c>
      <c r="C19" s="154"/>
      <c r="D19" s="154"/>
      <c r="E19" s="154"/>
      <c r="F19" s="154"/>
      <c r="G19" s="155">
        <f t="shared" si="0"/>
        <v>0</v>
      </c>
    </row>
    <row r="20" spans="1:7" ht="15.75" thickBot="1">
      <c r="A20" s="156" t="s">
        <v>123</v>
      </c>
      <c r="B20" s="157" t="s">
        <v>103</v>
      </c>
      <c r="C20" s="158">
        <f>SUM(C14:C19)</f>
        <v>0</v>
      </c>
      <c r="D20" s="158">
        <f>SUM(D14:D19)</f>
        <v>0</v>
      </c>
      <c r="E20" s="158">
        <f>SUM(E14:E19)</f>
        <v>0</v>
      </c>
      <c r="F20" s="158">
        <f>SUM(F14:F19)</f>
        <v>0</v>
      </c>
      <c r="G20" s="159">
        <f t="shared" si="0"/>
        <v>0</v>
      </c>
    </row>
    <row r="21" spans="1:7">
      <c r="A21" s="114"/>
      <c r="B21" s="114"/>
      <c r="C21" s="114"/>
      <c r="D21" s="114"/>
      <c r="E21" s="114"/>
      <c r="F21" s="114"/>
      <c r="G21" s="114"/>
    </row>
    <row r="22" spans="1:7">
      <c r="A22" s="114"/>
      <c r="B22" s="114"/>
      <c r="C22" s="114"/>
      <c r="D22" s="114"/>
      <c r="E22" s="114"/>
      <c r="F22" s="114"/>
      <c r="G22" s="114"/>
    </row>
    <row r="23" spans="1:7">
      <c r="A23" s="114"/>
      <c r="B23" s="114"/>
      <c r="C23" s="114"/>
      <c r="D23" s="114"/>
      <c r="E23" s="114"/>
      <c r="F23" s="114"/>
      <c r="G23" s="114"/>
    </row>
    <row r="24" spans="1:7" ht="15.75">
      <c r="A24" s="160"/>
      <c r="B24" s="114"/>
      <c r="C24" s="114"/>
      <c r="D24" s="114"/>
      <c r="E24" s="114"/>
      <c r="F24" s="114"/>
      <c r="G24" s="114"/>
    </row>
    <row r="25" spans="1:7">
      <c r="A25" s="114"/>
      <c r="B25" s="114"/>
      <c r="C25" s="114"/>
      <c r="D25" s="114"/>
      <c r="E25" s="114"/>
      <c r="F25" s="114"/>
      <c r="G25" s="114"/>
    </row>
    <row r="26" spans="1:7">
      <c r="A26" s="114"/>
      <c r="B26" s="114"/>
      <c r="C26" s="114"/>
      <c r="D26" s="114"/>
      <c r="E26" s="114"/>
      <c r="F26" s="114"/>
      <c r="G26" s="114"/>
    </row>
    <row r="27" spans="1:7">
      <c r="A27" s="114"/>
      <c r="B27" s="114"/>
      <c r="C27" s="161"/>
      <c r="D27" s="161"/>
      <c r="E27" s="161"/>
      <c r="F27" s="161"/>
      <c r="G27" s="114"/>
    </row>
    <row r="28" spans="1:7">
      <c r="A28" s="114"/>
      <c r="B28" s="114"/>
      <c r="C28" s="162"/>
      <c r="D28" s="163" t="s">
        <v>124</v>
      </c>
      <c r="E28" s="163"/>
      <c r="F28" s="162"/>
      <c r="G28" s="114"/>
    </row>
    <row r="29" spans="1:7">
      <c r="A29" s="135"/>
      <c r="B29" s="135"/>
      <c r="C29" s="164"/>
      <c r="D29" s="165"/>
      <c r="E29" s="165"/>
      <c r="F29" s="164"/>
      <c r="G29" s="135"/>
    </row>
  </sheetData>
  <mergeCells count="3">
    <mergeCell ref="A5:G5"/>
    <mergeCell ref="C7:G7"/>
    <mergeCell ref="C9:F9"/>
  </mergeCells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workbookViewId="0">
      <selection activeCell="A4" sqref="A4"/>
    </sheetView>
  </sheetViews>
  <sheetFormatPr defaultRowHeight="15"/>
  <cols>
    <col min="1" max="1" width="76" style="135" customWidth="1"/>
    <col min="2" max="2" width="23.85546875" style="135" customWidth="1"/>
    <col min="3" max="3" width="3" style="135" customWidth="1"/>
    <col min="4" max="16384" width="9.140625" style="135"/>
  </cols>
  <sheetData>
    <row r="1" spans="1:7" customFormat="1">
      <c r="A1" s="53" t="s">
        <v>275</v>
      </c>
      <c r="B1" s="53"/>
      <c r="C1" s="53"/>
      <c r="D1" s="53"/>
      <c r="E1" s="2"/>
      <c r="F1" s="3"/>
      <c r="G1" s="3"/>
    </row>
    <row r="2" spans="1:7" customFormat="1">
      <c r="A2" s="53"/>
      <c r="B2" s="53"/>
      <c r="C2" s="53"/>
      <c r="D2" s="53"/>
      <c r="E2" s="2"/>
      <c r="F2" s="3"/>
      <c r="G2" s="3"/>
    </row>
    <row r="3" spans="1:7" ht="15.75">
      <c r="A3" s="325" t="s">
        <v>295</v>
      </c>
      <c r="B3" s="325"/>
    </row>
    <row r="4" spans="1:7" ht="15.75">
      <c r="A4" s="167"/>
      <c r="B4" s="168" t="s">
        <v>178</v>
      </c>
    </row>
    <row r="5" spans="1:7" s="169" customFormat="1" ht="24">
      <c r="A5" s="257" t="s">
        <v>179</v>
      </c>
      <c r="B5" s="258" t="s">
        <v>199</v>
      </c>
    </row>
    <row r="6" spans="1:7" s="170" customFormat="1" ht="12.75">
      <c r="A6" s="259" t="s">
        <v>2</v>
      </c>
      <c r="B6" s="259" t="s">
        <v>3</v>
      </c>
    </row>
    <row r="7" spans="1:7">
      <c r="A7" s="260" t="s">
        <v>180</v>
      </c>
      <c r="B7" s="261">
        <v>3579150</v>
      </c>
    </row>
    <row r="8" spans="1:7">
      <c r="A8" s="262" t="s">
        <v>181</v>
      </c>
      <c r="B8" s="261">
        <v>3552000</v>
      </c>
    </row>
    <row r="9" spans="1:7">
      <c r="A9" s="262" t="s">
        <v>182</v>
      </c>
      <c r="B9" s="261">
        <v>856635</v>
      </c>
    </row>
    <row r="10" spans="1:7">
      <c r="A10" s="262" t="s">
        <v>183</v>
      </c>
      <c r="B10" s="261">
        <v>7173200</v>
      </c>
    </row>
    <row r="11" spans="1:7">
      <c r="A11" s="262" t="s">
        <v>184</v>
      </c>
      <c r="B11" s="261">
        <f>2771620+1120500</f>
        <v>3892120</v>
      </c>
    </row>
    <row r="12" spans="1:7">
      <c r="A12" s="262" t="s">
        <v>185</v>
      </c>
      <c r="B12" s="261">
        <v>1110150</v>
      </c>
    </row>
    <row r="13" spans="1:7">
      <c r="A13" s="262" t="s">
        <v>186</v>
      </c>
      <c r="B13" s="261">
        <v>4787000</v>
      </c>
    </row>
    <row r="14" spans="1:7">
      <c r="A14" s="262" t="s">
        <v>187</v>
      </c>
      <c r="B14" s="261">
        <v>1800000</v>
      </c>
    </row>
    <row r="15" spans="1:7">
      <c r="A15" s="262" t="s">
        <v>188</v>
      </c>
      <c r="B15" s="261"/>
      <c r="C15" s="326"/>
    </row>
    <row r="16" spans="1:7">
      <c r="A16" s="262" t="s">
        <v>189</v>
      </c>
      <c r="B16" s="261"/>
      <c r="C16" s="326"/>
    </row>
    <row r="17" spans="1:3">
      <c r="A17" s="262" t="s">
        <v>190</v>
      </c>
      <c r="B17" s="261"/>
      <c r="C17" s="326"/>
    </row>
    <row r="18" spans="1:3">
      <c r="A18" s="262" t="s">
        <v>191</v>
      </c>
      <c r="B18" s="261"/>
      <c r="C18" s="326"/>
    </row>
    <row r="19" spans="1:3">
      <c r="A19" s="262" t="s">
        <v>192</v>
      </c>
      <c r="B19" s="261"/>
      <c r="C19" s="326"/>
    </row>
    <row r="20" spans="1:3">
      <c r="A20" s="262" t="s">
        <v>193</v>
      </c>
      <c r="B20" s="261"/>
      <c r="C20" s="326"/>
    </row>
    <row r="21" spans="1:3">
      <c r="A21" s="262" t="s">
        <v>194</v>
      </c>
      <c r="B21" s="261"/>
      <c r="C21" s="326"/>
    </row>
    <row r="22" spans="1:3">
      <c r="A22" s="262" t="s">
        <v>294</v>
      </c>
      <c r="B22" s="261">
        <v>20774250</v>
      </c>
      <c r="C22" s="326"/>
    </row>
    <row r="23" spans="1:3">
      <c r="A23" s="262" t="s">
        <v>195</v>
      </c>
      <c r="B23" s="261">
        <v>1550080</v>
      </c>
      <c r="C23" s="326"/>
    </row>
    <row r="24" spans="1:3">
      <c r="A24" s="262" t="s">
        <v>196</v>
      </c>
      <c r="B24" s="261"/>
      <c r="C24" s="326"/>
    </row>
    <row r="25" spans="1:3">
      <c r="A25" s="262" t="s">
        <v>197</v>
      </c>
      <c r="B25" s="261"/>
      <c r="C25" s="326"/>
    </row>
    <row r="26" spans="1:3">
      <c r="A26" s="263" t="s">
        <v>198</v>
      </c>
      <c r="B26" s="261"/>
      <c r="C26" s="326"/>
    </row>
    <row r="27" spans="1:3" s="132" customFormat="1" ht="19.5" customHeight="1">
      <c r="A27" s="264" t="s">
        <v>103</v>
      </c>
      <c r="B27" s="265">
        <f>SUM(B7:B26)</f>
        <v>49074585</v>
      </c>
      <c r="C27" s="326"/>
    </row>
  </sheetData>
  <mergeCells count="2">
    <mergeCell ref="A3:B3"/>
    <mergeCell ref="C15:C2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tabSelected="1" workbookViewId="0">
      <selection activeCell="J3" sqref="J3"/>
    </sheetView>
  </sheetViews>
  <sheetFormatPr defaultRowHeight="15"/>
  <cols>
    <col min="2" max="2" width="33" customWidth="1"/>
    <col min="3" max="3" width="13.140625" customWidth="1"/>
    <col min="4" max="4" width="14.85546875" style="189" customWidth="1"/>
    <col min="5" max="5" width="14.140625" customWidth="1"/>
    <col min="6" max="6" width="33.5703125" customWidth="1"/>
    <col min="7" max="7" width="15.42578125" customWidth="1"/>
    <col min="8" max="8" width="15.42578125" style="189" customWidth="1"/>
    <col min="9" max="9" width="17" customWidth="1"/>
  </cols>
  <sheetData>
    <row r="1" spans="1:9">
      <c r="A1" s="1"/>
      <c r="B1" s="272" t="s">
        <v>264</v>
      </c>
      <c r="C1" s="273"/>
      <c r="D1" s="273"/>
      <c r="E1" s="273"/>
      <c r="F1" s="2"/>
      <c r="G1" s="3"/>
      <c r="H1" s="3"/>
      <c r="I1" s="3"/>
    </row>
    <row r="2" spans="1:9">
      <c r="A2" s="1"/>
      <c r="B2" s="2"/>
      <c r="C2" s="2"/>
      <c r="D2" s="2"/>
      <c r="E2" s="2"/>
      <c r="F2" s="2"/>
      <c r="G2" s="4"/>
      <c r="H2" s="4"/>
      <c r="I2" s="4"/>
    </row>
    <row r="3" spans="1:9" ht="15.75">
      <c r="A3" s="1"/>
      <c r="B3" s="274" t="s">
        <v>254</v>
      </c>
      <c r="C3" s="274"/>
      <c r="D3" s="274"/>
      <c r="E3" s="274"/>
      <c r="F3" s="274"/>
      <c r="G3" s="275"/>
      <c r="H3" s="275"/>
      <c r="I3" s="275"/>
    </row>
    <row r="4" spans="1:9" ht="15.75">
      <c r="A4" s="1"/>
      <c r="B4" s="274" t="s">
        <v>281</v>
      </c>
      <c r="C4" s="274"/>
      <c r="D4" s="274"/>
      <c r="E4" s="274"/>
      <c r="F4" s="274"/>
      <c r="G4" s="275"/>
      <c r="H4" s="275"/>
      <c r="I4" s="275"/>
    </row>
    <row r="5" spans="1:9" ht="15.75">
      <c r="A5" s="1"/>
      <c r="B5" s="274"/>
      <c r="C5" s="274"/>
      <c r="D5" s="274"/>
      <c r="E5" s="274"/>
      <c r="F5" s="274"/>
      <c r="G5" s="274"/>
      <c r="H5" s="274"/>
      <c r="I5" s="274"/>
    </row>
    <row r="6" spans="1:9">
      <c r="A6" s="1"/>
      <c r="B6" s="271"/>
      <c r="C6" s="271"/>
      <c r="D6" s="271"/>
      <c r="E6" s="271"/>
      <c r="F6" s="271"/>
      <c r="G6" s="3"/>
      <c r="H6" s="3"/>
      <c r="I6" s="3" t="s">
        <v>1</v>
      </c>
    </row>
    <row r="7" spans="1:9">
      <c r="A7" s="7"/>
      <c r="B7" s="8" t="s">
        <v>2</v>
      </c>
      <c r="C7" s="8" t="s">
        <v>3</v>
      </c>
      <c r="D7" s="8" t="s">
        <v>4</v>
      </c>
      <c r="E7" s="8" t="s">
        <v>5</v>
      </c>
      <c r="F7" s="9" t="s">
        <v>6</v>
      </c>
      <c r="G7" s="9" t="s">
        <v>7</v>
      </c>
      <c r="H7" s="9" t="s">
        <v>260</v>
      </c>
      <c r="I7" s="9" t="s">
        <v>261</v>
      </c>
    </row>
    <row r="8" spans="1:9" ht="45" customHeight="1">
      <c r="A8" s="266" t="s">
        <v>8</v>
      </c>
      <c r="B8" s="268" t="s">
        <v>9</v>
      </c>
      <c r="C8" s="269" t="s">
        <v>278</v>
      </c>
      <c r="D8" s="269" t="s">
        <v>279</v>
      </c>
      <c r="E8" s="268" t="s">
        <v>280</v>
      </c>
      <c r="F8" s="268" t="s">
        <v>9</v>
      </c>
      <c r="G8" s="269" t="s">
        <v>278</v>
      </c>
      <c r="H8" s="269" t="s">
        <v>279</v>
      </c>
      <c r="I8" s="268" t="s">
        <v>280</v>
      </c>
    </row>
    <row r="9" spans="1:9">
      <c r="A9" s="267"/>
      <c r="B9" s="268"/>
      <c r="C9" s="270"/>
      <c r="D9" s="270"/>
      <c r="E9" s="268"/>
      <c r="F9" s="268"/>
      <c r="G9" s="270"/>
      <c r="H9" s="270"/>
      <c r="I9" s="268"/>
    </row>
    <row r="10" spans="1:9">
      <c r="A10" s="10">
        <v>1</v>
      </c>
      <c r="B10" s="11" t="s">
        <v>10</v>
      </c>
      <c r="C10" s="12"/>
      <c r="D10" s="12"/>
      <c r="E10" s="12"/>
      <c r="F10" s="11" t="s">
        <v>11</v>
      </c>
      <c r="G10" s="13"/>
      <c r="H10" s="13"/>
      <c r="I10" s="13"/>
    </row>
    <row r="11" spans="1:9">
      <c r="A11" s="10">
        <v>2</v>
      </c>
      <c r="B11" s="14" t="s">
        <v>12</v>
      </c>
      <c r="C11" s="12">
        <v>7790000</v>
      </c>
      <c r="D11" s="12">
        <f>7814424+1014337</f>
        <v>8828761</v>
      </c>
      <c r="E11" s="12">
        <v>17177731</v>
      </c>
      <c r="F11" s="14" t="s">
        <v>13</v>
      </c>
      <c r="G11" s="12">
        <v>24497300</v>
      </c>
      <c r="H11" s="12">
        <v>24645992</v>
      </c>
      <c r="I11" s="12">
        <v>31390501</v>
      </c>
    </row>
    <row r="12" spans="1:9">
      <c r="A12" s="10">
        <v>3</v>
      </c>
      <c r="B12" s="14" t="s">
        <v>14</v>
      </c>
      <c r="C12" s="12">
        <v>38100000</v>
      </c>
      <c r="D12" s="12">
        <f>38100000+1701768</f>
        <v>39801768</v>
      </c>
      <c r="E12" s="12">
        <v>45135746</v>
      </c>
      <c r="F12" s="14" t="s">
        <v>15</v>
      </c>
      <c r="G12" s="12">
        <v>4567032</v>
      </c>
      <c r="H12" s="12">
        <v>4567032</v>
      </c>
      <c r="I12" s="12">
        <v>4567032</v>
      </c>
    </row>
    <row r="13" spans="1:9">
      <c r="A13" s="10">
        <v>4</v>
      </c>
      <c r="B13" s="14" t="s">
        <v>16</v>
      </c>
      <c r="C13" s="12">
        <v>50430585</v>
      </c>
      <c r="D13" s="12">
        <f>50728095+269873</f>
        <v>50997968</v>
      </c>
      <c r="E13" s="12">
        <v>58350513</v>
      </c>
      <c r="F13" s="14" t="s">
        <v>17</v>
      </c>
      <c r="G13" s="12">
        <v>64184271</v>
      </c>
      <c r="H13" s="12">
        <v>64208695</v>
      </c>
      <c r="I13" s="12">
        <v>85214965</v>
      </c>
    </row>
    <row r="14" spans="1:9">
      <c r="A14" s="10">
        <v>5</v>
      </c>
      <c r="B14" s="14" t="s">
        <v>18</v>
      </c>
      <c r="C14" s="12">
        <v>3507300</v>
      </c>
      <c r="D14" s="12">
        <v>3507300</v>
      </c>
      <c r="E14" s="12">
        <v>4527301</v>
      </c>
      <c r="F14" s="14" t="s">
        <v>19</v>
      </c>
      <c r="G14" s="12">
        <v>3270404</v>
      </c>
      <c r="H14" s="12">
        <v>3385404</v>
      </c>
      <c r="I14" s="12">
        <v>3270404</v>
      </c>
    </row>
    <row r="15" spans="1:9">
      <c r="A15" s="10">
        <v>6</v>
      </c>
      <c r="B15" s="14" t="s">
        <v>20</v>
      </c>
      <c r="C15" s="12"/>
      <c r="D15" s="12"/>
      <c r="E15" s="12"/>
      <c r="F15" s="14" t="s">
        <v>21</v>
      </c>
      <c r="G15" s="12">
        <v>7606142</v>
      </c>
      <c r="H15" s="12">
        <v>7606142</v>
      </c>
      <c r="I15" s="12">
        <v>7606142</v>
      </c>
    </row>
    <row r="16" spans="1:9">
      <c r="A16" s="10">
        <v>7</v>
      </c>
      <c r="B16" s="14" t="s">
        <v>22</v>
      </c>
      <c r="C16" s="12"/>
      <c r="D16" s="12">
        <v>10000</v>
      </c>
      <c r="E16" s="12">
        <v>20000</v>
      </c>
      <c r="F16" s="15" t="s">
        <v>23</v>
      </c>
      <c r="G16" s="12">
        <v>18864</v>
      </c>
      <c r="H16" s="12">
        <v>18864</v>
      </c>
      <c r="I16" s="12">
        <v>16648282</v>
      </c>
    </row>
    <row r="17" spans="1:10">
      <c r="A17" s="10">
        <v>8</v>
      </c>
      <c r="B17" s="14" t="s">
        <v>24</v>
      </c>
      <c r="C17" s="12"/>
      <c r="D17" s="12"/>
      <c r="E17" s="12"/>
      <c r="F17" s="14" t="s">
        <v>25</v>
      </c>
      <c r="G17" s="12"/>
      <c r="H17" s="12"/>
      <c r="I17" s="12"/>
    </row>
    <row r="18" spans="1:10">
      <c r="A18" s="16">
        <v>9</v>
      </c>
      <c r="B18" s="17" t="s">
        <v>26</v>
      </c>
      <c r="C18" s="17">
        <f>SUM(C11:C17)</f>
        <v>99827885</v>
      </c>
      <c r="D18" s="17">
        <f>SUM(D11:D17)</f>
        <v>103145797</v>
      </c>
      <c r="E18" s="17">
        <f>SUM(E11:E17)</f>
        <v>125211291</v>
      </c>
      <c r="F18" s="18" t="s">
        <v>27</v>
      </c>
      <c r="G18" s="18">
        <f>SUM(G11:G17)</f>
        <v>104144013</v>
      </c>
      <c r="H18" s="18">
        <f>SUM(H11:H17)</f>
        <v>104432129</v>
      </c>
      <c r="I18" s="18">
        <f>SUM(I11:I17)</f>
        <v>148697326</v>
      </c>
    </row>
    <row r="19" spans="1:10">
      <c r="A19" s="10">
        <v>10</v>
      </c>
      <c r="B19" s="11" t="s">
        <v>28</v>
      </c>
      <c r="C19" s="12"/>
      <c r="D19" s="12"/>
      <c r="E19" s="12"/>
      <c r="F19" s="11" t="s">
        <v>29</v>
      </c>
      <c r="G19" s="12"/>
      <c r="H19" s="12"/>
      <c r="I19" s="12"/>
    </row>
    <row r="20" spans="1:10">
      <c r="A20" s="10">
        <v>11</v>
      </c>
      <c r="B20" s="14" t="s">
        <v>30</v>
      </c>
      <c r="C20" s="12"/>
      <c r="D20" s="12"/>
      <c r="E20" s="12"/>
      <c r="F20" s="14" t="s">
        <v>31</v>
      </c>
      <c r="G20" s="12">
        <v>1270000</v>
      </c>
      <c r="H20" s="12">
        <v>1270000</v>
      </c>
      <c r="I20" s="12">
        <v>4084233</v>
      </c>
    </row>
    <row r="21" spans="1:10">
      <c r="A21" s="10">
        <v>12</v>
      </c>
      <c r="B21" s="14" t="s">
        <v>32</v>
      </c>
      <c r="C21" s="12"/>
      <c r="D21" s="12"/>
      <c r="E21" s="12"/>
      <c r="F21" s="19" t="s">
        <v>33</v>
      </c>
      <c r="G21" s="12">
        <v>89671000</v>
      </c>
      <c r="H21" s="12">
        <v>89671000</v>
      </c>
      <c r="I21" s="12">
        <v>141272397</v>
      </c>
    </row>
    <row r="22" spans="1:10">
      <c r="A22" s="10">
        <v>13</v>
      </c>
      <c r="B22" s="14" t="s">
        <v>34</v>
      </c>
      <c r="C22" s="12">
        <v>2514600</v>
      </c>
      <c r="D22" s="12">
        <v>2514600</v>
      </c>
      <c r="E22" s="12">
        <v>82889781</v>
      </c>
      <c r="F22" s="14" t="s">
        <v>35</v>
      </c>
      <c r="G22" s="12"/>
      <c r="H22" s="12"/>
      <c r="I22" s="12"/>
    </row>
    <row r="23" spans="1:10">
      <c r="A23" s="10">
        <v>14</v>
      </c>
      <c r="B23" s="14" t="s">
        <v>36</v>
      </c>
      <c r="C23" s="12"/>
      <c r="D23" s="12"/>
      <c r="E23" s="12"/>
      <c r="F23" s="14" t="s">
        <v>37</v>
      </c>
      <c r="G23" s="12"/>
      <c r="H23" s="12"/>
      <c r="I23" s="12"/>
    </row>
    <row r="24" spans="1:10">
      <c r="A24" s="10">
        <v>15</v>
      </c>
      <c r="B24" s="3"/>
      <c r="C24" s="12"/>
      <c r="D24" s="12"/>
      <c r="E24" s="12"/>
      <c r="F24" s="14" t="s">
        <v>38</v>
      </c>
      <c r="G24" s="12"/>
      <c r="H24" s="12"/>
      <c r="I24" s="12"/>
    </row>
    <row r="25" spans="1:10">
      <c r="A25" s="10">
        <v>16</v>
      </c>
      <c r="B25" s="20" t="s">
        <v>39</v>
      </c>
      <c r="C25" s="21">
        <f>SUM(C19:C24)</f>
        <v>2514600</v>
      </c>
      <c r="D25" s="21">
        <f>SUM(D19:D24)</f>
        <v>2514600</v>
      </c>
      <c r="E25" s="21">
        <f>SUM(E19:E24)</f>
        <v>82889781</v>
      </c>
      <c r="F25" s="20" t="s">
        <v>40</v>
      </c>
      <c r="G25" s="18">
        <f>SUM(G19:G24)</f>
        <v>90941000</v>
      </c>
      <c r="H25" s="18">
        <f>SUM(H19:H24)</f>
        <v>90941000</v>
      </c>
      <c r="I25" s="18">
        <f>SUM(I19:I24)</f>
        <v>145356630</v>
      </c>
    </row>
    <row r="26" spans="1:10">
      <c r="A26" s="10">
        <v>17</v>
      </c>
      <c r="B26" s="22" t="s">
        <v>41</v>
      </c>
      <c r="C26" s="23">
        <v>0</v>
      </c>
      <c r="D26" s="23"/>
      <c r="E26" s="23">
        <v>0</v>
      </c>
      <c r="F26" s="22" t="s">
        <v>41</v>
      </c>
      <c r="G26" s="23">
        <v>0</v>
      </c>
      <c r="H26" s="23"/>
      <c r="I26" s="23">
        <v>0</v>
      </c>
    </row>
    <row r="27" spans="1:10">
      <c r="A27" s="10">
        <v>18</v>
      </c>
      <c r="B27" s="24"/>
      <c r="C27" s="12"/>
      <c r="D27" s="12"/>
      <c r="E27" s="12"/>
      <c r="F27" s="24"/>
      <c r="G27" s="12"/>
      <c r="H27" s="12"/>
      <c r="I27" s="12"/>
    </row>
    <row r="28" spans="1:10">
      <c r="A28" s="10">
        <v>19</v>
      </c>
      <c r="B28" s="25" t="s">
        <v>42</v>
      </c>
      <c r="C28" s="25">
        <f>+C29+C30+C31</f>
        <v>115199699</v>
      </c>
      <c r="D28" s="25">
        <f>+D29+D30+D31</f>
        <v>112899415</v>
      </c>
      <c r="E28" s="25">
        <f>+E29+E30+E31</f>
        <v>114291145</v>
      </c>
      <c r="F28" s="11" t="s">
        <v>43</v>
      </c>
      <c r="G28" s="23">
        <f>SUM(G29:G31)</f>
        <v>22457171</v>
      </c>
      <c r="H28" s="23">
        <f>SUM(H29:H31)</f>
        <v>23186683</v>
      </c>
      <c r="I28" s="23">
        <f>SUM(I29:I31)</f>
        <v>28338261</v>
      </c>
    </row>
    <row r="29" spans="1:10">
      <c r="A29" s="10">
        <v>20</v>
      </c>
      <c r="B29" s="26" t="s">
        <v>44</v>
      </c>
      <c r="C29" s="12">
        <v>1682921</v>
      </c>
      <c r="D29" s="12">
        <v>2378615</v>
      </c>
      <c r="E29" s="15">
        <v>3770345</v>
      </c>
      <c r="F29" s="27" t="s">
        <v>45</v>
      </c>
      <c r="G29" s="12">
        <v>1682921</v>
      </c>
      <c r="H29" s="12">
        <v>2378615</v>
      </c>
      <c r="I29" s="12">
        <v>3311261</v>
      </c>
    </row>
    <row r="30" spans="1:10">
      <c r="A30" s="10">
        <v>21</v>
      </c>
      <c r="B30" s="27" t="s">
        <v>46</v>
      </c>
      <c r="C30" s="12">
        <v>80000000</v>
      </c>
      <c r="D30" s="12">
        <v>80000000</v>
      </c>
      <c r="E30" s="15">
        <v>80000000</v>
      </c>
      <c r="F30" s="27" t="s">
        <v>47</v>
      </c>
      <c r="G30" s="12">
        <v>0</v>
      </c>
      <c r="H30" s="12"/>
      <c r="I30" s="12"/>
    </row>
    <row r="31" spans="1:10">
      <c r="A31" s="10"/>
      <c r="B31" s="14" t="s">
        <v>48</v>
      </c>
      <c r="C31" s="12">
        <v>33516778</v>
      </c>
      <c r="D31" s="12">
        <f>33516778-269873-10000-1701768-1014337</f>
        <v>30520800</v>
      </c>
      <c r="E31" s="15">
        <v>30520800</v>
      </c>
      <c r="F31" s="27" t="s">
        <v>262</v>
      </c>
      <c r="G31" s="12">
        <v>20774250</v>
      </c>
      <c r="H31" s="12">
        <v>20808068</v>
      </c>
      <c r="I31" s="12">
        <v>25027000</v>
      </c>
    </row>
    <row r="32" spans="1:10">
      <c r="A32" s="28">
        <v>22</v>
      </c>
      <c r="B32" s="29" t="s">
        <v>49</v>
      </c>
      <c r="C32" s="30">
        <f>+C28+C25+C18</f>
        <v>217542184</v>
      </c>
      <c r="D32" s="30">
        <f>+D28+D25+D18</f>
        <v>218559812</v>
      </c>
      <c r="E32" s="30">
        <f>SUM(E18+E25+E28)</f>
        <v>322392217</v>
      </c>
      <c r="F32" s="29" t="s">
        <v>50</v>
      </c>
      <c r="G32" s="30">
        <f>+G28+G26+G25+G18</f>
        <v>217542184</v>
      </c>
      <c r="H32" s="30">
        <f>+H28+H26+H25+H18</f>
        <v>218559812</v>
      </c>
      <c r="I32" s="30">
        <f>+I28+I26+I25+I18</f>
        <v>322392217</v>
      </c>
      <c r="J32" s="31">
        <f>+I32-E32</f>
        <v>0</v>
      </c>
    </row>
  </sheetData>
  <mergeCells count="14">
    <mergeCell ref="G8:G9"/>
    <mergeCell ref="I8:I9"/>
    <mergeCell ref="F8:F9"/>
    <mergeCell ref="A8:A9"/>
    <mergeCell ref="B8:B9"/>
    <mergeCell ref="C8:C9"/>
    <mergeCell ref="E8:E9"/>
    <mergeCell ref="H8:H9"/>
    <mergeCell ref="D8:D9"/>
    <mergeCell ref="B1:E1"/>
    <mergeCell ref="B3:I3"/>
    <mergeCell ref="B4:I4"/>
    <mergeCell ref="B5:I5"/>
    <mergeCell ref="B6:F6"/>
  </mergeCells>
  <phoneticPr fontId="0" type="noConversion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L13" sqref="L13:L14"/>
    </sheetView>
  </sheetViews>
  <sheetFormatPr defaultRowHeight="15"/>
  <cols>
    <col min="2" max="2" width="32.5703125" customWidth="1"/>
    <col min="3" max="3" width="17.42578125" customWidth="1"/>
    <col min="4" max="4" width="15.42578125" customWidth="1"/>
    <col min="5" max="5" width="18.5703125" customWidth="1"/>
    <col min="6" max="6" width="27.7109375" bestFit="1" customWidth="1"/>
    <col min="7" max="7" width="14.85546875" customWidth="1"/>
    <col min="8" max="8" width="15.42578125" customWidth="1"/>
    <col min="9" max="9" width="16.42578125" customWidth="1"/>
  </cols>
  <sheetData>
    <row r="1" spans="1:10">
      <c r="A1" s="1"/>
      <c r="B1" s="272" t="s">
        <v>265</v>
      </c>
      <c r="C1" s="273"/>
      <c r="D1" s="273"/>
      <c r="E1" s="2"/>
      <c r="F1" s="3"/>
      <c r="G1" s="3"/>
    </row>
    <row r="2" spans="1:10">
      <c r="A2" s="1"/>
      <c r="B2" s="2"/>
      <c r="C2" s="2"/>
      <c r="D2" s="2"/>
      <c r="E2" s="2"/>
      <c r="F2" s="4"/>
      <c r="G2" s="4"/>
    </row>
    <row r="3" spans="1:10" ht="15.75">
      <c r="A3" s="1"/>
      <c r="B3" s="274" t="s">
        <v>254</v>
      </c>
      <c r="C3" s="274"/>
      <c r="D3" s="274"/>
      <c r="E3" s="274"/>
      <c r="F3" s="275"/>
      <c r="G3" s="275"/>
    </row>
    <row r="4" spans="1:10" ht="15.75">
      <c r="A4" s="1"/>
      <c r="B4" s="274" t="s">
        <v>282</v>
      </c>
      <c r="C4" s="274"/>
      <c r="D4" s="274"/>
      <c r="E4" s="274"/>
      <c r="F4" s="275"/>
      <c r="G4" s="275"/>
    </row>
    <row r="5" spans="1:10" ht="15.75">
      <c r="A5" s="1"/>
      <c r="B5" s="274" t="s">
        <v>51</v>
      </c>
      <c r="C5" s="274"/>
      <c r="D5" s="274"/>
      <c r="E5" s="274"/>
      <c r="F5" s="274"/>
      <c r="G5" s="274"/>
    </row>
    <row r="6" spans="1:10">
      <c r="A6" s="1"/>
      <c r="B6" s="271"/>
      <c r="C6" s="271"/>
      <c r="D6" s="271"/>
      <c r="E6" s="271"/>
      <c r="F6" s="3"/>
      <c r="G6" s="3" t="s">
        <v>1</v>
      </c>
    </row>
    <row r="7" spans="1:10">
      <c r="A7" s="7"/>
      <c r="B7" s="8" t="s">
        <v>2</v>
      </c>
      <c r="C7" s="8" t="s">
        <v>3</v>
      </c>
      <c r="D7" s="8" t="s">
        <v>4</v>
      </c>
      <c r="E7" s="8" t="s">
        <v>5</v>
      </c>
      <c r="F7" s="9" t="s">
        <v>6</v>
      </c>
      <c r="G7" s="9" t="s">
        <v>7</v>
      </c>
      <c r="H7" s="9" t="s">
        <v>260</v>
      </c>
      <c r="I7" s="9" t="s">
        <v>261</v>
      </c>
      <c r="J7" s="192"/>
    </row>
    <row r="8" spans="1:10" ht="15" customHeight="1">
      <c r="A8" s="266" t="s">
        <v>8</v>
      </c>
      <c r="B8" s="268" t="s">
        <v>9</v>
      </c>
      <c r="C8" s="269" t="s">
        <v>278</v>
      </c>
      <c r="D8" s="269" t="s">
        <v>279</v>
      </c>
      <c r="E8" s="268" t="s">
        <v>280</v>
      </c>
      <c r="F8" s="268" t="s">
        <v>9</v>
      </c>
      <c r="G8" s="269" t="s">
        <v>278</v>
      </c>
      <c r="H8" s="269" t="s">
        <v>279</v>
      </c>
      <c r="I8" s="268" t="s">
        <v>280</v>
      </c>
      <c r="J8" s="192"/>
    </row>
    <row r="9" spans="1:10">
      <c r="A9" s="267"/>
      <c r="B9" s="268"/>
      <c r="C9" s="270"/>
      <c r="D9" s="270"/>
      <c r="E9" s="268"/>
      <c r="F9" s="268"/>
      <c r="G9" s="270"/>
      <c r="H9" s="270"/>
      <c r="I9" s="268"/>
      <c r="J9" s="192"/>
    </row>
    <row r="10" spans="1:10">
      <c r="A10" s="10">
        <v>1</v>
      </c>
      <c r="B10" s="11" t="s">
        <v>10</v>
      </c>
      <c r="C10" s="12"/>
      <c r="D10" s="12"/>
      <c r="E10" s="12"/>
      <c r="F10" s="11" t="s">
        <v>11</v>
      </c>
      <c r="G10" s="13"/>
      <c r="H10" s="13"/>
      <c r="I10" s="13"/>
      <c r="J10" s="192"/>
    </row>
    <row r="11" spans="1:10">
      <c r="A11" s="10">
        <v>2</v>
      </c>
      <c r="B11" s="14" t="s">
        <v>12</v>
      </c>
      <c r="C11" s="12">
        <v>7790000</v>
      </c>
      <c r="D11" s="12">
        <f>7814424+1014337</f>
        <v>8828761</v>
      </c>
      <c r="E11" s="12">
        <v>17177731</v>
      </c>
      <c r="F11" s="14" t="s">
        <v>13</v>
      </c>
      <c r="G11" s="12">
        <v>24497300</v>
      </c>
      <c r="H11" s="12">
        <v>24645992</v>
      </c>
      <c r="I11" s="12">
        <v>31390501</v>
      </c>
      <c r="J11" s="192"/>
    </row>
    <row r="12" spans="1:10">
      <c r="A12" s="10">
        <v>3</v>
      </c>
      <c r="B12" s="14" t="s">
        <v>14</v>
      </c>
      <c r="C12" s="12">
        <v>38100000</v>
      </c>
      <c r="D12" s="12">
        <f>38100000+1701768</f>
        <v>39801768</v>
      </c>
      <c r="E12" s="12">
        <v>45135746</v>
      </c>
      <c r="F12" s="14" t="s">
        <v>15</v>
      </c>
      <c r="G12" s="12">
        <v>4567032</v>
      </c>
      <c r="H12" s="12">
        <v>4567032</v>
      </c>
      <c r="I12" s="12">
        <v>4567032</v>
      </c>
      <c r="J12" s="192"/>
    </row>
    <row r="13" spans="1:10">
      <c r="A13" s="10">
        <v>4</v>
      </c>
      <c r="B13" s="14" t="s">
        <v>16</v>
      </c>
      <c r="C13" s="12">
        <v>50430585</v>
      </c>
      <c r="D13" s="12">
        <f>50728095+269873</f>
        <v>50997968</v>
      </c>
      <c r="E13" s="12">
        <v>58350513</v>
      </c>
      <c r="F13" s="14" t="s">
        <v>17</v>
      </c>
      <c r="G13" s="12">
        <v>64184271</v>
      </c>
      <c r="H13" s="12">
        <v>64208695</v>
      </c>
      <c r="I13" s="12">
        <v>85214965</v>
      </c>
      <c r="J13" s="192"/>
    </row>
    <row r="14" spans="1:10">
      <c r="A14" s="10">
        <v>5</v>
      </c>
      <c r="B14" s="14" t="s">
        <v>18</v>
      </c>
      <c r="C14" s="12">
        <v>3507300</v>
      </c>
      <c r="D14" s="12">
        <v>3507300</v>
      </c>
      <c r="E14" s="12">
        <v>4527301</v>
      </c>
      <c r="F14" s="14" t="s">
        <v>19</v>
      </c>
      <c r="G14" s="12">
        <v>3270404</v>
      </c>
      <c r="H14" s="12">
        <v>3385404</v>
      </c>
      <c r="I14" s="12">
        <v>3270404</v>
      </c>
      <c r="J14" s="192"/>
    </row>
    <row r="15" spans="1:10">
      <c r="A15" s="10">
        <v>6</v>
      </c>
      <c r="B15" s="14" t="s">
        <v>20</v>
      </c>
      <c r="C15" s="12"/>
      <c r="D15" s="12"/>
      <c r="E15" s="12"/>
      <c r="F15" s="14" t="s">
        <v>21</v>
      </c>
      <c r="G15" s="12">
        <v>7606142</v>
      </c>
      <c r="H15" s="12">
        <v>7606142</v>
      </c>
      <c r="I15" s="12">
        <v>7606142</v>
      </c>
      <c r="J15" s="192"/>
    </row>
    <row r="16" spans="1:10">
      <c r="A16" s="10">
        <v>7</v>
      </c>
      <c r="B16" s="14" t="s">
        <v>22</v>
      </c>
      <c r="C16" s="12"/>
      <c r="D16" s="12">
        <v>10000</v>
      </c>
      <c r="E16" s="12">
        <v>20000</v>
      </c>
      <c r="F16" s="15" t="s">
        <v>23</v>
      </c>
      <c r="G16" s="12">
        <v>18864</v>
      </c>
      <c r="H16" s="12">
        <v>18864</v>
      </c>
      <c r="I16" s="12">
        <v>16648282</v>
      </c>
      <c r="J16" s="192"/>
    </row>
    <row r="17" spans="1:10">
      <c r="A17" s="10">
        <v>8</v>
      </c>
      <c r="B17" s="14" t="s">
        <v>24</v>
      </c>
      <c r="C17" s="12"/>
      <c r="D17" s="12"/>
      <c r="E17" s="12"/>
      <c r="F17" s="14" t="s">
        <v>25</v>
      </c>
      <c r="G17" s="12"/>
      <c r="H17" s="12"/>
      <c r="I17" s="12"/>
      <c r="J17" s="192"/>
    </row>
    <row r="18" spans="1:10">
      <c r="A18" s="16">
        <v>9</v>
      </c>
      <c r="B18" s="17" t="s">
        <v>26</v>
      </c>
      <c r="C18" s="17">
        <f>SUM(C11:C17)</f>
        <v>99827885</v>
      </c>
      <c r="D18" s="17">
        <f>SUM(D11:D17)</f>
        <v>103145797</v>
      </c>
      <c r="E18" s="17">
        <f>SUM(E11:E17)</f>
        <v>125211291</v>
      </c>
      <c r="F18" s="18" t="s">
        <v>27</v>
      </c>
      <c r="G18" s="18">
        <f>SUM(G11:G17)</f>
        <v>104144013</v>
      </c>
      <c r="H18" s="18">
        <f>SUM(H11:H17)</f>
        <v>104432129</v>
      </c>
      <c r="I18" s="18">
        <f>SUM(I11:I17)</f>
        <v>148697326</v>
      </c>
      <c r="J18" s="192"/>
    </row>
    <row r="19" spans="1:10">
      <c r="A19" s="10">
        <v>10</v>
      </c>
      <c r="B19" s="11" t="s">
        <v>28</v>
      </c>
      <c r="C19" s="12"/>
      <c r="D19" s="12"/>
      <c r="E19" s="12"/>
      <c r="F19" s="11" t="s">
        <v>29</v>
      </c>
      <c r="G19" s="12"/>
      <c r="H19" s="12"/>
      <c r="I19" s="12"/>
      <c r="J19" s="192"/>
    </row>
    <row r="20" spans="1:10">
      <c r="A20" s="10">
        <v>11</v>
      </c>
      <c r="B20" s="14" t="s">
        <v>30</v>
      </c>
      <c r="C20" s="12"/>
      <c r="D20" s="12"/>
      <c r="E20" s="12"/>
      <c r="F20" s="14" t="s">
        <v>31</v>
      </c>
      <c r="G20" s="12">
        <v>1270000</v>
      </c>
      <c r="H20" s="12">
        <v>1270000</v>
      </c>
      <c r="I20" s="12">
        <v>4084233</v>
      </c>
      <c r="J20" s="192"/>
    </row>
    <row r="21" spans="1:10">
      <c r="A21" s="10">
        <v>12</v>
      </c>
      <c r="B21" s="14" t="s">
        <v>32</v>
      </c>
      <c r="C21" s="12"/>
      <c r="D21" s="12"/>
      <c r="E21" s="12"/>
      <c r="F21" s="19" t="s">
        <v>33</v>
      </c>
      <c r="G21" s="12">
        <v>89671000</v>
      </c>
      <c r="H21" s="12">
        <v>89671000</v>
      </c>
      <c r="I21" s="12">
        <v>141272397</v>
      </c>
      <c r="J21" s="192"/>
    </row>
    <row r="22" spans="1:10">
      <c r="A22" s="10">
        <v>13</v>
      </c>
      <c r="B22" s="14" t="s">
        <v>34</v>
      </c>
      <c r="C22" s="12">
        <v>2514600</v>
      </c>
      <c r="D22" s="12">
        <v>2514600</v>
      </c>
      <c r="E22" s="12">
        <v>82889781</v>
      </c>
      <c r="F22" s="14" t="s">
        <v>35</v>
      </c>
      <c r="G22" s="12"/>
      <c r="H22" s="12"/>
      <c r="I22" s="12"/>
      <c r="J22" s="192"/>
    </row>
    <row r="23" spans="1:10">
      <c r="A23" s="10">
        <v>14</v>
      </c>
      <c r="B23" s="14" t="s">
        <v>36</v>
      </c>
      <c r="C23" s="12"/>
      <c r="D23" s="12"/>
      <c r="E23" s="12"/>
      <c r="F23" s="14" t="s">
        <v>37</v>
      </c>
      <c r="G23" s="12"/>
      <c r="H23" s="12"/>
      <c r="I23" s="12"/>
      <c r="J23" s="192"/>
    </row>
    <row r="24" spans="1:10">
      <c r="A24" s="10">
        <v>15</v>
      </c>
      <c r="B24" s="3"/>
      <c r="C24" s="12"/>
      <c r="D24" s="12"/>
      <c r="E24" s="12"/>
      <c r="F24" s="14" t="s">
        <v>38</v>
      </c>
      <c r="G24" s="12"/>
      <c r="H24" s="12"/>
      <c r="I24" s="12"/>
      <c r="J24" s="192"/>
    </row>
    <row r="25" spans="1:10">
      <c r="A25" s="10">
        <v>16</v>
      </c>
      <c r="B25" s="20" t="s">
        <v>39</v>
      </c>
      <c r="C25" s="21">
        <f>SUM(C19:C24)</f>
        <v>2514600</v>
      </c>
      <c r="D25" s="21">
        <f>SUM(D19:D24)</f>
        <v>2514600</v>
      </c>
      <c r="E25" s="21">
        <f>SUM(E19:E24)</f>
        <v>82889781</v>
      </c>
      <c r="F25" s="20" t="s">
        <v>40</v>
      </c>
      <c r="G25" s="18">
        <f>SUM(G19:G24)</f>
        <v>90941000</v>
      </c>
      <c r="H25" s="18">
        <f>SUM(H19:H24)</f>
        <v>90941000</v>
      </c>
      <c r="I25" s="18">
        <f>SUM(I19:I24)</f>
        <v>145356630</v>
      </c>
      <c r="J25" s="192"/>
    </row>
    <row r="26" spans="1:10">
      <c r="A26" s="10">
        <v>17</v>
      </c>
      <c r="B26" s="22" t="s">
        <v>41</v>
      </c>
      <c r="C26" s="23">
        <v>0</v>
      </c>
      <c r="D26" s="23"/>
      <c r="E26" s="23">
        <v>0</v>
      </c>
      <c r="F26" s="22" t="s">
        <v>41</v>
      </c>
      <c r="G26" s="23">
        <v>0</v>
      </c>
      <c r="H26" s="23"/>
      <c r="I26" s="23">
        <v>0</v>
      </c>
      <c r="J26" s="192"/>
    </row>
    <row r="27" spans="1:10">
      <c r="A27" s="10">
        <v>18</v>
      </c>
      <c r="B27" s="24"/>
      <c r="C27" s="12"/>
      <c r="D27" s="12"/>
      <c r="E27" s="12"/>
      <c r="F27" s="24"/>
      <c r="G27" s="12"/>
      <c r="H27" s="12"/>
      <c r="I27" s="12"/>
      <c r="J27" s="192"/>
    </row>
    <row r="28" spans="1:10">
      <c r="A28" s="10">
        <v>19</v>
      </c>
      <c r="B28" s="25" t="s">
        <v>42</v>
      </c>
      <c r="C28" s="25">
        <f>+C29+C30+C31</f>
        <v>115199699</v>
      </c>
      <c r="D28" s="25">
        <f>+D29+D30+D31</f>
        <v>112899415</v>
      </c>
      <c r="E28" s="25">
        <f>+E29+E30+E31</f>
        <v>114291145</v>
      </c>
      <c r="F28" s="11" t="s">
        <v>43</v>
      </c>
      <c r="G28" s="23">
        <f>SUM(G29:G31)</f>
        <v>22457171</v>
      </c>
      <c r="H28" s="23">
        <f>SUM(H29:H31)</f>
        <v>23186683</v>
      </c>
      <c r="I28" s="23">
        <f>SUM(I29:I31)</f>
        <v>28338261</v>
      </c>
      <c r="J28" s="192"/>
    </row>
    <row r="29" spans="1:10">
      <c r="A29" s="10">
        <v>20</v>
      </c>
      <c r="B29" s="26" t="s">
        <v>44</v>
      </c>
      <c r="C29" s="12">
        <v>1682921</v>
      </c>
      <c r="D29" s="12">
        <v>2378615</v>
      </c>
      <c r="E29" s="15">
        <v>3770345</v>
      </c>
      <c r="F29" s="27" t="s">
        <v>45</v>
      </c>
      <c r="G29" s="12">
        <v>1682921</v>
      </c>
      <c r="H29" s="12">
        <v>2378615</v>
      </c>
      <c r="I29" s="12">
        <v>3311261</v>
      </c>
      <c r="J29" s="192"/>
    </row>
    <row r="30" spans="1:10">
      <c r="A30" s="10">
        <v>21</v>
      </c>
      <c r="B30" s="27" t="s">
        <v>46</v>
      </c>
      <c r="C30" s="12">
        <v>80000000</v>
      </c>
      <c r="D30" s="12">
        <v>80000000</v>
      </c>
      <c r="E30" s="15">
        <v>80000000</v>
      </c>
      <c r="F30" s="27" t="s">
        <v>47</v>
      </c>
      <c r="G30" s="12">
        <v>0</v>
      </c>
      <c r="H30" s="12"/>
      <c r="I30" s="12"/>
      <c r="J30" s="192"/>
    </row>
    <row r="31" spans="1:10">
      <c r="A31" s="10"/>
      <c r="B31" s="14" t="s">
        <v>48</v>
      </c>
      <c r="C31" s="12">
        <v>33516778</v>
      </c>
      <c r="D31" s="12">
        <f>33516778-269873-10000-1701768-1014337</f>
        <v>30520800</v>
      </c>
      <c r="E31" s="15">
        <v>30520800</v>
      </c>
      <c r="F31" s="27" t="s">
        <v>262</v>
      </c>
      <c r="G31" s="12">
        <v>20774250</v>
      </c>
      <c r="H31" s="12">
        <v>20808068</v>
      </c>
      <c r="I31" s="12">
        <v>25027000</v>
      </c>
      <c r="J31" s="192"/>
    </row>
    <row r="32" spans="1:10">
      <c r="A32" s="28">
        <v>22</v>
      </c>
      <c r="B32" s="29" t="s">
        <v>49</v>
      </c>
      <c r="C32" s="30">
        <f>+C28+C25+C18</f>
        <v>217542184</v>
      </c>
      <c r="D32" s="30">
        <f>+D28+D25+D18</f>
        <v>218559812</v>
      </c>
      <c r="E32" s="30">
        <f>SUM(E18+E25+E28)</f>
        <v>322392217</v>
      </c>
      <c r="F32" s="29" t="s">
        <v>50</v>
      </c>
      <c r="G32" s="30">
        <f>+G28+G26+G25+G18</f>
        <v>217542184</v>
      </c>
      <c r="H32" s="30">
        <f>+H28+H26+H25+H18</f>
        <v>218559812</v>
      </c>
      <c r="I32" s="30">
        <f>+I28+I26+I25+I18</f>
        <v>322392217</v>
      </c>
      <c r="J32" s="31">
        <f>+I32-E32</f>
        <v>0</v>
      </c>
    </row>
  </sheetData>
  <mergeCells count="14">
    <mergeCell ref="A8:A9"/>
    <mergeCell ref="B8:B9"/>
    <mergeCell ref="C8:C9"/>
    <mergeCell ref="D8:D9"/>
    <mergeCell ref="H8:H9"/>
    <mergeCell ref="I8:I9"/>
    <mergeCell ref="B1:D1"/>
    <mergeCell ref="B3:G3"/>
    <mergeCell ref="B4:G4"/>
    <mergeCell ref="B5:G5"/>
    <mergeCell ref="B6:E6"/>
    <mergeCell ref="F8:F9"/>
    <mergeCell ref="G8:G9"/>
    <mergeCell ref="E8:E9"/>
  </mergeCells>
  <phoneticPr fontId="0" type="noConversion"/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workbookViewId="0">
      <selection activeCell="N21" sqref="N21"/>
    </sheetView>
  </sheetViews>
  <sheetFormatPr defaultRowHeight="15"/>
  <cols>
    <col min="2" max="2" width="32.5703125" customWidth="1"/>
    <col min="3" max="3" width="14.5703125" customWidth="1"/>
    <col min="4" max="4" width="12.85546875" style="189" customWidth="1"/>
    <col min="5" max="5" width="16.5703125" customWidth="1"/>
    <col min="6" max="6" width="35.140625" customWidth="1"/>
    <col min="7" max="7" width="18.5703125" customWidth="1"/>
    <col min="8" max="8" width="17.42578125" style="189" customWidth="1"/>
    <col min="9" max="9" width="18.42578125" customWidth="1"/>
  </cols>
  <sheetData>
    <row r="1" spans="1:9">
      <c r="A1" s="1"/>
      <c r="B1" s="272" t="s">
        <v>266</v>
      </c>
      <c r="C1" s="273"/>
      <c r="D1" s="273"/>
      <c r="E1" s="273"/>
      <c r="F1" s="2"/>
      <c r="G1" s="3"/>
      <c r="H1" s="3"/>
      <c r="I1" s="3"/>
    </row>
    <row r="2" spans="1:9">
      <c r="A2" s="1"/>
      <c r="B2" s="2"/>
      <c r="C2" s="2"/>
      <c r="D2" s="2"/>
      <c r="E2" s="2"/>
      <c r="F2" s="2"/>
      <c r="G2" s="4"/>
      <c r="H2" s="4"/>
      <c r="I2" s="4"/>
    </row>
    <row r="3" spans="1:9" ht="15.75">
      <c r="A3" s="1"/>
      <c r="B3" s="274" t="s">
        <v>254</v>
      </c>
      <c r="C3" s="274"/>
      <c r="D3" s="274"/>
      <c r="E3" s="274"/>
      <c r="F3" s="274"/>
      <c r="G3" s="275"/>
      <c r="H3" s="275"/>
      <c r="I3" s="275"/>
    </row>
    <row r="4" spans="1:9" ht="15.75">
      <c r="A4" s="1"/>
      <c r="B4" s="274" t="s">
        <v>263</v>
      </c>
      <c r="C4" s="274"/>
      <c r="D4" s="274"/>
      <c r="E4" s="274"/>
      <c r="F4" s="274"/>
      <c r="G4" s="275"/>
      <c r="H4" s="275"/>
      <c r="I4" s="275"/>
    </row>
    <row r="5" spans="1:9" ht="15.75">
      <c r="A5" s="1"/>
      <c r="B5" s="274" t="s">
        <v>0</v>
      </c>
      <c r="C5" s="274"/>
      <c r="D5" s="274"/>
      <c r="E5" s="274"/>
      <c r="F5" s="274"/>
      <c r="G5" s="274"/>
      <c r="H5" s="274"/>
      <c r="I5" s="274"/>
    </row>
    <row r="6" spans="1:9">
      <c r="A6" s="1"/>
      <c r="B6" s="271"/>
      <c r="C6" s="271"/>
      <c r="D6" s="271"/>
      <c r="E6" s="271"/>
      <c r="F6" s="271"/>
      <c r="G6" s="3"/>
      <c r="H6" s="3"/>
      <c r="I6" s="3" t="s">
        <v>1</v>
      </c>
    </row>
    <row r="7" spans="1:9">
      <c r="A7" s="7"/>
      <c r="B7" s="8" t="s">
        <v>2</v>
      </c>
      <c r="C7" s="8" t="s">
        <v>3</v>
      </c>
      <c r="D7" s="8" t="s">
        <v>4</v>
      </c>
      <c r="E7" s="8" t="s">
        <v>5</v>
      </c>
      <c r="F7" s="9" t="s">
        <v>6</v>
      </c>
      <c r="G7" s="9" t="s">
        <v>7</v>
      </c>
      <c r="H7" s="9" t="s">
        <v>260</v>
      </c>
      <c r="I7" s="9" t="s">
        <v>261</v>
      </c>
    </row>
    <row r="8" spans="1:9" ht="45" customHeight="1">
      <c r="A8" s="266" t="s">
        <v>8</v>
      </c>
      <c r="B8" s="268" t="s">
        <v>9</v>
      </c>
      <c r="C8" s="268" t="s">
        <v>278</v>
      </c>
      <c r="D8" s="269" t="s">
        <v>279</v>
      </c>
      <c r="E8" s="269" t="s">
        <v>283</v>
      </c>
      <c r="F8" s="268" t="s">
        <v>9</v>
      </c>
      <c r="G8" s="268" t="s">
        <v>278</v>
      </c>
      <c r="H8" s="269" t="s">
        <v>279</v>
      </c>
      <c r="I8" s="268" t="s">
        <v>283</v>
      </c>
    </row>
    <row r="9" spans="1:9">
      <c r="A9" s="267"/>
      <c r="B9" s="268"/>
      <c r="C9" s="268"/>
      <c r="D9" s="270"/>
      <c r="E9" s="270"/>
      <c r="F9" s="268"/>
      <c r="G9" s="268"/>
      <c r="H9" s="270"/>
      <c r="I9" s="268"/>
    </row>
    <row r="10" spans="1:9">
      <c r="A10" s="10">
        <v>1</v>
      </c>
      <c r="B10" s="11" t="s">
        <v>10</v>
      </c>
      <c r="C10" s="12"/>
      <c r="D10" s="12"/>
      <c r="E10" s="12"/>
      <c r="F10" s="11" t="s">
        <v>11</v>
      </c>
      <c r="G10" s="13"/>
      <c r="H10" s="13"/>
      <c r="I10" s="13"/>
    </row>
    <row r="11" spans="1:9">
      <c r="A11" s="10">
        <v>2</v>
      </c>
      <c r="B11" s="14" t="s">
        <v>12</v>
      </c>
      <c r="C11" s="12"/>
      <c r="D11" s="12"/>
      <c r="E11" s="12"/>
      <c r="F11" s="14" t="s">
        <v>13</v>
      </c>
      <c r="G11" s="12">
        <v>0</v>
      </c>
      <c r="H11" s="12"/>
      <c r="I11" s="12"/>
    </row>
    <row r="12" spans="1:9">
      <c r="A12" s="10">
        <v>3</v>
      </c>
      <c r="B12" s="14" t="s">
        <v>14</v>
      </c>
      <c r="C12" s="12"/>
      <c r="D12" s="12"/>
      <c r="E12" s="12"/>
      <c r="F12" s="14" t="s">
        <v>15</v>
      </c>
      <c r="G12" s="12">
        <v>0</v>
      </c>
      <c r="H12" s="12"/>
      <c r="I12" s="12"/>
    </row>
    <row r="13" spans="1:9">
      <c r="A13" s="10">
        <v>4</v>
      </c>
      <c r="B13" s="14" t="s">
        <v>16</v>
      </c>
      <c r="C13" s="3"/>
      <c r="D13" s="3"/>
      <c r="E13" s="12"/>
      <c r="F13" s="14" t="s">
        <v>17</v>
      </c>
      <c r="G13" s="12"/>
      <c r="H13" s="12"/>
      <c r="I13" s="12"/>
    </row>
    <row r="14" spans="1:9">
      <c r="A14" s="10">
        <v>5</v>
      </c>
      <c r="B14" s="14" t="s">
        <v>18</v>
      </c>
      <c r="C14" s="12"/>
      <c r="D14" s="12"/>
      <c r="E14" s="12"/>
      <c r="F14" s="14" t="s">
        <v>19</v>
      </c>
      <c r="G14" s="12">
        <v>0</v>
      </c>
      <c r="H14" s="12"/>
      <c r="I14" s="12">
        <v>0</v>
      </c>
    </row>
    <row r="15" spans="1:9">
      <c r="A15" s="10">
        <v>6</v>
      </c>
      <c r="B15" s="14" t="s">
        <v>20</v>
      </c>
      <c r="C15" s="12"/>
      <c r="D15" s="12"/>
      <c r="E15" s="12"/>
      <c r="F15" s="14" t="s">
        <v>21</v>
      </c>
      <c r="G15" s="12">
        <v>0</v>
      </c>
      <c r="H15" s="12"/>
      <c r="I15" s="12">
        <v>0</v>
      </c>
    </row>
    <row r="16" spans="1:9">
      <c r="A16" s="10">
        <v>7</v>
      </c>
      <c r="B16" s="14" t="s">
        <v>22</v>
      </c>
      <c r="C16" s="12"/>
      <c r="D16" s="12"/>
      <c r="E16" s="12"/>
      <c r="F16" s="15" t="s">
        <v>23</v>
      </c>
      <c r="G16" s="12"/>
      <c r="H16" s="12"/>
      <c r="I16" s="12"/>
    </row>
    <row r="17" spans="1:10">
      <c r="A17" s="10">
        <v>8</v>
      </c>
      <c r="B17" s="14" t="s">
        <v>24</v>
      </c>
      <c r="C17" s="12"/>
      <c r="D17" s="12"/>
      <c r="E17" s="12"/>
      <c r="F17" s="14" t="s">
        <v>25</v>
      </c>
      <c r="G17" s="12"/>
      <c r="H17" s="12"/>
      <c r="I17" s="12"/>
    </row>
    <row r="18" spans="1:10">
      <c r="A18" s="16">
        <v>9</v>
      </c>
      <c r="B18" s="17" t="s">
        <v>26</v>
      </c>
      <c r="C18" s="17">
        <f>SUM(C11:C17)</f>
        <v>0</v>
      </c>
      <c r="D18" s="17">
        <f>SUM(D11:D17)</f>
        <v>0</v>
      </c>
      <c r="E18" s="17">
        <f>SUM(E11:E17)</f>
        <v>0</v>
      </c>
      <c r="F18" s="18" t="s">
        <v>27</v>
      </c>
      <c r="G18" s="18">
        <f>SUM(G11:G17)</f>
        <v>0</v>
      </c>
      <c r="H18" s="18">
        <f>SUM(H11:H17)</f>
        <v>0</v>
      </c>
      <c r="I18" s="18">
        <f>SUM(I11:I17)</f>
        <v>0</v>
      </c>
    </row>
    <row r="19" spans="1:10">
      <c r="A19" s="10">
        <v>10</v>
      </c>
      <c r="B19" s="11" t="s">
        <v>28</v>
      </c>
      <c r="C19" s="12"/>
      <c r="D19" s="12"/>
      <c r="E19" s="12"/>
      <c r="F19" s="11" t="s">
        <v>29</v>
      </c>
      <c r="G19" s="12"/>
      <c r="H19" s="12"/>
      <c r="I19" s="12"/>
    </row>
    <row r="20" spans="1:10">
      <c r="A20" s="10">
        <v>11</v>
      </c>
      <c r="B20" s="14" t="s">
        <v>30</v>
      </c>
      <c r="C20" s="12"/>
      <c r="D20" s="12"/>
      <c r="E20" s="12"/>
      <c r="F20" s="14" t="s">
        <v>31</v>
      </c>
      <c r="G20" s="12">
        <v>0</v>
      </c>
      <c r="H20" s="12"/>
      <c r="I20" s="12">
        <v>0</v>
      </c>
    </row>
    <row r="21" spans="1:10">
      <c r="A21" s="10">
        <v>12</v>
      </c>
      <c r="B21" s="14" t="s">
        <v>32</v>
      </c>
      <c r="C21" s="12"/>
      <c r="D21" s="12"/>
      <c r="E21" s="12"/>
      <c r="F21" s="19" t="s">
        <v>33</v>
      </c>
      <c r="G21" s="12">
        <v>0</v>
      </c>
      <c r="H21" s="12"/>
      <c r="I21" s="12">
        <v>0</v>
      </c>
    </row>
    <row r="22" spans="1:10">
      <c r="A22" s="10">
        <v>13</v>
      </c>
      <c r="B22" s="14" t="s">
        <v>34</v>
      </c>
      <c r="C22" s="12"/>
      <c r="D22" s="12"/>
      <c r="E22" s="12"/>
      <c r="F22" s="14" t="s">
        <v>35</v>
      </c>
      <c r="G22" s="12"/>
      <c r="H22" s="12"/>
      <c r="I22" s="12"/>
    </row>
    <row r="23" spans="1:10">
      <c r="A23" s="10">
        <v>14</v>
      </c>
      <c r="B23" s="14" t="s">
        <v>36</v>
      </c>
      <c r="C23" s="12"/>
      <c r="D23" s="12"/>
      <c r="E23" s="12"/>
      <c r="F23" s="14" t="s">
        <v>37</v>
      </c>
      <c r="G23" s="12"/>
      <c r="H23" s="12"/>
      <c r="I23" s="12"/>
    </row>
    <row r="24" spans="1:10">
      <c r="A24" s="10">
        <v>15</v>
      </c>
      <c r="B24" s="3"/>
      <c r="C24" s="12"/>
      <c r="D24" s="12"/>
      <c r="E24" s="12"/>
      <c r="F24" s="14" t="s">
        <v>38</v>
      </c>
      <c r="G24" s="12"/>
      <c r="H24" s="12"/>
      <c r="I24" s="12"/>
    </row>
    <row r="25" spans="1:10">
      <c r="A25" s="10">
        <v>16</v>
      </c>
      <c r="B25" s="20" t="s">
        <v>39</v>
      </c>
      <c r="C25" s="21">
        <f>SUM(C19:C24)</f>
        <v>0</v>
      </c>
      <c r="D25" s="21"/>
      <c r="E25" s="21">
        <f>SUM(E19:E24)</f>
        <v>0</v>
      </c>
      <c r="F25" s="20" t="s">
        <v>40</v>
      </c>
      <c r="G25" s="18">
        <f>SUM(G19:G24)</f>
        <v>0</v>
      </c>
      <c r="H25" s="18"/>
      <c r="I25" s="18">
        <f>SUM(I19:I24)</f>
        <v>0</v>
      </c>
    </row>
    <row r="26" spans="1:10">
      <c r="A26" s="10">
        <v>17</v>
      </c>
      <c r="B26" s="22" t="s">
        <v>41</v>
      </c>
      <c r="C26" s="23">
        <v>0</v>
      </c>
      <c r="D26" s="23">
        <v>0</v>
      </c>
      <c r="E26" s="23">
        <v>0</v>
      </c>
      <c r="F26" s="22" t="s">
        <v>41</v>
      </c>
      <c r="G26" s="23">
        <v>0</v>
      </c>
      <c r="H26" s="23">
        <v>0</v>
      </c>
      <c r="I26" s="23">
        <v>0</v>
      </c>
    </row>
    <row r="27" spans="1:10">
      <c r="A27" s="10">
        <v>18</v>
      </c>
      <c r="B27" s="24"/>
      <c r="C27" s="12"/>
      <c r="D27" s="12"/>
      <c r="E27" s="12"/>
      <c r="F27" s="24"/>
      <c r="G27" s="12"/>
      <c r="H27" s="12"/>
      <c r="I27" s="12"/>
    </row>
    <row r="28" spans="1:10">
      <c r="A28" s="10">
        <v>19</v>
      </c>
      <c r="B28" s="25" t="s">
        <v>42</v>
      </c>
      <c r="C28" s="25">
        <f>+C29+C30</f>
        <v>0</v>
      </c>
      <c r="D28" s="25"/>
      <c r="E28" s="25">
        <f>+E29+E30+E31</f>
        <v>0</v>
      </c>
      <c r="F28" s="11" t="s">
        <v>43</v>
      </c>
      <c r="G28" s="23">
        <f>+G29+G30</f>
        <v>0</v>
      </c>
      <c r="H28" s="23">
        <f>+H29+H30</f>
        <v>0</v>
      </c>
      <c r="I28" s="23">
        <f>+I29+I30</f>
        <v>0</v>
      </c>
    </row>
    <row r="29" spans="1:10">
      <c r="A29" s="10">
        <v>20</v>
      </c>
      <c r="B29" s="26" t="s">
        <v>44</v>
      </c>
      <c r="C29" s="15"/>
      <c r="D29" s="15"/>
      <c r="E29" s="15">
        <v>0</v>
      </c>
      <c r="F29" s="27" t="s">
        <v>45</v>
      </c>
      <c r="G29" s="12">
        <v>0</v>
      </c>
      <c r="H29" s="12"/>
      <c r="I29" s="12">
        <v>0</v>
      </c>
    </row>
    <row r="30" spans="1:10">
      <c r="A30" s="10">
        <v>21</v>
      </c>
      <c r="B30" s="27" t="s">
        <v>46</v>
      </c>
      <c r="C30" s="15">
        <v>0</v>
      </c>
      <c r="D30" s="15"/>
      <c r="E30" s="15">
        <v>0</v>
      </c>
      <c r="F30" s="27" t="s">
        <v>47</v>
      </c>
      <c r="G30" s="12">
        <v>0</v>
      </c>
      <c r="H30" s="12"/>
      <c r="I30" s="12"/>
    </row>
    <row r="31" spans="1:10">
      <c r="A31" s="10"/>
      <c r="B31" s="14" t="s">
        <v>48</v>
      </c>
      <c r="C31" s="15"/>
      <c r="D31" s="15"/>
      <c r="E31" s="15"/>
      <c r="F31" s="27"/>
      <c r="G31" s="12"/>
      <c r="H31" s="12"/>
      <c r="I31" s="12"/>
    </row>
    <row r="32" spans="1:10">
      <c r="A32" s="28">
        <v>22</v>
      </c>
      <c r="B32" s="29" t="s">
        <v>49</v>
      </c>
      <c r="C32" s="30">
        <f>SUM(C18+C25+C28+C26)</f>
        <v>0</v>
      </c>
      <c r="D32" s="30">
        <f>SUM(D18+D25+D28+D26)</f>
        <v>0</v>
      </c>
      <c r="E32" s="30">
        <f>SUM(E18+E25+E28)</f>
        <v>0</v>
      </c>
      <c r="F32" s="29" t="s">
        <v>50</v>
      </c>
      <c r="G32" s="30">
        <f>+G28+G26+G25+G18</f>
        <v>0</v>
      </c>
      <c r="H32" s="30">
        <f>+H28+H26+H25+H18</f>
        <v>0</v>
      </c>
      <c r="I32" s="30">
        <f>+I28+I26+I25+I18</f>
        <v>0</v>
      </c>
      <c r="J32" s="31">
        <f>+I32-E32</f>
        <v>0</v>
      </c>
    </row>
  </sheetData>
  <mergeCells count="14">
    <mergeCell ref="B1:E1"/>
    <mergeCell ref="B3:I3"/>
    <mergeCell ref="B4:I4"/>
    <mergeCell ref="B5:I5"/>
    <mergeCell ref="G8:G9"/>
    <mergeCell ref="I8:I9"/>
    <mergeCell ref="F8:F9"/>
    <mergeCell ref="H8:H9"/>
    <mergeCell ref="A8:A9"/>
    <mergeCell ref="B8:B9"/>
    <mergeCell ref="C8:C9"/>
    <mergeCell ref="E8:E9"/>
    <mergeCell ref="B6:F6"/>
    <mergeCell ref="D8:D9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B8" sqref="B8:I9"/>
    </sheetView>
  </sheetViews>
  <sheetFormatPr defaultRowHeight="15"/>
  <cols>
    <col min="2" max="2" width="32.5703125" customWidth="1"/>
    <col min="3" max="3" width="17.28515625" customWidth="1"/>
    <col min="4" max="4" width="19.5703125" style="189" customWidth="1"/>
    <col min="5" max="5" width="18.42578125" customWidth="1"/>
    <col min="6" max="6" width="35.140625" customWidth="1"/>
    <col min="7" max="7" width="19.28515625" customWidth="1"/>
    <col min="8" max="8" width="18.140625" style="189" customWidth="1"/>
    <col min="9" max="9" width="21.28515625" customWidth="1"/>
  </cols>
  <sheetData>
    <row r="1" spans="1:9">
      <c r="A1" s="1"/>
      <c r="B1" s="272" t="s">
        <v>267</v>
      </c>
      <c r="C1" s="273"/>
      <c r="D1" s="273"/>
      <c r="E1" s="273"/>
      <c r="F1" s="2"/>
      <c r="G1" s="3"/>
      <c r="H1" s="3"/>
      <c r="I1" s="3"/>
    </row>
    <row r="2" spans="1:9">
      <c r="A2" s="1"/>
      <c r="B2" s="2"/>
      <c r="C2" s="2"/>
      <c r="D2" s="2"/>
      <c r="E2" s="2"/>
      <c r="F2" s="2"/>
      <c r="G2" s="4"/>
      <c r="H2" s="4"/>
      <c r="I2" s="4"/>
    </row>
    <row r="3" spans="1:9" ht="15.75">
      <c r="A3" s="1"/>
      <c r="B3" s="274" t="s">
        <v>254</v>
      </c>
      <c r="C3" s="274"/>
      <c r="D3" s="274"/>
      <c r="E3" s="274"/>
      <c r="F3" s="274"/>
      <c r="G3" s="275"/>
      <c r="H3" s="275"/>
      <c r="I3" s="275"/>
    </row>
    <row r="4" spans="1:9" ht="15.75">
      <c r="A4" s="1"/>
      <c r="B4" s="274" t="s">
        <v>263</v>
      </c>
      <c r="C4" s="274"/>
      <c r="D4" s="274"/>
      <c r="E4" s="274"/>
      <c r="F4" s="274"/>
      <c r="G4" s="275"/>
      <c r="H4" s="275"/>
      <c r="I4" s="275"/>
    </row>
    <row r="5" spans="1:9" ht="15.75">
      <c r="A5" s="1"/>
      <c r="B5" s="274" t="s">
        <v>52</v>
      </c>
      <c r="C5" s="274"/>
      <c r="D5" s="274"/>
      <c r="E5" s="274"/>
      <c r="F5" s="274"/>
      <c r="G5" s="274"/>
      <c r="H5" s="274"/>
      <c r="I5" s="274"/>
    </row>
    <row r="6" spans="1:9">
      <c r="A6" s="1"/>
      <c r="B6" s="271"/>
      <c r="C6" s="271"/>
      <c r="D6" s="271"/>
      <c r="E6" s="271"/>
      <c r="F6" s="271"/>
      <c r="G6" s="3"/>
      <c r="H6" s="3"/>
      <c r="I6" s="3" t="s">
        <v>1</v>
      </c>
    </row>
    <row r="7" spans="1:9">
      <c r="A7" s="7"/>
      <c r="B7" s="8" t="s">
        <v>2</v>
      </c>
      <c r="C7" s="8" t="s">
        <v>3</v>
      </c>
      <c r="D7" s="8" t="s">
        <v>4</v>
      </c>
      <c r="E7" s="8" t="s">
        <v>5</v>
      </c>
      <c r="F7" s="9" t="s">
        <v>6</v>
      </c>
      <c r="G7" s="9" t="s">
        <v>7</v>
      </c>
      <c r="H7" s="9" t="s">
        <v>260</v>
      </c>
      <c r="I7" s="9" t="s">
        <v>261</v>
      </c>
    </row>
    <row r="8" spans="1:9" ht="45" customHeight="1">
      <c r="A8" s="266" t="s">
        <v>8</v>
      </c>
      <c r="B8" s="268" t="s">
        <v>9</v>
      </c>
      <c r="C8" s="268" t="s">
        <v>278</v>
      </c>
      <c r="D8" s="269" t="s">
        <v>279</v>
      </c>
      <c r="E8" s="269" t="s">
        <v>283</v>
      </c>
      <c r="F8" s="268" t="s">
        <v>9</v>
      </c>
      <c r="G8" s="268" t="s">
        <v>278</v>
      </c>
      <c r="H8" s="269" t="s">
        <v>279</v>
      </c>
      <c r="I8" s="268" t="s">
        <v>283</v>
      </c>
    </row>
    <row r="9" spans="1:9">
      <c r="A9" s="267"/>
      <c r="B9" s="268"/>
      <c r="C9" s="268"/>
      <c r="D9" s="270"/>
      <c r="E9" s="270"/>
      <c r="F9" s="268"/>
      <c r="G9" s="268"/>
      <c r="H9" s="270"/>
      <c r="I9" s="268"/>
    </row>
    <row r="10" spans="1:9">
      <c r="A10" s="10">
        <v>1</v>
      </c>
      <c r="B10" s="11" t="s">
        <v>10</v>
      </c>
      <c r="C10" s="12"/>
      <c r="D10" s="12"/>
      <c r="E10" s="12"/>
      <c r="F10" s="11" t="s">
        <v>11</v>
      </c>
      <c r="G10" s="13"/>
      <c r="H10" s="13"/>
      <c r="I10" s="13"/>
    </row>
    <row r="11" spans="1:9">
      <c r="A11" s="10">
        <v>2</v>
      </c>
      <c r="B11" s="14" t="s">
        <v>12</v>
      </c>
      <c r="C11" s="12">
        <v>0</v>
      </c>
      <c r="D11" s="12"/>
      <c r="E11" s="12">
        <v>0</v>
      </c>
      <c r="F11" s="14" t="s">
        <v>13</v>
      </c>
      <c r="G11" s="12">
        <v>0</v>
      </c>
      <c r="H11" s="12"/>
      <c r="I11" s="12">
        <v>0</v>
      </c>
    </row>
    <row r="12" spans="1:9">
      <c r="A12" s="10">
        <v>3</v>
      </c>
      <c r="B12" s="14" t="s">
        <v>14</v>
      </c>
      <c r="C12" s="12"/>
      <c r="D12" s="12"/>
      <c r="E12" s="12"/>
      <c r="F12" s="14" t="s">
        <v>15</v>
      </c>
      <c r="G12" s="12">
        <v>0</v>
      </c>
      <c r="H12" s="12"/>
      <c r="I12" s="12">
        <v>0</v>
      </c>
    </row>
    <row r="13" spans="1:9">
      <c r="A13" s="10">
        <v>4</v>
      </c>
      <c r="B13" s="14" t="s">
        <v>16</v>
      </c>
      <c r="C13" s="3"/>
      <c r="D13" s="3"/>
      <c r="E13" s="12"/>
      <c r="F13" s="14" t="s">
        <v>17</v>
      </c>
      <c r="G13" s="12">
        <v>0</v>
      </c>
      <c r="H13" s="12"/>
      <c r="I13" s="12">
        <v>0</v>
      </c>
    </row>
    <row r="14" spans="1:9">
      <c r="A14" s="10">
        <v>5</v>
      </c>
      <c r="B14" s="14" t="s">
        <v>18</v>
      </c>
      <c r="C14" s="12"/>
      <c r="D14" s="12"/>
      <c r="E14" s="12"/>
      <c r="F14" s="14" t="s">
        <v>19</v>
      </c>
      <c r="G14" s="12">
        <v>0</v>
      </c>
      <c r="H14" s="12"/>
      <c r="I14" s="12">
        <v>0</v>
      </c>
    </row>
    <row r="15" spans="1:9">
      <c r="A15" s="10">
        <v>6</v>
      </c>
      <c r="B15" s="14" t="s">
        <v>20</v>
      </c>
      <c r="C15" s="12"/>
      <c r="D15" s="12"/>
      <c r="E15" s="12"/>
      <c r="F15" s="14" t="s">
        <v>21</v>
      </c>
      <c r="G15" s="12">
        <v>0</v>
      </c>
      <c r="H15" s="12"/>
      <c r="I15" s="12">
        <v>0</v>
      </c>
    </row>
    <row r="16" spans="1:9">
      <c r="A16" s="10">
        <v>7</v>
      </c>
      <c r="B16" s="14" t="s">
        <v>22</v>
      </c>
      <c r="C16" s="12"/>
      <c r="D16" s="12"/>
      <c r="E16" s="12"/>
      <c r="F16" s="15" t="s">
        <v>23</v>
      </c>
      <c r="G16" s="12"/>
      <c r="H16" s="12"/>
      <c r="I16" s="12"/>
    </row>
    <row r="17" spans="1:10">
      <c r="A17" s="10">
        <v>8</v>
      </c>
      <c r="B17" s="14" t="s">
        <v>24</v>
      </c>
      <c r="C17" s="12"/>
      <c r="D17" s="12"/>
      <c r="E17" s="12"/>
      <c r="F17" s="14" t="s">
        <v>25</v>
      </c>
      <c r="G17" s="12"/>
      <c r="H17" s="12"/>
      <c r="I17" s="12"/>
    </row>
    <row r="18" spans="1:10">
      <c r="A18" s="16">
        <v>9</v>
      </c>
      <c r="B18" s="17" t="s">
        <v>26</v>
      </c>
      <c r="C18" s="17">
        <f>SUM(C11:C17)</f>
        <v>0</v>
      </c>
      <c r="D18" s="17"/>
      <c r="E18" s="17">
        <f>SUM(E11:E17)</f>
        <v>0</v>
      </c>
      <c r="F18" s="18" t="s">
        <v>27</v>
      </c>
      <c r="G18" s="18">
        <f>SUM(G11:G17)</f>
        <v>0</v>
      </c>
      <c r="H18" s="18"/>
      <c r="I18" s="18">
        <f>SUM(I11:I17)</f>
        <v>0</v>
      </c>
    </row>
    <row r="19" spans="1:10">
      <c r="A19" s="10">
        <v>10</v>
      </c>
      <c r="B19" s="11" t="s">
        <v>28</v>
      </c>
      <c r="C19" s="12"/>
      <c r="D19" s="12"/>
      <c r="E19" s="12"/>
      <c r="F19" s="11" t="s">
        <v>29</v>
      </c>
      <c r="G19" s="12"/>
      <c r="H19" s="12"/>
      <c r="I19" s="12"/>
    </row>
    <row r="20" spans="1:10">
      <c r="A20" s="10">
        <v>11</v>
      </c>
      <c r="B20" s="14" t="s">
        <v>30</v>
      </c>
      <c r="C20" s="12"/>
      <c r="D20" s="12"/>
      <c r="E20" s="12"/>
      <c r="F20" s="14" t="s">
        <v>31</v>
      </c>
      <c r="G20" s="12">
        <v>0</v>
      </c>
      <c r="H20" s="12"/>
      <c r="I20" s="12">
        <v>0</v>
      </c>
    </row>
    <row r="21" spans="1:10">
      <c r="A21" s="10">
        <v>12</v>
      </c>
      <c r="B21" s="14" t="s">
        <v>32</v>
      </c>
      <c r="C21" s="12"/>
      <c r="D21" s="12"/>
      <c r="E21" s="12"/>
      <c r="F21" s="19" t="s">
        <v>33</v>
      </c>
      <c r="G21" s="12">
        <v>0</v>
      </c>
      <c r="H21" s="12"/>
      <c r="I21" s="12">
        <v>0</v>
      </c>
    </row>
    <row r="22" spans="1:10">
      <c r="A22" s="10">
        <v>13</v>
      </c>
      <c r="B22" s="14" t="s">
        <v>34</v>
      </c>
      <c r="C22" s="12"/>
      <c r="D22" s="12"/>
      <c r="E22" s="12"/>
      <c r="F22" s="14" t="s">
        <v>35</v>
      </c>
      <c r="G22" s="12"/>
      <c r="H22" s="12"/>
      <c r="I22" s="12"/>
    </row>
    <row r="23" spans="1:10">
      <c r="A23" s="10">
        <v>14</v>
      </c>
      <c r="B23" s="14" t="s">
        <v>36</v>
      </c>
      <c r="C23" s="12"/>
      <c r="D23" s="12"/>
      <c r="E23" s="12"/>
      <c r="F23" s="14" t="s">
        <v>37</v>
      </c>
      <c r="G23" s="12"/>
      <c r="H23" s="12"/>
      <c r="I23" s="12"/>
    </row>
    <row r="24" spans="1:10">
      <c r="A24" s="10">
        <v>15</v>
      </c>
      <c r="B24" s="3"/>
      <c r="C24" s="12"/>
      <c r="D24" s="12"/>
      <c r="E24" s="12"/>
      <c r="F24" s="14" t="s">
        <v>38</v>
      </c>
      <c r="G24" s="12"/>
      <c r="H24" s="12"/>
      <c r="I24" s="12"/>
    </row>
    <row r="25" spans="1:10">
      <c r="A25" s="10">
        <v>16</v>
      </c>
      <c r="B25" s="20" t="s">
        <v>39</v>
      </c>
      <c r="C25" s="21">
        <f>SUM(C19:C24)</f>
        <v>0</v>
      </c>
      <c r="D25" s="21"/>
      <c r="E25" s="21">
        <f>SUM(E19:E24)</f>
        <v>0</v>
      </c>
      <c r="F25" s="20" t="s">
        <v>40</v>
      </c>
      <c r="G25" s="18">
        <f>SUM(G19:G24)</f>
        <v>0</v>
      </c>
      <c r="H25" s="18"/>
      <c r="I25" s="18">
        <f>SUM(I19:I24)</f>
        <v>0</v>
      </c>
    </row>
    <row r="26" spans="1:10">
      <c r="A26" s="10">
        <v>17</v>
      </c>
      <c r="B26" s="22" t="s">
        <v>41</v>
      </c>
      <c r="C26" s="23">
        <v>0</v>
      </c>
      <c r="D26" s="23"/>
      <c r="E26" s="23">
        <v>0</v>
      </c>
      <c r="F26" s="22" t="s">
        <v>41</v>
      </c>
      <c r="G26" s="23">
        <v>0</v>
      </c>
      <c r="H26" s="23"/>
      <c r="I26" s="23">
        <v>0</v>
      </c>
    </row>
    <row r="27" spans="1:10">
      <c r="A27" s="10">
        <v>18</v>
      </c>
      <c r="B27" s="24"/>
      <c r="C27" s="12"/>
      <c r="D27" s="12"/>
      <c r="E27" s="12"/>
      <c r="F27" s="24"/>
      <c r="G27" s="12"/>
      <c r="H27" s="12"/>
      <c r="I27" s="12"/>
    </row>
    <row r="28" spans="1:10">
      <c r="A28" s="10">
        <v>19</v>
      </c>
      <c r="B28" s="25" t="s">
        <v>42</v>
      </c>
      <c r="C28" s="25">
        <f>+C29+C30</f>
        <v>0</v>
      </c>
      <c r="D28" s="25"/>
      <c r="E28" s="25">
        <f>+E29+E30+E31</f>
        <v>0</v>
      </c>
      <c r="F28" s="11" t="s">
        <v>43</v>
      </c>
      <c r="G28" s="23">
        <f>+G29+G30</f>
        <v>0</v>
      </c>
      <c r="H28" s="23"/>
      <c r="I28" s="23">
        <f>+I29+I30</f>
        <v>0</v>
      </c>
    </row>
    <row r="29" spans="1:10">
      <c r="A29" s="10">
        <v>20</v>
      </c>
      <c r="B29" s="26" t="s">
        <v>44</v>
      </c>
      <c r="C29" s="15"/>
      <c r="D29" s="15"/>
      <c r="E29" s="15">
        <v>0</v>
      </c>
      <c r="F29" s="27" t="s">
        <v>45</v>
      </c>
      <c r="G29" s="12">
        <v>0</v>
      </c>
      <c r="H29" s="12"/>
      <c r="I29" s="12">
        <v>0</v>
      </c>
    </row>
    <row r="30" spans="1:10">
      <c r="A30" s="10">
        <v>21</v>
      </c>
      <c r="B30" s="27" t="s">
        <v>46</v>
      </c>
      <c r="C30" s="15">
        <v>0</v>
      </c>
      <c r="D30" s="15"/>
      <c r="E30" s="15">
        <v>0</v>
      </c>
      <c r="F30" s="27" t="s">
        <v>47</v>
      </c>
      <c r="G30" s="12">
        <v>0</v>
      </c>
      <c r="H30" s="12"/>
      <c r="I30" s="12"/>
    </row>
    <row r="31" spans="1:10">
      <c r="A31" s="10"/>
      <c r="B31" s="14" t="s">
        <v>48</v>
      </c>
      <c r="C31" s="15"/>
      <c r="D31" s="15"/>
      <c r="E31" s="15">
        <v>0</v>
      </c>
      <c r="F31" s="27"/>
      <c r="G31" s="12"/>
      <c r="H31" s="12"/>
      <c r="I31" s="12"/>
    </row>
    <row r="32" spans="1:10">
      <c r="A32" s="28">
        <v>22</v>
      </c>
      <c r="B32" s="29" t="s">
        <v>49</v>
      </c>
      <c r="C32" s="30">
        <f>SUM(C18+C25+C28+C26)</f>
        <v>0</v>
      </c>
      <c r="D32" s="30"/>
      <c r="E32" s="30">
        <f>SUM(E18+E25+E28)</f>
        <v>0</v>
      </c>
      <c r="F32" s="29" t="s">
        <v>50</v>
      </c>
      <c r="G32" s="30">
        <f>+G28+G26+G25+G18</f>
        <v>0</v>
      </c>
      <c r="H32" s="30"/>
      <c r="I32" s="30">
        <f>+I28+I26+I25+I18</f>
        <v>0</v>
      </c>
      <c r="J32" s="31">
        <f>+I32-E32</f>
        <v>0</v>
      </c>
    </row>
  </sheetData>
  <mergeCells count="14">
    <mergeCell ref="G8:G9"/>
    <mergeCell ref="I8:I9"/>
    <mergeCell ref="F8:F9"/>
    <mergeCell ref="A8:A9"/>
    <mergeCell ref="B8:B9"/>
    <mergeCell ref="C8:C9"/>
    <mergeCell ref="E8:E9"/>
    <mergeCell ref="H8:H9"/>
    <mergeCell ref="D8:D9"/>
    <mergeCell ref="B1:E1"/>
    <mergeCell ref="B3:I3"/>
    <mergeCell ref="B4:I4"/>
    <mergeCell ref="B5:I5"/>
    <mergeCell ref="B6:F6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topLeftCell="A4" workbookViewId="0">
      <selection activeCell="K42" sqref="K42"/>
    </sheetView>
  </sheetViews>
  <sheetFormatPr defaultRowHeight="15"/>
  <cols>
    <col min="2" max="2" width="26.85546875" customWidth="1"/>
    <col min="6" max="6" width="22.42578125" customWidth="1"/>
  </cols>
  <sheetData>
    <row r="1" spans="1:7">
      <c r="A1" s="272" t="s">
        <v>268</v>
      </c>
      <c r="B1" s="272"/>
      <c r="C1" s="272"/>
      <c r="D1" s="272"/>
      <c r="E1" s="2"/>
      <c r="F1" s="3"/>
      <c r="G1" s="3"/>
    </row>
    <row r="2" spans="1:7">
      <c r="A2" s="1"/>
      <c r="B2" s="32"/>
      <c r="E2" s="2"/>
      <c r="F2" s="3"/>
      <c r="G2" s="3"/>
    </row>
    <row r="3" spans="1:7">
      <c r="A3" s="276" t="s">
        <v>255</v>
      </c>
      <c r="B3" s="276"/>
      <c r="C3" s="276"/>
      <c r="D3" s="276"/>
      <c r="E3" s="276"/>
      <c r="F3" s="276"/>
      <c r="G3" s="3"/>
    </row>
    <row r="4" spans="1:7" ht="15.75" thickBot="1">
      <c r="A4" s="33"/>
      <c r="B4" s="33"/>
      <c r="C4" s="277"/>
      <c r="D4" s="277"/>
      <c r="E4" s="284" t="s">
        <v>1</v>
      </c>
      <c r="F4" s="284"/>
    </row>
    <row r="5" spans="1:7">
      <c r="A5" s="280" t="s">
        <v>8</v>
      </c>
      <c r="B5" s="282" t="s">
        <v>53</v>
      </c>
      <c r="C5" s="282" t="s">
        <v>54</v>
      </c>
      <c r="D5" s="282"/>
      <c r="E5" s="282"/>
      <c r="F5" s="278" t="s">
        <v>55</v>
      </c>
    </row>
    <row r="6" spans="1:7" ht="15.75" thickBot="1">
      <c r="A6" s="281"/>
      <c r="B6" s="283"/>
      <c r="C6" s="52" t="s">
        <v>64</v>
      </c>
      <c r="D6" s="52" t="s">
        <v>65</v>
      </c>
      <c r="E6" s="52" t="s">
        <v>66</v>
      </c>
      <c r="F6" s="279"/>
    </row>
    <row r="7" spans="1:7" ht="15.75" thickBot="1">
      <c r="A7" s="36"/>
      <c r="B7" s="37" t="s">
        <v>2</v>
      </c>
      <c r="C7" s="37" t="s">
        <v>3</v>
      </c>
      <c r="D7" s="37" t="s">
        <v>4</v>
      </c>
      <c r="E7" s="37" t="s">
        <v>5</v>
      </c>
      <c r="F7" s="38" t="s">
        <v>6</v>
      </c>
    </row>
    <row r="8" spans="1:7">
      <c r="A8" s="35" t="s">
        <v>56</v>
      </c>
      <c r="B8" s="43" t="s">
        <v>57</v>
      </c>
      <c r="C8" s="44"/>
      <c r="D8" s="44"/>
      <c r="E8" s="44"/>
      <c r="F8" s="41">
        <v>0</v>
      </c>
    </row>
    <row r="9" spans="1:7">
      <c r="A9" s="34" t="s">
        <v>58</v>
      </c>
      <c r="B9" s="45"/>
      <c r="C9" s="46"/>
      <c r="D9" s="46"/>
      <c r="E9" s="46"/>
      <c r="F9" s="42">
        <v>0</v>
      </c>
    </row>
    <row r="10" spans="1:7">
      <c r="A10" s="34" t="s">
        <v>59</v>
      </c>
      <c r="B10" s="45"/>
      <c r="C10" s="46"/>
      <c r="D10" s="46"/>
      <c r="E10" s="46"/>
      <c r="F10" s="42">
        <v>0</v>
      </c>
    </row>
    <row r="11" spans="1:7">
      <c r="A11" s="34" t="s">
        <v>60</v>
      </c>
      <c r="B11" s="45"/>
      <c r="C11" s="46"/>
      <c r="D11" s="46"/>
      <c r="E11" s="46"/>
      <c r="F11" s="42">
        <v>0</v>
      </c>
    </row>
    <row r="12" spans="1:7" ht="15.75" thickBot="1">
      <c r="A12" s="39" t="s">
        <v>61</v>
      </c>
      <c r="B12" s="47"/>
      <c r="C12" s="48"/>
      <c r="D12" s="48"/>
      <c r="E12" s="48"/>
      <c r="F12" s="42">
        <v>0</v>
      </c>
    </row>
    <row r="13" spans="1:7" ht="15.75" thickBot="1">
      <c r="A13" s="49" t="s">
        <v>62</v>
      </c>
      <c r="B13" s="40" t="s">
        <v>63</v>
      </c>
      <c r="C13" s="50">
        <v>0</v>
      </c>
      <c r="D13" s="50">
        <v>0</v>
      </c>
      <c r="E13" s="50">
        <v>0</v>
      </c>
      <c r="F13" s="51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workbookViewId="0">
      <selection activeCell="R11" sqref="R11"/>
    </sheetView>
  </sheetViews>
  <sheetFormatPr defaultRowHeight="15"/>
  <cols>
    <col min="1" max="1" width="17.85546875" customWidth="1"/>
    <col min="2" max="2" width="20.28515625" style="56" customWidth="1"/>
    <col min="3" max="3" width="30.85546875" customWidth="1"/>
  </cols>
  <sheetData>
    <row r="1" spans="1:7">
      <c r="A1" s="272" t="s">
        <v>269</v>
      </c>
      <c r="B1" s="272"/>
      <c r="C1" s="272"/>
      <c r="D1" s="272"/>
      <c r="E1" s="2"/>
      <c r="F1" s="3"/>
      <c r="G1" s="3"/>
    </row>
    <row r="2" spans="1:7" ht="64.5" customHeight="1">
      <c r="A2" s="276" t="s">
        <v>256</v>
      </c>
      <c r="B2" s="276"/>
      <c r="C2" s="276"/>
    </row>
    <row r="3" spans="1:7" ht="15.75" thickBot="1">
      <c r="A3" s="33"/>
      <c r="B3" s="58"/>
      <c r="C3" s="67" t="s">
        <v>1</v>
      </c>
    </row>
    <row r="4" spans="1:7" ht="15.75" thickBot="1">
      <c r="A4" s="68" t="s">
        <v>8</v>
      </c>
      <c r="B4" s="69" t="s">
        <v>67</v>
      </c>
      <c r="C4" s="70" t="s">
        <v>284</v>
      </c>
    </row>
    <row r="5" spans="1:7" ht="15.75" thickBot="1">
      <c r="A5" s="71"/>
      <c r="B5" s="57" t="s">
        <v>2</v>
      </c>
      <c r="C5" s="88" t="s">
        <v>3</v>
      </c>
    </row>
    <row r="6" spans="1:7" ht="45.75" customHeight="1">
      <c r="A6" s="72" t="s">
        <v>56</v>
      </c>
      <c r="B6" s="55" t="s">
        <v>68</v>
      </c>
      <c r="C6" s="76">
        <v>38100000</v>
      </c>
    </row>
    <row r="7" spans="1:7" ht="72.75">
      <c r="A7" s="73" t="s">
        <v>58</v>
      </c>
      <c r="B7" s="83" t="s">
        <v>69</v>
      </c>
      <c r="C7" s="77"/>
    </row>
    <row r="8" spans="1:7" ht="24.75">
      <c r="A8" s="73" t="s">
        <v>59</v>
      </c>
      <c r="B8" s="84" t="s">
        <v>70</v>
      </c>
      <c r="C8" s="77"/>
    </row>
    <row r="9" spans="1:7" ht="72.75">
      <c r="A9" s="73" t="s">
        <v>60</v>
      </c>
      <c r="B9" s="84" t="s">
        <v>71</v>
      </c>
      <c r="C9" s="77"/>
    </row>
    <row r="10" spans="1:7" ht="24.75">
      <c r="A10" s="74" t="s">
        <v>61</v>
      </c>
      <c r="B10" s="84" t="s">
        <v>72</v>
      </c>
      <c r="C10" s="78"/>
    </row>
    <row r="11" spans="1:7" ht="37.5" thickBot="1">
      <c r="A11" s="73" t="s">
        <v>62</v>
      </c>
      <c r="B11" s="85" t="s">
        <v>73</v>
      </c>
      <c r="C11" s="77"/>
    </row>
    <row r="12" spans="1:7" ht="15.75" thickBot="1">
      <c r="A12" s="286" t="s">
        <v>74</v>
      </c>
      <c r="B12" s="287"/>
      <c r="C12" s="75">
        <f>SUM(C6:C11)</f>
        <v>38100000</v>
      </c>
    </row>
    <row r="13" spans="1:7" ht="30" customHeight="1">
      <c r="A13" s="285" t="s">
        <v>75</v>
      </c>
      <c r="B13" s="285"/>
      <c r="C13" s="285"/>
    </row>
  </sheetData>
  <mergeCells count="4">
    <mergeCell ref="A13:C13"/>
    <mergeCell ref="A1:D1"/>
    <mergeCell ref="A2:C2"/>
    <mergeCell ref="A12:B1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>
      <selection activeCell="G4" sqref="G4"/>
    </sheetView>
  </sheetViews>
  <sheetFormatPr defaultRowHeight="15"/>
  <cols>
    <col min="1" max="1" width="30.140625" customWidth="1"/>
    <col min="2" max="2" width="12" customWidth="1"/>
    <col min="4" max="4" width="12.42578125" customWidth="1"/>
    <col min="5" max="5" width="12.7109375" customWidth="1"/>
    <col min="6" max="6" width="11.140625" customWidth="1"/>
  </cols>
  <sheetData>
    <row r="1" spans="1:7">
      <c r="A1" s="53" t="s">
        <v>270</v>
      </c>
      <c r="B1" s="53"/>
      <c r="C1" s="53"/>
      <c r="D1" s="53"/>
      <c r="E1" s="53"/>
      <c r="F1" s="53"/>
      <c r="G1" s="3"/>
    </row>
    <row r="2" spans="1:7" ht="15.75">
      <c r="A2" s="288" t="s">
        <v>76</v>
      </c>
      <c r="B2" s="288"/>
      <c r="C2" s="288"/>
      <c r="D2" s="288"/>
      <c r="E2" s="288"/>
      <c r="F2" s="288"/>
    </row>
    <row r="3" spans="1:7" ht="15.75" thickBot="1">
      <c r="A3" s="54"/>
      <c r="B3" s="89"/>
      <c r="C3" s="89"/>
      <c r="D3" s="89"/>
      <c r="E3" s="90" t="s">
        <v>1</v>
      </c>
    </row>
    <row r="4" spans="1:7" ht="60.75" thickBot="1">
      <c r="A4" s="91" t="s">
        <v>77</v>
      </c>
      <c r="B4" s="92" t="s">
        <v>78</v>
      </c>
      <c r="C4" s="92" t="s">
        <v>79</v>
      </c>
      <c r="D4" s="92" t="s">
        <v>82</v>
      </c>
      <c r="E4" s="92" t="s">
        <v>285</v>
      </c>
    </row>
    <row r="5" spans="1:7" ht="15.75" thickBot="1">
      <c r="A5" s="93" t="s">
        <v>2</v>
      </c>
      <c r="B5" s="94" t="s">
        <v>3</v>
      </c>
      <c r="C5" s="94" t="s">
        <v>4</v>
      </c>
      <c r="D5" s="94" t="s">
        <v>5</v>
      </c>
      <c r="E5" s="94" t="s">
        <v>6</v>
      </c>
    </row>
    <row r="6" spans="1:7">
      <c r="A6" s="95" t="s">
        <v>248</v>
      </c>
      <c r="B6" s="96">
        <v>1270000</v>
      </c>
      <c r="C6" s="97" t="s">
        <v>286</v>
      </c>
      <c r="D6" s="96"/>
      <c r="E6" s="96">
        <v>1270000</v>
      </c>
    </row>
    <row r="7" spans="1:7">
      <c r="A7" s="95"/>
      <c r="B7" s="96"/>
      <c r="C7" s="97"/>
      <c r="D7" s="96"/>
      <c r="E7" s="96"/>
    </row>
    <row r="8" spans="1:7">
      <c r="A8" s="95"/>
      <c r="B8" s="96"/>
      <c r="C8" s="97"/>
      <c r="D8" s="96"/>
      <c r="E8" s="96"/>
    </row>
    <row r="9" spans="1:7">
      <c r="A9" s="98"/>
      <c r="B9" s="96"/>
      <c r="C9" s="97"/>
      <c r="D9" s="96"/>
      <c r="E9" s="96"/>
    </row>
    <row r="10" spans="1:7">
      <c r="A10" s="95"/>
      <c r="B10" s="96"/>
      <c r="C10" s="97"/>
      <c r="D10" s="96"/>
      <c r="E10" s="96"/>
    </row>
    <row r="11" spans="1:7">
      <c r="A11" s="98"/>
      <c r="B11" s="96"/>
      <c r="C11" s="97"/>
      <c r="D11" s="96"/>
      <c r="E11" s="96"/>
    </row>
    <row r="12" spans="1:7">
      <c r="A12" s="95"/>
      <c r="B12" s="96"/>
      <c r="C12" s="97"/>
      <c r="D12" s="96"/>
      <c r="E12" s="96"/>
    </row>
    <row r="13" spans="1:7">
      <c r="A13" s="95"/>
      <c r="B13" s="96"/>
      <c r="C13" s="97"/>
      <c r="D13" s="96"/>
      <c r="E13" s="96"/>
    </row>
    <row r="14" spans="1:7">
      <c r="A14" s="95"/>
      <c r="B14" s="96"/>
      <c r="C14" s="97"/>
      <c r="D14" s="96"/>
      <c r="E14" s="96"/>
    </row>
    <row r="15" spans="1:7">
      <c r="A15" s="95"/>
      <c r="B15" s="96"/>
      <c r="C15" s="97"/>
      <c r="D15" s="96"/>
      <c r="E15" s="96"/>
    </row>
    <row r="16" spans="1:7">
      <c r="A16" s="95"/>
      <c r="B16" s="96"/>
      <c r="C16" s="97"/>
      <c r="D16" s="96"/>
      <c r="E16" s="96"/>
    </row>
    <row r="17" spans="1:5">
      <c r="A17" s="95"/>
      <c r="B17" s="96"/>
      <c r="C17" s="97"/>
      <c r="D17" s="96"/>
      <c r="E17" s="96"/>
    </row>
    <row r="18" spans="1:5">
      <c r="A18" s="95"/>
      <c r="B18" s="96"/>
      <c r="C18" s="97"/>
      <c r="D18" s="96"/>
      <c r="E18" s="96"/>
    </row>
    <row r="19" spans="1:5">
      <c r="A19" s="95"/>
      <c r="B19" s="96"/>
      <c r="C19" s="97"/>
      <c r="D19" s="96"/>
      <c r="E19" s="96"/>
    </row>
    <row r="20" spans="1:5">
      <c r="A20" s="95"/>
      <c r="B20" s="96"/>
      <c r="C20" s="97"/>
      <c r="D20" s="96"/>
      <c r="E20" s="96"/>
    </row>
    <row r="21" spans="1:5">
      <c r="A21" s="95"/>
      <c r="B21" s="96"/>
      <c r="C21" s="97"/>
      <c r="D21" s="96"/>
      <c r="E21" s="96"/>
    </row>
    <row r="22" spans="1:5">
      <c r="A22" s="95"/>
      <c r="B22" s="96"/>
      <c r="C22" s="97"/>
      <c r="D22" s="96"/>
      <c r="E22" s="96"/>
    </row>
    <row r="23" spans="1:5" ht="15.75" thickBot="1">
      <c r="A23" s="99"/>
      <c r="B23" s="100"/>
      <c r="C23" s="101"/>
      <c r="D23" s="100"/>
      <c r="E23" s="100"/>
    </row>
    <row r="24" spans="1:5" ht="15.75" thickBot="1">
      <c r="A24" s="102" t="s">
        <v>80</v>
      </c>
      <c r="B24" s="103">
        <f>SUM(B6:B23)</f>
        <v>1270000</v>
      </c>
      <c r="C24" s="104"/>
      <c r="D24" s="103">
        <f>SUM(D6:D23)</f>
        <v>0</v>
      </c>
      <c r="E24" s="103">
        <f>SUM(E6:E23)</f>
        <v>1270000</v>
      </c>
    </row>
  </sheetData>
  <mergeCells count="1">
    <mergeCell ref="A2:F2"/>
  </mergeCells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"/>
  <sheetViews>
    <sheetView workbookViewId="0">
      <selection activeCell="A2" sqref="A2:F2"/>
    </sheetView>
  </sheetViews>
  <sheetFormatPr defaultRowHeight="15"/>
  <cols>
    <col min="1" max="1" width="11.85546875" customWidth="1"/>
    <col min="3" max="3" width="16.85546875" customWidth="1"/>
    <col min="5" max="5" width="15.42578125" customWidth="1"/>
    <col min="6" max="6" width="14.7109375" customWidth="1"/>
  </cols>
  <sheetData>
    <row r="1" spans="1:7">
      <c r="A1" s="53" t="s">
        <v>271</v>
      </c>
      <c r="B1" s="53"/>
      <c r="C1" s="53"/>
      <c r="D1" s="53"/>
      <c r="E1" s="53"/>
      <c r="F1" s="53"/>
      <c r="G1" s="3"/>
    </row>
    <row r="2" spans="1:7" ht="15.75">
      <c r="A2" s="288" t="s">
        <v>83</v>
      </c>
      <c r="B2" s="288"/>
      <c r="C2" s="288"/>
      <c r="D2" s="288"/>
      <c r="E2" s="288"/>
      <c r="F2" s="288"/>
    </row>
    <row r="3" spans="1:7" ht="15.75" thickBot="1">
      <c r="A3" s="54"/>
      <c r="B3" s="89"/>
      <c r="C3" s="89"/>
      <c r="D3" s="89"/>
      <c r="E3" s="90" t="s">
        <v>1</v>
      </c>
    </row>
    <row r="4" spans="1:7" ht="48.75" thickBot="1">
      <c r="A4" s="91" t="s">
        <v>84</v>
      </c>
      <c r="B4" s="92" t="s">
        <v>78</v>
      </c>
      <c r="C4" s="92" t="s">
        <v>79</v>
      </c>
      <c r="D4" s="92" t="s">
        <v>287</v>
      </c>
      <c r="E4" s="92" t="s">
        <v>285</v>
      </c>
    </row>
    <row r="5" spans="1:7" ht="15.75" thickBot="1">
      <c r="A5" s="93" t="s">
        <v>2</v>
      </c>
      <c r="B5" s="94" t="s">
        <v>3</v>
      </c>
      <c r="C5" s="94" t="s">
        <v>4</v>
      </c>
      <c r="D5" s="94" t="s">
        <v>5</v>
      </c>
      <c r="E5" s="94" t="s">
        <v>6</v>
      </c>
    </row>
    <row r="6" spans="1:7">
      <c r="A6" s="95" t="s">
        <v>288</v>
      </c>
      <c r="B6" s="96">
        <v>89671000</v>
      </c>
      <c r="C6" s="97" t="s">
        <v>286</v>
      </c>
      <c r="D6" s="96"/>
      <c r="E6" s="96">
        <v>89671000</v>
      </c>
    </row>
    <row r="7" spans="1:7">
      <c r="A7" s="95"/>
      <c r="B7" s="96"/>
      <c r="C7" s="97"/>
      <c r="D7" s="96"/>
      <c r="E7" s="96"/>
    </row>
    <row r="8" spans="1:7">
      <c r="A8" s="105"/>
      <c r="B8" s="106"/>
      <c r="C8" s="107"/>
      <c r="D8" s="106"/>
      <c r="E8" s="106"/>
    </row>
    <row r="9" spans="1:7">
      <c r="A9" s="105"/>
      <c r="B9" s="106"/>
      <c r="C9" s="107"/>
      <c r="D9" s="106"/>
      <c r="E9" s="106"/>
    </row>
    <row r="10" spans="1:7">
      <c r="A10" s="105"/>
      <c r="B10" s="106"/>
      <c r="C10" s="107"/>
      <c r="D10" s="106"/>
      <c r="E10" s="106"/>
    </row>
    <row r="11" spans="1:7">
      <c r="A11" s="105"/>
      <c r="B11" s="106"/>
      <c r="C11" s="107"/>
      <c r="D11" s="106"/>
      <c r="E11" s="106"/>
    </row>
    <row r="12" spans="1:7">
      <c r="A12" s="105"/>
      <c r="B12" s="106"/>
      <c r="C12" s="107"/>
      <c r="D12" s="106"/>
      <c r="E12" s="106"/>
    </row>
    <row r="13" spans="1:7">
      <c r="A13" s="105"/>
      <c r="B13" s="106"/>
      <c r="C13" s="107"/>
      <c r="D13" s="106"/>
      <c r="E13" s="106"/>
    </row>
    <row r="14" spans="1:7">
      <c r="A14" s="105"/>
      <c r="B14" s="106"/>
      <c r="C14" s="107"/>
      <c r="D14" s="106"/>
      <c r="E14" s="106"/>
    </row>
    <row r="15" spans="1:7">
      <c r="A15" s="105"/>
      <c r="B15" s="106"/>
      <c r="C15" s="107"/>
      <c r="D15" s="106"/>
      <c r="E15" s="106"/>
    </row>
    <row r="16" spans="1:7">
      <c r="A16" s="105"/>
      <c r="B16" s="106"/>
      <c r="C16" s="107"/>
      <c r="D16" s="106"/>
      <c r="E16" s="106"/>
    </row>
    <row r="17" spans="1:5">
      <c r="A17" s="105"/>
      <c r="B17" s="106"/>
      <c r="C17" s="107"/>
      <c r="D17" s="106"/>
      <c r="E17" s="106"/>
    </row>
    <row r="18" spans="1:5">
      <c r="A18" s="105"/>
      <c r="B18" s="106"/>
      <c r="C18" s="107"/>
      <c r="D18" s="106"/>
      <c r="E18" s="106"/>
    </row>
    <row r="19" spans="1:5">
      <c r="A19" s="105"/>
      <c r="B19" s="106"/>
      <c r="C19" s="107"/>
      <c r="D19" s="106"/>
      <c r="E19" s="106"/>
    </row>
    <row r="20" spans="1:5">
      <c r="A20" s="105"/>
      <c r="B20" s="106"/>
      <c r="C20" s="107"/>
      <c r="D20" s="106"/>
      <c r="E20" s="106"/>
    </row>
    <row r="21" spans="1:5">
      <c r="A21" s="105"/>
      <c r="B21" s="106"/>
      <c r="C21" s="107"/>
      <c r="D21" s="106"/>
      <c r="E21" s="106"/>
    </row>
    <row r="22" spans="1:5">
      <c r="A22" s="105"/>
      <c r="B22" s="106"/>
      <c r="C22" s="107"/>
      <c r="D22" s="106"/>
      <c r="E22" s="106"/>
    </row>
    <row r="23" spans="1:5" ht="15.75" thickBot="1">
      <c r="A23" s="108"/>
      <c r="B23" s="109"/>
      <c r="C23" s="110"/>
      <c r="D23" s="109"/>
      <c r="E23" s="109"/>
    </row>
    <row r="24" spans="1:5" ht="15.75" thickBot="1">
      <c r="A24" s="102" t="s">
        <v>80</v>
      </c>
      <c r="B24" s="111">
        <f>SUM(B6:B23)</f>
        <v>89671000</v>
      </c>
      <c r="C24" s="112"/>
      <c r="D24" s="111">
        <f>SUM(D6:D23)</f>
        <v>0</v>
      </c>
      <c r="E24" s="111">
        <f>SUM(E6:E23)</f>
        <v>89671000</v>
      </c>
    </row>
  </sheetData>
  <mergeCells count="1">
    <mergeCell ref="A2:F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Konszolidált</vt:lpstr>
      <vt:lpstr>Mérleg</vt:lpstr>
      <vt:lpstr>Kötelező</vt:lpstr>
      <vt:lpstr>Önként vállalt</vt:lpstr>
      <vt:lpstr>Államigazgatási</vt:lpstr>
      <vt:lpstr>Adosságot keletkeztető ügyel</vt:lpstr>
      <vt:lpstr>Saját bevételek bemutatása</vt:lpstr>
      <vt:lpstr>Beruhási kiadások bemutatása</vt:lpstr>
      <vt:lpstr>Felújítások bemutatása</vt:lpstr>
      <vt:lpstr>EU-s támogatások</vt:lpstr>
      <vt:lpstr>Óvoda</vt:lpstr>
      <vt:lpstr>Kitekintő határozat</vt:lpstr>
      <vt:lpstr>Likviditási terv</vt:lpstr>
      <vt:lpstr>Adott támogatások bemutatása</vt:lpstr>
      <vt:lpstr>12. tartozásállomány</vt:lpstr>
      <vt:lpstr>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Albrechtné Réfi Andrea</cp:lastModifiedBy>
  <cp:lastPrinted>2020-06-10T09:40:11Z</cp:lastPrinted>
  <dcterms:created xsi:type="dcterms:W3CDTF">2018-02-13T13:16:48Z</dcterms:created>
  <dcterms:modified xsi:type="dcterms:W3CDTF">2020-06-10T12:16:21Z</dcterms:modified>
</cp:coreProperties>
</file>