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broczkib\Documents\2020. évi költségvetés\"/>
    </mc:Choice>
  </mc:AlternateContent>
  <xr:revisionPtr revIDLastSave="0" documentId="13_ncr:1_{BBB41658-B889-469F-9DE7-EAE8D0DD9950}" xr6:coauthVersionLast="45" xr6:coauthVersionMax="45" xr10:uidLastSave="{00000000-0000-0000-0000-000000000000}"/>
  <bookViews>
    <workbookView xWindow="-120" yWindow="-120" windowWidth="29040" windowHeight="15840" activeTab="1" xr2:uid="{A6EFA024-DBCA-426B-8330-81DE19BF332D}"/>
  </bookViews>
  <sheets>
    <sheet name="Munka1" sheetId="1" r:id="rId1"/>
    <sheet name="Munka2" sheetId="2" r:id="rId2"/>
  </sheets>
  <externalReferences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1" i="1" l="1"/>
  <c r="G111" i="1"/>
  <c r="D111" i="1"/>
  <c r="M110" i="1"/>
  <c r="K110" i="1"/>
  <c r="I110" i="1" s="1"/>
  <c r="H110" i="1"/>
  <c r="N110" i="1" s="1"/>
  <c r="F110" i="1"/>
  <c r="E110" i="1"/>
  <c r="C110" i="1" s="1"/>
  <c r="M109" i="1"/>
  <c r="K109" i="1"/>
  <c r="I109" i="1" s="1"/>
  <c r="H109" i="1"/>
  <c r="F109" i="1"/>
  <c r="E109" i="1"/>
  <c r="C109" i="1" s="1"/>
  <c r="M108" i="1"/>
  <c r="M111" i="1" s="1"/>
  <c r="K108" i="1"/>
  <c r="I108" i="1"/>
  <c r="H108" i="1"/>
  <c r="F108" i="1"/>
  <c r="E108" i="1"/>
  <c r="J107" i="1"/>
  <c r="G107" i="1"/>
  <c r="D107" i="1"/>
  <c r="M106" i="1"/>
  <c r="M107" i="1" s="1"/>
  <c r="K106" i="1"/>
  <c r="K107" i="1" s="1"/>
  <c r="H106" i="1"/>
  <c r="H107" i="1" s="1"/>
  <c r="F106" i="1"/>
  <c r="E106" i="1"/>
  <c r="E107" i="1" s="1"/>
  <c r="M104" i="1"/>
  <c r="K104" i="1"/>
  <c r="I104" i="1" s="1"/>
  <c r="H104" i="1"/>
  <c r="F104" i="1"/>
  <c r="E104" i="1"/>
  <c r="C104" i="1" s="1"/>
  <c r="N103" i="1"/>
  <c r="M103" i="1"/>
  <c r="L103" i="1"/>
  <c r="K103" i="1"/>
  <c r="J103" i="1"/>
  <c r="J105" i="1" s="1"/>
  <c r="I103" i="1"/>
  <c r="H103" i="1"/>
  <c r="G103" i="1"/>
  <c r="G105" i="1" s="1"/>
  <c r="F103" i="1"/>
  <c r="E103" i="1"/>
  <c r="D103" i="1"/>
  <c r="D105" i="1" s="1"/>
  <c r="C103" i="1"/>
  <c r="M102" i="1"/>
  <c r="M105" i="1" s="1"/>
  <c r="K102" i="1"/>
  <c r="I102" i="1" s="1"/>
  <c r="H102" i="1"/>
  <c r="F102" i="1"/>
  <c r="E102" i="1"/>
  <c r="E105" i="1" s="1"/>
  <c r="J101" i="1"/>
  <c r="G101" i="1"/>
  <c r="D101" i="1"/>
  <c r="M100" i="1"/>
  <c r="K100" i="1"/>
  <c r="I100" i="1" s="1"/>
  <c r="H100" i="1"/>
  <c r="N100" i="1" s="1"/>
  <c r="F100" i="1"/>
  <c r="E100" i="1"/>
  <c r="C100" i="1" s="1"/>
  <c r="M99" i="1"/>
  <c r="K99" i="1"/>
  <c r="I99" i="1" s="1"/>
  <c r="H99" i="1"/>
  <c r="F99" i="1"/>
  <c r="E99" i="1"/>
  <c r="C99" i="1" s="1"/>
  <c r="M98" i="1"/>
  <c r="K98" i="1"/>
  <c r="I98" i="1" s="1"/>
  <c r="H98" i="1"/>
  <c r="N98" i="1" s="1"/>
  <c r="F98" i="1"/>
  <c r="E98" i="1"/>
  <c r="C98" i="1" s="1"/>
  <c r="M97" i="1"/>
  <c r="K97" i="1"/>
  <c r="I97" i="1" s="1"/>
  <c r="H97" i="1"/>
  <c r="F97" i="1"/>
  <c r="E97" i="1"/>
  <c r="C97" i="1" s="1"/>
  <c r="M96" i="1"/>
  <c r="K96" i="1"/>
  <c r="I96" i="1"/>
  <c r="H96" i="1"/>
  <c r="N96" i="1" s="1"/>
  <c r="F96" i="1"/>
  <c r="E96" i="1"/>
  <c r="C96" i="1"/>
  <c r="M95" i="1"/>
  <c r="K95" i="1"/>
  <c r="I95" i="1" s="1"/>
  <c r="H95" i="1"/>
  <c r="F95" i="1"/>
  <c r="E95" i="1"/>
  <c r="C95" i="1" s="1"/>
  <c r="M94" i="1"/>
  <c r="K94" i="1"/>
  <c r="I94" i="1"/>
  <c r="H94" i="1"/>
  <c r="N94" i="1" s="1"/>
  <c r="F94" i="1"/>
  <c r="E94" i="1"/>
  <c r="C94" i="1"/>
  <c r="M93" i="1"/>
  <c r="M101" i="1" s="1"/>
  <c r="K93" i="1"/>
  <c r="H93" i="1"/>
  <c r="F93" i="1"/>
  <c r="E93" i="1"/>
  <c r="C93" i="1" s="1"/>
  <c r="J92" i="1"/>
  <c r="G92" i="1"/>
  <c r="F92" i="1"/>
  <c r="D92" i="1"/>
  <c r="M91" i="1"/>
  <c r="K91" i="1"/>
  <c r="I91" i="1"/>
  <c r="L91" i="1" s="1"/>
  <c r="H91" i="1"/>
  <c r="E91" i="1"/>
  <c r="C91" i="1" s="1"/>
  <c r="M90" i="1"/>
  <c r="K90" i="1"/>
  <c r="I90" i="1" s="1"/>
  <c r="H90" i="1"/>
  <c r="N90" i="1" s="1"/>
  <c r="E90" i="1"/>
  <c r="C90" i="1" s="1"/>
  <c r="M89" i="1"/>
  <c r="K89" i="1"/>
  <c r="I89" i="1"/>
  <c r="L89" i="1" s="1"/>
  <c r="H89" i="1"/>
  <c r="N89" i="1" s="1"/>
  <c r="E89" i="1"/>
  <c r="C89" i="1" s="1"/>
  <c r="M88" i="1"/>
  <c r="K88" i="1"/>
  <c r="I88" i="1" s="1"/>
  <c r="H88" i="1"/>
  <c r="N88" i="1" s="1"/>
  <c r="E88" i="1"/>
  <c r="C88" i="1" s="1"/>
  <c r="M87" i="1"/>
  <c r="K87" i="1"/>
  <c r="I87" i="1"/>
  <c r="L87" i="1" s="1"/>
  <c r="H87" i="1"/>
  <c r="N87" i="1" s="1"/>
  <c r="E87" i="1"/>
  <c r="C87" i="1" s="1"/>
  <c r="M86" i="1"/>
  <c r="K86" i="1"/>
  <c r="I86" i="1" s="1"/>
  <c r="H86" i="1"/>
  <c r="N86" i="1" s="1"/>
  <c r="E86" i="1"/>
  <c r="C86" i="1" s="1"/>
  <c r="M85" i="1"/>
  <c r="M92" i="1" s="1"/>
  <c r="K85" i="1"/>
  <c r="I85" i="1"/>
  <c r="H85" i="1"/>
  <c r="H92" i="1" s="1"/>
  <c r="E85" i="1"/>
  <c r="C85" i="1" s="1"/>
  <c r="J84" i="1"/>
  <c r="G84" i="1"/>
  <c r="F84" i="1"/>
  <c r="D84" i="1"/>
  <c r="D112" i="1" s="1"/>
  <c r="M83" i="1"/>
  <c r="K83" i="1"/>
  <c r="I83" i="1" s="1"/>
  <c r="L83" i="1" s="1"/>
  <c r="H83" i="1"/>
  <c r="N83" i="1" s="1"/>
  <c r="E83" i="1"/>
  <c r="C83" i="1"/>
  <c r="M82" i="1"/>
  <c r="M84" i="1" s="1"/>
  <c r="K82" i="1"/>
  <c r="I82" i="1"/>
  <c r="L82" i="1" s="1"/>
  <c r="H82" i="1"/>
  <c r="H84" i="1" s="1"/>
  <c r="E82" i="1"/>
  <c r="C82" i="1"/>
  <c r="J81" i="1"/>
  <c r="G81" i="1"/>
  <c r="D81" i="1"/>
  <c r="M80" i="1"/>
  <c r="K80" i="1"/>
  <c r="I80" i="1" s="1"/>
  <c r="H80" i="1"/>
  <c r="F80" i="1"/>
  <c r="E80" i="1"/>
  <c r="C80" i="1" s="1"/>
  <c r="M79" i="1"/>
  <c r="K79" i="1"/>
  <c r="I79" i="1" s="1"/>
  <c r="H79" i="1"/>
  <c r="N79" i="1" s="1"/>
  <c r="F79" i="1"/>
  <c r="E79" i="1"/>
  <c r="C79" i="1" s="1"/>
  <c r="M78" i="1"/>
  <c r="K78" i="1"/>
  <c r="I78" i="1" s="1"/>
  <c r="H78" i="1"/>
  <c r="F78" i="1"/>
  <c r="E78" i="1"/>
  <c r="C78" i="1" s="1"/>
  <c r="M77" i="1"/>
  <c r="K77" i="1"/>
  <c r="I77" i="1" s="1"/>
  <c r="H77" i="1"/>
  <c r="N77" i="1" s="1"/>
  <c r="F77" i="1"/>
  <c r="E77" i="1"/>
  <c r="C77" i="1" s="1"/>
  <c r="M76" i="1"/>
  <c r="K76" i="1"/>
  <c r="I76" i="1" s="1"/>
  <c r="H76" i="1"/>
  <c r="F76" i="1"/>
  <c r="E76" i="1"/>
  <c r="N76" i="1" s="1"/>
  <c r="M75" i="1"/>
  <c r="M81" i="1" s="1"/>
  <c r="K75" i="1"/>
  <c r="H75" i="1"/>
  <c r="H81" i="1" s="1"/>
  <c r="E75" i="1"/>
  <c r="C75" i="1" s="1"/>
  <c r="J56" i="1"/>
  <c r="G56" i="1"/>
  <c r="F56" i="1"/>
  <c r="D56" i="1"/>
  <c r="M55" i="1"/>
  <c r="K55" i="1"/>
  <c r="K56" i="1" s="1"/>
  <c r="H55" i="1"/>
  <c r="H56" i="1" s="1"/>
  <c r="E55" i="1"/>
  <c r="M54" i="1"/>
  <c r="M56" i="1" s="1"/>
  <c r="E54" i="1"/>
  <c r="E56" i="1" s="1"/>
  <c r="J53" i="1"/>
  <c r="G53" i="1"/>
  <c r="F53" i="1"/>
  <c r="D53" i="1"/>
  <c r="M52" i="1"/>
  <c r="M53" i="1" s="1"/>
  <c r="K52" i="1"/>
  <c r="K53" i="1" s="1"/>
  <c r="H52" i="1"/>
  <c r="H53" i="1" s="1"/>
  <c r="E52" i="1"/>
  <c r="E53" i="1" s="1"/>
  <c r="J51" i="1"/>
  <c r="G51" i="1"/>
  <c r="D51" i="1"/>
  <c r="M50" i="1"/>
  <c r="K50" i="1"/>
  <c r="I50" i="1" s="1"/>
  <c r="H50" i="1"/>
  <c r="N50" i="1" s="1"/>
  <c r="F50" i="1"/>
  <c r="E50" i="1"/>
  <c r="C50" i="1" s="1"/>
  <c r="M49" i="1"/>
  <c r="K49" i="1"/>
  <c r="I49" i="1" s="1"/>
  <c r="H49" i="1"/>
  <c r="F49" i="1"/>
  <c r="E49" i="1"/>
  <c r="C49" i="1" s="1"/>
  <c r="M48" i="1"/>
  <c r="M51" i="1" s="1"/>
  <c r="K48" i="1"/>
  <c r="I48" i="1" s="1"/>
  <c r="H48" i="1"/>
  <c r="H51" i="1" s="1"/>
  <c r="F48" i="1"/>
  <c r="E48" i="1"/>
  <c r="J47" i="1"/>
  <c r="G47" i="1"/>
  <c r="D47" i="1"/>
  <c r="M46" i="1"/>
  <c r="K46" i="1"/>
  <c r="I46" i="1"/>
  <c r="H46" i="1"/>
  <c r="F46" i="1"/>
  <c r="E46" i="1"/>
  <c r="C46" i="1"/>
  <c r="M45" i="1"/>
  <c r="K45" i="1"/>
  <c r="I45" i="1" s="1"/>
  <c r="H45" i="1"/>
  <c r="N45" i="1" s="1"/>
  <c r="F45" i="1"/>
  <c r="E45" i="1"/>
  <c r="C45" i="1" s="1"/>
  <c r="M44" i="1"/>
  <c r="K44" i="1"/>
  <c r="I44" i="1" s="1"/>
  <c r="H44" i="1"/>
  <c r="N44" i="1" s="1"/>
  <c r="F44" i="1"/>
  <c r="E44" i="1"/>
  <c r="C44" i="1" s="1"/>
  <c r="M43" i="1"/>
  <c r="M47" i="1" s="1"/>
  <c r="K43" i="1"/>
  <c r="H43" i="1"/>
  <c r="H47" i="1" s="1"/>
  <c r="F43" i="1"/>
  <c r="E43" i="1"/>
  <c r="C43" i="1" s="1"/>
  <c r="J42" i="1"/>
  <c r="G42" i="1"/>
  <c r="F42" i="1"/>
  <c r="D42" i="1"/>
  <c r="M41" i="1"/>
  <c r="K41" i="1"/>
  <c r="I41" i="1" s="1"/>
  <c r="L41" i="1" s="1"/>
  <c r="H41" i="1"/>
  <c r="E41" i="1"/>
  <c r="M40" i="1"/>
  <c r="K40" i="1"/>
  <c r="I40" i="1" s="1"/>
  <c r="H40" i="1"/>
  <c r="E40" i="1"/>
  <c r="C40" i="1"/>
  <c r="M39" i="1"/>
  <c r="K39" i="1"/>
  <c r="I39" i="1" s="1"/>
  <c r="L39" i="1" s="1"/>
  <c r="H39" i="1"/>
  <c r="E39" i="1"/>
  <c r="M38" i="1"/>
  <c r="K38" i="1"/>
  <c r="I38" i="1"/>
  <c r="H38" i="1"/>
  <c r="H42" i="1" s="1"/>
  <c r="E38" i="1"/>
  <c r="M37" i="1"/>
  <c r="M42" i="1" s="1"/>
  <c r="K37" i="1"/>
  <c r="K42" i="1" s="1"/>
  <c r="E37" i="1"/>
  <c r="J36" i="1"/>
  <c r="H36" i="1"/>
  <c r="G36" i="1"/>
  <c r="F36" i="1"/>
  <c r="D36" i="1"/>
  <c r="M35" i="1"/>
  <c r="M36" i="1" s="1"/>
  <c r="K35" i="1"/>
  <c r="K36" i="1" s="1"/>
  <c r="H35" i="1"/>
  <c r="E35" i="1"/>
  <c r="C35" i="1" s="1"/>
  <c r="J34" i="1"/>
  <c r="G34" i="1"/>
  <c r="D34" i="1"/>
  <c r="M33" i="1"/>
  <c r="K33" i="1"/>
  <c r="I33" i="1"/>
  <c r="H33" i="1"/>
  <c r="N33" i="1" s="1"/>
  <c r="F33" i="1"/>
  <c r="E33" i="1"/>
  <c r="C33" i="1"/>
  <c r="M32" i="1"/>
  <c r="K32" i="1"/>
  <c r="I32" i="1" s="1"/>
  <c r="H32" i="1"/>
  <c r="F32" i="1"/>
  <c r="E32" i="1"/>
  <c r="C32" i="1" s="1"/>
  <c r="M31" i="1"/>
  <c r="K31" i="1"/>
  <c r="I31" i="1"/>
  <c r="H31" i="1"/>
  <c r="N31" i="1" s="1"/>
  <c r="F31" i="1"/>
  <c r="E31" i="1"/>
  <c r="C31" i="1"/>
  <c r="M30" i="1"/>
  <c r="K30" i="1"/>
  <c r="I30" i="1" s="1"/>
  <c r="H30" i="1"/>
  <c r="N30" i="1" s="1"/>
  <c r="F30" i="1"/>
  <c r="E30" i="1"/>
  <c r="C30" i="1" s="1"/>
  <c r="M29" i="1"/>
  <c r="K29" i="1"/>
  <c r="I29" i="1" s="1"/>
  <c r="H29" i="1"/>
  <c r="N29" i="1" s="1"/>
  <c r="F29" i="1"/>
  <c r="E29" i="1"/>
  <c r="C29" i="1" s="1"/>
  <c r="M28" i="1"/>
  <c r="K28" i="1"/>
  <c r="I28" i="1" s="1"/>
  <c r="H28" i="1"/>
  <c r="F28" i="1"/>
  <c r="E28" i="1"/>
  <c r="C28" i="1" s="1"/>
  <c r="M27" i="1"/>
  <c r="K27" i="1"/>
  <c r="I27" i="1" s="1"/>
  <c r="H27" i="1"/>
  <c r="N27" i="1" s="1"/>
  <c r="F27" i="1"/>
  <c r="E27" i="1"/>
  <c r="C27" i="1" s="1"/>
  <c r="M26" i="1"/>
  <c r="K26" i="1"/>
  <c r="I26" i="1" s="1"/>
  <c r="H26" i="1"/>
  <c r="F26" i="1"/>
  <c r="E26" i="1"/>
  <c r="C26" i="1" s="1"/>
  <c r="M25" i="1"/>
  <c r="K25" i="1"/>
  <c r="I25" i="1"/>
  <c r="H25" i="1"/>
  <c r="N25" i="1" s="1"/>
  <c r="F25" i="1"/>
  <c r="E25" i="1"/>
  <c r="C25" i="1"/>
  <c r="M24" i="1"/>
  <c r="K24" i="1"/>
  <c r="I24" i="1" s="1"/>
  <c r="H24" i="1"/>
  <c r="F24" i="1"/>
  <c r="E24" i="1"/>
  <c r="C24" i="1" s="1"/>
  <c r="M23" i="1"/>
  <c r="K23" i="1"/>
  <c r="I23" i="1"/>
  <c r="H23" i="1"/>
  <c r="N23" i="1" s="1"/>
  <c r="F23" i="1"/>
  <c r="E23" i="1"/>
  <c r="C23" i="1"/>
  <c r="M22" i="1"/>
  <c r="K22" i="1"/>
  <c r="I22" i="1" s="1"/>
  <c r="H22" i="1"/>
  <c r="N22" i="1" s="1"/>
  <c r="F22" i="1"/>
  <c r="E22" i="1"/>
  <c r="C22" i="1" s="1"/>
  <c r="M21" i="1"/>
  <c r="K21" i="1"/>
  <c r="I21" i="1" s="1"/>
  <c r="H21" i="1"/>
  <c r="N21" i="1" s="1"/>
  <c r="F21" i="1"/>
  <c r="E21" i="1"/>
  <c r="C21" i="1" s="1"/>
  <c r="M20" i="1"/>
  <c r="K20" i="1"/>
  <c r="I20" i="1" s="1"/>
  <c r="H20" i="1"/>
  <c r="N20" i="1" s="1"/>
  <c r="F20" i="1"/>
  <c r="E20" i="1"/>
  <c r="C20" i="1" s="1"/>
  <c r="M19" i="1"/>
  <c r="K19" i="1"/>
  <c r="I19" i="1" s="1"/>
  <c r="H19" i="1"/>
  <c r="N19" i="1" s="1"/>
  <c r="F19" i="1"/>
  <c r="F34" i="1" s="1"/>
  <c r="E19" i="1"/>
  <c r="C19" i="1" s="1"/>
  <c r="J18" i="1"/>
  <c r="G18" i="1"/>
  <c r="D18" i="1"/>
  <c r="M17" i="1"/>
  <c r="M18" i="1" s="1"/>
  <c r="K17" i="1"/>
  <c r="K18" i="1" s="1"/>
  <c r="H17" i="1"/>
  <c r="H18" i="1" s="1"/>
  <c r="F17" i="1"/>
  <c r="E17" i="1"/>
  <c r="C17" i="1" s="1"/>
  <c r="C18" i="1" s="1"/>
  <c r="J16" i="1"/>
  <c r="G16" i="1"/>
  <c r="D16" i="1"/>
  <c r="M15" i="1"/>
  <c r="K15" i="1"/>
  <c r="I15" i="1" s="1"/>
  <c r="H15" i="1"/>
  <c r="N15" i="1" s="1"/>
  <c r="F15" i="1"/>
  <c r="E15" i="1"/>
  <c r="C15" i="1" s="1"/>
  <c r="M14" i="1"/>
  <c r="K14" i="1"/>
  <c r="I14" i="1" s="1"/>
  <c r="H14" i="1"/>
  <c r="N14" i="1" s="1"/>
  <c r="F14" i="1"/>
  <c r="E14" i="1"/>
  <c r="C14" i="1" s="1"/>
  <c r="M13" i="1"/>
  <c r="K13" i="1"/>
  <c r="I13" i="1" s="1"/>
  <c r="H13" i="1"/>
  <c r="N13" i="1" s="1"/>
  <c r="F13" i="1"/>
  <c r="E13" i="1"/>
  <c r="C13" i="1" s="1"/>
  <c r="M12" i="1"/>
  <c r="K12" i="1"/>
  <c r="I12" i="1" s="1"/>
  <c r="H12" i="1"/>
  <c r="F12" i="1"/>
  <c r="E12" i="1"/>
  <c r="C12" i="1" s="1"/>
  <c r="M11" i="1"/>
  <c r="K11" i="1"/>
  <c r="I11" i="1"/>
  <c r="H11" i="1"/>
  <c r="N11" i="1" s="1"/>
  <c r="F11" i="1"/>
  <c r="E11" i="1"/>
  <c r="C11" i="1"/>
  <c r="M10" i="1"/>
  <c r="K10" i="1"/>
  <c r="I10" i="1" s="1"/>
  <c r="H10" i="1"/>
  <c r="F10" i="1"/>
  <c r="E10" i="1"/>
  <c r="C10" i="1" s="1"/>
  <c r="M9" i="1"/>
  <c r="K9" i="1"/>
  <c r="I9" i="1"/>
  <c r="H9" i="1"/>
  <c r="N9" i="1" s="1"/>
  <c r="F9" i="1"/>
  <c r="E9" i="1"/>
  <c r="C9" i="1"/>
  <c r="M8" i="1"/>
  <c r="K8" i="1"/>
  <c r="I8" i="1" s="1"/>
  <c r="H8" i="1"/>
  <c r="N8" i="1" s="1"/>
  <c r="F8" i="1"/>
  <c r="E8" i="1"/>
  <c r="C8" i="1" s="1"/>
  <c r="M7" i="1"/>
  <c r="M16" i="1" s="1"/>
  <c r="K7" i="1"/>
  <c r="K16" i="1" s="1"/>
  <c r="H7" i="1"/>
  <c r="F7" i="1"/>
  <c r="E7" i="1"/>
  <c r="E16" i="1" s="1"/>
  <c r="N85" i="1" l="1"/>
  <c r="C101" i="1"/>
  <c r="L98" i="1"/>
  <c r="L100" i="1"/>
  <c r="L15" i="1"/>
  <c r="L21" i="1"/>
  <c r="H16" i="1"/>
  <c r="N7" i="1"/>
  <c r="L9" i="1"/>
  <c r="N10" i="1"/>
  <c r="N16" i="1" s="1"/>
  <c r="L23" i="1"/>
  <c r="N24" i="1"/>
  <c r="L31" i="1"/>
  <c r="N32" i="1"/>
  <c r="I35" i="1"/>
  <c r="I36" i="1" s="1"/>
  <c r="E42" i="1"/>
  <c r="N37" i="1"/>
  <c r="N40" i="1"/>
  <c r="C47" i="1"/>
  <c r="L46" i="1"/>
  <c r="E51" i="1"/>
  <c r="N49" i="1"/>
  <c r="C52" i="1"/>
  <c r="C53" i="1" s="1"/>
  <c r="N78" i="1"/>
  <c r="N80" i="1"/>
  <c r="E84" i="1"/>
  <c r="E112" i="1" s="1"/>
  <c r="J112" i="1"/>
  <c r="K92" i="1"/>
  <c r="H101" i="1"/>
  <c r="N95" i="1"/>
  <c r="N102" i="1"/>
  <c r="C106" i="1"/>
  <c r="C107" i="1" s="1"/>
  <c r="I106" i="1"/>
  <c r="I107" i="1" s="1"/>
  <c r="E111" i="1"/>
  <c r="K111" i="1"/>
  <c r="N109" i="1"/>
  <c r="L84" i="1"/>
  <c r="L106" i="1"/>
  <c r="L107" i="1" s="1"/>
  <c r="H111" i="1"/>
  <c r="C7" i="1"/>
  <c r="C16" i="1" s="1"/>
  <c r="I7" i="1"/>
  <c r="I16" i="1" s="1"/>
  <c r="L11" i="1"/>
  <c r="N12" i="1"/>
  <c r="L14" i="1"/>
  <c r="L20" i="1"/>
  <c r="L25" i="1"/>
  <c r="L28" i="1"/>
  <c r="L33" i="1"/>
  <c r="I37" i="1"/>
  <c r="L37" i="1" s="1"/>
  <c r="N38" i="1"/>
  <c r="L40" i="1"/>
  <c r="F47" i="1"/>
  <c r="N46" i="1"/>
  <c r="F51" i="1"/>
  <c r="C54" i="1"/>
  <c r="L54" i="1" s="1"/>
  <c r="E81" i="1"/>
  <c r="C76" i="1"/>
  <c r="C81" i="1" s="1"/>
  <c r="N82" i="1"/>
  <c r="N84" i="1" s="1"/>
  <c r="C92" i="1"/>
  <c r="K101" i="1"/>
  <c r="L94" i="1"/>
  <c r="L96" i="1"/>
  <c r="N97" i="1"/>
  <c r="N99" i="1"/>
  <c r="N104" i="1"/>
  <c r="F107" i="1"/>
  <c r="F111" i="1"/>
  <c r="L13" i="1"/>
  <c r="G57" i="1"/>
  <c r="L27" i="1"/>
  <c r="L29" i="1"/>
  <c r="N39" i="1"/>
  <c r="N41" i="1"/>
  <c r="K47" i="1"/>
  <c r="L44" i="1"/>
  <c r="I51" i="1"/>
  <c r="L49" i="1"/>
  <c r="K81" i="1"/>
  <c r="L78" i="1"/>
  <c r="L80" i="1"/>
  <c r="C84" i="1"/>
  <c r="K84" i="1"/>
  <c r="G112" i="1"/>
  <c r="F101" i="1"/>
  <c r="F105" i="1"/>
  <c r="N106" i="1"/>
  <c r="N107" i="1" s="1"/>
  <c r="I111" i="1"/>
  <c r="L12" i="1"/>
  <c r="L8" i="1"/>
  <c r="L22" i="1"/>
  <c r="L10" i="1"/>
  <c r="L24" i="1"/>
  <c r="F16" i="1"/>
  <c r="E18" i="1"/>
  <c r="L19" i="1"/>
  <c r="M112" i="1"/>
  <c r="L97" i="1"/>
  <c r="L99" i="1"/>
  <c r="L104" i="1"/>
  <c r="I17" i="1"/>
  <c r="I18" i="1" s="1"/>
  <c r="N17" i="1"/>
  <c r="N18" i="1" s="1"/>
  <c r="F18" i="1"/>
  <c r="F57" i="1" s="1"/>
  <c r="J57" i="1"/>
  <c r="H34" i="1"/>
  <c r="H57" i="1" s="1"/>
  <c r="M34" i="1"/>
  <c r="M57" i="1" s="1"/>
  <c r="N28" i="1"/>
  <c r="L50" i="1"/>
  <c r="L77" i="1"/>
  <c r="L79" i="1"/>
  <c r="L86" i="1"/>
  <c r="L88" i="1"/>
  <c r="L90" i="1"/>
  <c r="I105" i="1"/>
  <c r="L110" i="1"/>
  <c r="C34" i="1"/>
  <c r="I34" i="1"/>
  <c r="L26" i="1"/>
  <c r="L30" i="1"/>
  <c r="L35" i="1"/>
  <c r="L36" i="1" s="1"/>
  <c r="C36" i="1"/>
  <c r="L45" i="1"/>
  <c r="D57" i="1"/>
  <c r="E34" i="1"/>
  <c r="K34" i="1"/>
  <c r="N26" i="1"/>
  <c r="L32" i="1"/>
  <c r="L85" i="1"/>
  <c r="L95" i="1"/>
  <c r="L109" i="1"/>
  <c r="E36" i="1"/>
  <c r="C38" i="1"/>
  <c r="C42" i="1" s="1"/>
  <c r="I42" i="1"/>
  <c r="E47" i="1"/>
  <c r="I52" i="1"/>
  <c r="N52" i="1"/>
  <c r="N53" i="1" s="1"/>
  <c r="I55" i="1"/>
  <c r="N55" i="1"/>
  <c r="I75" i="1"/>
  <c r="N75" i="1"/>
  <c r="I84" i="1"/>
  <c r="E92" i="1"/>
  <c r="I92" i="1"/>
  <c r="E101" i="1"/>
  <c r="K105" i="1"/>
  <c r="N35" i="1"/>
  <c r="N36" i="1" s="1"/>
  <c r="K51" i="1"/>
  <c r="N54" i="1"/>
  <c r="C56" i="1"/>
  <c r="F81" i="1"/>
  <c r="F112" i="1" s="1"/>
  <c r="N91" i="1"/>
  <c r="N92" i="1" s="1"/>
  <c r="H105" i="1"/>
  <c r="C108" i="1"/>
  <c r="C111" i="1" s="1"/>
  <c r="N108" i="1"/>
  <c r="N111" i="1" s="1"/>
  <c r="I43" i="1"/>
  <c r="I47" i="1" s="1"/>
  <c r="N43" i="1"/>
  <c r="C48" i="1"/>
  <c r="C51" i="1" s="1"/>
  <c r="N48" i="1"/>
  <c r="N51" i="1" s="1"/>
  <c r="I93" i="1"/>
  <c r="I101" i="1" s="1"/>
  <c r="N93" i="1"/>
  <c r="C102" i="1"/>
  <c r="C105" i="1" s="1"/>
  <c r="K112" i="1" l="1"/>
  <c r="N42" i="1"/>
  <c r="N47" i="1"/>
  <c r="H112" i="1"/>
  <c r="N81" i="1"/>
  <c r="K57" i="1"/>
  <c r="L7" i="1"/>
  <c r="L16" i="1" s="1"/>
  <c r="C112" i="1"/>
  <c r="N34" i="1"/>
  <c r="N57" i="1" s="1"/>
  <c r="N101" i="1"/>
  <c r="N112" i="1" s="1"/>
  <c r="N56" i="1"/>
  <c r="L38" i="1"/>
  <c r="L42" i="1" s="1"/>
  <c r="C57" i="1"/>
  <c r="L76" i="1"/>
  <c r="N105" i="1"/>
  <c r="L75" i="1"/>
  <c r="I81" i="1"/>
  <c r="L102" i="1"/>
  <c r="L105" i="1" s="1"/>
  <c r="L48" i="1"/>
  <c r="L51" i="1" s="1"/>
  <c r="L92" i="1"/>
  <c r="L34" i="1"/>
  <c r="I112" i="1"/>
  <c r="I56" i="1"/>
  <c r="L55" i="1"/>
  <c r="L56" i="1" s="1"/>
  <c r="E57" i="1"/>
  <c r="I53" i="1"/>
  <c r="I57" i="1" s="1"/>
  <c r="L52" i="1"/>
  <c r="L53" i="1" s="1"/>
  <c r="L108" i="1"/>
  <c r="L111" i="1" s="1"/>
  <c r="L93" i="1"/>
  <c r="L101" i="1" s="1"/>
  <c r="L43" i="1"/>
  <c r="L47" i="1" s="1"/>
  <c r="L17" i="1"/>
  <c r="L18" i="1" s="1"/>
  <c r="L81" i="1" l="1"/>
  <c r="L57" i="1"/>
  <c r="L112" i="1"/>
</calcChain>
</file>

<file path=xl/sharedStrings.xml><?xml version="1.0" encoding="utf-8"?>
<sst xmlns="http://schemas.openxmlformats.org/spreadsheetml/2006/main" count="210" uniqueCount="183">
  <si>
    <t>1. sz. melléklet</t>
  </si>
  <si>
    <t>Szákszend Község Önkormányzata és Intézményei 2020. évi költségvetés rendelet módosítás melléklete</t>
  </si>
  <si>
    <t>Kiadások</t>
  </si>
  <si>
    <t>Rovat</t>
  </si>
  <si>
    <t>Megnevezés</t>
  </si>
  <si>
    <t>Önkormányzat</t>
  </si>
  <si>
    <t>Módosítás</t>
  </si>
  <si>
    <t xml:space="preserve">Óvoda </t>
  </si>
  <si>
    <t>Szociális Kp.</t>
  </si>
  <si>
    <t>Összesen</t>
  </si>
  <si>
    <t>Összes módosítás</t>
  </si>
  <si>
    <t>Módosított</t>
  </si>
  <si>
    <t>módosított</t>
  </si>
  <si>
    <t>K1101</t>
  </si>
  <si>
    <t>Törvény szerinti illetm.</t>
  </si>
  <si>
    <t>K1102</t>
  </si>
  <si>
    <t>Normatív jutalmak</t>
  </si>
  <si>
    <t>K1106</t>
  </si>
  <si>
    <t>Jubileumi jutalom</t>
  </si>
  <si>
    <t>K1107</t>
  </si>
  <si>
    <t>Béren kivüli juttatások</t>
  </si>
  <si>
    <t>K1109</t>
  </si>
  <si>
    <t>Közlekedési ktg.térítés</t>
  </si>
  <si>
    <t>K1113</t>
  </si>
  <si>
    <t>Foglalk.egyéb szem.jutt.</t>
  </si>
  <si>
    <t>K121</t>
  </si>
  <si>
    <t>Választott tiszts.v.jutt.</t>
  </si>
  <si>
    <t>K122</t>
  </si>
  <si>
    <t>Egyéb jogv.jutt.</t>
  </si>
  <si>
    <t>K123</t>
  </si>
  <si>
    <t>Egyéb külső szem.jutt.</t>
  </si>
  <si>
    <t>K1 rovat összesen</t>
  </si>
  <si>
    <t>K2</t>
  </si>
  <si>
    <t>Munkaadókat terh.jár.</t>
  </si>
  <si>
    <t>K2 rovat összesen</t>
  </si>
  <si>
    <t>K311</t>
  </si>
  <si>
    <t>Szakmai anyagok</t>
  </si>
  <si>
    <t>K312</t>
  </si>
  <si>
    <t>Üzemeltetési anyagok</t>
  </si>
  <si>
    <t>K321</t>
  </si>
  <si>
    <t>Inform.szolgáltatások</t>
  </si>
  <si>
    <t>K322</t>
  </si>
  <si>
    <t>Egyéb komm.szolg.</t>
  </si>
  <si>
    <t>K331</t>
  </si>
  <si>
    <t>Közüzemi díjak</t>
  </si>
  <si>
    <t>K332</t>
  </si>
  <si>
    <t>Vásárolt élelmezés</t>
  </si>
  <si>
    <t>K333</t>
  </si>
  <si>
    <t>Bérleti és lízing díjak</t>
  </si>
  <si>
    <t>K334</t>
  </si>
  <si>
    <t>Karbantart. kisjav.</t>
  </si>
  <si>
    <t>K336</t>
  </si>
  <si>
    <t>Szakmai tev.segítő szolg.</t>
  </si>
  <si>
    <t>K337</t>
  </si>
  <si>
    <t>Egyéb szolgáltatások</t>
  </si>
  <si>
    <t>K341</t>
  </si>
  <si>
    <t>Kiküldetés</t>
  </si>
  <si>
    <t>K351</t>
  </si>
  <si>
    <t>Működési felsz. ÁFA</t>
  </si>
  <si>
    <t>K352</t>
  </si>
  <si>
    <t>Fizetendő ÁFA</t>
  </si>
  <si>
    <t>K353</t>
  </si>
  <si>
    <t>Kamatkiadások</t>
  </si>
  <si>
    <t>K355</t>
  </si>
  <si>
    <t>Egyéb dologi kiadás</t>
  </si>
  <si>
    <t>K3 rovat összesen</t>
  </si>
  <si>
    <t>K48</t>
  </si>
  <si>
    <t>Egyéb nem int. ellátások</t>
  </si>
  <si>
    <t>K4 rovat összesen</t>
  </si>
  <si>
    <t>K5021</t>
  </si>
  <si>
    <t>Önkorm.előző évi elsz.</t>
  </si>
  <si>
    <t>K5023</t>
  </si>
  <si>
    <t>Egyéb elvonások, befiz.</t>
  </si>
  <si>
    <t>K506</t>
  </si>
  <si>
    <t>Egyéb műk.célú tám.</t>
  </si>
  <si>
    <t>K512</t>
  </si>
  <si>
    <t>K513</t>
  </si>
  <si>
    <t>Tartalékok</t>
  </si>
  <si>
    <t>K5 rovat összesen</t>
  </si>
  <si>
    <t>K62</t>
  </si>
  <si>
    <t>Ingatlanok beszerz.</t>
  </si>
  <si>
    <t>K63</t>
  </si>
  <si>
    <t>Inform.eszk.beszerz.</t>
  </si>
  <si>
    <t>K64</t>
  </si>
  <si>
    <t>Egyéb tárgyi eszk. beszerz.</t>
  </si>
  <si>
    <t>K67</t>
  </si>
  <si>
    <t>Beruházás előzfelsz.ÁFA</t>
  </si>
  <si>
    <t>K6 rovat összesen</t>
  </si>
  <si>
    <t>K71</t>
  </si>
  <si>
    <t>Ingatlanok felújítása</t>
  </si>
  <si>
    <t>K73</t>
  </si>
  <si>
    <t>Egyéb tárgyi eszk. felúj.</t>
  </si>
  <si>
    <t>K74</t>
  </si>
  <si>
    <t>Felúj.felsz. ÁFA</t>
  </si>
  <si>
    <t>K7 rovat összesen</t>
  </si>
  <si>
    <t>K83</t>
  </si>
  <si>
    <t>Felhalm.visszatér.tám.</t>
  </si>
  <si>
    <t>K8 rovat összesen</t>
  </si>
  <si>
    <t>K914</t>
  </si>
  <si>
    <t>ÁHB megelőlegz.vissz.</t>
  </si>
  <si>
    <t>K915</t>
  </si>
  <si>
    <t>Kp-i irány.szerv.tám.</t>
  </si>
  <si>
    <t>K9 rovat összesen</t>
  </si>
  <si>
    <t>Kiadások összesen</t>
  </si>
  <si>
    <t>2. sz. melléklet</t>
  </si>
  <si>
    <t>Bevételek</t>
  </si>
  <si>
    <t>Szoc.Kp.</t>
  </si>
  <si>
    <t>Összes</t>
  </si>
  <si>
    <t>módosítás</t>
  </si>
  <si>
    <t>B111</t>
  </si>
  <si>
    <t>Önkormányzat mük.tám.</t>
  </si>
  <si>
    <t>B112</t>
  </si>
  <si>
    <t>Köznev.támogatása</t>
  </si>
  <si>
    <t>B113</t>
  </si>
  <si>
    <t>Szoc.gyermekjóléti tám.</t>
  </si>
  <si>
    <t>B114</t>
  </si>
  <si>
    <t>Kulturális feladat tám.</t>
  </si>
  <si>
    <t>B115</t>
  </si>
  <si>
    <t>Műk.célű ktgv.tám.</t>
  </si>
  <si>
    <t>B16</t>
  </si>
  <si>
    <t>Egyéb műk.c. támogatás</t>
  </si>
  <si>
    <t>B1 rovat összesen</t>
  </si>
  <si>
    <t>B21</t>
  </si>
  <si>
    <t>Felhalm.célú önkorm.tám.</t>
  </si>
  <si>
    <t>B25</t>
  </si>
  <si>
    <t>Egyéb felhalmc. tám.</t>
  </si>
  <si>
    <t>B2 rovat összesen</t>
  </si>
  <si>
    <t>B311</t>
  </si>
  <si>
    <t>Magánszem.jöv.adó</t>
  </si>
  <si>
    <t>B34</t>
  </si>
  <si>
    <t>Vagyoni típusú adók</t>
  </si>
  <si>
    <t>B351</t>
  </si>
  <si>
    <t>Érték.forgalmi adók</t>
  </si>
  <si>
    <t>B352</t>
  </si>
  <si>
    <t>Fogyasztási adók</t>
  </si>
  <si>
    <t>B354</t>
  </si>
  <si>
    <t>Gépjárműadók</t>
  </si>
  <si>
    <t>B355</t>
  </si>
  <si>
    <t>Egyéb áruhaszn.szolg.adók</t>
  </si>
  <si>
    <t>B36</t>
  </si>
  <si>
    <t>Egyéb közhatalmi bev.</t>
  </si>
  <si>
    <t>B3 rovat összesen</t>
  </si>
  <si>
    <t>B402</t>
  </si>
  <si>
    <t>Szolgáltatások ellenért.</t>
  </si>
  <si>
    <t>B403</t>
  </si>
  <si>
    <t>Közvetített szolg. ellnért.</t>
  </si>
  <si>
    <t>B404</t>
  </si>
  <si>
    <t>Tulajdonosi bevételek</t>
  </si>
  <si>
    <t>B405</t>
  </si>
  <si>
    <t>Ellátási díjak</t>
  </si>
  <si>
    <t>B406</t>
  </si>
  <si>
    <t>Kiszámlázott ÁFA</t>
  </si>
  <si>
    <t>B408</t>
  </si>
  <si>
    <t>Kamatbevételek</t>
  </si>
  <si>
    <t>B410</t>
  </si>
  <si>
    <t>Biztosító által fiz. kártér.</t>
  </si>
  <si>
    <t>B411</t>
  </si>
  <si>
    <t>Egyéb műk.bevételek</t>
  </si>
  <si>
    <t>B4 rovat összesen</t>
  </si>
  <si>
    <t>B52</t>
  </si>
  <si>
    <t>Ingatlanok értékesítése</t>
  </si>
  <si>
    <t>B5 rovat összesen</t>
  </si>
  <si>
    <t>B65</t>
  </si>
  <si>
    <t>Egyéb műk.c. átvett peszk.</t>
  </si>
  <si>
    <t>B6 rovat összesen</t>
  </si>
  <si>
    <t>B75</t>
  </si>
  <si>
    <t>Egyéb felhalmc. átvett peszk.</t>
  </si>
  <si>
    <t>B7 rovat összesen</t>
  </si>
  <si>
    <t>B8131</t>
  </si>
  <si>
    <t>Előző évi maradv. igényb.</t>
  </si>
  <si>
    <t>B814</t>
  </si>
  <si>
    <t>ÁHB  megelőlegz.</t>
  </si>
  <si>
    <t>B816</t>
  </si>
  <si>
    <t>Irányítószervi támogatás</t>
  </si>
  <si>
    <t>B8 rovat összesen</t>
  </si>
  <si>
    <t>Bevételek összesen</t>
  </si>
  <si>
    <t>3. sz. melléklet</t>
  </si>
  <si>
    <t>Szákszend Község Önkormányzatának és intézményeinek</t>
  </si>
  <si>
    <t>2020. évi statisztikai állományi létszáma</t>
  </si>
  <si>
    <t>Statisztikai állományi létszám (fő)</t>
  </si>
  <si>
    <t>Szákszend Község Önkormányzata</t>
  </si>
  <si>
    <t>Szákszendi Szociális és Gyermekjóléti A.Kp.</t>
  </si>
  <si>
    <t>Kiskuckó Napköziotthonos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</si>
</sst>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10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14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28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2F2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1" fillId="0" borderId="4" xfId="0" applyNumberFormat="1" applyFont="1" applyBorder="1" applyAlignment="1">
      <alignment horizontal="center" vertical="center" wrapText="1"/>
    </xf>
    <xf numFmtId="4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3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3" fontId="4" fillId="2" borderId="13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3" fontId="4" fillId="4" borderId="16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5" borderId="13" xfId="0" applyNumberFormat="1" applyFont="1" applyFill="1" applyBorder="1" applyAlignment="1">
      <alignment vertical="center"/>
    </xf>
    <xf numFmtId="3" fontId="4" fillId="6" borderId="19" xfId="0" applyNumberFormat="1" applyFont="1" applyFill="1" applyBorder="1" applyAlignment="1">
      <alignment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7" fillId="0" borderId="0" xfId="0" applyNumberFormat="1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/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4" xfId="0" applyFont="1" applyBorder="1"/>
    <xf numFmtId="0" fontId="5" fillId="0" borderId="2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%20&#233;vi%20tervez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%20&#233;vi%20k&#246;lts&#233;gve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 részletes"/>
      <sheetName val="Óvoda részletes"/>
      <sheetName val="Szoc.Kp. részletes"/>
      <sheetName val="Önkormányzat"/>
      <sheetName val="Óvoda"/>
      <sheetName val="Szoc.Kp."/>
      <sheetName val="Összesen"/>
      <sheetName val="2020.03.18"/>
      <sheetName val="Létszám"/>
      <sheetName val="Ellátottak pénzb."/>
      <sheetName val="Likviditási terv"/>
      <sheetName val="Előirányzat felhaszn. terv"/>
    </sheetNames>
    <sheetDataSet>
      <sheetData sheetId="0"/>
      <sheetData sheetId="1"/>
      <sheetData sheetId="2"/>
      <sheetData sheetId="3">
        <row r="7">
          <cell r="C7">
            <v>20107682</v>
          </cell>
        </row>
        <row r="8">
          <cell r="C8">
            <v>1425000</v>
          </cell>
        </row>
        <row r="9">
          <cell r="C9">
            <v>0</v>
          </cell>
        </row>
        <row r="10">
          <cell r="C10">
            <v>754715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8473443</v>
          </cell>
        </row>
        <row r="14">
          <cell r="C14">
            <v>116000</v>
          </cell>
        </row>
        <row r="15">
          <cell r="C15">
            <v>700000</v>
          </cell>
        </row>
        <row r="17">
          <cell r="C17">
            <v>5747848</v>
          </cell>
        </row>
        <row r="19">
          <cell r="C19">
            <v>10000</v>
          </cell>
        </row>
        <row r="20">
          <cell r="C20">
            <v>1025000</v>
          </cell>
        </row>
        <row r="21">
          <cell r="C21">
            <v>1116000</v>
          </cell>
        </row>
        <row r="22">
          <cell r="C22">
            <v>10000</v>
          </cell>
        </row>
        <row r="23">
          <cell r="C23">
            <v>4050000</v>
          </cell>
        </row>
        <row r="24">
          <cell r="C24">
            <v>4150000</v>
          </cell>
        </row>
        <row r="25">
          <cell r="C25">
            <v>0</v>
          </cell>
        </row>
        <row r="26">
          <cell r="C26">
            <v>650000</v>
          </cell>
        </row>
        <row r="27">
          <cell r="C27">
            <v>0</v>
          </cell>
        </row>
        <row r="28">
          <cell r="C28">
            <v>6283538</v>
          </cell>
        </row>
        <row r="29">
          <cell r="C29">
            <v>50000</v>
          </cell>
        </row>
        <row r="30">
          <cell r="C30">
            <v>5000000</v>
          </cell>
        </row>
        <row r="31">
          <cell r="C31">
            <v>1900000</v>
          </cell>
        </row>
        <row r="32">
          <cell r="C32">
            <v>0</v>
          </cell>
        </row>
        <row r="33">
          <cell r="C33">
            <v>432175</v>
          </cell>
        </row>
        <row r="35">
          <cell r="C35">
            <v>3150000</v>
          </cell>
        </row>
        <row r="37">
          <cell r="C37">
            <v>204000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1410000</v>
          </cell>
        </row>
        <row r="41">
          <cell r="C41">
            <v>3000000</v>
          </cell>
        </row>
        <row r="43">
          <cell r="C43">
            <v>0</v>
          </cell>
        </row>
        <row r="44">
          <cell r="C44">
            <v>767300</v>
          </cell>
        </row>
        <row r="45">
          <cell r="C45">
            <v>6841705</v>
          </cell>
        </row>
        <row r="46">
          <cell r="C46">
            <v>2054431</v>
          </cell>
        </row>
        <row r="48">
          <cell r="C48">
            <v>6703486</v>
          </cell>
        </row>
        <row r="49">
          <cell r="C49">
            <v>0</v>
          </cell>
        </row>
        <row r="50">
          <cell r="C50">
            <v>0</v>
          </cell>
        </row>
        <row r="52">
          <cell r="C52">
            <v>0</v>
          </cell>
        </row>
        <row r="54">
          <cell r="C54">
            <v>5165673</v>
          </cell>
        </row>
        <row r="55">
          <cell r="C55">
            <v>73197154</v>
          </cell>
        </row>
        <row r="58">
          <cell r="C58">
            <v>18085340</v>
          </cell>
        </row>
        <row r="59">
          <cell r="C59">
            <v>32119000</v>
          </cell>
        </row>
        <row r="60">
          <cell r="C60">
            <v>35841803</v>
          </cell>
        </row>
        <row r="61">
          <cell r="C61">
            <v>1860237</v>
          </cell>
        </row>
        <row r="62">
          <cell r="C62">
            <v>0</v>
          </cell>
        </row>
        <row r="63">
          <cell r="C63">
            <v>8424800</v>
          </cell>
        </row>
        <row r="65">
          <cell r="C65">
            <v>0</v>
          </cell>
        </row>
        <row r="66">
          <cell r="C66">
            <v>0</v>
          </cell>
        </row>
        <row r="68">
          <cell r="C68">
            <v>80000</v>
          </cell>
        </row>
        <row r="69">
          <cell r="C69">
            <v>5000000</v>
          </cell>
        </row>
        <row r="70">
          <cell r="C70">
            <v>29100000</v>
          </cell>
        </row>
        <row r="71">
          <cell r="C71">
            <v>0</v>
          </cell>
        </row>
        <row r="72">
          <cell r="C72">
            <v>4800000</v>
          </cell>
        </row>
        <row r="73">
          <cell r="C73">
            <v>0</v>
          </cell>
        </row>
        <row r="74">
          <cell r="C74">
            <v>900000</v>
          </cell>
        </row>
        <row r="76">
          <cell r="C76">
            <v>900000</v>
          </cell>
        </row>
        <row r="77">
          <cell r="C77">
            <v>800000</v>
          </cell>
        </row>
        <row r="78">
          <cell r="C78">
            <v>7729500</v>
          </cell>
        </row>
        <row r="79">
          <cell r="C79">
            <v>1300000</v>
          </cell>
        </row>
        <row r="80">
          <cell r="C80">
            <v>900000</v>
          </cell>
        </row>
        <row r="81">
          <cell r="C81">
            <v>1000</v>
          </cell>
        </row>
        <row r="82">
          <cell r="C82">
            <v>0</v>
          </cell>
        </row>
        <row r="83">
          <cell r="C83">
            <v>409972</v>
          </cell>
        </row>
        <row r="85">
          <cell r="C85">
            <v>0</v>
          </cell>
        </row>
        <row r="87">
          <cell r="C87">
            <v>500000</v>
          </cell>
        </row>
        <row r="89">
          <cell r="C89">
            <v>0</v>
          </cell>
        </row>
        <row r="91">
          <cell r="C91">
            <v>15743498</v>
          </cell>
        </row>
        <row r="92">
          <cell r="C92">
            <v>0</v>
          </cell>
        </row>
        <row r="93">
          <cell r="C93">
            <v>0</v>
          </cell>
        </row>
      </sheetData>
      <sheetData sheetId="4">
        <row r="7">
          <cell r="C7">
            <v>25335503</v>
          </cell>
        </row>
        <row r="8">
          <cell r="C8">
            <v>2110000</v>
          </cell>
        </row>
        <row r="9">
          <cell r="C9">
            <v>0</v>
          </cell>
        </row>
        <row r="10">
          <cell r="C10">
            <v>1207544</v>
          </cell>
        </row>
        <row r="11">
          <cell r="C11">
            <v>210000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1081800</v>
          </cell>
        </row>
        <row r="15">
          <cell r="C15">
            <v>0</v>
          </cell>
        </row>
        <row r="17">
          <cell r="C17">
            <v>5508828</v>
          </cell>
        </row>
        <row r="19">
          <cell r="C19">
            <v>110000</v>
          </cell>
        </row>
        <row r="20">
          <cell r="C20">
            <v>650000</v>
          </cell>
        </row>
        <row r="21">
          <cell r="C21">
            <v>144000</v>
          </cell>
        </row>
        <row r="22">
          <cell r="C22">
            <v>6000</v>
          </cell>
        </row>
        <row r="23">
          <cell r="C23">
            <v>1600000</v>
          </cell>
        </row>
        <row r="24">
          <cell r="C24">
            <v>4650000</v>
          </cell>
        </row>
        <row r="25">
          <cell r="C25">
            <v>0</v>
          </cell>
        </row>
        <row r="26">
          <cell r="C26">
            <v>100000</v>
          </cell>
        </row>
        <row r="27">
          <cell r="C27">
            <v>0</v>
          </cell>
        </row>
        <row r="28">
          <cell r="C28">
            <v>445000</v>
          </cell>
        </row>
        <row r="29">
          <cell r="C29">
            <v>150000</v>
          </cell>
        </row>
        <row r="30">
          <cell r="C30">
            <v>1946670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10000</v>
          </cell>
        </row>
        <row r="35">
          <cell r="C35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2">
          <cell r="C52">
            <v>0</v>
          </cell>
        </row>
        <row r="55">
          <cell r="C55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5">
          <cell r="C65">
            <v>0</v>
          </cell>
        </row>
        <row r="66">
          <cell r="C66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150000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20000</v>
          </cell>
        </row>
        <row r="85">
          <cell r="C85">
            <v>0</v>
          </cell>
        </row>
        <row r="87">
          <cell r="C87">
            <v>0</v>
          </cell>
        </row>
        <row r="89">
          <cell r="C89">
            <v>0</v>
          </cell>
        </row>
        <row r="91">
          <cell r="C91">
            <v>2284818</v>
          </cell>
        </row>
        <row r="92">
          <cell r="C92">
            <v>0</v>
          </cell>
        </row>
        <row r="93">
          <cell r="C93">
            <v>42810527</v>
          </cell>
        </row>
      </sheetData>
      <sheetData sheetId="5">
        <row r="7">
          <cell r="C7">
            <v>20244707</v>
          </cell>
        </row>
        <row r="8">
          <cell r="C8">
            <v>1871847</v>
          </cell>
        </row>
        <row r="9">
          <cell r="C9">
            <v>0</v>
          </cell>
        </row>
        <row r="10">
          <cell r="C10">
            <v>1420127</v>
          </cell>
        </row>
        <row r="11">
          <cell r="C11">
            <v>0</v>
          </cell>
        </row>
        <row r="12">
          <cell r="C12">
            <v>160000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7">
          <cell r="C17">
            <v>4357487</v>
          </cell>
        </row>
        <row r="19">
          <cell r="C19">
            <v>47000</v>
          </cell>
        </row>
        <row r="20">
          <cell r="C20">
            <v>1056420</v>
          </cell>
        </row>
        <row r="21">
          <cell r="C21">
            <v>82800</v>
          </cell>
        </row>
        <row r="22">
          <cell r="C22">
            <v>308000</v>
          </cell>
        </row>
        <row r="23">
          <cell r="C23">
            <v>350000</v>
          </cell>
        </row>
        <row r="24">
          <cell r="C24">
            <v>4470000</v>
          </cell>
        </row>
        <row r="25">
          <cell r="C25">
            <v>0</v>
          </cell>
        </row>
        <row r="26">
          <cell r="C26">
            <v>50000</v>
          </cell>
        </row>
        <row r="27">
          <cell r="C27">
            <v>0</v>
          </cell>
        </row>
        <row r="28">
          <cell r="C28">
            <v>446000</v>
          </cell>
        </row>
        <row r="29">
          <cell r="C29">
            <v>50000</v>
          </cell>
        </row>
        <row r="30">
          <cell r="C30">
            <v>1770916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10000</v>
          </cell>
        </row>
        <row r="35">
          <cell r="C35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2">
          <cell r="C52">
            <v>0</v>
          </cell>
        </row>
        <row r="55">
          <cell r="C55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840650</v>
          </cell>
        </row>
        <row r="65">
          <cell r="C65">
            <v>0</v>
          </cell>
        </row>
        <row r="66">
          <cell r="C66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2650000</v>
          </cell>
        </row>
        <row r="80">
          <cell r="C80">
            <v>715500</v>
          </cell>
        </row>
        <row r="81">
          <cell r="C81">
            <v>100</v>
          </cell>
        </row>
        <row r="82">
          <cell r="C82">
            <v>0</v>
          </cell>
        </row>
        <row r="83">
          <cell r="C83">
            <v>5000</v>
          </cell>
        </row>
        <row r="85">
          <cell r="C85">
            <v>0</v>
          </cell>
        </row>
        <row r="87">
          <cell r="C87">
            <v>0</v>
          </cell>
        </row>
        <row r="89">
          <cell r="C89">
            <v>0</v>
          </cell>
        </row>
        <row r="91">
          <cell r="C91">
            <v>2097427</v>
          </cell>
        </row>
        <row r="92">
          <cell r="C92">
            <v>0</v>
          </cell>
        </row>
        <row r="93">
          <cell r="C93">
            <v>30386627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irányzat összesen"/>
      <sheetName val="Ktgv.rendelet mell."/>
      <sheetName val="Ktgv. rend. mell."/>
      <sheetName val="Óvoda tervezés"/>
      <sheetName val="Önkorm. terv."/>
      <sheetName val="KÖH tervezés"/>
      <sheetName val="Szoc.Kp."/>
      <sheetName val="KÖH Kömlőd"/>
      <sheetName val="KÖH Szákszend"/>
      <sheetName val="Önkorm.2018"/>
      <sheetName val="KözHiv.2018"/>
      <sheetName val="Bölcsöde terv"/>
      <sheetName val="Óvoda2018"/>
      <sheetName val="Bölcsőde"/>
      <sheetName val="Összesen2018"/>
      <sheetName val="Létszám"/>
      <sheetName val="Ellátottak pbeni jutt."/>
      <sheetName val="Előirányzat felhaszn."/>
      <sheetName val="Likviditási 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6">
          <cell r="C46">
            <v>0</v>
          </cell>
        </row>
        <row r="96">
          <cell r="C96">
            <v>0</v>
          </cell>
        </row>
      </sheetData>
      <sheetData sheetId="10"/>
      <sheetData sheetId="11"/>
      <sheetData sheetId="12"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3">
          <cell r="C43"/>
        </row>
        <row r="44">
          <cell r="C44"/>
        </row>
        <row r="45">
          <cell r="C45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>
            <v>0</v>
          </cell>
        </row>
        <row r="61">
          <cell r="C61"/>
        </row>
        <row r="62">
          <cell r="C62"/>
        </row>
        <row r="63">
          <cell r="C63"/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32AB-E0BE-48BF-9B3F-4B9EFE672C46}">
  <dimension ref="A1:N113"/>
  <sheetViews>
    <sheetView workbookViewId="0">
      <selection activeCell="E27" sqref="E27"/>
    </sheetView>
  </sheetViews>
  <sheetFormatPr defaultRowHeight="12.75" x14ac:dyDescent="0.2"/>
  <cols>
    <col min="1" max="1" width="8.42578125" style="1" customWidth="1"/>
    <col min="2" max="2" width="21.42578125" style="1" customWidth="1"/>
    <col min="3" max="14" width="13.28515625" style="2" customWidth="1"/>
    <col min="15" max="16384" width="9.140625" style="3"/>
  </cols>
  <sheetData>
    <row r="1" spans="1:14" x14ac:dyDescent="0.2">
      <c r="F1" s="39" t="s">
        <v>0</v>
      </c>
      <c r="G1" s="39"/>
      <c r="H1" s="39"/>
      <c r="I1" s="39"/>
      <c r="J1" s="39"/>
      <c r="K1" s="39"/>
      <c r="L1" s="39"/>
      <c r="M1" s="39"/>
      <c r="N1" s="39"/>
    </row>
    <row r="3" spans="1:14" ht="30.75" customHeight="1" x14ac:dyDescent="0.2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24.75" customHeight="1" thickBot="1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6" customFormat="1" ht="13.5" thickTop="1" x14ac:dyDescent="0.25">
      <c r="A5" s="33" t="s">
        <v>3</v>
      </c>
      <c r="B5" s="35" t="s">
        <v>4</v>
      </c>
      <c r="C5" s="26" t="s">
        <v>5</v>
      </c>
      <c r="D5" s="26" t="s">
        <v>6</v>
      </c>
      <c r="E5" s="4" t="s">
        <v>5</v>
      </c>
      <c r="F5" s="26" t="s">
        <v>7</v>
      </c>
      <c r="G5" s="26" t="s">
        <v>6</v>
      </c>
      <c r="H5" s="4" t="s">
        <v>7</v>
      </c>
      <c r="I5" s="26" t="s">
        <v>8</v>
      </c>
      <c r="J5" s="26" t="s">
        <v>6</v>
      </c>
      <c r="K5" s="4" t="s">
        <v>8</v>
      </c>
      <c r="L5" s="26" t="s">
        <v>9</v>
      </c>
      <c r="M5" s="26" t="s">
        <v>10</v>
      </c>
      <c r="N5" s="5" t="s">
        <v>9</v>
      </c>
    </row>
    <row r="6" spans="1:14" s="6" customFormat="1" ht="17.25" customHeight="1" thickBot="1" x14ac:dyDescent="0.3">
      <c r="A6" s="34"/>
      <c r="B6" s="36"/>
      <c r="C6" s="27"/>
      <c r="D6" s="27"/>
      <c r="E6" s="7" t="s">
        <v>11</v>
      </c>
      <c r="F6" s="27"/>
      <c r="G6" s="27"/>
      <c r="H6" s="7" t="s">
        <v>11</v>
      </c>
      <c r="I6" s="27"/>
      <c r="J6" s="27"/>
      <c r="K6" s="7" t="s">
        <v>11</v>
      </c>
      <c r="L6" s="27"/>
      <c r="M6" s="27"/>
      <c r="N6" s="8" t="s">
        <v>12</v>
      </c>
    </row>
    <row r="7" spans="1:14" ht="12" customHeight="1" thickTop="1" x14ac:dyDescent="0.2">
      <c r="A7" s="9" t="s">
        <v>13</v>
      </c>
      <c r="B7" s="10" t="s">
        <v>14</v>
      </c>
      <c r="C7" s="11">
        <f>SUM(E7)+D7</f>
        <v>20107682</v>
      </c>
      <c r="D7" s="11"/>
      <c r="E7" s="11">
        <f>SUM([1]Önkormányzat!C7)</f>
        <v>20107682</v>
      </c>
      <c r="F7" s="11">
        <f>SUM([1]Óvoda!C7)</f>
        <v>25335503</v>
      </c>
      <c r="G7" s="11"/>
      <c r="H7" s="11">
        <f>SUM([1]Óvoda!C7)</f>
        <v>25335503</v>
      </c>
      <c r="I7" s="11">
        <f>SUM(K7)-J7</f>
        <v>21929507</v>
      </c>
      <c r="J7" s="11">
        <v>-1684800</v>
      </c>
      <c r="K7" s="11">
        <f>SUM('[1]Szoc.Kp.'!C7)</f>
        <v>20244707</v>
      </c>
      <c r="L7" s="11">
        <f>SUM(C7)+F7+I7</f>
        <v>67372692</v>
      </c>
      <c r="M7" s="11">
        <f>SUM(D7)+G7+J7</f>
        <v>-1684800</v>
      </c>
      <c r="N7" s="11">
        <f>SUM(E7)+H7+K7</f>
        <v>65687892</v>
      </c>
    </row>
    <row r="8" spans="1:14" ht="12" customHeight="1" x14ac:dyDescent="0.2">
      <c r="A8" s="9" t="s">
        <v>15</v>
      </c>
      <c r="B8" s="10" t="s">
        <v>16</v>
      </c>
      <c r="C8" s="11">
        <f t="shared" ref="C8:C54" si="0">SUM(E8)+D8</f>
        <v>1425000</v>
      </c>
      <c r="D8" s="11"/>
      <c r="E8" s="11">
        <f>SUM([1]Önkormányzat!C8)</f>
        <v>1425000</v>
      </c>
      <c r="F8" s="11">
        <f>SUM([1]Óvoda!C8)</f>
        <v>2110000</v>
      </c>
      <c r="G8" s="11"/>
      <c r="H8" s="11">
        <f>SUM([1]Óvoda!C8)</f>
        <v>2110000</v>
      </c>
      <c r="I8" s="11">
        <f t="shared" ref="I8:I41" si="1">SUM(K8)-J8</f>
        <v>2036056</v>
      </c>
      <c r="J8" s="11">
        <v>-164209</v>
      </c>
      <c r="K8" s="11">
        <f>SUM('[1]Szoc.Kp.'!C8)</f>
        <v>1871847</v>
      </c>
      <c r="L8" s="11">
        <f t="shared" ref="L8:L55" si="2">SUM(C8)+F8+I8</f>
        <v>5571056</v>
      </c>
      <c r="M8" s="11">
        <f t="shared" ref="M8:M55" si="3">SUM(D8)+G8+J8</f>
        <v>-164209</v>
      </c>
      <c r="N8" s="11">
        <f t="shared" ref="N8:N55" si="4">SUM(E8)+H8+K8</f>
        <v>5406847</v>
      </c>
    </row>
    <row r="9" spans="1:14" ht="12" customHeight="1" x14ac:dyDescent="0.2">
      <c r="A9" s="12" t="s">
        <v>17</v>
      </c>
      <c r="B9" s="13" t="s">
        <v>18</v>
      </c>
      <c r="C9" s="11">
        <f t="shared" si="0"/>
        <v>0</v>
      </c>
      <c r="D9" s="11"/>
      <c r="E9" s="11">
        <f>SUM([1]Önkormányzat!C9)</f>
        <v>0</v>
      </c>
      <c r="F9" s="11">
        <f>SUM([1]Óvoda!C9)</f>
        <v>0</v>
      </c>
      <c r="G9" s="11"/>
      <c r="H9" s="11">
        <f>SUM([1]Óvoda!C9)</f>
        <v>0</v>
      </c>
      <c r="I9" s="11">
        <f t="shared" si="1"/>
        <v>0</v>
      </c>
      <c r="J9" s="11"/>
      <c r="K9" s="11">
        <f>SUM('[1]Szoc.Kp.'!C9)</f>
        <v>0</v>
      </c>
      <c r="L9" s="11">
        <f t="shared" si="2"/>
        <v>0</v>
      </c>
      <c r="M9" s="11">
        <f t="shared" si="3"/>
        <v>0</v>
      </c>
      <c r="N9" s="11">
        <f t="shared" si="4"/>
        <v>0</v>
      </c>
    </row>
    <row r="10" spans="1:14" ht="12" customHeight="1" x14ac:dyDescent="0.2">
      <c r="A10" s="12" t="s">
        <v>19</v>
      </c>
      <c r="B10" s="13" t="s">
        <v>20</v>
      </c>
      <c r="C10" s="11">
        <f t="shared" si="0"/>
        <v>754715</v>
      </c>
      <c r="D10" s="11"/>
      <c r="E10" s="11">
        <f>SUM([1]Önkormányzat!C10)</f>
        <v>754715</v>
      </c>
      <c r="F10" s="11">
        <f>SUM([1]Óvoda!C10)</f>
        <v>1207544</v>
      </c>
      <c r="G10" s="11"/>
      <c r="H10" s="11">
        <f>SUM([1]Óvoda!C10)</f>
        <v>1207544</v>
      </c>
      <c r="I10" s="11">
        <f t="shared" si="1"/>
        <v>1533334</v>
      </c>
      <c r="J10" s="11">
        <v>-113207</v>
      </c>
      <c r="K10" s="11">
        <f>SUM('[1]Szoc.Kp.'!C10)</f>
        <v>1420127</v>
      </c>
      <c r="L10" s="11">
        <f t="shared" si="2"/>
        <v>3495593</v>
      </c>
      <c r="M10" s="11">
        <f t="shared" si="3"/>
        <v>-113207</v>
      </c>
      <c r="N10" s="11">
        <f t="shared" si="4"/>
        <v>3382386</v>
      </c>
    </row>
    <row r="11" spans="1:14" ht="12" customHeight="1" x14ac:dyDescent="0.2">
      <c r="A11" s="12" t="s">
        <v>21</v>
      </c>
      <c r="B11" s="13" t="s">
        <v>22</v>
      </c>
      <c r="C11" s="11">
        <f t="shared" si="0"/>
        <v>0</v>
      </c>
      <c r="D11" s="11"/>
      <c r="E11" s="11">
        <f>SUM([1]Önkormányzat!C11)</f>
        <v>0</v>
      </c>
      <c r="F11" s="11">
        <f>SUM([1]Óvoda!C11)</f>
        <v>210000</v>
      </c>
      <c r="G11" s="11"/>
      <c r="H11" s="11">
        <f>SUM([1]Óvoda!C11)</f>
        <v>210000</v>
      </c>
      <c r="I11" s="11">
        <f t="shared" si="1"/>
        <v>0</v>
      </c>
      <c r="J11" s="11"/>
      <c r="K11" s="11">
        <f>SUM('[1]Szoc.Kp.'!C11)</f>
        <v>0</v>
      </c>
      <c r="L11" s="11">
        <f t="shared" si="2"/>
        <v>210000</v>
      </c>
      <c r="M11" s="11">
        <f t="shared" si="3"/>
        <v>0</v>
      </c>
      <c r="N11" s="11">
        <f t="shared" si="4"/>
        <v>210000</v>
      </c>
    </row>
    <row r="12" spans="1:14" ht="12" customHeight="1" x14ac:dyDescent="0.2">
      <c r="A12" s="12" t="s">
        <v>23</v>
      </c>
      <c r="B12" s="13" t="s">
        <v>24</v>
      </c>
      <c r="C12" s="11">
        <f t="shared" si="0"/>
        <v>0</v>
      </c>
      <c r="D12" s="11"/>
      <c r="E12" s="11">
        <f>SUM([1]Önkormányzat!C12)</f>
        <v>0</v>
      </c>
      <c r="F12" s="11">
        <f>SUM([1]Óvoda!C12)</f>
        <v>0</v>
      </c>
      <c r="G12" s="11"/>
      <c r="H12" s="11">
        <f>SUM([1]Óvoda!C12)</f>
        <v>0</v>
      </c>
      <c r="I12" s="11">
        <f t="shared" si="1"/>
        <v>160000</v>
      </c>
      <c r="J12" s="11"/>
      <c r="K12" s="11">
        <f>SUM('[1]Szoc.Kp.'!C12)</f>
        <v>160000</v>
      </c>
      <c r="L12" s="11">
        <f t="shared" si="2"/>
        <v>160000</v>
      </c>
      <c r="M12" s="11">
        <f t="shared" si="3"/>
        <v>0</v>
      </c>
      <c r="N12" s="11">
        <f t="shared" si="4"/>
        <v>160000</v>
      </c>
    </row>
    <row r="13" spans="1:14" ht="12" customHeight="1" x14ac:dyDescent="0.2">
      <c r="A13" s="12" t="s">
        <v>25</v>
      </c>
      <c r="B13" s="13" t="s">
        <v>26</v>
      </c>
      <c r="C13" s="11">
        <f t="shared" si="0"/>
        <v>8473443</v>
      </c>
      <c r="D13" s="11"/>
      <c r="E13" s="11">
        <f>SUM([1]Önkormányzat!C13)</f>
        <v>8473443</v>
      </c>
      <c r="F13" s="11">
        <f>SUM([1]Óvoda!C13)</f>
        <v>0</v>
      </c>
      <c r="G13" s="11"/>
      <c r="H13" s="11">
        <f>SUM([1]Óvoda!C13)</f>
        <v>0</v>
      </c>
      <c r="I13" s="11">
        <f t="shared" si="1"/>
        <v>0</v>
      </c>
      <c r="J13" s="11"/>
      <c r="K13" s="11">
        <f>SUM('[1]Szoc.Kp.'!C13)</f>
        <v>0</v>
      </c>
      <c r="L13" s="11">
        <f t="shared" si="2"/>
        <v>8473443</v>
      </c>
      <c r="M13" s="11">
        <f t="shared" si="3"/>
        <v>0</v>
      </c>
      <c r="N13" s="11">
        <f t="shared" si="4"/>
        <v>8473443</v>
      </c>
    </row>
    <row r="14" spans="1:14" ht="12" customHeight="1" x14ac:dyDescent="0.2">
      <c r="A14" s="12" t="s">
        <v>27</v>
      </c>
      <c r="B14" s="13" t="s">
        <v>28</v>
      </c>
      <c r="C14" s="11">
        <f t="shared" si="0"/>
        <v>116000</v>
      </c>
      <c r="D14" s="11"/>
      <c r="E14" s="11">
        <f>SUM([1]Önkormányzat!C14)</f>
        <v>116000</v>
      </c>
      <c r="F14" s="11">
        <f>SUM([1]Óvoda!C14)</f>
        <v>1081800</v>
      </c>
      <c r="G14" s="11"/>
      <c r="H14" s="11">
        <f>SUM([1]Óvoda!C14)</f>
        <v>1081800</v>
      </c>
      <c r="I14" s="11">
        <f t="shared" si="1"/>
        <v>0</v>
      </c>
      <c r="J14" s="11"/>
      <c r="K14" s="11">
        <f>SUM('[1]Szoc.Kp.'!C14)</f>
        <v>0</v>
      </c>
      <c r="L14" s="11">
        <f t="shared" si="2"/>
        <v>1197800</v>
      </c>
      <c r="M14" s="11">
        <f t="shared" si="3"/>
        <v>0</v>
      </c>
      <c r="N14" s="11">
        <f t="shared" si="4"/>
        <v>1197800</v>
      </c>
    </row>
    <row r="15" spans="1:14" ht="12" customHeight="1" x14ac:dyDescent="0.2">
      <c r="A15" s="12" t="s">
        <v>29</v>
      </c>
      <c r="B15" s="13" t="s">
        <v>30</v>
      </c>
      <c r="C15" s="11">
        <f t="shared" si="0"/>
        <v>700000</v>
      </c>
      <c r="D15" s="11"/>
      <c r="E15" s="11">
        <f>SUM([1]Önkormányzat!C15)</f>
        <v>700000</v>
      </c>
      <c r="F15" s="11">
        <f>SUM([1]Óvoda!C15)</f>
        <v>0</v>
      </c>
      <c r="G15" s="11"/>
      <c r="H15" s="11">
        <f>SUM([1]Óvoda!C15)</f>
        <v>0</v>
      </c>
      <c r="I15" s="11">
        <f t="shared" si="1"/>
        <v>0</v>
      </c>
      <c r="J15" s="11"/>
      <c r="K15" s="11">
        <f>SUM('[1]Szoc.Kp.'!C15)</f>
        <v>0</v>
      </c>
      <c r="L15" s="11">
        <f t="shared" si="2"/>
        <v>700000</v>
      </c>
      <c r="M15" s="11">
        <f t="shared" si="3"/>
        <v>0</v>
      </c>
      <c r="N15" s="11">
        <f t="shared" si="4"/>
        <v>700000</v>
      </c>
    </row>
    <row r="16" spans="1:14" ht="12" customHeight="1" x14ac:dyDescent="0.2">
      <c r="A16" s="37" t="s">
        <v>31</v>
      </c>
      <c r="B16" s="38"/>
      <c r="C16" s="14">
        <f>SUM(C7:C15)</f>
        <v>31576840</v>
      </c>
      <c r="D16" s="14">
        <f t="shared" ref="D16:N16" si="5">SUM(D7:D15)</f>
        <v>0</v>
      </c>
      <c r="E16" s="14">
        <f t="shared" si="5"/>
        <v>31576840</v>
      </c>
      <c r="F16" s="14">
        <f t="shared" si="5"/>
        <v>29944847</v>
      </c>
      <c r="G16" s="14">
        <f t="shared" si="5"/>
        <v>0</v>
      </c>
      <c r="H16" s="14">
        <f t="shared" si="5"/>
        <v>29944847</v>
      </c>
      <c r="I16" s="14">
        <f t="shared" si="5"/>
        <v>25658897</v>
      </c>
      <c r="J16" s="14">
        <f t="shared" si="5"/>
        <v>-1962216</v>
      </c>
      <c r="K16" s="14">
        <f t="shared" si="5"/>
        <v>23696681</v>
      </c>
      <c r="L16" s="14">
        <f t="shared" si="5"/>
        <v>87180584</v>
      </c>
      <c r="M16" s="14">
        <f t="shared" si="5"/>
        <v>-1962216</v>
      </c>
      <c r="N16" s="14">
        <f t="shared" si="5"/>
        <v>85218368</v>
      </c>
    </row>
    <row r="17" spans="1:14" ht="12" customHeight="1" x14ac:dyDescent="0.2">
      <c r="A17" s="15" t="s">
        <v>32</v>
      </c>
      <c r="B17" s="16" t="s">
        <v>33</v>
      </c>
      <c r="C17" s="11">
        <f t="shared" si="0"/>
        <v>5747848</v>
      </c>
      <c r="D17" s="11"/>
      <c r="E17" s="11">
        <f>SUM([1]Önkormányzat!C17)</f>
        <v>5747848</v>
      </c>
      <c r="F17" s="11">
        <f>SUM([1]Óvoda!C17)</f>
        <v>5508828</v>
      </c>
      <c r="G17" s="11"/>
      <c r="H17" s="11">
        <f>SUM([1]Óvoda!C17)</f>
        <v>5508828</v>
      </c>
      <c r="I17" s="11">
        <f t="shared" si="1"/>
        <v>4717507</v>
      </c>
      <c r="J17" s="11">
        <v>-360020</v>
      </c>
      <c r="K17" s="11">
        <f>SUM('[1]Szoc.Kp.'!C17)</f>
        <v>4357487</v>
      </c>
      <c r="L17" s="11">
        <f t="shared" si="2"/>
        <v>15974183</v>
      </c>
      <c r="M17" s="11">
        <f t="shared" si="3"/>
        <v>-360020</v>
      </c>
      <c r="N17" s="11">
        <f t="shared" si="4"/>
        <v>15614163</v>
      </c>
    </row>
    <row r="18" spans="1:14" ht="12" customHeight="1" x14ac:dyDescent="0.2">
      <c r="A18" s="37" t="s">
        <v>34</v>
      </c>
      <c r="B18" s="38"/>
      <c r="C18" s="14">
        <f>SUM(C17)</f>
        <v>5747848</v>
      </c>
      <c r="D18" s="14">
        <f t="shared" ref="D18:N18" si="6">SUM(D17)</f>
        <v>0</v>
      </c>
      <c r="E18" s="14">
        <f t="shared" si="6"/>
        <v>5747848</v>
      </c>
      <c r="F18" s="14">
        <f t="shared" si="6"/>
        <v>5508828</v>
      </c>
      <c r="G18" s="14">
        <f t="shared" si="6"/>
        <v>0</v>
      </c>
      <c r="H18" s="14">
        <f t="shared" si="6"/>
        <v>5508828</v>
      </c>
      <c r="I18" s="14">
        <f t="shared" si="6"/>
        <v>4717507</v>
      </c>
      <c r="J18" s="14">
        <f t="shared" si="6"/>
        <v>-360020</v>
      </c>
      <c r="K18" s="14">
        <f t="shared" si="6"/>
        <v>4357487</v>
      </c>
      <c r="L18" s="14">
        <f t="shared" si="6"/>
        <v>15974183</v>
      </c>
      <c r="M18" s="14">
        <f t="shared" si="6"/>
        <v>-360020</v>
      </c>
      <c r="N18" s="14">
        <f t="shared" si="6"/>
        <v>15614163</v>
      </c>
    </row>
    <row r="19" spans="1:14" ht="12" customHeight="1" x14ac:dyDescent="0.2">
      <c r="A19" s="12" t="s">
        <v>35</v>
      </c>
      <c r="B19" s="13" t="s">
        <v>36</v>
      </c>
      <c r="C19" s="11">
        <f t="shared" si="0"/>
        <v>10000</v>
      </c>
      <c r="D19" s="11"/>
      <c r="E19" s="11">
        <f>SUM([1]Önkormányzat!C19)</f>
        <v>10000</v>
      </c>
      <c r="F19" s="11">
        <f>SUM([1]Óvoda!C19)</f>
        <v>110000</v>
      </c>
      <c r="G19" s="11"/>
      <c r="H19" s="11">
        <f>SUM([1]Óvoda!C19)</f>
        <v>110000</v>
      </c>
      <c r="I19" s="11">
        <f t="shared" si="1"/>
        <v>47000</v>
      </c>
      <c r="J19" s="11"/>
      <c r="K19" s="11">
        <f>SUM('[1]Szoc.Kp.'!C19)</f>
        <v>47000</v>
      </c>
      <c r="L19" s="11">
        <f t="shared" si="2"/>
        <v>167000</v>
      </c>
      <c r="M19" s="11">
        <f t="shared" si="3"/>
        <v>0</v>
      </c>
      <c r="N19" s="11">
        <f t="shared" si="4"/>
        <v>167000</v>
      </c>
    </row>
    <row r="20" spans="1:14" ht="12" customHeight="1" x14ac:dyDescent="0.2">
      <c r="A20" s="12" t="s">
        <v>37</v>
      </c>
      <c r="B20" s="13" t="s">
        <v>38</v>
      </c>
      <c r="C20" s="11">
        <f t="shared" si="0"/>
        <v>1025000</v>
      </c>
      <c r="D20" s="11"/>
      <c r="E20" s="11">
        <f>SUM([1]Önkormányzat!C20)</f>
        <v>1025000</v>
      </c>
      <c r="F20" s="11">
        <f>SUM([1]Óvoda!C20)</f>
        <v>650000</v>
      </c>
      <c r="G20" s="11"/>
      <c r="H20" s="11">
        <f>SUM([1]Óvoda!C20)</f>
        <v>650000</v>
      </c>
      <c r="I20" s="11">
        <f t="shared" si="1"/>
        <v>727100</v>
      </c>
      <c r="J20" s="11">
        <v>329320</v>
      </c>
      <c r="K20" s="11">
        <f>SUM('[1]Szoc.Kp.'!C20)</f>
        <v>1056420</v>
      </c>
      <c r="L20" s="11">
        <f t="shared" si="2"/>
        <v>2402100</v>
      </c>
      <c r="M20" s="11">
        <f t="shared" si="3"/>
        <v>329320</v>
      </c>
      <c r="N20" s="11">
        <f t="shared" si="4"/>
        <v>2731420</v>
      </c>
    </row>
    <row r="21" spans="1:14" ht="12" customHeight="1" x14ac:dyDescent="0.2">
      <c r="A21" s="12" t="s">
        <v>39</v>
      </c>
      <c r="B21" s="13" t="s">
        <v>40</v>
      </c>
      <c r="C21" s="11">
        <f t="shared" si="0"/>
        <v>1116000</v>
      </c>
      <c r="D21" s="11"/>
      <c r="E21" s="11">
        <f>SUM([1]Önkormányzat!C21)</f>
        <v>1116000</v>
      </c>
      <c r="F21" s="11">
        <f>SUM([1]Óvoda!C21)</f>
        <v>144000</v>
      </c>
      <c r="G21" s="11"/>
      <c r="H21" s="11">
        <f>SUM([1]Óvoda!C21)</f>
        <v>144000</v>
      </c>
      <c r="I21" s="11">
        <f t="shared" si="1"/>
        <v>82800</v>
      </c>
      <c r="J21" s="11"/>
      <c r="K21" s="11">
        <f>SUM('[1]Szoc.Kp.'!C21)</f>
        <v>82800</v>
      </c>
      <c r="L21" s="11">
        <f t="shared" si="2"/>
        <v>1342800</v>
      </c>
      <c r="M21" s="11">
        <f t="shared" si="3"/>
        <v>0</v>
      </c>
      <c r="N21" s="11">
        <f t="shared" si="4"/>
        <v>1342800</v>
      </c>
    </row>
    <row r="22" spans="1:14" ht="12" customHeight="1" x14ac:dyDescent="0.2">
      <c r="A22" s="12" t="s">
        <v>41</v>
      </c>
      <c r="B22" s="13" t="s">
        <v>42</v>
      </c>
      <c r="C22" s="11">
        <f t="shared" si="0"/>
        <v>10000</v>
      </c>
      <c r="D22" s="11"/>
      <c r="E22" s="11">
        <f>SUM([1]Önkormányzat!C22)</f>
        <v>10000</v>
      </c>
      <c r="F22" s="11">
        <f>SUM([1]Óvoda!C22)</f>
        <v>6000</v>
      </c>
      <c r="G22" s="11"/>
      <c r="H22" s="11">
        <f>SUM([1]Óvoda!C22)</f>
        <v>6000</v>
      </c>
      <c r="I22" s="11">
        <f t="shared" si="1"/>
        <v>308000</v>
      </c>
      <c r="J22" s="11"/>
      <c r="K22" s="11">
        <f>SUM('[1]Szoc.Kp.'!C22)</f>
        <v>308000</v>
      </c>
      <c r="L22" s="11">
        <f t="shared" si="2"/>
        <v>324000</v>
      </c>
      <c r="M22" s="11">
        <f t="shared" si="3"/>
        <v>0</v>
      </c>
      <c r="N22" s="11">
        <f t="shared" si="4"/>
        <v>324000</v>
      </c>
    </row>
    <row r="23" spans="1:14" ht="12" customHeight="1" x14ac:dyDescent="0.2">
      <c r="A23" s="12" t="s">
        <v>43</v>
      </c>
      <c r="B23" s="13" t="s">
        <v>44</v>
      </c>
      <c r="C23" s="11">
        <f t="shared" si="0"/>
        <v>4050000</v>
      </c>
      <c r="D23" s="11"/>
      <c r="E23" s="11">
        <f>SUM([1]Önkormányzat!C23)</f>
        <v>4050000</v>
      </c>
      <c r="F23" s="11">
        <f>SUM([1]Óvoda!C23)</f>
        <v>1600000</v>
      </c>
      <c r="G23" s="11"/>
      <c r="H23" s="11">
        <f>SUM([1]Óvoda!C23)</f>
        <v>1600000</v>
      </c>
      <c r="I23" s="11">
        <f t="shared" si="1"/>
        <v>350000</v>
      </c>
      <c r="J23" s="11"/>
      <c r="K23" s="11">
        <f>SUM('[1]Szoc.Kp.'!C23)</f>
        <v>350000</v>
      </c>
      <c r="L23" s="11">
        <f t="shared" si="2"/>
        <v>6000000</v>
      </c>
      <c r="M23" s="11">
        <f t="shared" si="3"/>
        <v>0</v>
      </c>
      <c r="N23" s="11">
        <f t="shared" si="4"/>
        <v>6000000</v>
      </c>
    </row>
    <row r="24" spans="1:14" ht="12" customHeight="1" x14ac:dyDescent="0.2">
      <c r="A24" s="12" t="s">
        <v>45</v>
      </c>
      <c r="B24" s="13" t="s">
        <v>46</v>
      </c>
      <c r="C24" s="11">
        <f t="shared" si="0"/>
        <v>4150000</v>
      </c>
      <c r="D24" s="11"/>
      <c r="E24" s="11">
        <f>SUM([1]Önkormányzat!C24)</f>
        <v>4150000</v>
      </c>
      <c r="F24" s="11">
        <f>SUM([1]Óvoda!C24)</f>
        <v>4650000</v>
      </c>
      <c r="G24" s="11"/>
      <c r="H24" s="11">
        <f>SUM([1]Óvoda!C24)</f>
        <v>4650000</v>
      </c>
      <c r="I24" s="11">
        <f t="shared" si="1"/>
        <v>4470000</v>
      </c>
      <c r="J24" s="11"/>
      <c r="K24" s="11">
        <f>SUM('[1]Szoc.Kp.'!C24)</f>
        <v>4470000</v>
      </c>
      <c r="L24" s="11">
        <f t="shared" si="2"/>
        <v>13270000</v>
      </c>
      <c r="M24" s="11">
        <f t="shared" si="3"/>
        <v>0</v>
      </c>
      <c r="N24" s="11">
        <f t="shared" si="4"/>
        <v>13270000</v>
      </c>
    </row>
    <row r="25" spans="1:14" ht="12" customHeight="1" x14ac:dyDescent="0.2">
      <c r="A25" s="12" t="s">
        <v>47</v>
      </c>
      <c r="B25" s="13" t="s">
        <v>48</v>
      </c>
      <c r="C25" s="11">
        <f t="shared" si="0"/>
        <v>0</v>
      </c>
      <c r="D25" s="11"/>
      <c r="E25" s="11">
        <f>SUM([1]Önkormányzat!C25)</f>
        <v>0</v>
      </c>
      <c r="F25" s="11">
        <f>SUM([1]Óvoda!C25)</f>
        <v>0</v>
      </c>
      <c r="G25" s="11"/>
      <c r="H25" s="11">
        <f>SUM([1]Óvoda!C25)</f>
        <v>0</v>
      </c>
      <c r="I25" s="11">
        <f t="shared" si="1"/>
        <v>0</v>
      </c>
      <c r="J25" s="11"/>
      <c r="K25" s="11">
        <f>SUM('[1]Szoc.Kp.'!C25)</f>
        <v>0</v>
      </c>
      <c r="L25" s="11">
        <f t="shared" si="2"/>
        <v>0</v>
      </c>
      <c r="M25" s="11">
        <f t="shared" si="3"/>
        <v>0</v>
      </c>
      <c r="N25" s="11">
        <f t="shared" si="4"/>
        <v>0</v>
      </c>
    </row>
    <row r="26" spans="1:14" ht="12" customHeight="1" x14ac:dyDescent="0.2">
      <c r="A26" s="12" t="s">
        <v>49</v>
      </c>
      <c r="B26" s="13" t="s">
        <v>50</v>
      </c>
      <c r="C26" s="11">
        <f t="shared" si="0"/>
        <v>650000</v>
      </c>
      <c r="D26" s="11"/>
      <c r="E26" s="11">
        <f>SUM([1]Önkormányzat!C26)</f>
        <v>650000</v>
      </c>
      <c r="F26" s="11">
        <f>SUM([1]Óvoda!C26)</f>
        <v>100000</v>
      </c>
      <c r="G26" s="11"/>
      <c r="H26" s="11">
        <f>SUM([1]Óvoda!C26)</f>
        <v>100000</v>
      </c>
      <c r="I26" s="11">
        <f t="shared" si="1"/>
        <v>50000</v>
      </c>
      <c r="J26" s="11"/>
      <c r="K26" s="11">
        <f>SUM('[1]Szoc.Kp.'!C26)</f>
        <v>50000</v>
      </c>
      <c r="L26" s="11">
        <f t="shared" si="2"/>
        <v>800000</v>
      </c>
      <c r="M26" s="11">
        <f t="shared" si="3"/>
        <v>0</v>
      </c>
      <c r="N26" s="11">
        <f t="shared" si="4"/>
        <v>800000</v>
      </c>
    </row>
    <row r="27" spans="1:14" ht="12" customHeight="1" x14ac:dyDescent="0.2">
      <c r="A27" s="12" t="s">
        <v>51</v>
      </c>
      <c r="B27" s="13" t="s">
        <v>52</v>
      </c>
      <c r="C27" s="11">
        <f t="shared" si="0"/>
        <v>0</v>
      </c>
      <c r="D27" s="11"/>
      <c r="E27" s="11">
        <f>SUM([1]Önkormányzat!C27)</f>
        <v>0</v>
      </c>
      <c r="F27" s="11">
        <f>SUM([1]Óvoda!C27)</f>
        <v>0</v>
      </c>
      <c r="G27" s="11"/>
      <c r="H27" s="11">
        <f>SUM([1]Óvoda!C27)</f>
        <v>0</v>
      </c>
      <c r="I27" s="11">
        <f t="shared" si="1"/>
        <v>0</v>
      </c>
      <c r="J27" s="11"/>
      <c r="K27" s="11">
        <f>SUM('[1]Szoc.Kp.'!C27)</f>
        <v>0</v>
      </c>
      <c r="L27" s="11">
        <f t="shared" si="2"/>
        <v>0</v>
      </c>
      <c r="M27" s="11">
        <f t="shared" si="3"/>
        <v>0</v>
      </c>
      <c r="N27" s="11">
        <f t="shared" si="4"/>
        <v>0</v>
      </c>
    </row>
    <row r="28" spans="1:14" ht="12" customHeight="1" x14ac:dyDescent="0.2">
      <c r="A28" s="12" t="s">
        <v>53</v>
      </c>
      <c r="B28" s="13" t="s">
        <v>54</v>
      </c>
      <c r="C28" s="11">
        <f t="shared" si="0"/>
        <v>6283538</v>
      </c>
      <c r="D28" s="11"/>
      <c r="E28" s="11">
        <f>SUM([1]Önkormányzat!C28)</f>
        <v>6283538</v>
      </c>
      <c r="F28" s="11">
        <f>SUM([1]Óvoda!C28)</f>
        <v>445000</v>
      </c>
      <c r="G28" s="11"/>
      <c r="H28" s="11">
        <f>SUM([1]Óvoda!C28)</f>
        <v>445000</v>
      </c>
      <c r="I28" s="11">
        <f t="shared" si="1"/>
        <v>446000</v>
      </c>
      <c r="J28" s="11"/>
      <c r="K28" s="11">
        <f>SUM('[1]Szoc.Kp.'!C28)</f>
        <v>446000</v>
      </c>
      <c r="L28" s="11">
        <f t="shared" si="2"/>
        <v>7174538</v>
      </c>
      <c r="M28" s="11">
        <f t="shared" si="3"/>
        <v>0</v>
      </c>
      <c r="N28" s="11">
        <f t="shared" si="4"/>
        <v>7174538</v>
      </c>
    </row>
    <row r="29" spans="1:14" ht="12" customHeight="1" x14ac:dyDescent="0.2">
      <c r="A29" s="12" t="s">
        <v>55</v>
      </c>
      <c r="B29" s="13" t="s">
        <v>56</v>
      </c>
      <c r="C29" s="11">
        <f t="shared" si="0"/>
        <v>50000</v>
      </c>
      <c r="D29" s="11"/>
      <c r="E29" s="11">
        <f>SUM([1]Önkormányzat!C29)</f>
        <v>50000</v>
      </c>
      <c r="F29" s="11">
        <f>SUM([1]Óvoda!C29)</f>
        <v>150000</v>
      </c>
      <c r="G29" s="11"/>
      <c r="H29" s="11">
        <f>SUM([1]Óvoda!C29)</f>
        <v>150000</v>
      </c>
      <c r="I29" s="11">
        <f t="shared" si="1"/>
        <v>50000</v>
      </c>
      <c r="J29" s="11"/>
      <c r="K29" s="11">
        <f>SUM('[1]Szoc.Kp.'!C29)</f>
        <v>50000</v>
      </c>
      <c r="L29" s="11">
        <f t="shared" si="2"/>
        <v>250000</v>
      </c>
      <c r="M29" s="11">
        <f t="shared" si="3"/>
        <v>0</v>
      </c>
      <c r="N29" s="11">
        <f t="shared" si="4"/>
        <v>250000</v>
      </c>
    </row>
    <row r="30" spans="1:14" ht="12" customHeight="1" x14ac:dyDescent="0.2">
      <c r="A30" s="12" t="s">
        <v>57</v>
      </c>
      <c r="B30" s="13" t="s">
        <v>58</v>
      </c>
      <c r="C30" s="11">
        <f t="shared" si="0"/>
        <v>5000000</v>
      </c>
      <c r="D30" s="11"/>
      <c r="E30" s="11">
        <f>SUM([1]Önkormányzat!C30)</f>
        <v>5000000</v>
      </c>
      <c r="F30" s="11">
        <f>SUM([1]Óvoda!C30)</f>
        <v>1946670</v>
      </c>
      <c r="G30" s="11"/>
      <c r="H30" s="11">
        <f>SUM([1]Óvoda!C30)</f>
        <v>1946670</v>
      </c>
      <c r="I30" s="11">
        <f t="shared" si="1"/>
        <v>1682000</v>
      </c>
      <c r="J30" s="11">
        <v>88916</v>
      </c>
      <c r="K30" s="11">
        <f>SUM('[1]Szoc.Kp.'!C30)</f>
        <v>1770916</v>
      </c>
      <c r="L30" s="11">
        <f t="shared" si="2"/>
        <v>8628670</v>
      </c>
      <c r="M30" s="11">
        <f t="shared" si="3"/>
        <v>88916</v>
      </c>
      <c r="N30" s="11">
        <f t="shared" si="4"/>
        <v>8717586</v>
      </c>
    </row>
    <row r="31" spans="1:14" ht="12" customHeight="1" x14ac:dyDescent="0.2">
      <c r="A31" s="12" t="s">
        <v>59</v>
      </c>
      <c r="B31" s="13" t="s">
        <v>60</v>
      </c>
      <c r="C31" s="11">
        <f t="shared" si="0"/>
        <v>1900000</v>
      </c>
      <c r="D31" s="11"/>
      <c r="E31" s="11">
        <f>SUM([1]Önkormányzat!C31)</f>
        <v>1900000</v>
      </c>
      <c r="F31" s="11">
        <f>SUM([1]Óvoda!C31)</f>
        <v>0</v>
      </c>
      <c r="G31" s="11"/>
      <c r="H31" s="11">
        <f>SUM([1]Óvoda!C31)</f>
        <v>0</v>
      </c>
      <c r="I31" s="11">
        <f t="shared" si="1"/>
        <v>0</v>
      </c>
      <c r="J31" s="11"/>
      <c r="K31" s="11">
        <f>SUM('[1]Szoc.Kp.'!C31)</f>
        <v>0</v>
      </c>
      <c r="L31" s="11">
        <f t="shared" si="2"/>
        <v>1900000</v>
      </c>
      <c r="M31" s="11">
        <f t="shared" si="3"/>
        <v>0</v>
      </c>
      <c r="N31" s="11">
        <f t="shared" si="4"/>
        <v>1900000</v>
      </c>
    </row>
    <row r="32" spans="1:14" ht="12" customHeight="1" x14ac:dyDescent="0.2">
      <c r="A32" s="12" t="s">
        <v>61</v>
      </c>
      <c r="B32" s="13" t="s">
        <v>62</v>
      </c>
      <c r="C32" s="11">
        <f t="shared" si="0"/>
        <v>0</v>
      </c>
      <c r="D32" s="11"/>
      <c r="E32" s="11">
        <f>SUM([1]Önkormányzat!C32)</f>
        <v>0</v>
      </c>
      <c r="F32" s="11">
        <f>SUM([1]Óvoda!C32)</f>
        <v>0</v>
      </c>
      <c r="G32" s="11"/>
      <c r="H32" s="11">
        <f>SUM([1]Óvoda!C32)</f>
        <v>0</v>
      </c>
      <c r="I32" s="11">
        <f t="shared" si="1"/>
        <v>0</v>
      </c>
      <c r="J32" s="11"/>
      <c r="K32" s="11">
        <f>SUM('[1]Szoc.Kp.'!C32)</f>
        <v>0</v>
      </c>
      <c r="L32" s="11">
        <f t="shared" si="2"/>
        <v>0</v>
      </c>
      <c r="M32" s="11">
        <f t="shared" si="3"/>
        <v>0</v>
      </c>
      <c r="N32" s="11">
        <f t="shared" si="4"/>
        <v>0</v>
      </c>
    </row>
    <row r="33" spans="1:14" ht="12" customHeight="1" x14ac:dyDescent="0.2">
      <c r="A33" s="12" t="s">
        <v>63</v>
      </c>
      <c r="B33" s="13" t="s">
        <v>64</v>
      </c>
      <c r="C33" s="11">
        <f t="shared" si="0"/>
        <v>432175</v>
      </c>
      <c r="D33" s="11"/>
      <c r="E33" s="11">
        <f>SUM([1]Önkormányzat!C33)</f>
        <v>432175</v>
      </c>
      <c r="F33" s="11">
        <f>SUM([1]Óvoda!C33)</f>
        <v>10000</v>
      </c>
      <c r="G33" s="11"/>
      <c r="H33" s="11">
        <f>SUM([1]Óvoda!C33)</f>
        <v>10000</v>
      </c>
      <c r="I33" s="11">
        <f t="shared" si="1"/>
        <v>10000</v>
      </c>
      <c r="J33" s="11"/>
      <c r="K33" s="11">
        <f>SUM('[1]Szoc.Kp.'!C33)</f>
        <v>10000</v>
      </c>
      <c r="L33" s="11">
        <f t="shared" si="2"/>
        <v>452175</v>
      </c>
      <c r="M33" s="11">
        <f t="shared" si="3"/>
        <v>0</v>
      </c>
      <c r="N33" s="11">
        <f t="shared" si="4"/>
        <v>452175</v>
      </c>
    </row>
    <row r="34" spans="1:14" ht="12" customHeight="1" x14ac:dyDescent="0.2">
      <c r="A34" s="37" t="s">
        <v>65</v>
      </c>
      <c r="B34" s="38"/>
      <c r="C34" s="14">
        <f>SUM(C19:C33)</f>
        <v>24676713</v>
      </c>
      <c r="D34" s="14">
        <f t="shared" ref="D34:N34" si="7">SUM(D19:D33)</f>
        <v>0</v>
      </c>
      <c r="E34" s="14">
        <f t="shared" si="7"/>
        <v>24676713</v>
      </c>
      <c r="F34" s="14">
        <f t="shared" si="7"/>
        <v>9811670</v>
      </c>
      <c r="G34" s="14">
        <f t="shared" si="7"/>
        <v>0</v>
      </c>
      <c r="H34" s="14">
        <f t="shared" si="7"/>
        <v>9811670</v>
      </c>
      <c r="I34" s="14">
        <f t="shared" si="7"/>
        <v>8222900</v>
      </c>
      <c r="J34" s="14">
        <f t="shared" si="7"/>
        <v>418236</v>
      </c>
      <c r="K34" s="14">
        <f t="shared" si="7"/>
        <v>8641136</v>
      </c>
      <c r="L34" s="14">
        <f t="shared" si="7"/>
        <v>42711283</v>
      </c>
      <c r="M34" s="14">
        <f t="shared" si="7"/>
        <v>418236</v>
      </c>
      <c r="N34" s="14">
        <f t="shared" si="7"/>
        <v>43129519</v>
      </c>
    </row>
    <row r="35" spans="1:14" ht="12" customHeight="1" x14ac:dyDescent="0.2">
      <c r="A35" s="12" t="s">
        <v>66</v>
      </c>
      <c r="B35" s="13" t="s">
        <v>67</v>
      </c>
      <c r="C35" s="11">
        <f t="shared" si="0"/>
        <v>3150000</v>
      </c>
      <c r="D35" s="11"/>
      <c r="E35" s="11">
        <f>SUM([1]Önkormányzat!C35)</f>
        <v>3150000</v>
      </c>
      <c r="F35" s="11">
        <v>0</v>
      </c>
      <c r="G35" s="11"/>
      <c r="H35" s="11">
        <f>SUM([1]Óvoda!C35)</f>
        <v>0</v>
      </c>
      <c r="I35" s="11">
        <f t="shared" si="1"/>
        <v>0</v>
      </c>
      <c r="J35" s="11"/>
      <c r="K35" s="11">
        <f>SUM('[1]Szoc.Kp.'!C35)</f>
        <v>0</v>
      </c>
      <c r="L35" s="11">
        <f t="shared" si="2"/>
        <v>3150000</v>
      </c>
      <c r="M35" s="11">
        <f t="shared" si="3"/>
        <v>0</v>
      </c>
      <c r="N35" s="11">
        <f t="shared" si="4"/>
        <v>3150000</v>
      </c>
    </row>
    <row r="36" spans="1:14" ht="12" customHeight="1" x14ac:dyDescent="0.2">
      <c r="A36" s="37" t="s">
        <v>68</v>
      </c>
      <c r="B36" s="38"/>
      <c r="C36" s="14">
        <f>SUM(C35)</f>
        <v>3150000</v>
      </c>
      <c r="D36" s="14">
        <f t="shared" ref="D36:N36" si="8">SUM(D35)</f>
        <v>0</v>
      </c>
      <c r="E36" s="14">
        <f t="shared" si="8"/>
        <v>3150000</v>
      </c>
      <c r="F36" s="14">
        <f t="shared" si="8"/>
        <v>0</v>
      </c>
      <c r="G36" s="14">
        <f t="shared" si="8"/>
        <v>0</v>
      </c>
      <c r="H36" s="14">
        <f t="shared" si="8"/>
        <v>0</v>
      </c>
      <c r="I36" s="14">
        <f t="shared" si="8"/>
        <v>0</v>
      </c>
      <c r="J36" s="14">
        <f t="shared" si="8"/>
        <v>0</v>
      </c>
      <c r="K36" s="14">
        <f t="shared" si="8"/>
        <v>0</v>
      </c>
      <c r="L36" s="14">
        <f t="shared" si="8"/>
        <v>3150000</v>
      </c>
      <c r="M36" s="14">
        <f t="shared" si="8"/>
        <v>0</v>
      </c>
      <c r="N36" s="14">
        <f t="shared" si="8"/>
        <v>3150000</v>
      </c>
    </row>
    <row r="37" spans="1:14" ht="12" customHeight="1" x14ac:dyDescent="0.2">
      <c r="A37" s="12" t="s">
        <v>69</v>
      </c>
      <c r="B37" s="13" t="s">
        <v>70</v>
      </c>
      <c r="C37" s="11">
        <v>0</v>
      </c>
      <c r="D37" s="11">
        <v>204000</v>
      </c>
      <c r="E37" s="11">
        <f>SUM([1]Önkormányzat!C37)</f>
        <v>204000</v>
      </c>
      <c r="F37" s="11">
        <v>0</v>
      </c>
      <c r="G37" s="11"/>
      <c r="H37" s="11">
        <v>0</v>
      </c>
      <c r="I37" s="11">
        <f t="shared" si="1"/>
        <v>0</v>
      </c>
      <c r="J37" s="11"/>
      <c r="K37" s="11">
        <f>SUM('[1]Szoc.Kp.'!C37)</f>
        <v>0</v>
      </c>
      <c r="L37" s="11">
        <f t="shared" si="2"/>
        <v>0</v>
      </c>
      <c r="M37" s="11">
        <f t="shared" si="3"/>
        <v>204000</v>
      </c>
      <c r="N37" s="11">
        <f t="shared" si="4"/>
        <v>204000</v>
      </c>
    </row>
    <row r="38" spans="1:14" ht="12" customHeight="1" x14ac:dyDescent="0.2">
      <c r="A38" s="12" t="s">
        <v>71</v>
      </c>
      <c r="B38" s="13" t="s">
        <v>72</v>
      </c>
      <c r="C38" s="11">
        <f t="shared" si="0"/>
        <v>0</v>
      </c>
      <c r="D38" s="11"/>
      <c r="E38" s="11">
        <f>SUM([1]Önkormányzat!C38)</f>
        <v>0</v>
      </c>
      <c r="F38" s="11">
        <v>0</v>
      </c>
      <c r="G38" s="11"/>
      <c r="H38" s="11">
        <f>SUM([1]Óvoda!C38)</f>
        <v>0</v>
      </c>
      <c r="I38" s="11">
        <f t="shared" si="1"/>
        <v>0</v>
      </c>
      <c r="J38" s="11"/>
      <c r="K38" s="11">
        <f>SUM('[1]Szoc.Kp.'!C38)</f>
        <v>0</v>
      </c>
      <c r="L38" s="11">
        <f t="shared" si="2"/>
        <v>0</v>
      </c>
      <c r="M38" s="11">
        <f t="shared" si="3"/>
        <v>0</v>
      </c>
      <c r="N38" s="11">
        <f t="shared" si="4"/>
        <v>0</v>
      </c>
    </row>
    <row r="39" spans="1:14" ht="12" customHeight="1" x14ac:dyDescent="0.2">
      <c r="A39" s="12" t="s">
        <v>73</v>
      </c>
      <c r="B39" s="13" t="s">
        <v>74</v>
      </c>
      <c r="C39" s="11">
        <v>2700000</v>
      </c>
      <c r="D39" s="11">
        <v>-2700000</v>
      </c>
      <c r="E39" s="11">
        <f>SUM([1]Önkormányzat!C39)</f>
        <v>0</v>
      </c>
      <c r="F39" s="11">
        <v>0</v>
      </c>
      <c r="G39" s="11"/>
      <c r="H39" s="11">
        <f>SUM([1]Óvoda!C39)</f>
        <v>0</v>
      </c>
      <c r="I39" s="11">
        <f t="shared" si="1"/>
        <v>0</v>
      </c>
      <c r="J39" s="11"/>
      <c r="K39" s="11">
        <f>SUM('[1]Szoc.Kp.'!C39)</f>
        <v>0</v>
      </c>
      <c r="L39" s="11">
        <f t="shared" si="2"/>
        <v>2700000</v>
      </c>
      <c r="M39" s="11">
        <f t="shared" si="3"/>
        <v>-2700000</v>
      </c>
      <c r="N39" s="11">
        <f t="shared" si="4"/>
        <v>0</v>
      </c>
    </row>
    <row r="40" spans="1:14" ht="12" customHeight="1" x14ac:dyDescent="0.2">
      <c r="A40" s="12" t="s">
        <v>75</v>
      </c>
      <c r="B40" s="13" t="s">
        <v>74</v>
      </c>
      <c r="C40" s="11">
        <f t="shared" si="0"/>
        <v>1410000</v>
      </c>
      <c r="D40" s="11"/>
      <c r="E40" s="11">
        <f>SUM([1]Önkormányzat!C40)</f>
        <v>1410000</v>
      </c>
      <c r="F40" s="11">
        <v>0</v>
      </c>
      <c r="G40" s="11"/>
      <c r="H40" s="11">
        <f>SUM([1]Óvoda!C40)</f>
        <v>0</v>
      </c>
      <c r="I40" s="11">
        <f t="shared" si="1"/>
        <v>0</v>
      </c>
      <c r="J40" s="11"/>
      <c r="K40" s="11">
        <f>SUM('[1]Szoc.Kp.'!C40)</f>
        <v>0</v>
      </c>
      <c r="L40" s="11">
        <f t="shared" si="2"/>
        <v>1410000</v>
      </c>
      <c r="M40" s="11">
        <f t="shared" si="3"/>
        <v>0</v>
      </c>
      <c r="N40" s="11">
        <f t="shared" si="4"/>
        <v>1410000</v>
      </c>
    </row>
    <row r="41" spans="1:14" ht="12" customHeight="1" x14ac:dyDescent="0.2">
      <c r="A41" s="12" t="s">
        <v>76</v>
      </c>
      <c r="B41" s="13" t="s">
        <v>77</v>
      </c>
      <c r="C41" s="11">
        <v>2000000</v>
      </c>
      <c r="D41" s="11">
        <v>1000000</v>
      </c>
      <c r="E41" s="11">
        <f>SUM([1]Önkormányzat!C41)</f>
        <v>3000000</v>
      </c>
      <c r="F41" s="11">
        <v>0</v>
      </c>
      <c r="G41" s="11"/>
      <c r="H41" s="11">
        <f>SUM([1]Óvoda!C41)</f>
        <v>0</v>
      </c>
      <c r="I41" s="11">
        <f t="shared" si="1"/>
        <v>0</v>
      </c>
      <c r="J41" s="11"/>
      <c r="K41" s="11">
        <f>SUM('[1]Szoc.Kp.'!C41)</f>
        <v>0</v>
      </c>
      <c r="L41" s="11">
        <f t="shared" si="2"/>
        <v>2000000</v>
      </c>
      <c r="M41" s="11">
        <f t="shared" si="3"/>
        <v>1000000</v>
      </c>
      <c r="N41" s="11">
        <f t="shared" si="4"/>
        <v>3000000</v>
      </c>
    </row>
    <row r="42" spans="1:14" ht="12" customHeight="1" x14ac:dyDescent="0.2">
      <c r="A42" s="37" t="s">
        <v>78</v>
      </c>
      <c r="B42" s="38"/>
      <c r="C42" s="14">
        <f>SUM(C37:C41)</f>
        <v>6110000</v>
      </c>
      <c r="D42" s="14">
        <f t="shared" ref="D42:N42" si="9">SUM(D37:D41)</f>
        <v>-1496000</v>
      </c>
      <c r="E42" s="14">
        <f t="shared" si="9"/>
        <v>4614000</v>
      </c>
      <c r="F42" s="14">
        <f t="shared" si="9"/>
        <v>0</v>
      </c>
      <c r="G42" s="14">
        <f t="shared" si="9"/>
        <v>0</v>
      </c>
      <c r="H42" s="14">
        <f t="shared" si="9"/>
        <v>0</v>
      </c>
      <c r="I42" s="14">
        <f t="shared" si="9"/>
        <v>0</v>
      </c>
      <c r="J42" s="14">
        <f t="shared" si="9"/>
        <v>0</v>
      </c>
      <c r="K42" s="14">
        <f t="shared" si="9"/>
        <v>0</v>
      </c>
      <c r="L42" s="14">
        <f t="shared" si="9"/>
        <v>6110000</v>
      </c>
      <c r="M42" s="14">
        <f t="shared" si="9"/>
        <v>-1496000</v>
      </c>
      <c r="N42" s="14">
        <f t="shared" si="9"/>
        <v>4614000</v>
      </c>
    </row>
    <row r="43" spans="1:14" ht="12" customHeight="1" x14ac:dyDescent="0.2">
      <c r="A43" s="12" t="s">
        <v>79</v>
      </c>
      <c r="B43" s="13" t="s">
        <v>80</v>
      </c>
      <c r="C43" s="11">
        <f t="shared" si="0"/>
        <v>0</v>
      </c>
      <c r="D43" s="11"/>
      <c r="E43" s="11">
        <f>SUM([1]Önkormányzat!C43)</f>
        <v>0</v>
      </c>
      <c r="F43" s="11">
        <f>SUM([2]Óvoda2018!C38)</f>
        <v>0</v>
      </c>
      <c r="G43" s="11"/>
      <c r="H43" s="11">
        <f>SUM([1]Óvoda!C43)</f>
        <v>0</v>
      </c>
      <c r="I43" s="11">
        <f t="shared" ref="I43:I55" si="10">SUM(K43)+J43</f>
        <v>0</v>
      </c>
      <c r="J43" s="11"/>
      <c r="K43" s="11">
        <f>SUM('[1]Szoc.Kp.'!C43)</f>
        <v>0</v>
      </c>
      <c r="L43" s="11">
        <f t="shared" si="2"/>
        <v>0</v>
      </c>
      <c r="M43" s="11">
        <f t="shared" si="3"/>
        <v>0</v>
      </c>
      <c r="N43" s="11">
        <f t="shared" si="4"/>
        <v>0</v>
      </c>
    </row>
    <row r="44" spans="1:14" ht="12" customHeight="1" x14ac:dyDescent="0.2">
      <c r="A44" s="12" t="s">
        <v>81</v>
      </c>
      <c r="B44" s="13" t="s">
        <v>82</v>
      </c>
      <c r="C44" s="11">
        <f t="shared" si="0"/>
        <v>767300</v>
      </c>
      <c r="D44" s="11"/>
      <c r="E44" s="11">
        <f>SUM([1]Önkormányzat!C44)</f>
        <v>767300</v>
      </c>
      <c r="F44" s="11">
        <f>SUM([2]Óvoda2018!C39)</f>
        <v>0</v>
      </c>
      <c r="G44" s="11"/>
      <c r="H44" s="11">
        <f>SUM([1]Óvoda!C44)</f>
        <v>0</v>
      </c>
      <c r="I44" s="11">
        <f t="shared" si="10"/>
        <v>0</v>
      </c>
      <c r="J44" s="11"/>
      <c r="K44" s="11">
        <f>SUM('[1]Szoc.Kp.'!C44)</f>
        <v>0</v>
      </c>
      <c r="L44" s="11">
        <f t="shared" si="2"/>
        <v>767300</v>
      </c>
      <c r="M44" s="11">
        <f t="shared" si="3"/>
        <v>0</v>
      </c>
      <c r="N44" s="11">
        <f t="shared" si="4"/>
        <v>767300</v>
      </c>
    </row>
    <row r="45" spans="1:14" ht="12" customHeight="1" x14ac:dyDescent="0.2">
      <c r="A45" s="12" t="s">
        <v>83</v>
      </c>
      <c r="B45" s="13" t="s">
        <v>84</v>
      </c>
      <c r="C45" s="11">
        <f t="shared" si="0"/>
        <v>6841705</v>
      </c>
      <c r="D45" s="11"/>
      <c r="E45" s="11">
        <f>SUM([1]Önkormányzat!C45)</f>
        <v>6841705</v>
      </c>
      <c r="F45" s="11">
        <f>SUM([2]Óvoda2018!C40)</f>
        <v>0</v>
      </c>
      <c r="G45" s="11"/>
      <c r="H45" s="11">
        <f>SUM([1]Óvoda!C45)</f>
        <v>0</v>
      </c>
      <c r="I45" s="11">
        <f t="shared" si="10"/>
        <v>0</v>
      </c>
      <c r="J45" s="11"/>
      <c r="K45" s="11">
        <f>SUM('[1]Szoc.Kp.'!C45)</f>
        <v>0</v>
      </c>
      <c r="L45" s="11">
        <f t="shared" si="2"/>
        <v>6841705</v>
      </c>
      <c r="M45" s="11">
        <f t="shared" si="3"/>
        <v>0</v>
      </c>
      <c r="N45" s="11">
        <f t="shared" si="4"/>
        <v>6841705</v>
      </c>
    </row>
    <row r="46" spans="1:14" ht="12" customHeight="1" x14ac:dyDescent="0.2">
      <c r="A46" s="12" t="s">
        <v>85</v>
      </c>
      <c r="B46" s="13" t="s">
        <v>86</v>
      </c>
      <c r="C46" s="11">
        <f t="shared" si="0"/>
        <v>2054431</v>
      </c>
      <c r="D46" s="11"/>
      <c r="E46" s="11">
        <f>SUM([1]Önkormányzat!C46)</f>
        <v>2054431</v>
      </c>
      <c r="F46" s="11">
        <f>SUM([2]Óvoda2018!C41)</f>
        <v>0</v>
      </c>
      <c r="G46" s="11"/>
      <c r="H46" s="11">
        <f>SUM([1]Óvoda!C46)</f>
        <v>0</v>
      </c>
      <c r="I46" s="11">
        <f t="shared" si="10"/>
        <v>0</v>
      </c>
      <c r="J46" s="11"/>
      <c r="K46" s="11">
        <f>SUM('[1]Szoc.Kp.'!C46)</f>
        <v>0</v>
      </c>
      <c r="L46" s="11">
        <f t="shared" si="2"/>
        <v>2054431</v>
      </c>
      <c r="M46" s="11">
        <f t="shared" si="3"/>
        <v>0</v>
      </c>
      <c r="N46" s="11">
        <f t="shared" si="4"/>
        <v>2054431</v>
      </c>
    </row>
    <row r="47" spans="1:14" ht="12" customHeight="1" x14ac:dyDescent="0.2">
      <c r="A47" s="37" t="s">
        <v>87</v>
      </c>
      <c r="B47" s="38"/>
      <c r="C47" s="14">
        <f>SUM(C43:C46)</f>
        <v>9663436</v>
      </c>
      <c r="D47" s="14">
        <f t="shared" ref="D47:N47" si="11">SUM(D43:D46)</f>
        <v>0</v>
      </c>
      <c r="E47" s="14">
        <f t="shared" si="11"/>
        <v>9663436</v>
      </c>
      <c r="F47" s="14">
        <f t="shared" si="11"/>
        <v>0</v>
      </c>
      <c r="G47" s="14">
        <f t="shared" si="11"/>
        <v>0</v>
      </c>
      <c r="H47" s="14">
        <f t="shared" si="11"/>
        <v>0</v>
      </c>
      <c r="I47" s="14">
        <f t="shared" si="11"/>
        <v>0</v>
      </c>
      <c r="J47" s="14">
        <f t="shared" si="11"/>
        <v>0</v>
      </c>
      <c r="K47" s="14">
        <f t="shared" si="11"/>
        <v>0</v>
      </c>
      <c r="L47" s="14">
        <f t="shared" si="11"/>
        <v>9663436</v>
      </c>
      <c r="M47" s="14">
        <f t="shared" si="11"/>
        <v>0</v>
      </c>
      <c r="N47" s="14">
        <f t="shared" si="11"/>
        <v>9663436</v>
      </c>
    </row>
    <row r="48" spans="1:14" ht="12" customHeight="1" x14ac:dyDescent="0.2">
      <c r="A48" s="12" t="s">
        <v>88</v>
      </c>
      <c r="B48" s="13" t="s">
        <v>89</v>
      </c>
      <c r="C48" s="11">
        <f t="shared" si="0"/>
        <v>6703486</v>
      </c>
      <c r="D48" s="11"/>
      <c r="E48" s="11">
        <f>SUM([1]Önkormányzat!C48)</f>
        <v>6703486</v>
      </c>
      <c r="F48" s="11">
        <f>SUM([2]Óvoda2018!C43)</f>
        <v>0</v>
      </c>
      <c r="G48" s="11"/>
      <c r="H48" s="11">
        <f>SUM([1]Óvoda!C48)</f>
        <v>0</v>
      </c>
      <c r="I48" s="11">
        <f t="shared" si="10"/>
        <v>0</v>
      </c>
      <c r="J48" s="11"/>
      <c r="K48" s="11">
        <f>SUM('[1]Szoc.Kp.'!C48)</f>
        <v>0</v>
      </c>
      <c r="L48" s="11">
        <f t="shared" si="2"/>
        <v>6703486</v>
      </c>
      <c r="M48" s="11">
        <f t="shared" si="3"/>
        <v>0</v>
      </c>
      <c r="N48" s="11">
        <f t="shared" si="4"/>
        <v>6703486</v>
      </c>
    </row>
    <row r="49" spans="1:14" ht="12" customHeight="1" x14ac:dyDescent="0.2">
      <c r="A49" s="12" t="s">
        <v>90</v>
      </c>
      <c r="B49" s="13" t="s">
        <v>91</v>
      </c>
      <c r="C49" s="11">
        <f t="shared" si="0"/>
        <v>0</v>
      </c>
      <c r="D49" s="11"/>
      <c r="E49" s="11">
        <f>SUM([1]Önkormányzat!C49)</f>
        <v>0</v>
      </c>
      <c r="F49" s="11">
        <f>SUM([2]Óvoda2018!C44)</f>
        <v>0</v>
      </c>
      <c r="G49" s="11"/>
      <c r="H49" s="11">
        <f>SUM([1]Óvoda!C49)</f>
        <v>0</v>
      </c>
      <c r="I49" s="11">
        <f t="shared" si="10"/>
        <v>0</v>
      </c>
      <c r="J49" s="11"/>
      <c r="K49" s="11">
        <f>SUM('[1]Szoc.Kp.'!C49)</f>
        <v>0</v>
      </c>
      <c r="L49" s="11">
        <f t="shared" si="2"/>
        <v>0</v>
      </c>
      <c r="M49" s="11">
        <f t="shared" si="3"/>
        <v>0</v>
      </c>
      <c r="N49" s="11">
        <f t="shared" si="4"/>
        <v>0</v>
      </c>
    </row>
    <row r="50" spans="1:14" ht="12" customHeight="1" x14ac:dyDescent="0.2">
      <c r="A50" s="12" t="s">
        <v>92</v>
      </c>
      <c r="B50" s="13" t="s">
        <v>93</v>
      </c>
      <c r="C50" s="11">
        <f t="shared" si="0"/>
        <v>0</v>
      </c>
      <c r="D50" s="11"/>
      <c r="E50" s="11">
        <f>SUM([1]Önkormányzat!C50)</f>
        <v>0</v>
      </c>
      <c r="F50" s="11">
        <f>SUM([2]Óvoda2018!C45)</f>
        <v>0</v>
      </c>
      <c r="G50" s="11"/>
      <c r="H50" s="11">
        <f>SUM([1]Óvoda!C50)</f>
        <v>0</v>
      </c>
      <c r="I50" s="11">
        <f t="shared" si="10"/>
        <v>0</v>
      </c>
      <c r="J50" s="11"/>
      <c r="K50" s="11">
        <f>SUM('[1]Szoc.Kp.'!C50)</f>
        <v>0</v>
      </c>
      <c r="L50" s="11">
        <f t="shared" si="2"/>
        <v>0</v>
      </c>
      <c r="M50" s="11">
        <f t="shared" si="3"/>
        <v>0</v>
      </c>
      <c r="N50" s="11">
        <f t="shared" si="4"/>
        <v>0</v>
      </c>
    </row>
    <row r="51" spans="1:14" ht="12" customHeight="1" x14ac:dyDescent="0.2">
      <c r="A51" s="37" t="s">
        <v>94</v>
      </c>
      <c r="B51" s="38"/>
      <c r="C51" s="14">
        <f>SUM(C48:C50)</f>
        <v>6703486</v>
      </c>
      <c r="D51" s="14">
        <f t="shared" ref="D51:N51" si="12">SUM(D48:D50)</f>
        <v>0</v>
      </c>
      <c r="E51" s="14">
        <f t="shared" si="12"/>
        <v>6703486</v>
      </c>
      <c r="F51" s="14">
        <f t="shared" si="12"/>
        <v>0</v>
      </c>
      <c r="G51" s="14">
        <f t="shared" si="12"/>
        <v>0</v>
      </c>
      <c r="H51" s="14">
        <f t="shared" si="12"/>
        <v>0</v>
      </c>
      <c r="I51" s="14">
        <f t="shared" si="12"/>
        <v>0</v>
      </c>
      <c r="J51" s="14">
        <f t="shared" si="12"/>
        <v>0</v>
      </c>
      <c r="K51" s="14">
        <f t="shared" si="12"/>
        <v>0</v>
      </c>
      <c r="L51" s="14">
        <f t="shared" si="12"/>
        <v>6703486</v>
      </c>
      <c r="M51" s="14">
        <f t="shared" si="12"/>
        <v>0</v>
      </c>
      <c r="N51" s="14">
        <f t="shared" si="12"/>
        <v>6703486</v>
      </c>
    </row>
    <row r="52" spans="1:14" ht="12" customHeight="1" x14ac:dyDescent="0.2">
      <c r="A52" s="12" t="s">
        <v>95</v>
      </c>
      <c r="B52" s="13" t="s">
        <v>96</v>
      </c>
      <c r="C52" s="11">
        <f t="shared" si="0"/>
        <v>0</v>
      </c>
      <c r="D52" s="11"/>
      <c r="E52" s="11">
        <f>SUM([1]Önkormányzat!C52)</f>
        <v>0</v>
      </c>
      <c r="F52" s="11">
        <v>0</v>
      </c>
      <c r="G52" s="11"/>
      <c r="H52" s="11">
        <f>SUM([1]Óvoda!C52)</f>
        <v>0</v>
      </c>
      <c r="I52" s="11">
        <f t="shared" si="10"/>
        <v>0</v>
      </c>
      <c r="J52" s="11"/>
      <c r="K52" s="11">
        <f>SUM('[1]Szoc.Kp.'!C52)</f>
        <v>0</v>
      </c>
      <c r="L52" s="11">
        <f t="shared" si="2"/>
        <v>0</v>
      </c>
      <c r="M52" s="11">
        <f t="shared" si="3"/>
        <v>0</v>
      </c>
      <c r="N52" s="11">
        <f t="shared" si="4"/>
        <v>0</v>
      </c>
    </row>
    <row r="53" spans="1:14" ht="12" customHeight="1" x14ac:dyDescent="0.2">
      <c r="A53" s="37" t="s">
        <v>97</v>
      </c>
      <c r="B53" s="38"/>
      <c r="C53" s="14">
        <f>SUM(C52)</f>
        <v>0</v>
      </c>
      <c r="D53" s="14">
        <f t="shared" ref="D53:N53" si="13">SUM(D52)</f>
        <v>0</v>
      </c>
      <c r="E53" s="14">
        <f t="shared" si="13"/>
        <v>0</v>
      </c>
      <c r="F53" s="14">
        <f t="shared" si="13"/>
        <v>0</v>
      </c>
      <c r="G53" s="14">
        <f t="shared" si="13"/>
        <v>0</v>
      </c>
      <c r="H53" s="14">
        <f t="shared" si="13"/>
        <v>0</v>
      </c>
      <c r="I53" s="14">
        <f t="shared" si="13"/>
        <v>0</v>
      </c>
      <c r="J53" s="14">
        <f t="shared" si="13"/>
        <v>0</v>
      </c>
      <c r="K53" s="14">
        <f t="shared" si="13"/>
        <v>0</v>
      </c>
      <c r="L53" s="14">
        <f t="shared" si="13"/>
        <v>0</v>
      </c>
      <c r="M53" s="14">
        <f t="shared" si="13"/>
        <v>0</v>
      </c>
      <c r="N53" s="14">
        <f t="shared" si="13"/>
        <v>0</v>
      </c>
    </row>
    <row r="54" spans="1:14" ht="12" customHeight="1" x14ac:dyDescent="0.2">
      <c r="A54" s="12" t="s">
        <v>98</v>
      </c>
      <c r="B54" s="13" t="s">
        <v>99</v>
      </c>
      <c r="C54" s="11">
        <f t="shared" si="0"/>
        <v>5165673</v>
      </c>
      <c r="D54" s="11"/>
      <c r="E54" s="11">
        <f>SUM([1]Önkormányzat!C54)</f>
        <v>5165673</v>
      </c>
      <c r="F54" s="11">
        <v>0</v>
      </c>
      <c r="G54" s="11"/>
      <c r="H54" s="11">
        <v>0</v>
      </c>
      <c r="I54" s="11">
        <v>0</v>
      </c>
      <c r="J54" s="11"/>
      <c r="K54" s="11">
        <v>0</v>
      </c>
      <c r="L54" s="11">
        <f t="shared" si="2"/>
        <v>5165673</v>
      </c>
      <c r="M54" s="11">
        <f t="shared" si="3"/>
        <v>0</v>
      </c>
      <c r="N54" s="11">
        <f t="shared" si="4"/>
        <v>5165673</v>
      </c>
    </row>
    <row r="55" spans="1:14" ht="12" customHeight="1" x14ac:dyDescent="0.2">
      <c r="A55" s="12" t="s">
        <v>100</v>
      </c>
      <c r="B55" s="13" t="s">
        <v>101</v>
      </c>
      <c r="C55" s="11">
        <v>75101154</v>
      </c>
      <c r="D55" s="11">
        <v>-1904000</v>
      </c>
      <c r="E55" s="11">
        <f>SUM([1]Önkormányzat!C55)</f>
        <v>73197154</v>
      </c>
      <c r="F55" s="11">
        <v>0</v>
      </c>
      <c r="G55" s="11"/>
      <c r="H55" s="11">
        <f>SUM([1]Óvoda!C55)</f>
        <v>0</v>
      </c>
      <c r="I55" s="11">
        <f t="shared" si="10"/>
        <v>0</v>
      </c>
      <c r="J55" s="11"/>
      <c r="K55" s="11">
        <f>SUM('[1]Szoc.Kp.'!C55)</f>
        <v>0</v>
      </c>
      <c r="L55" s="11">
        <f t="shared" si="2"/>
        <v>75101154</v>
      </c>
      <c r="M55" s="11">
        <f t="shared" si="3"/>
        <v>-1904000</v>
      </c>
      <c r="N55" s="11">
        <f t="shared" si="4"/>
        <v>73197154</v>
      </c>
    </row>
    <row r="56" spans="1:14" ht="12" customHeight="1" x14ac:dyDescent="0.2">
      <c r="A56" s="37" t="s">
        <v>102</v>
      </c>
      <c r="B56" s="38"/>
      <c r="C56" s="14">
        <f>SUM(C54:C55)</f>
        <v>80266827</v>
      </c>
      <c r="D56" s="14">
        <f t="shared" ref="D56:N56" si="14">SUM(D54:D55)</f>
        <v>-1904000</v>
      </c>
      <c r="E56" s="14">
        <f t="shared" si="14"/>
        <v>78362827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  <c r="J56" s="14">
        <f t="shared" si="14"/>
        <v>0</v>
      </c>
      <c r="K56" s="14">
        <f t="shared" si="14"/>
        <v>0</v>
      </c>
      <c r="L56" s="14">
        <f t="shared" si="14"/>
        <v>80266827</v>
      </c>
      <c r="M56" s="14">
        <f t="shared" si="14"/>
        <v>-1904000</v>
      </c>
      <c r="N56" s="14">
        <f t="shared" si="14"/>
        <v>78362827</v>
      </c>
    </row>
    <row r="57" spans="1:14" ht="12" customHeight="1" thickBot="1" x14ac:dyDescent="0.25">
      <c r="A57" s="28" t="s">
        <v>103</v>
      </c>
      <c r="B57" s="29"/>
      <c r="C57" s="17">
        <f t="shared" ref="C57:N57" si="15">SUM(C16)+C18+C34+C36+C42+C47+C51+C53+C56</f>
        <v>167895150</v>
      </c>
      <c r="D57" s="17">
        <f t="shared" si="15"/>
        <v>-3400000</v>
      </c>
      <c r="E57" s="17">
        <f t="shared" si="15"/>
        <v>164495150</v>
      </c>
      <c r="F57" s="17">
        <f t="shared" si="15"/>
        <v>45265345</v>
      </c>
      <c r="G57" s="17">
        <f t="shared" si="15"/>
        <v>0</v>
      </c>
      <c r="H57" s="17">
        <f t="shared" si="15"/>
        <v>45265345</v>
      </c>
      <c r="I57" s="17">
        <f t="shared" si="15"/>
        <v>38599304</v>
      </c>
      <c r="J57" s="17">
        <f t="shared" si="15"/>
        <v>-1904000</v>
      </c>
      <c r="K57" s="17">
        <f t="shared" si="15"/>
        <v>36695304</v>
      </c>
      <c r="L57" s="17">
        <f t="shared" si="15"/>
        <v>251759799</v>
      </c>
      <c r="M57" s="17">
        <f t="shared" si="15"/>
        <v>-5304000</v>
      </c>
      <c r="N57" s="17">
        <f t="shared" si="15"/>
        <v>246455799</v>
      </c>
    </row>
    <row r="58" spans="1:14" ht="12" customHeight="1" thickTop="1" x14ac:dyDescent="0.2">
      <c r="A58" s="18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 ht="12" customHeight="1" x14ac:dyDescent="0.2">
      <c r="A59" s="18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ht="12" customHeight="1" x14ac:dyDescent="0.2">
      <c r="A60" s="18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ht="12" customHeight="1" x14ac:dyDescent="0.2">
      <c r="A61" s="18"/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 ht="12" customHeight="1" x14ac:dyDescent="0.2">
      <c r="A62" s="18"/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12" customHeight="1" x14ac:dyDescent="0.2">
      <c r="A63" s="18"/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12" customHeight="1" x14ac:dyDescent="0.2">
      <c r="A64" s="18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4" ht="12" customHeight="1" x14ac:dyDescent="0.2">
      <c r="A65" s="18"/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ht="12" customHeight="1" x14ac:dyDescent="0.2">
      <c r="A66" s="18"/>
      <c r="B66" s="18"/>
      <c r="C66" s="19"/>
      <c r="D66" s="19"/>
      <c r="E66" s="19"/>
      <c r="F66" s="30" t="s">
        <v>104</v>
      </c>
      <c r="G66" s="30"/>
      <c r="H66" s="30"/>
      <c r="I66" s="30"/>
      <c r="J66" s="30"/>
      <c r="K66" s="30"/>
      <c r="L66" s="30"/>
      <c r="M66" s="30"/>
      <c r="N66" s="30"/>
    </row>
    <row r="67" spans="1:14" ht="12" customHeight="1" x14ac:dyDescent="0.2">
      <c r="A67" s="18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12" customHeight="1" x14ac:dyDescent="0.2">
      <c r="A68" s="18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 ht="12" customHeight="1" x14ac:dyDescent="0.2">
      <c r="A69" s="18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ht="12" customHeight="1" x14ac:dyDescent="0.2">
      <c r="A70" s="18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63.75" customHeight="1" x14ac:dyDescent="0.2">
      <c r="A71" s="31" t="s">
        <v>1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4" ht="28.5" customHeight="1" thickBot="1" x14ac:dyDescent="0.25">
      <c r="A72" s="32" t="s">
        <v>105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s="6" customFormat="1" ht="18.75" customHeight="1" thickTop="1" x14ac:dyDescent="0.25">
      <c r="A73" s="33" t="s">
        <v>3</v>
      </c>
      <c r="B73" s="35" t="s">
        <v>4</v>
      </c>
      <c r="C73" s="26" t="s">
        <v>5</v>
      </c>
      <c r="D73" s="26" t="s">
        <v>6</v>
      </c>
      <c r="E73" s="4" t="s">
        <v>5</v>
      </c>
      <c r="F73" s="26" t="s">
        <v>7</v>
      </c>
      <c r="G73" s="26" t="s">
        <v>6</v>
      </c>
      <c r="H73" s="4" t="s">
        <v>7</v>
      </c>
      <c r="I73" s="26" t="s">
        <v>8</v>
      </c>
      <c r="J73" s="26" t="s">
        <v>6</v>
      </c>
      <c r="K73" s="4" t="s">
        <v>106</v>
      </c>
      <c r="L73" s="26" t="s">
        <v>9</v>
      </c>
      <c r="M73" s="4" t="s">
        <v>107</v>
      </c>
      <c r="N73" s="4" t="s">
        <v>9</v>
      </c>
    </row>
    <row r="74" spans="1:14" s="6" customFormat="1" ht="21" customHeight="1" thickBot="1" x14ac:dyDescent="0.3">
      <c r="A74" s="34"/>
      <c r="B74" s="36"/>
      <c r="C74" s="27"/>
      <c r="D74" s="27"/>
      <c r="E74" s="7" t="s">
        <v>11</v>
      </c>
      <c r="F74" s="27"/>
      <c r="G74" s="27"/>
      <c r="H74" s="7" t="s">
        <v>11</v>
      </c>
      <c r="I74" s="27"/>
      <c r="J74" s="27"/>
      <c r="K74" s="7" t="s">
        <v>11</v>
      </c>
      <c r="L74" s="27"/>
      <c r="M74" s="7" t="s">
        <v>108</v>
      </c>
      <c r="N74" s="7" t="s">
        <v>12</v>
      </c>
    </row>
    <row r="75" spans="1:14" ht="12" customHeight="1" thickTop="1" x14ac:dyDescent="0.2">
      <c r="A75" s="12" t="s">
        <v>109</v>
      </c>
      <c r="B75" s="13" t="s">
        <v>110</v>
      </c>
      <c r="C75" s="11">
        <f t="shared" ref="C75:C80" si="16">SUM(E75)-D75</f>
        <v>18085340</v>
      </c>
      <c r="D75" s="11"/>
      <c r="E75" s="11">
        <f>SUM([1]Önkormányzat!C58)</f>
        <v>18085340</v>
      </c>
      <c r="F75" s="11">
        <v>0</v>
      </c>
      <c r="G75" s="11"/>
      <c r="H75" s="11">
        <f>SUM([1]Óvoda!C58)</f>
        <v>0</v>
      </c>
      <c r="I75" s="11">
        <f>SUM(K75)-J75</f>
        <v>0</v>
      </c>
      <c r="J75" s="11"/>
      <c r="K75" s="11">
        <f>SUM('[1]Szoc.Kp.'!C58)</f>
        <v>0</v>
      </c>
      <c r="L75" s="11">
        <f>SUM(C75)+F75+I75</f>
        <v>18085340</v>
      </c>
      <c r="M75" s="11">
        <f>SUM(D75)+G75+J75</f>
        <v>0</v>
      </c>
      <c r="N75" s="11">
        <f>SUM(E75)+H75+K75</f>
        <v>18085340</v>
      </c>
    </row>
    <row r="76" spans="1:14" ht="12" customHeight="1" x14ac:dyDescent="0.2">
      <c r="A76" s="12" t="s">
        <v>111</v>
      </c>
      <c r="B76" s="13" t="s">
        <v>112</v>
      </c>
      <c r="C76" s="11">
        <f t="shared" si="16"/>
        <v>32119000</v>
      </c>
      <c r="D76" s="11"/>
      <c r="E76" s="11">
        <f>SUM([1]Önkormányzat!C59)</f>
        <v>32119000</v>
      </c>
      <c r="F76" s="11">
        <f>SUM([2]Óvoda2018!C55)</f>
        <v>0</v>
      </c>
      <c r="G76" s="11"/>
      <c r="H76" s="11">
        <f>SUM([1]Óvoda!C59)</f>
        <v>0</v>
      </c>
      <c r="I76" s="11">
        <f t="shared" ref="I76:I110" si="17">SUM(K76)-J76</f>
        <v>0</v>
      </c>
      <c r="J76" s="11"/>
      <c r="K76" s="11">
        <f>SUM('[1]Szoc.Kp.'!C59)</f>
        <v>0</v>
      </c>
      <c r="L76" s="11">
        <f t="shared" ref="L76:L110" si="18">SUM(C76)+F76+I76</f>
        <v>32119000</v>
      </c>
      <c r="M76" s="11">
        <f t="shared" ref="M76:M110" si="19">SUM(D76)+G76+J76</f>
        <v>0</v>
      </c>
      <c r="N76" s="11">
        <f t="shared" ref="N76:N110" si="20">SUM(E76)+H76+K76</f>
        <v>32119000</v>
      </c>
    </row>
    <row r="77" spans="1:14" ht="12" customHeight="1" x14ac:dyDescent="0.2">
      <c r="A77" s="12" t="s">
        <v>113</v>
      </c>
      <c r="B77" s="13" t="s">
        <v>114</v>
      </c>
      <c r="C77" s="11">
        <f t="shared" si="16"/>
        <v>39241803</v>
      </c>
      <c r="D77" s="11">
        <v>-3400000</v>
      </c>
      <c r="E77" s="11">
        <f>SUM([1]Önkormányzat!C60)</f>
        <v>35841803</v>
      </c>
      <c r="F77" s="11">
        <f>SUM([2]Óvoda2018!C56)</f>
        <v>0</v>
      </c>
      <c r="G77" s="11"/>
      <c r="H77" s="11">
        <f>SUM([1]Óvoda!C60)</f>
        <v>0</v>
      </c>
      <c r="I77" s="11">
        <f t="shared" si="17"/>
        <v>0</v>
      </c>
      <c r="J77" s="11"/>
      <c r="K77" s="11">
        <f>SUM('[1]Szoc.Kp.'!C60)</f>
        <v>0</v>
      </c>
      <c r="L77" s="11">
        <f t="shared" si="18"/>
        <v>39241803</v>
      </c>
      <c r="M77" s="11">
        <f t="shared" si="19"/>
        <v>-3400000</v>
      </c>
      <c r="N77" s="11">
        <f t="shared" si="20"/>
        <v>35841803</v>
      </c>
    </row>
    <row r="78" spans="1:14" ht="12" customHeight="1" x14ac:dyDescent="0.2">
      <c r="A78" s="12" t="s">
        <v>115</v>
      </c>
      <c r="B78" s="13" t="s">
        <v>116</v>
      </c>
      <c r="C78" s="11">
        <f t="shared" si="16"/>
        <v>1860237</v>
      </c>
      <c r="D78" s="11"/>
      <c r="E78" s="11">
        <f>SUM([1]Önkormányzat!C61)</f>
        <v>1860237</v>
      </c>
      <c r="F78" s="11">
        <f>SUM([2]Óvoda2018!C57)</f>
        <v>0</v>
      </c>
      <c r="G78" s="11"/>
      <c r="H78" s="11">
        <f>SUM([1]Óvoda!C61)</f>
        <v>0</v>
      </c>
      <c r="I78" s="11">
        <f t="shared" si="17"/>
        <v>0</v>
      </c>
      <c r="J78" s="11"/>
      <c r="K78" s="11">
        <f>SUM('[1]Szoc.Kp.'!C61)</f>
        <v>0</v>
      </c>
      <c r="L78" s="11">
        <f t="shared" si="18"/>
        <v>1860237</v>
      </c>
      <c r="M78" s="11">
        <f t="shared" si="19"/>
        <v>0</v>
      </c>
      <c r="N78" s="11">
        <f t="shared" si="20"/>
        <v>1860237</v>
      </c>
    </row>
    <row r="79" spans="1:14" ht="12" customHeight="1" x14ac:dyDescent="0.2">
      <c r="A79" s="12" t="s">
        <v>117</v>
      </c>
      <c r="B79" s="13" t="s">
        <v>118</v>
      </c>
      <c r="C79" s="11">
        <f t="shared" si="16"/>
        <v>0</v>
      </c>
      <c r="D79" s="11"/>
      <c r="E79" s="11">
        <f>SUM([1]Önkormányzat!C62)</f>
        <v>0</v>
      </c>
      <c r="F79" s="11">
        <f>SUM([2]Óvoda2018!C58)</f>
        <v>0</v>
      </c>
      <c r="G79" s="11"/>
      <c r="H79" s="11">
        <f>SUM([1]Óvoda!C62)</f>
        <v>0</v>
      </c>
      <c r="I79" s="11">
        <f t="shared" si="17"/>
        <v>0</v>
      </c>
      <c r="J79" s="11"/>
      <c r="K79" s="11">
        <f>SUM('[1]Szoc.Kp.'!C62)</f>
        <v>0</v>
      </c>
      <c r="L79" s="11">
        <f t="shared" si="18"/>
        <v>0</v>
      </c>
      <c r="M79" s="11">
        <f t="shared" si="19"/>
        <v>0</v>
      </c>
      <c r="N79" s="11">
        <f t="shared" si="20"/>
        <v>0</v>
      </c>
    </row>
    <row r="80" spans="1:14" ht="12" customHeight="1" x14ac:dyDescent="0.2">
      <c r="A80" s="12" t="s">
        <v>119</v>
      </c>
      <c r="B80" s="13" t="s">
        <v>120</v>
      </c>
      <c r="C80" s="11">
        <f t="shared" si="16"/>
        <v>8424800</v>
      </c>
      <c r="D80" s="11"/>
      <c r="E80" s="11">
        <f>SUM([1]Önkormányzat!C63)</f>
        <v>8424800</v>
      </c>
      <c r="F80" s="11">
        <f>SUM([2]Óvoda2018!C59)</f>
        <v>0</v>
      </c>
      <c r="G80" s="11"/>
      <c r="H80" s="11">
        <f>SUM([1]Óvoda!C63)</f>
        <v>0</v>
      </c>
      <c r="I80" s="11">
        <f t="shared" si="17"/>
        <v>840650</v>
      </c>
      <c r="J80" s="11"/>
      <c r="K80" s="11">
        <f>SUM('[1]Szoc.Kp.'!C63)</f>
        <v>840650</v>
      </c>
      <c r="L80" s="11">
        <f t="shared" si="18"/>
        <v>9265450</v>
      </c>
      <c r="M80" s="11">
        <f t="shared" si="19"/>
        <v>0</v>
      </c>
      <c r="N80" s="11">
        <f t="shared" si="20"/>
        <v>9265450</v>
      </c>
    </row>
    <row r="81" spans="1:14" ht="12" customHeight="1" x14ac:dyDescent="0.2">
      <c r="A81" s="22" t="s">
        <v>121</v>
      </c>
      <c r="B81" s="23"/>
      <c r="C81" s="20">
        <f>SUM(C75:C80)</f>
        <v>99731180</v>
      </c>
      <c r="D81" s="20">
        <f t="shared" ref="D81:N81" si="21">SUM(D75:D80)</f>
        <v>-3400000</v>
      </c>
      <c r="E81" s="20">
        <f t="shared" si="21"/>
        <v>96331180</v>
      </c>
      <c r="F81" s="20">
        <f t="shared" si="21"/>
        <v>0</v>
      </c>
      <c r="G81" s="20">
        <f t="shared" si="21"/>
        <v>0</v>
      </c>
      <c r="H81" s="20">
        <f t="shared" si="21"/>
        <v>0</v>
      </c>
      <c r="I81" s="20">
        <f t="shared" si="21"/>
        <v>840650</v>
      </c>
      <c r="J81" s="20">
        <f t="shared" si="21"/>
        <v>0</v>
      </c>
      <c r="K81" s="20">
        <f t="shared" si="21"/>
        <v>840650</v>
      </c>
      <c r="L81" s="20">
        <f t="shared" si="21"/>
        <v>100571830</v>
      </c>
      <c r="M81" s="20">
        <f t="shared" si="21"/>
        <v>-3400000</v>
      </c>
      <c r="N81" s="20">
        <f t="shared" si="21"/>
        <v>97171830</v>
      </c>
    </row>
    <row r="82" spans="1:14" ht="12" customHeight="1" x14ac:dyDescent="0.2">
      <c r="A82" s="12" t="s">
        <v>122</v>
      </c>
      <c r="B82" s="13" t="s">
        <v>123</v>
      </c>
      <c r="C82" s="11">
        <f>SUM(E82)-D82</f>
        <v>0</v>
      </c>
      <c r="D82" s="11"/>
      <c r="E82" s="11">
        <f>SUM([1]Önkormányzat!C65)</f>
        <v>0</v>
      </c>
      <c r="F82" s="11">
        <v>0</v>
      </c>
      <c r="G82" s="11"/>
      <c r="H82" s="11">
        <f>SUM([1]Óvoda!C65)</f>
        <v>0</v>
      </c>
      <c r="I82" s="11">
        <f t="shared" si="17"/>
        <v>0</v>
      </c>
      <c r="J82" s="11"/>
      <c r="K82" s="11">
        <f>SUM('[1]Szoc.Kp.'!C65)</f>
        <v>0</v>
      </c>
      <c r="L82" s="11">
        <f t="shared" si="18"/>
        <v>0</v>
      </c>
      <c r="M82" s="11">
        <f t="shared" si="19"/>
        <v>0</v>
      </c>
      <c r="N82" s="11">
        <f t="shared" si="20"/>
        <v>0</v>
      </c>
    </row>
    <row r="83" spans="1:14" ht="12" customHeight="1" x14ac:dyDescent="0.2">
      <c r="A83" s="12" t="s">
        <v>124</v>
      </c>
      <c r="B83" s="13" t="s">
        <v>125</v>
      </c>
      <c r="C83" s="11">
        <f>SUM(E83)-D83</f>
        <v>0</v>
      </c>
      <c r="D83" s="11"/>
      <c r="E83" s="11">
        <f>SUM([1]Önkormányzat!C66)</f>
        <v>0</v>
      </c>
      <c r="F83" s="11">
        <v>0</v>
      </c>
      <c r="G83" s="11"/>
      <c r="H83" s="11">
        <f>SUM([1]Óvoda!C66)</f>
        <v>0</v>
      </c>
      <c r="I83" s="11">
        <f t="shared" si="17"/>
        <v>0</v>
      </c>
      <c r="J83" s="11"/>
      <c r="K83" s="11">
        <f>SUM('[1]Szoc.Kp.'!C66)</f>
        <v>0</v>
      </c>
      <c r="L83" s="11">
        <f t="shared" si="18"/>
        <v>0</v>
      </c>
      <c r="M83" s="11">
        <f t="shared" si="19"/>
        <v>0</v>
      </c>
      <c r="N83" s="11">
        <f t="shared" si="20"/>
        <v>0</v>
      </c>
    </row>
    <row r="84" spans="1:14" ht="12" customHeight="1" x14ac:dyDescent="0.2">
      <c r="A84" s="22" t="s">
        <v>126</v>
      </c>
      <c r="B84" s="23"/>
      <c r="C84" s="20">
        <f>SUM(C82:C83)</f>
        <v>0</v>
      </c>
      <c r="D84" s="20">
        <f t="shared" ref="D84:N84" si="22">SUM(D82:D83)</f>
        <v>0</v>
      </c>
      <c r="E84" s="20">
        <f t="shared" si="22"/>
        <v>0</v>
      </c>
      <c r="F84" s="20">
        <f t="shared" si="22"/>
        <v>0</v>
      </c>
      <c r="G84" s="20">
        <f t="shared" si="22"/>
        <v>0</v>
      </c>
      <c r="H84" s="20">
        <f t="shared" si="22"/>
        <v>0</v>
      </c>
      <c r="I84" s="20">
        <f t="shared" si="22"/>
        <v>0</v>
      </c>
      <c r="J84" s="20">
        <f t="shared" si="22"/>
        <v>0</v>
      </c>
      <c r="K84" s="20">
        <f t="shared" si="22"/>
        <v>0</v>
      </c>
      <c r="L84" s="20">
        <f t="shared" si="22"/>
        <v>0</v>
      </c>
      <c r="M84" s="20">
        <f t="shared" si="22"/>
        <v>0</v>
      </c>
      <c r="N84" s="20">
        <f t="shared" si="22"/>
        <v>0</v>
      </c>
    </row>
    <row r="85" spans="1:14" ht="12" customHeight="1" x14ac:dyDescent="0.2">
      <c r="A85" s="12" t="s">
        <v>127</v>
      </c>
      <c r="B85" s="13" t="s">
        <v>128</v>
      </c>
      <c r="C85" s="11">
        <f t="shared" ref="C85:C91" si="23">SUM(E85)-D85</f>
        <v>80000</v>
      </c>
      <c r="D85" s="11"/>
      <c r="E85" s="11">
        <f>SUM([1]Önkormányzat!C68)</f>
        <v>80000</v>
      </c>
      <c r="F85" s="11">
        <v>0</v>
      </c>
      <c r="G85" s="11"/>
      <c r="H85" s="11">
        <f>SUM([1]Óvoda!C68)</f>
        <v>0</v>
      </c>
      <c r="I85" s="11">
        <f t="shared" si="17"/>
        <v>0</v>
      </c>
      <c r="J85" s="11"/>
      <c r="K85" s="11">
        <f>SUM('[1]Szoc.Kp.'!C68)</f>
        <v>0</v>
      </c>
      <c r="L85" s="11">
        <f t="shared" si="18"/>
        <v>80000</v>
      </c>
      <c r="M85" s="11">
        <f t="shared" si="19"/>
        <v>0</v>
      </c>
      <c r="N85" s="11">
        <f t="shared" si="20"/>
        <v>80000</v>
      </c>
    </row>
    <row r="86" spans="1:14" ht="12" customHeight="1" x14ac:dyDescent="0.2">
      <c r="A86" s="12" t="s">
        <v>129</v>
      </c>
      <c r="B86" s="13" t="s">
        <v>130</v>
      </c>
      <c r="C86" s="11">
        <f t="shared" si="23"/>
        <v>5000000</v>
      </c>
      <c r="D86" s="11"/>
      <c r="E86" s="11">
        <f>SUM([1]Önkormányzat!C69)</f>
        <v>5000000</v>
      </c>
      <c r="F86" s="11">
        <v>0</v>
      </c>
      <c r="G86" s="11"/>
      <c r="H86" s="11">
        <f>SUM([1]Óvoda!C69)</f>
        <v>0</v>
      </c>
      <c r="I86" s="11">
        <f t="shared" si="17"/>
        <v>0</v>
      </c>
      <c r="J86" s="11"/>
      <c r="K86" s="11">
        <f>SUM('[1]Szoc.Kp.'!C69)</f>
        <v>0</v>
      </c>
      <c r="L86" s="11">
        <f t="shared" si="18"/>
        <v>5000000</v>
      </c>
      <c r="M86" s="11">
        <f t="shared" si="19"/>
        <v>0</v>
      </c>
      <c r="N86" s="11">
        <f t="shared" si="20"/>
        <v>5000000</v>
      </c>
    </row>
    <row r="87" spans="1:14" ht="12" customHeight="1" x14ac:dyDescent="0.2">
      <c r="A87" s="12" t="s">
        <v>131</v>
      </c>
      <c r="B87" s="13" t="s">
        <v>132</v>
      </c>
      <c r="C87" s="11">
        <f t="shared" si="23"/>
        <v>29100000</v>
      </c>
      <c r="D87" s="11"/>
      <c r="E87" s="11">
        <f>SUM([1]Önkormányzat!C70)</f>
        <v>29100000</v>
      </c>
      <c r="F87" s="11">
        <v>0</v>
      </c>
      <c r="G87" s="11"/>
      <c r="H87" s="11">
        <f>SUM([1]Óvoda!C70)</f>
        <v>0</v>
      </c>
      <c r="I87" s="11">
        <f t="shared" si="17"/>
        <v>0</v>
      </c>
      <c r="J87" s="11"/>
      <c r="K87" s="11">
        <f>SUM('[1]Szoc.Kp.'!C70)</f>
        <v>0</v>
      </c>
      <c r="L87" s="11">
        <f t="shared" si="18"/>
        <v>29100000</v>
      </c>
      <c r="M87" s="11">
        <f t="shared" si="19"/>
        <v>0</v>
      </c>
      <c r="N87" s="11">
        <f t="shared" si="20"/>
        <v>29100000</v>
      </c>
    </row>
    <row r="88" spans="1:14" ht="12" customHeight="1" x14ac:dyDescent="0.2">
      <c r="A88" s="12" t="s">
        <v>133</v>
      </c>
      <c r="B88" s="13" t="s">
        <v>134</v>
      </c>
      <c r="C88" s="11">
        <f t="shared" si="23"/>
        <v>0</v>
      </c>
      <c r="D88" s="11"/>
      <c r="E88" s="11">
        <f>SUM([1]Önkormányzat!C71)</f>
        <v>0</v>
      </c>
      <c r="F88" s="11">
        <v>0</v>
      </c>
      <c r="G88" s="11"/>
      <c r="H88" s="11">
        <f>SUM([1]Óvoda!C71)</f>
        <v>0</v>
      </c>
      <c r="I88" s="11">
        <f t="shared" si="17"/>
        <v>0</v>
      </c>
      <c r="J88" s="11"/>
      <c r="K88" s="11">
        <f>SUM('[1]Szoc.Kp.'!C71)</f>
        <v>0</v>
      </c>
      <c r="L88" s="11">
        <f t="shared" si="18"/>
        <v>0</v>
      </c>
      <c r="M88" s="11">
        <f t="shared" si="19"/>
        <v>0</v>
      </c>
      <c r="N88" s="11">
        <f t="shared" si="20"/>
        <v>0</v>
      </c>
    </row>
    <row r="89" spans="1:14" ht="12" customHeight="1" x14ac:dyDescent="0.2">
      <c r="A89" s="12" t="s">
        <v>135</v>
      </c>
      <c r="B89" s="13" t="s">
        <v>136</v>
      </c>
      <c r="C89" s="11">
        <f t="shared" si="23"/>
        <v>4800000</v>
      </c>
      <c r="D89" s="11"/>
      <c r="E89" s="11">
        <f>SUM([1]Önkormányzat!C72)</f>
        <v>4800000</v>
      </c>
      <c r="F89" s="11">
        <v>0</v>
      </c>
      <c r="G89" s="11"/>
      <c r="H89" s="11">
        <f>SUM([1]Óvoda!C72)</f>
        <v>0</v>
      </c>
      <c r="I89" s="11">
        <f t="shared" si="17"/>
        <v>0</v>
      </c>
      <c r="J89" s="11"/>
      <c r="K89" s="11">
        <f>SUM('[1]Szoc.Kp.'!C72)</f>
        <v>0</v>
      </c>
      <c r="L89" s="11">
        <f t="shared" si="18"/>
        <v>4800000</v>
      </c>
      <c r="M89" s="11">
        <f t="shared" si="19"/>
        <v>0</v>
      </c>
      <c r="N89" s="11">
        <f t="shared" si="20"/>
        <v>4800000</v>
      </c>
    </row>
    <row r="90" spans="1:14" ht="12" customHeight="1" x14ac:dyDescent="0.2">
      <c r="A90" s="12" t="s">
        <v>137</v>
      </c>
      <c r="B90" s="13" t="s">
        <v>138</v>
      </c>
      <c r="C90" s="11">
        <f t="shared" si="23"/>
        <v>0</v>
      </c>
      <c r="D90" s="11"/>
      <c r="E90" s="11">
        <f>SUM([1]Önkormányzat!C73)</f>
        <v>0</v>
      </c>
      <c r="F90" s="11">
        <v>0</v>
      </c>
      <c r="G90" s="11"/>
      <c r="H90" s="11">
        <f>SUM([1]Óvoda!C73)</f>
        <v>0</v>
      </c>
      <c r="I90" s="11">
        <f t="shared" si="17"/>
        <v>0</v>
      </c>
      <c r="J90" s="11"/>
      <c r="K90" s="11">
        <f>SUM('[1]Szoc.Kp.'!C73)</f>
        <v>0</v>
      </c>
      <c r="L90" s="11">
        <f t="shared" si="18"/>
        <v>0</v>
      </c>
      <c r="M90" s="11">
        <f t="shared" si="19"/>
        <v>0</v>
      </c>
      <c r="N90" s="11">
        <f t="shared" si="20"/>
        <v>0</v>
      </c>
    </row>
    <row r="91" spans="1:14" ht="12" customHeight="1" x14ac:dyDescent="0.2">
      <c r="A91" s="12" t="s">
        <v>139</v>
      </c>
      <c r="B91" s="13" t="s">
        <v>140</v>
      </c>
      <c r="C91" s="11">
        <f t="shared" si="23"/>
        <v>900000</v>
      </c>
      <c r="D91" s="11"/>
      <c r="E91" s="11">
        <f>SUM([1]Önkormányzat!C74)</f>
        <v>900000</v>
      </c>
      <c r="F91" s="11">
        <v>0</v>
      </c>
      <c r="G91" s="11"/>
      <c r="H91" s="11">
        <f>SUM([1]Óvoda!C74)</f>
        <v>0</v>
      </c>
      <c r="I91" s="11">
        <f t="shared" si="17"/>
        <v>0</v>
      </c>
      <c r="J91" s="11"/>
      <c r="K91" s="11">
        <f>SUM('[1]Szoc.Kp.'!C74)</f>
        <v>0</v>
      </c>
      <c r="L91" s="11">
        <f t="shared" si="18"/>
        <v>900000</v>
      </c>
      <c r="M91" s="11">
        <f t="shared" si="19"/>
        <v>0</v>
      </c>
      <c r="N91" s="11">
        <f t="shared" si="20"/>
        <v>900000</v>
      </c>
    </row>
    <row r="92" spans="1:14" ht="12" customHeight="1" x14ac:dyDescent="0.2">
      <c r="A92" s="22" t="s">
        <v>141</v>
      </c>
      <c r="B92" s="23"/>
      <c r="C92" s="20">
        <f>SUM(C85:C91)</f>
        <v>39880000</v>
      </c>
      <c r="D92" s="20">
        <f t="shared" ref="D92:N92" si="24">SUM(D85:D91)</f>
        <v>0</v>
      </c>
      <c r="E92" s="20">
        <f t="shared" si="24"/>
        <v>39880000</v>
      </c>
      <c r="F92" s="20">
        <f t="shared" si="24"/>
        <v>0</v>
      </c>
      <c r="G92" s="20">
        <f t="shared" si="24"/>
        <v>0</v>
      </c>
      <c r="H92" s="20">
        <f t="shared" si="24"/>
        <v>0</v>
      </c>
      <c r="I92" s="20">
        <f t="shared" si="24"/>
        <v>0</v>
      </c>
      <c r="J92" s="20">
        <f t="shared" si="24"/>
        <v>0</v>
      </c>
      <c r="K92" s="20">
        <f t="shared" si="24"/>
        <v>0</v>
      </c>
      <c r="L92" s="20">
        <f t="shared" si="24"/>
        <v>39880000</v>
      </c>
      <c r="M92" s="20">
        <f t="shared" si="24"/>
        <v>0</v>
      </c>
      <c r="N92" s="20">
        <f t="shared" si="24"/>
        <v>39880000</v>
      </c>
    </row>
    <row r="93" spans="1:14" ht="12" customHeight="1" x14ac:dyDescent="0.2">
      <c r="A93" s="12" t="s">
        <v>142</v>
      </c>
      <c r="B93" s="13" t="s">
        <v>143</v>
      </c>
      <c r="C93" s="11">
        <f t="shared" ref="C93:C110" si="25">SUM(E93)-D93</f>
        <v>900000</v>
      </c>
      <c r="D93" s="11"/>
      <c r="E93" s="11">
        <f>SUM([1]Önkormányzat!C76)</f>
        <v>900000</v>
      </c>
      <c r="F93" s="11">
        <f>SUM([2]Óvoda2018!C61)</f>
        <v>0</v>
      </c>
      <c r="G93" s="11"/>
      <c r="H93" s="11">
        <f>SUM([1]Óvoda!C76)</f>
        <v>0</v>
      </c>
      <c r="I93" s="11">
        <f t="shared" si="17"/>
        <v>0</v>
      </c>
      <c r="J93" s="11"/>
      <c r="K93" s="11">
        <f>SUM('[1]Szoc.Kp.'!C76)</f>
        <v>0</v>
      </c>
      <c r="L93" s="11">
        <f t="shared" si="18"/>
        <v>900000</v>
      </c>
      <c r="M93" s="11">
        <f t="shared" si="19"/>
        <v>0</v>
      </c>
      <c r="N93" s="11">
        <f t="shared" si="20"/>
        <v>900000</v>
      </c>
    </row>
    <row r="94" spans="1:14" ht="12" customHeight="1" x14ac:dyDescent="0.2">
      <c r="A94" s="12" t="s">
        <v>144</v>
      </c>
      <c r="B94" s="13" t="s">
        <v>145</v>
      </c>
      <c r="C94" s="11">
        <f t="shared" si="25"/>
        <v>800000</v>
      </c>
      <c r="D94" s="11"/>
      <c r="E94" s="11">
        <f>SUM([1]Önkormányzat!C77)</f>
        <v>800000</v>
      </c>
      <c r="F94" s="11">
        <f>SUM([2]Óvoda2018!C62)</f>
        <v>0</v>
      </c>
      <c r="G94" s="11"/>
      <c r="H94" s="11">
        <f>SUM([1]Óvoda!C77)</f>
        <v>0</v>
      </c>
      <c r="I94" s="11">
        <f t="shared" si="17"/>
        <v>0</v>
      </c>
      <c r="J94" s="11"/>
      <c r="K94" s="11">
        <f>SUM('[1]Szoc.Kp.'!C77)</f>
        <v>0</v>
      </c>
      <c r="L94" s="11">
        <f t="shared" si="18"/>
        <v>800000</v>
      </c>
      <c r="M94" s="11">
        <f t="shared" si="19"/>
        <v>0</v>
      </c>
      <c r="N94" s="11">
        <f t="shared" si="20"/>
        <v>800000</v>
      </c>
    </row>
    <row r="95" spans="1:14" ht="12" customHeight="1" x14ac:dyDescent="0.2">
      <c r="A95" s="12" t="s">
        <v>146</v>
      </c>
      <c r="B95" s="13" t="s">
        <v>147</v>
      </c>
      <c r="C95" s="11">
        <f t="shared" si="25"/>
        <v>7729500</v>
      </c>
      <c r="D95" s="11"/>
      <c r="E95" s="11">
        <f>SUM([1]Önkormányzat!C78)</f>
        <v>7729500</v>
      </c>
      <c r="F95" s="11">
        <f>SUM([2]Óvoda2018!C63)</f>
        <v>0</v>
      </c>
      <c r="G95" s="11"/>
      <c r="H95" s="11">
        <f>SUM([1]Óvoda!C78)</f>
        <v>0</v>
      </c>
      <c r="I95" s="11">
        <f t="shared" si="17"/>
        <v>0</v>
      </c>
      <c r="J95" s="11"/>
      <c r="K95" s="11">
        <f>SUM('[1]Szoc.Kp.'!C78)</f>
        <v>0</v>
      </c>
      <c r="L95" s="11">
        <f t="shared" si="18"/>
        <v>7729500</v>
      </c>
      <c r="M95" s="11">
        <f t="shared" si="19"/>
        <v>0</v>
      </c>
      <c r="N95" s="11">
        <f t="shared" si="20"/>
        <v>7729500</v>
      </c>
    </row>
    <row r="96" spans="1:14" ht="12" customHeight="1" x14ac:dyDescent="0.2">
      <c r="A96" s="12" t="s">
        <v>148</v>
      </c>
      <c r="B96" s="13" t="s">
        <v>149</v>
      </c>
      <c r="C96" s="11">
        <f t="shared" si="25"/>
        <v>1300000</v>
      </c>
      <c r="D96" s="11"/>
      <c r="E96" s="11">
        <f>SUM([1]Önkormányzat!C79)</f>
        <v>1300000</v>
      </c>
      <c r="F96" s="11">
        <f>SUM([1]Óvoda!C79)</f>
        <v>150000</v>
      </c>
      <c r="G96" s="11"/>
      <c r="H96" s="11">
        <f>SUM([1]Óvoda!C79)</f>
        <v>150000</v>
      </c>
      <c r="I96" s="11">
        <f t="shared" si="17"/>
        <v>2650000</v>
      </c>
      <c r="J96" s="11"/>
      <c r="K96" s="11">
        <f>SUM('[1]Szoc.Kp.'!C79)</f>
        <v>2650000</v>
      </c>
      <c r="L96" s="11">
        <f t="shared" si="18"/>
        <v>4100000</v>
      </c>
      <c r="M96" s="11">
        <f t="shared" si="19"/>
        <v>0</v>
      </c>
      <c r="N96" s="11">
        <f t="shared" si="20"/>
        <v>4100000</v>
      </c>
    </row>
    <row r="97" spans="1:14" ht="12" customHeight="1" x14ac:dyDescent="0.2">
      <c r="A97" s="12" t="s">
        <v>150</v>
      </c>
      <c r="B97" s="13" t="s">
        <v>151</v>
      </c>
      <c r="C97" s="11">
        <f t="shared" si="25"/>
        <v>900000</v>
      </c>
      <c r="D97" s="11"/>
      <c r="E97" s="11">
        <f>SUM([1]Önkormányzat!C80)</f>
        <v>900000</v>
      </c>
      <c r="F97" s="11">
        <f>SUM([1]Óvoda!C80)</f>
        <v>0</v>
      </c>
      <c r="G97" s="11"/>
      <c r="H97" s="11">
        <f>SUM([1]Óvoda!C80)</f>
        <v>0</v>
      </c>
      <c r="I97" s="11">
        <f t="shared" si="17"/>
        <v>715500</v>
      </c>
      <c r="J97" s="11"/>
      <c r="K97" s="11">
        <f>SUM('[1]Szoc.Kp.'!C80)</f>
        <v>715500</v>
      </c>
      <c r="L97" s="11">
        <f t="shared" si="18"/>
        <v>1615500</v>
      </c>
      <c r="M97" s="11">
        <f t="shared" si="19"/>
        <v>0</v>
      </c>
      <c r="N97" s="11">
        <f t="shared" si="20"/>
        <v>1615500</v>
      </c>
    </row>
    <row r="98" spans="1:14" ht="12" customHeight="1" x14ac:dyDescent="0.2">
      <c r="A98" s="12" t="s">
        <v>152</v>
      </c>
      <c r="B98" s="13" t="s">
        <v>153</v>
      </c>
      <c r="C98" s="11">
        <f t="shared" si="25"/>
        <v>1000</v>
      </c>
      <c r="D98" s="11"/>
      <c r="E98" s="11">
        <f>SUM([1]Önkormányzat!C81)</f>
        <v>1000</v>
      </c>
      <c r="F98" s="11">
        <f>SUM([1]Óvoda!C81)</f>
        <v>0</v>
      </c>
      <c r="G98" s="11"/>
      <c r="H98" s="11">
        <f>SUM([1]Óvoda!C81)</f>
        <v>0</v>
      </c>
      <c r="I98" s="11">
        <f t="shared" si="17"/>
        <v>100</v>
      </c>
      <c r="J98" s="11"/>
      <c r="K98" s="11">
        <f>SUM('[1]Szoc.Kp.'!C81)</f>
        <v>100</v>
      </c>
      <c r="L98" s="11">
        <f t="shared" si="18"/>
        <v>1100</v>
      </c>
      <c r="M98" s="11">
        <f t="shared" si="19"/>
        <v>0</v>
      </c>
      <c r="N98" s="11">
        <f t="shared" si="20"/>
        <v>1100</v>
      </c>
    </row>
    <row r="99" spans="1:14" ht="12" customHeight="1" x14ac:dyDescent="0.2">
      <c r="A99" s="12" t="s">
        <v>154</v>
      </c>
      <c r="B99" s="13" t="s">
        <v>155</v>
      </c>
      <c r="C99" s="11">
        <f t="shared" si="25"/>
        <v>0</v>
      </c>
      <c r="D99" s="11"/>
      <c r="E99" s="11">
        <f>SUM([1]Önkormányzat!C82)</f>
        <v>0</v>
      </c>
      <c r="F99" s="11">
        <f>SUM([1]Óvoda!C82)</f>
        <v>0</v>
      </c>
      <c r="G99" s="11"/>
      <c r="H99" s="11">
        <f>SUM([1]Óvoda!C82)</f>
        <v>0</v>
      </c>
      <c r="I99" s="11">
        <f t="shared" si="17"/>
        <v>0</v>
      </c>
      <c r="J99" s="11"/>
      <c r="K99" s="11">
        <f>SUM('[1]Szoc.Kp.'!C82)</f>
        <v>0</v>
      </c>
      <c r="L99" s="11">
        <f t="shared" si="18"/>
        <v>0</v>
      </c>
      <c r="M99" s="11">
        <f t="shared" si="19"/>
        <v>0</v>
      </c>
      <c r="N99" s="11">
        <f t="shared" si="20"/>
        <v>0</v>
      </c>
    </row>
    <row r="100" spans="1:14" ht="12" customHeight="1" x14ac:dyDescent="0.2">
      <c r="A100" s="12" t="s">
        <v>156</v>
      </c>
      <c r="B100" s="13" t="s">
        <v>157</v>
      </c>
      <c r="C100" s="11">
        <f t="shared" si="25"/>
        <v>409972</v>
      </c>
      <c r="D100" s="11"/>
      <c r="E100" s="11">
        <f>SUM([1]Önkormányzat!C83)</f>
        <v>409972</v>
      </c>
      <c r="F100" s="11">
        <f>SUM([1]Óvoda!C83)</f>
        <v>20000</v>
      </c>
      <c r="G100" s="11"/>
      <c r="H100" s="11">
        <f>SUM([1]Óvoda!C83)</f>
        <v>20000</v>
      </c>
      <c r="I100" s="11">
        <f t="shared" si="17"/>
        <v>5000</v>
      </c>
      <c r="J100" s="11"/>
      <c r="K100" s="11">
        <f>SUM('[1]Szoc.Kp.'!C83)</f>
        <v>5000</v>
      </c>
      <c r="L100" s="11">
        <f t="shared" si="18"/>
        <v>434972</v>
      </c>
      <c r="M100" s="11">
        <f t="shared" si="19"/>
        <v>0</v>
      </c>
      <c r="N100" s="11">
        <f t="shared" si="20"/>
        <v>434972</v>
      </c>
    </row>
    <row r="101" spans="1:14" ht="12" customHeight="1" x14ac:dyDescent="0.2">
      <c r="A101" s="22" t="s">
        <v>158</v>
      </c>
      <c r="B101" s="23"/>
      <c r="C101" s="20">
        <f>SUM(C93:C100)</f>
        <v>12040472</v>
      </c>
      <c r="D101" s="20">
        <f t="shared" ref="D101:N101" si="26">SUM(D93:D100)</f>
        <v>0</v>
      </c>
      <c r="E101" s="20">
        <f t="shared" si="26"/>
        <v>12040472</v>
      </c>
      <c r="F101" s="20">
        <f t="shared" si="26"/>
        <v>170000</v>
      </c>
      <c r="G101" s="20">
        <f t="shared" si="26"/>
        <v>0</v>
      </c>
      <c r="H101" s="20">
        <f t="shared" si="26"/>
        <v>170000</v>
      </c>
      <c r="I101" s="20">
        <f t="shared" si="26"/>
        <v>3370600</v>
      </c>
      <c r="J101" s="20">
        <f t="shared" si="26"/>
        <v>0</v>
      </c>
      <c r="K101" s="20">
        <f t="shared" si="26"/>
        <v>3370600</v>
      </c>
      <c r="L101" s="20">
        <f t="shared" si="26"/>
        <v>15581072</v>
      </c>
      <c r="M101" s="20">
        <f t="shared" si="26"/>
        <v>0</v>
      </c>
      <c r="N101" s="20">
        <f t="shared" si="26"/>
        <v>15581072</v>
      </c>
    </row>
    <row r="102" spans="1:14" ht="12" customHeight="1" x14ac:dyDescent="0.2">
      <c r="A102" s="12" t="s">
        <v>159</v>
      </c>
      <c r="B102" s="13" t="s">
        <v>160</v>
      </c>
      <c r="C102" s="11">
        <f t="shared" si="25"/>
        <v>0</v>
      </c>
      <c r="D102" s="11"/>
      <c r="E102" s="11">
        <f>SUM([1]Önkormányzat!C85)</f>
        <v>0</v>
      </c>
      <c r="F102" s="11">
        <f>SUM([1]Óvoda!C85)</f>
        <v>0</v>
      </c>
      <c r="G102" s="11"/>
      <c r="H102" s="11">
        <f>SUM([1]Óvoda!C85)</f>
        <v>0</v>
      </c>
      <c r="I102" s="11">
        <f t="shared" si="17"/>
        <v>0</v>
      </c>
      <c r="J102" s="11"/>
      <c r="K102" s="11">
        <f>SUM('[1]Szoc.Kp.'!C85)</f>
        <v>0</v>
      </c>
      <c r="L102" s="11">
        <f t="shared" si="18"/>
        <v>0</v>
      </c>
      <c r="M102" s="11">
        <f t="shared" si="19"/>
        <v>0</v>
      </c>
      <c r="N102" s="11">
        <f t="shared" si="20"/>
        <v>0</v>
      </c>
    </row>
    <row r="103" spans="1:14" ht="12" customHeight="1" x14ac:dyDescent="0.2">
      <c r="A103" s="22" t="s">
        <v>161</v>
      </c>
      <c r="B103" s="23"/>
      <c r="C103" s="20">
        <f>SUM([2]Önkorm.2018!C96)</f>
        <v>0</v>
      </c>
      <c r="D103" s="20">
        <f>SUM([2]Önkorm.2018!D96)</f>
        <v>0</v>
      </c>
      <c r="E103" s="20">
        <f>SUM([2]Önkorm.2018!E96)</f>
        <v>0</v>
      </c>
      <c r="F103" s="20">
        <f>SUM([2]Önkorm.2018!F96)</f>
        <v>0</v>
      </c>
      <c r="G103" s="20">
        <f>SUM([2]Önkorm.2018!G96)</f>
        <v>0</v>
      </c>
      <c r="H103" s="20">
        <f>SUM([2]Önkorm.2018!H96)</f>
        <v>0</v>
      </c>
      <c r="I103" s="20">
        <f>SUM([2]Önkorm.2018!I96)</f>
        <v>0</v>
      </c>
      <c r="J103" s="20">
        <f>SUM([2]Önkorm.2018!J96)</f>
        <v>0</v>
      </c>
      <c r="K103" s="20">
        <f>SUM([2]Önkorm.2018!K96)</f>
        <v>0</v>
      </c>
      <c r="L103" s="20">
        <f>SUM([2]Önkorm.2018!L96)</f>
        <v>0</v>
      </c>
      <c r="M103" s="20">
        <f>SUM([2]Önkorm.2018!M96)</f>
        <v>0</v>
      </c>
      <c r="N103" s="20">
        <f>SUM([2]Önkorm.2018!N96)</f>
        <v>0</v>
      </c>
    </row>
    <row r="104" spans="1:14" ht="12" customHeight="1" x14ac:dyDescent="0.2">
      <c r="A104" s="12" t="s">
        <v>162</v>
      </c>
      <c r="B104" s="13" t="s">
        <v>163</v>
      </c>
      <c r="C104" s="11">
        <f t="shared" si="25"/>
        <v>500000</v>
      </c>
      <c r="D104" s="11"/>
      <c r="E104" s="11">
        <f>SUM([1]Önkormányzat!C87)</f>
        <v>500000</v>
      </c>
      <c r="F104" s="11">
        <f>SUM([1]Óvoda!C87)</f>
        <v>0</v>
      </c>
      <c r="G104" s="11"/>
      <c r="H104" s="11">
        <f>SUM([1]Óvoda!C87)</f>
        <v>0</v>
      </c>
      <c r="I104" s="11">
        <f t="shared" si="17"/>
        <v>0</v>
      </c>
      <c r="J104" s="11"/>
      <c r="K104" s="11">
        <f>SUM('[1]Szoc.Kp.'!C87)</f>
        <v>0</v>
      </c>
      <c r="L104" s="11">
        <f t="shared" si="18"/>
        <v>500000</v>
      </c>
      <c r="M104" s="11">
        <f t="shared" si="19"/>
        <v>0</v>
      </c>
      <c r="N104" s="11">
        <f t="shared" si="20"/>
        <v>500000</v>
      </c>
    </row>
    <row r="105" spans="1:14" ht="12" customHeight="1" x14ac:dyDescent="0.2">
      <c r="A105" s="22" t="s">
        <v>164</v>
      </c>
      <c r="B105" s="23"/>
      <c r="C105" s="20">
        <f>SUM(C102:C104)</f>
        <v>500000</v>
      </c>
      <c r="D105" s="20">
        <f t="shared" ref="D105:N105" si="27">SUM(D102:D104)</f>
        <v>0</v>
      </c>
      <c r="E105" s="20">
        <f t="shared" si="27"/>
        <v>500000</v>
      </c>
      <c r="F105" s="20">
        <f t="shared" si="27"/>
        <v>0</v>
      </c>
      <c r="G105" s="20">
        <f t="shared" si="27"/>
        <v>0</v>
      </c>
      <c r="H105" s="20">
        <f t="shared" si="27"/>
        <v>0</v>
      </c>
      <c r="I105" s="20">
        <f t="shared" si="27"/>
        <v>0</v>
      </c>
      <c r="J105" s="20">
        <f t="shared" si="27"/>
        <v>0</v>
      </c>
      <c r="K105" s="20">
        <f t="shared" si="27"/>
        <v>0</v>
      </c>
      <c r="L105" s="20">
        <f t="shared" si="27"/>
        <v>500000</v>
      </c>
      <c r="M105" s="20">
        <f t="shared" si="27"/>
        <v>0</v>
      </c>
      <c r="N105" s="20">
        <f t="shared" si="27"/>
        <v>500000</v>
      </c>
    </row>
    <row r="106" spans="1:14" ht="12" customHeight="1" x14ac:dyDescent="0.2">
      <c r="A106" s="12" t="s">
        <v>165</v>
      </c>
      <c r="B106" s="13" t="s">
        <v>166</v>
      </c>
      <c r="C106" s="11">
        <f t="shared" si="25"/>
        <v>0</v>
      </c>
      <c r="D106" s="11"/>
      <c r="E106" s="11">
        <f>SUM([1]Önkormányzat!C89)</f>
        <v>0</v>
      </c>
      <c r="F106" s="11">
        <f>SUM([1]Óvoda!C89)</f>
        <v>0</v>
      </c>
      <c r="G106" s="11"/>
      <c r="H106" s="11">
        <f>SUM([1]Óvoda!C89)</f>
        <v>0</v>
      </c>
      <c r="I106" s="11">
        <f t="shared" si="17"/>
        <v>0</v>
      </c>
      <c r="J106" s="11"/>
      <c r="K106" s="11">
        <f>SUM('[1]Szoc.Kp.'!C89)</f>
        <v>0</v>
      </c>
      <c r="L106" s="11">
        <f t="shared" si="18"/>
        <v>0</v>
      </c>
      <c r="M106" s="11">
        <f t="shared" si="19"/>
        <v>0</v>
      </c>
      <c r="N106" s="11">
        <f t="shared" si="20"/>
        <v>0</v>
      </c>
    </row>
    <row r="107" spans="1:14" ht="12" customHeight="1" x14ac:dyDescent="0.2">
      <c r="A107" s="22" t="s">
        <v>167</v>
      </c>
      <c r="B107" s="23"/>
      <c r="C107" s="20">
        <f>SUM(C106)</f>
        <v>0</v>
      </c>
      <c r="D107" s="20">
        <f t="shared" ref="D107:N107" si="28">SUM(D106)</f>
        <v>0</v>
      </c>
      <c r="E107" s="20">
        <f t="shared" si="28"/>
        <v>0</v>
      </c>
      <c r="F107" s="20">
        <f t="shared" si="28"/>
        <v>0</v>
      </c>
      <c r="G107" s="20">
        <f t="shared" si="28"/>
        <v>0</v>
      </c>
      <c r="H107" s="20">
        <f t="shared" si="28"/>
        <v>0</v>
      </c>
      <c r="I107" s="20">
        <f t="shared" si="28"/>
        <v>0</v>
      </c>
      <c r="J107" s="20">
        <f t="shared" si="28"/>
        <v>0</v>
      </c>
      <c r="K107" s="20">
        <f t="shared" si="28"/>
        <v>0</v>
      </c>
      <c r="L107" s="20">
        <f t="shared" si="28"/>
        <v>0</v>
      </c>
      <c r="M107" s="20">
        <f t="shared" si="28"/>
        <v>0</v>
      </c>
      <c r="N107" s="20">
        <f t="shared" si="28"/>
        <v>0</v>
      </c>
    </row>
    <row r="108" spans="1:14" ht="12" customHeight="1" x14ac:dyDescent="0.2">
      <c r="A108" s="15" t="s">
        <v>168</v>
      </c>
      <c r="B108" s="16" t="s">
        <v>169</v>
      </c>
      <c r="C108" s="11">
        <f t="shared" si="25"/>
        <v>15743498</v>
      </c>
      <c r="D108" s="11"/>
      <c r="E108" s="11">
        <f>SUM([1]Önkormányzat!C91)</f>
        <v>15743498</v>
      </c>
      <c r="F108" s="11">
        <f>SUM([1]Óvoda!C91)</f>
        <v>2284818</v>
      </c>
      <c r="G108" s="11"/>
      <c r="H108" s="11">
        <f>SUM([1]Óvoda!C91)</f>
        <v>2284818</v>
      </c>
      <c r="I108" s="11">
        <f t="shared" si="17"/>
        <v>2097427</v>
      </c>
      <c r="J108" s="11"/>
      <c r="K108" s="11">
        <f>SUM('[1]Szoc.Kp.'!C91)</f>
        <v>2097427</v>
      </c>
      <c r="L108" s="11">
        <f t="shared" si="18"/>
        <v>20125743</v>
      </c>
      <c r="M108" s="11">
        <f t="shared" si="19"/>
        <v>0</v>
      </c>
      <c r="N108" s="11">
        <f t="shared" si="20"/>
        <v>20125743</v>
      </c>
    </row>
    <row r="109" spans="1:14" ht="12" customHeight="1" x14ac:dyDescent="0.2">
      <c r="A109" s="12" t="s">
        <v>170</v>
      </c>
      <c r="B109" s="13" t="s">
        <v>171</v>
      </c>
      <c r="C109" s="11">
        <f t="shared" si="25"/>
        <v>0</v>
      </c>
      <c r="D109" s="11"/>
      <c r="E109" s="11">
        <f>SUM([1]Önkormányzat!C92)</f>
        <v>0</v>
      </c>
      <c r="F109" s="11">
        <f>SUM([1]Óvoda!C92)</f>
        <v>0</v>
      </c>
      <c r="G109" s="11"/>
      <c r="H109" s="11">
        <f>SUM([1]Óvoda!C92)</f>
        <v>0</v>
      </c>
      <c r="I109" s="11">
        <f t="shared" si="17"/>
        <v>0</v>
      </c>
      <c r="J109" s="11"/>
      <c r="K109" s="11">
        <f>SUM('[1]Szoc.Kp.'!C92)</f>
        <v>0</v>
      </c>
      <c r="L109" s="11">
        <f t="shared" si="18"/>
        <v>0</v>
      </c>
      <c r="M109" s="11">
        <f t="shared" si="19"/>
        <v>0</v>
      </c>
      <c r="N109" s="11">
        <f t="shared" si="20"/>
        <v>0</v>
      </c>
    </row>
    <row r="110" spans="1:14" ht="12" customHeight="1" x14ac:dyDescent="0.2">
      <c r="A110" s="12" t="s">
        <v>172</v>
      </c>
      <c r="B110" s="13" t="s">
        <v>173</v>
      </c>
      <c r="C110" s="11">
        <f t="shared" si="25"/>
        <v>0</v>
      </c>
      <c r="D110" s="11"/>
      <c r="E110" s="11">
        <f>SUM([1]Önkormányzat!C93)</f>
        <v>0</v>
      </c>
      <c r="F110" s="11">
        <f>SUM([1]Óvoda!C93)</f>
        <v>42810527</v>
      </c>
      <c r="G110" s="11"/>
      <c r="H110" s="11">
        <f>SUM([1]Óvoda!C93)</f>
        <v>42810527</v>
      </c>
      <c r="I110" s="11">
        <f t="shared" si="17"/>
        <v>32290627</v>
      </c>
      <c r="J110" s="11">
        <v>-1904000</v>
      </c>
      <c r="K110" s="11">
        <f>SUM('[1]Szoc.Kp.'!C93)</f>
        <v>30386627</v>
      </c>
      <c r="L110" s="11">
        <f t="shared" si="18"/>
        <v>75101154</v>
      </c>
      <c r="M110" s="11">
        <f t="shared" si="19"/>
        <v>-1904000</v>
      </c>
      <c r="N110" s="11">
        <f t="shared" si="20"/>
        <v>73197154</v>
      </c>
    </row>
    <row r="111" spans="1:14" ht="12" customHeight="1" thickBot="1" x14ac:dyDescent="0.25">
      <c r="A111" s="22" t="s">
        <v>174</v>
      </c>
      <c r="B111" s="23"/>
      <c r="C111" s="20">
        <f>SUM(C108:C110)</f>
        <v>15743498</v>
      </c>
      <c r="D111" s="20">
        <f t="shared" ref="D111:N111" si="29">SUM(D108:D110)</f>
        <v>0</v>
      </c>
      <c r="E111" s="20">
        <f t="shared" si="29"/>
        <v>15743498</v>
      </c>
      <c r="F111" s="20">
        <f t="shared" si="29"/>
        <v>45095345</v>
      </c>
      <c r="G111" s="20">
        <f t="shared" si="29"/>
        <v>0</v>
      </c>
      <c r="H111" s="20">
        <f t="shared" si="29"/>
        <v>45095345</v>
      </c>
      <c r="I111" s="20">
        <f t="shared" si="29"/>
        <v>34388054</v>
      </c>
      <c r="J111" s="20">
        <f t="shared" si="29"/>
        <v>-1904000</v>
      </c>
      <c r="K111" s="20">
        <f t="shared" si="29"/>
        <v>32484054</v>
      </c>
      <c r="L111" s="20">
        <f t="shared" si="29"/>
        <v>95226897</v>
      </c>
      <c r="M111" s="20">
        <f t="shared" si="29"/>
        <v>-1904000</v>
      </c>
      <c r="N111" s="20">
        <f t="shared" si="29"/>
        <v>93322897</v>
      </c>
    </row>
    <row r="112" spans="1:14" ht="12" customHeight="1" thickTop="1" thickBot="1" x14ac:dyDescent="0.25">
      <c r="A112" s="24" t="s">
        <v>175</v>
      </c>
      <c r="B112" s="25"/>
      <c r="C112" s="21">
        <f>SUM(C81)+C84+C92+C101+C103+C105+C107+C111</f>
        <v>167895150</v>
      </c>
      <c r="D112" s="21">
        <f t="shared" ref="D112:N112" si="30">SUM(D81)+D84+D92+D101+D103+D105+D107+D111</f>
        <v>-3400000</v>
      </c>
      <c r="E112" s="21">
        <f t="shared" si="30"/>
        <v>164495150</v>
      </c>
      <c r="F112" s="21">
        <f t="shared" si="30"/>
        <v>45265345</v>
      </c>
      <c r="G112" s="21">
        <f t="shared" si="30"/>
        <v>0</v>
      </c>
      <c r="H112" s="21">
        <f t="shared" si="30"/>
        <v>45265345</v>
      </c>
      <c r="I112" s="21">
        <f t="shared" si="30"/>
        <v>38599304</v>
      </c>
      <c r="J112" s="21">
        <f t="shared" si="30"/>
        <v>-1904000</v>
      </c>
      <c r="K112" s="21">
        <f t="shared" si="30"/>
        <v>36695304</v>
      </c>
      <c r="L112" s="21">
        <f t="shared" si="30"/>
        <v>251759799</v>
      </c>
      <c r="M112" s="21">
        <f t="shared" si="30"/>
        <v>-5304000</v>
      </c>
      <c r="N112" s="21">
        <f t="shared" si="30"/>
        <v>246455799</v>
      </c>
    </row>
    <row r="113" ht="13.5" thickTop="1" x14ac:dyDescent="0.2"/>
  </sheetData>
  <mergeCells count="44">
    <mergeCell ref="F1:N1"/>
    <mergeCell ref="A3:N3"/>
    <mergeCell ref="A4:N4"/>
    <mergeCell ref="A5:A6"/>
    <mergeCell ref="B5:B6"/>
    <mergeCell ref="C5:C6"/>
    <mergeCell ref="D5:D6"/>
    <mergeCell ref="F5:F6"/>
    <mergeCell ref="G5:G6"/>
    <mergeCell ref="I5:I6"/>
    <mergeCell ref="A56:B56"/>
    <mergeCell ref="J5:J6"/>
    <mergeCell ref="L5:L6"/>
    <mergeCell ref="M5:M6"/>
    <mergeCell ref="A16:B16"/>
    <mergeCell ref="A18:B18"/>
    <mergeCell ref="A34:B34"/>
    <mergeCell ref="A36:B36"/>
    <mergeCell ref="A42:B42"/>
    <mergeCell ref="A47:B47"/>
    <mergeCell ref="A51:B51"/>
    <mergeCell ref="A53:B53"/>
    <mergeCell ref="A57:B57"/>
    <mergeCell ref="F66:N66"/>
    <mergeCell ref="A71:N71"/>
    <mergeCell ref="A72:N72"/>
    <mergeCell ref="A73:A74"/>
    <mergeCell ref="B73:B74"/>
    <mergeCell ref="C73:C74"/>
    <mergeCell ref="D73:D74"/>
    <mergeCell ref="F73:F74"/>
    <mergeCell ref="G73:G74"/>
    <mergeCell ref="A112:B112"/>
    <mergeCell ref="I73:I74"/>
    <mergeCell ref="J73:J74"/>
    <mergeCell ref="L73:L74"/>
    <mergeCell ref="A81:B81"/>
    <mergeCell ref="A84:B84"/>
    <mergeCell ref="A92:B92"/>
    <mergeCell ref="A101:B101"/>
    <mergeCell ref="A103:B103"/>
    <mergeCell ref="A105:B105"/>
    <mergeCell ref="A107:B107"/>
    <mergeCell ref="A111:B1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F17E4-C4E9-432A-9DAE-E8D2E082ABF2}">
  <dimension ref="A1:R10"/>
  <sheetViews>
    <sheetView tabSelected="1" workbookViewId="0">
      <selection activeCell="B16" sqref="B16"/>
    </sheetView>
  </sheetViews>
  <sheetFormatPr defaultRowHeight="15" x14ac:dyDescent="0.25"/>
  <cols>
    <col min="1" max="1" width="9.140625" style="40"/>
    <col min="2" max="2" width="45.5703125" style="40" customWidth="1"/>
    <col min="3" max="3" width="36.5703125" style="40" customWidth="1"/>
    <col min="4" max="16384" width="9.140625" style="40"/>
  </cols>
  <sheetData>
    <row r="1" spans="1:18" x14ac:dyDescent="0.25">
      <c r="C1" s="41" t="s">
        <v>176</v>
      </c>
    </row>
    <row r="2" spans="1:18" ht="34.5" x14ac:dyDescent="0.3">
      <c r="A2" s="42"/>
      <c r="B2" s="43"/>
      <c r="C2" s="44"/>
      <c r="D2" s="43"/>
      <c r="E2" s="44"/>
      <c r="F2" s="44"/>
      <c r="G2" s="44"/>
      <c r="H2" s="43"/>
      <c r="I2" s="44"/>
      <c r="J2" s="44"/>
      <c r="K2" s="44"/>
      <c r="L2" s="43"/>
      <c r="M2" s="44"/>
      <c r="N2" s="44"/>
      <c r="O2" s="44"/>
      <c r="P2" s="43"/>
      <c r="Q2" s="44"/>
      <c r="R2" s="44"/>
    </row>
    <row r="3" spans="1:18" ht="34.5" x14ac:dyDescent="0.25">
      <c r="A3" s="45" t="s">
        <v>177</v>
      </c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</row>
    <row r="4" spans="1:18" ht="34.5" x14ac:dyDescent="0.25">
      <c r="A4" s="45" t="s">
        <v>178</v>
      </c>
      <c r="B4" s="45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</row>
    <row r="5" spans="1:18" ht="15.75" thickBot="1" x14ac:dyDescent="0.3"/>
    <row r="6" spans="1:18" ht="30" customHeight="1" thickTop="1" x14ac:dyDescent="0.25">
      <c r="B6" s="48" t="s">
        <v>4</v>
      </c>
      <c r="C6" s="49" t="s">
        <v>179</v>
      </c>
    </row>
    <row r="7" spans="1:18" x14ac:dyDescent="0.25">
      <c r="B7" s="50" t="s">
        <v>180</v>
      </c>
      <c r="C7" s="51">
        <v>5</v>
      </c>
    </row>
    <row r="8" spans="1:18" x14ac:dyDescent="0.25">
      <c r="B8" s="52" t="s">
        <v>181</v>
      </c>
      <c r="C8" s="53">
        <v>8</v>
      </c>
    </row>
    <row r="9" spans="1:18" ht="15.75" thickBot="1" x14ac:dyDescent="0.3">
      <c r="B9" s="54" t="s">
        <v>182</v>
      </c>
      <c r="C9" s="55">
        <v>8</v>
      </c>
    </row>
    <row r="10" spans="1:18" ht="15.75" thickTop="1" x14ac:dyDescent="0.25"/>
  </sheetData>
  <mergeCells count="2"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Dobroczki Bernadett</dc:creator>
  <cp:lastModifiedBy>Dobroczki Bernadett</cp:lastModifiedBy>
  <dcterms:created xsi:type="dcterms:W3CDTF">2020-03-12T08:54:02Z</dcterms:created>
  <dcterms:modified xsi:type="dcterms:W3CDTF">2020-03-13T08:56:48Z</dcterms:modified>
</cp:coreProperties>
</file>