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2" sheetId="1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C57" i="11"/>
  <c r="O56"/>
  <c r="O58" s="1"/>
  <c r="N56"/>
  <c r="N58" s="1"/>
  <c r="M56"/>
  <c r="M58" s="1"/>
  <c r="K56"/>
  <c r="K58" s="1"/>
  <c r="J56"/>
  <c r="J58" s="1"/>
  <c r="I56"/>
  <c r="I58" s="1"/>
  <c r="H56"/>
  <c r="H58" s="1"/>
  <c r="G56"/>
  <c r="F56"/>
  <c r="F58" s="1"/>
  <c r="E56"/>
  <c r="E58" s="1"/>
  <c r="D56"/>
  <c r="D58" s="1"/>
  <c r="C55"/>
  <c r="C54"/>
  <c r="C52"/>
  <c r="C51"/>
  <c r="C50"/>
  <c r="C49"/>
  <c r="C56" s="1"/>
  <c r="C48"/>
  <c r="L47"/>
  <c r="L56" s="1"/>
  <c r="L58" s="1"/>
  <c r="C47"/>
  <c r="O46"/>
  <c r="N46"/>
  <c r="M46"/>
  <c r="L46"/>
  <c r="K46"/>
  <c r="J46"/>
  <c r="I46"/>
  <c r="H46"/>
  <c r="F46"/>
  <c r="E46"/>
  <c r="D46"/>
  <c r="C45"/>
  <c r="C44"/>
  <c r="C43"/>
  <c r="C42"/>
  <c r="C41"/>
  <c r="G40"/>
  <c r="G46" s="1"/>
  <c r="C40"/>
  <c r="C39"/>
  <c r="C38"/>
  <c r="C37"/>
  <c r="C46" s="1"/>
  <c r="C27"/>
  <c r="O26"/>
  <c r="N26"/>
  <c r="N28" s="1"/>
  <c r="M26"/>
  <c r="L26"/>
  <c r="K26"/>
  <c r="J26"/>
  <c r="J28" s="1"/>
  <c r="I26"/>
  <c r="H26"/>
  <c r="H28" s="1"/>
  <c r="G26"/>
  <c r="F26"/>
  <c r="E26"/>
  <c r="D26"/>
  <c r="D28" s="1"/>
  <c r="C25"/>
  <c r="C24"/>
  <c r="C23"/>
  <c r="C22"/>
  <c r="C21"/>
  <c r="C20"/>
  <c r="O18"/>
  <c r="O28" s="1"/>
  <c r="N18"/>
  <c r="M18"/>
  <c r="M28" s="1"/>
  <c r="K18"/>
  <c r="K28" s="1"/>
  <c r="J18"/>
  <c r="I18"/>
  <c r="I28" s="1"/>
  <c r="H18"/>
  <c r="G18"/>
  <c r="G28" s="1"/>
  <c r="E18"/>
  <c r="E28" s="1"/>
  <c r="D18"/>
  <c r="C17"/>
  <c r="C16"/>
  <c r="C15"/>
  <c r="C14"/>
  <c r="C13"/>
  <c r="C12"/>
  <c r="C11"/>
  <c r="C10"/>
  <c r="C9"/>
  <c r="L8"/>
  <c r="L18" s="1"/>
  <c r="L28" s="1"/>
  <c r="I8"/>
  <c r="F8"/>
  <c r="F18" s="1"/>
  <c r="F28" s="1"/>
  <c r="C8"/>
  <c r="C18" s="1"/>
  <c r="C26" l="1"/>
  <c r="C28"/>
  <c r="G58"/>
  <c r="C58"/>
</calcChain>
</file>

<file path=xl/sharedStrings.xml><?xml version="1.0" encoding="utf-8"?>
<sst xmlns="http://schemas.openxmlformats.org/spreadsheetml/2006/main" count="121" uniqueCount="103">
  <si>
    <t>1.</t>
  </si>
  <si>
    <t>Személyi juttatások</t>
  </si>
  <si>
    <t>2.</t>
  </si>
  <si>
    <t>Munkaadókat terhelő járulékok és szoc hozzájárulási adó</t>
  </si>
  <si>
    <t>3.</t>
  </si>
  <si>
    <t>4.</t>
  </si>
  <si>
    <t>5.</t>
  </si>
  <si>
    <t>Egyéb folyó kiadások</t>
  </si>
  <si>
    <t>6.</t>
  </si>
  <si>
    <t>7.</t>
  </si>
  <si>
    <t>Támogatásértékű kiadások</t>
  </si>
  <si>
    <t>8.</t>
  </si>
  <si>
    <t>9.</t>
  </si>
  <si>
    <t>10.</t>
  </si>
  <si>
    <t>Ellátottak pénzbeli juttatásai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</si>
  <si>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</si>
  <si>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</si>
  <si>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</si>
  <si>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</si>
  <si>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</si>
  <si>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</si>
  <si>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</si>
  <si>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</si>
  <si>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</si>
  <si>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Felújítások</t>
  </si>
  <si>
    <t>20.</t>
  </si>
  <si>
    <t>Beruházások</t>
  </si>
  <si>
    <t>21.</t>
  </si>
  <si>
    <t>Kifizetetlen felhalmozási célú számlák</t>
  </si>
  <si>
    <t>22.</t>
  </si>
  <si>
    <t>Felhalmozási célú kamatkiadás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</si>
  <si>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</si>
  <si>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</si>
  <si>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</si>
  <si>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</si>
  <si>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</si>
  <si>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</si>
  <si>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</si>
  <si>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</si>
  <si>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</si>
  <si>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</si>
  <si>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Adók</t>
  </si>
  <si>
    <t>Átengedett központi adók</t>
  </si>
  <si>
    <t>Működési célú támogatás ÁHT-n belülről</t>
  </si>
  <si>
    <t>Tárgyi eszközök, immateriális javak értékesítése</t>
  </si>
  <si>
    <t>Önkormányzat sajátos felhalmozási és tőke bev.</t>
  </si>
  <si>
    <t>Pénzügyi befektetések bevételei</t>
  </si>
  <si>
    <t>Felhalmozási célú támogatás ÁHT-n belülről</t>
  </si>
  <si>
    <t xml:space="preserve">  Önkormányzat</t>
  </si>
  <si>
    <t>2013. évi várható bevételi előirányzatainak teljesüléséről</t>
  </si>
  <si>
    <t xml:space="preserve">Előirányzat-felhasználási ütemterv </t>
  </si>
  <si>
    <t>eFt</t>
  </si>
  <si>
    <t>Bevételek</t>
  </si>
  <si>
    <t>2013. évi 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</si>
  <si>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</si>
  <si>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</si>
  <si>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</si>
  <si>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</si>
  <si>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</si>
  <si>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</si>
  <si>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</si>
  <si>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</si>
  <si>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</si>
  <si>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</si>
  <si>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</si>
  <si>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</si>
  <si>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Intézményi működési  bevételek</t>
  </si>
  <si>
    <t>Önk- egyéb sajátos folyó bev.</t>
  </si>
  <si>
    <t>Bírságok, pótlékok, egyéb bevételek</t>
  </si>
  <si>
    <t>Önkormányzatok költségvetési támogatása</t>
  </si>
  <si>
    <t xml:space="preserve">Működési célú átvett pénteszköz </t>
  </si>
  <si>
    <t>Kiegészítések, visszatérülések</t>
  </si>
  <si>
    <t>Pénzmaradvány</t>
  </si>
  <si>
    <t xml:space="preserve">Működési bevételek </t>
  </si>
  <si>
    <t>Felhalmozási célú kölcsönök visszatér. ÁHT-n kívülről</t>
  </si>
  <si>
    <t>Felhalmozási célú pénzeszköz átvétel</t>
  </si>
  <si>
    <t xml:space="preserve">Felhalmozási bevételek    </t>
  </si>
  <si>
    <t>Hitelek, kölcsönök bevételei</t>
  </si>
  <si>
    <t xml:space="preserve">Összes bevétel </t>
  </si>
  <si>
    <t xml:space="preserve"> </t>
  </si>
  <si>
    <t>2013. évi várható kiadási előirányzatainak teljesüléséről</t>
  </si>
  <si>
    <t>Kiadások</t>
  </si>
  <si>
    <t>Dologi kiadások</t>
  </si>
  <si>
    <t>Támogatásértékű működési kiadás</t>
  </si>
  <si>
    <t>Végleges pénzeszközátadás Áht-n kívülre</t>
  </si>
  <si>
    <t>Céltartalék</t>
  </si>
  <si>
    <t>Általános tartalék</t>
  </si>
  <si>
    <t xml:space="preserve">Működési kiadások </t>
  </si>
  <si>
    <t>33.</t>
  </si>
  <si>
    <t>34.</t>
  </si>
  <si>
    <t>35.</t>
  </si>
  <si>
    <t>Pénzügyi befektetések kiadásai</t>
  </si>
  <si>
    <t>36.</t>
  </si>
  <si>
    <t>37.</t>
  </si>
  <si>
    <t>38.</t>
  </si>
  <si>
    <t>39.</t>
  </si>
  <si>
    <t>40.</t>
  </si>
  <si>
    <t>41.</t>
  </si>
  <si>
    <t xml:space="preserve">Felhalmozási kiadások összesen </t>
  </si>
  <si>
    <t>42.</t>
  </si>
  <si>
    <t>Hitelelek, kölcsönök tőkeösszegének törlesztése</t>
  </si>
  <si>
    <t>43.</t>
  </si>
  <si>
    <t>Összes kiadás 21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</si>
</sst>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6"/>
      <name val="Cambria"/>
      <family val="1"/>
      <charset val="238"/>
    </font>
    <font>
      <sz val="16"/>
      <name val="Cambria"/>
      <family val="1"/>
      <charset val="238"/>
    </font>
    <font>
      <b/>
      <sz val="11"/>
      <name val="Cambria"/>
      <family val="1"/>
      <charset val="238"/>
    </font>
    <font>
      <sz val="9"/>
      <name val="Cambria"/>
      <family val="1"/>
      <charset val="238"/>
    </font>
    <font>
      <b/>
      <sz val="12"/>
      <name val="Cambria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77">
    <xf numFmtId="0" fontId="0" fillId="0" borderId="0" xfId="0"/>
    <xf numFmtId="3" fontId="22" fillId="0" borderId="16" xfId="0" applyNumberFormat="1" applyFont="1" applyFill="1" applyBorder="1" applyAlignment="1">
      <alignment vertical="center" wrapText="1"/>
    </xf>
    <xf numFmtId="3" fontId="22" fillId="0" borderId="18" xfId="0" applyNumberFormat="1" applyFont="1" applyFill="1" applyBorder="1" applyAlignment="1">
      <alignment vertical="center" wrapText="1"/>
    </xf>
    <xf numFmtId="3" fontId="22" fillId="0" borderId="19" xfId="0" applyNumberFormat="1" applyFont="1" applyFill="1" applyBorder="1" applyAlignment="1">
      <alignment vertical="center" wrapText="1"/>
    </xf>
    <xf numFmtId="3" fontId="22" fillId="0" borderId="10" xfId="0" applyNumberFormat="1" applyFont="1" applyFill="1" applyBorder="1" applyAlignment="1">
      <alignment vertical="center" wrapText="1"/>
    </xf>
    <xf numFmtId="3" fontId="22" fillId="0" borderId="15" xfId="0" applyNumberFormat="1" applyFont="1" applyFill="1" applyBorder="1" applyAlignment="1">
      <alignment vertical="center" wrapText="1"/>
    </xf>
    <xf numFmtId="3" fontId="21" fillId="0" borderId="15" xfId="0" applyNumberFormat="1" applyFont="1" applyFill="1" applyBorder="1" applyAlignment="1">
      <alignment vertical="center" wrapText="1"/>
    </xf>
    <xf numFmtId="3" fontId="21" fillId="24" borderId="3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Continuous" wrapText="1"/>
    </xf>
    <xf numFmtId="3" fontId="21" fillId="0" borderId="0" xfId="0" applyNumberFormat="1" applyFont="1" applyFill="1" applyAlignment="1">
      <alignment horizontal="centerContinuous"/>
    </xf>
    <xf numFmtId="3" fontId="21" fillId="0" borderId="0" xfId="0" applyNumberFormat="1" applyFont="1" applyFill="1" applyAlignment="1">
      <alignment horizontal="centerContinuous" shrinkToFit="1"/>
    </xf>
    <xf numFmtId="0" fontId="22" fillId="0" borderId="0" xfId="0" applyFont="1" applyFill="1"/>
    <xf numFmtId="0" fontId="22" fillId="0" borderId="0" xfId="0" applyFont="1" applyFill="1" applyAlignment="1">
      <alignment wrapText="1"/>
    </xf>
    <xf numFmtId="3" fontId="22" fillId="0" borderId="0" xfId="0" applyNumberFormat="1" applyFont="1" applyFill="1"/>
    <xf numFmtId="3" fontId="22" fillId="0" borderId="0" xfId="0" applyNumberFormat="1" applyFont="1" applyFill="1" applyAlignment="1">
      <alignment shrinkToFit="1"/>
    </xf>
    <xf numFmtId="3" fontId="21" fillId="0" borderId="0" xfId="0" applyNumberFormat="1" applyFont="1" applyFill="1" applyAlignment="1">
      <alignment horizontal="right"/>
    </xf>
    <xf numFmtId="0" fontId="25" fillId="24" borderId="11" xfId="0" applyFont="1" applyFill="1" applyBorder="1" applyAlignment="1">
      <alignment horizontal="center" vertical="center" wrapText="1"/>
    </xf>
    <xf numFmtId="3" fontId="25" fillId="24" borderId="30" xfId="0" applyNumberFormat="1" applyFont="1" applyFill="1" applyBorder="1" applyAlignment="1">
      <alignment horizontal="center" vertical="center" wrapText="1"/>
    </xf>
    <xf numFmtId="3" fontId="25" fillId="24" borderId="13" xfId="0" applyNumberFormat="1" applyFont="1" applyFill="1" applyBorder="1" applyAlignment="1">
      <alignment horizontal="center" vertical="center" wrapText="1"/>
    </xf>
    <xf numFmtId="3" fontId="25" fillId="24" borderId="13" xfId="0" applyNumberFormat="1" applyFont="1" applyFill="1" applyBorder="1" applyAlignment="1">
      <alignment horizontal="center" vertical="center" wrapText="1" shrinkToFit="1"/>
    </xf>
    <xf numFmtId="3" fontId="25" fillId="24" borderId="14" xfId="0" applyNumberFormat="1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vertical="center" wrapText="1"/>
    </xf>
    <xf numFmtId="3" fontId="21" fillId="0" borderId="28" xfId="0" applyNumberFormat="1" applyFont="1" applyFill="1" applyBorder="1" applyAlignment="1">
      <alignment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vertical="center" wrapText="1"/>
    </xf>
    <xf numFmtId="3" fontId="22" fillId="0" borderId="10" xfId="0" applyNumberFormat="1" applyFont="1" applyFill="1" applyBorder="1" applyAlignment="1">
      <alignment vertical="center" wrapText="1" shrinkToFit="1"/>
    </xf>
    <xf numFmtId="0" fontId="26" fillId="25" borderId="33" xfId="0" applyFont="1" applyFill="1" applyBorder="1" applyAlignment="1">
      <alignment horizontal="left" vertical="center"/>
    </xf>
    <xf numFmtId="0" fontId="26" fillId="25" borderId="34" xfId="0" applyFont="1" applyFill="1" applyBorder="1" applyAlignment="1">
      <alignment horizontal="left" vertical="center" wrapText="1"/>
    </xf>
    <xf numFmtId="3" fontId="22" fillId="0" borderId="28" xfId="0" applyNumberFormat="1" applyFont="1" applyFill="1" applyBorder="1" applyAlignment="1">
      <alignment vertical="center" wrapText="1"/>
    </xf>
    <xf numFmtId="0" fontId="22" fillId="0" borderId="35" xfId="0" applyFont="1" applyFill="1" applyBorder="1" applyAlignment="1">
      <alignment vertical="center" wrapText="1"/>
    </xf>
    <xf numFmtId="3" fontId="22" fillId="0" borderId="20" xfId="0" applyNumberFormat="1" applyFont="1" applyFill="1" applyBorder="1" applyAlignment="1">
      <alignment vertical="center" wrapText="1"/>
    </xf>
    <xf numFmtId="3" fontId="22" fillId="0" borderId="20" xfId="0" applyNumberFormat="1" applyFont="1" applyFill="1" applyBorder="1" applyAlignment="1">
      <alignment vertical="center" wrapText="1" shrinkToFit="1"/>
    </xf>
    <xf numFmtId="3" fontId="22" fillId="0" borderId="21" xfId="0" applyNumberFormat="1" applyFont="1" applyFill="1" applyBorder="1" applyAlignment="1">
      <alignment vertical="center" wrapText="1"/>
    </xf>
    <xf numFmtId="0" fontId="21" fillId="24" borderId="11" xfId="0" applyFont="1" applyFill="1" applyBorder="1" applyAlignment="1">
      <alignment vertical="center" wrapText="1"/>
    </xf>
    <xf numFmtId="3" fontId="22" fillId="0" borderId="27" xfId="0" applyNumberFormat="1" applyFont="1" applyFill="1" applyBorder="1" applyAlignment="1">
      <alignment vertical="center" wrapText="1"/>
    </xf>
    <xf numFmtId="3" fontId="22" fillId="0" borderId="15" xfId="0" applyNumberFormat="1" applyFont="1" applyFill="1" applyBorder="1" applyAlignment="1">
      <alignment vertical="center" wrapText="1" shrinkToFit="1"/>
    </xf>
    <xf numFmtId="0" fontId="22" fillId="25" borderId="33" xfId="0" applyFont="1" applyFill="1" applyBorder="1" applyAlignment="1">
      <alignment horizontal="left" vertical="center"/>
    </xf>
    <xf numFmtId="0" fontId="22" fillId="25" borderId="34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vertical="center" wrapText="1"/>
    </xf>
    <xf numFmtId="0" fontId="21" fillId="26" borderId="11" xfId="0" applyFont="1" applyFill="1" applyBorder="1" applyAlignment="1">
      <alignment vertical="center" wrapText="1"/>
    </xf>
    <xf numFmtId="3" fontId="27" fillId="26" borderId="30" xfId="0" applyNumberFormat="1" applyFont="1" applyFill="1" applyBorder="1" applyAlignment="1">
      <alignment vertical="center" wrapText="1"/>
    </xf>
    <xf numFmtId="3" fontId="27" fillId="26" borderId="14" xfId="0" applyNumberFormat="1" applyFont="1" applyFill="1" applyBorder="1" applyAlignment="1">
      <alignment vertical="center" wrapText="1"/>
    </xf>
    <xf numFmtId="0" fontId="22" fillId="0" borderId="0" xfId="0" applyFont="1" applyFill="1" applyBorder="1"/>
    <xf numFmtId="0" fontId="22" fillId="0" borderId="0" xfId="0" applyFont="1" applyFill="1" applyBorder="1" applyAlignment="1">
      <alignment wrapText="1"/>
    </xf>
    <xf numFmtId="3" fontId="22" fillId="0" borderId="0" xfId="0" applyNumberFormat="1" applyFont="1" applyFill="1" applyBorder="1"/>
    <xf numFmtId="0" fontId="25" fillId="24" borderId="12" xfId="0" applyFont="1" applyFill="1" applyBorder="1" applyAlignment="1">
      <alignment horizontal="center" vertical="center" wrapText="1"/>
    </xf>
    <xf numFmtId="3" fontId="25" fillId="24" borderId="11" xfId="0" applyNumberFormat="1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right" vertical="center" wrapText="1"/>
    </xf>
    <xf numFmtId="0" fontId="22" fillId="0" borderId="36" xfId="0" applyFont="1" applyFill="1" applyBorder="1" applyAlignment="1">
      <alignment vertical="center" wrapText="1"/>
    </xf>
    <xf numFmtId="3" fontId="21" fillId="0" borderId="33" xfId="0" applyNumberFormat="1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49" fontId="22" fillId="0" borderId="33" xfId="0" applyNumberFormat="1" applyFont="1" applyBorder="1" applyAlignment="1">
      <alignment horizontal="left" vertical="center" wrapText="1"/>
    </xf>
    <xf numFmtId="49" fontId="22" fillId="0" borderId="17" xfId="0" applyNumberFormat="1" applyFont="1" applyBorder="1" applyAlignment="1">
      <alignment horizontal="left" vertical="center" wrapText="1"/>
    </xf>
    <xf numFmtId="0" fontId="22" fillId="0" borderId="38" xfId="0" applyFont="1" applyFill="1" applyBorder="1" applyAlignment="1">
      <alignment vertical="center" wrapText="1"/>
    </xf>
    <xf numFmtId="3" fontId="22" fillId="0" borderId="23" xfId="0" applyNumberFormat="1" applyFont="1" applyFill="1" applyBorder="1" applyAlignment="1">
      <alignment vertical="center" wrapText="1"/>
    </xf>
    <xf numFmtId="3" fontId="22" fillId="0" borderId="24" xfId="0" applyNumberFormat="1" applyFont="1" applyFill="1" applyBorder="1" applyAlignment="1">
      <alignment vertical="center" wrapText="1"/>
    </xf>
    <xf numFmtId="3" fontId="22" fillId="0" borderId="25" xfId="0" applyNumberFormat="1" applyFont="1" applyFill="1" applyBorder="1" applyAlignment="1">
      <alignment vertical="center" wrapText="1"/>
    </xf>
    <xf numFmtId="0" fontId="21" fillId="24" borderId="12" xfId="0" applyFont="1" applyFill="1" applyBorder="1" applyAlignment="1">
      <alignment vertical="center" wrapText="1"/>
    </xf>
    <xf numFmtId="3" fontId="21" fillId="24" borderId="11" xfId="0" applyNumberFormat="1" applyFont="1" applyFill="1" applyBorder="1" applyAlignment="1">
      <alignment vertical="center" wrapText="1"/>
    </xf>
    <xf numFmtId="49" fontId="22" fillId="0" borderId="22" xfId="0" applyNumberFormat="1" applyFont="1" applyBorder="1" applyAlignment="1">
      <alignment horizontal="left" vertical="center" wrapText="1"/>
    </xf>
    <xf numFmtId="3" fontId="21" fillId="0" borderId="19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 wrapText="1"/>
    </xf>
    <xf numFmtId="0" fontId="21" fillId="24" borderId="12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vertical="center" wrapText="1"/>
    </xf>
    <xf numFmtId="3" fontId="22" fillId="0" borderId="29" xfId="0" applyNumberFormat="1" applyFont="1" applyFill="1" applyBorder="1" applyAlignment="1">
      <alignment vertical="center" wrapText="1"/>
    </xf>
    <xf numFmtId="0" fontId="21" fillId="26" borderId="12" xfId="0" applyFont="1" applyFill="1" applyBorder="1" applyAlignment="1">
      <alignment vertical="center" wrapText="1"/>
    </xf>
    <xf numFmtId="3" fontId="27" fillId="26" borderId="11" xfId="0" applyNumberFormat="1" applyFont="1" applyFill="1" applyBorder="1" applyAlignment="1">
      <alignment vertical="center" wrapText="1"/>
    </xf>
    <xf numFmtId="3" fontId="21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shrinkToFit="1"/>
    </xf>
    <xf numFmtId="3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3\Hivatal\Hohner%20&#201;va\2013.&#233;vi%20k&#246;lts&#233;gvet&#233;s\3-2013.(II.20.)%202013%20&#233;vi%20k&#246;lts&#233;gvet&#233;si%20rendel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 1. sz. (4)"/>
      <sheetName val="kiadások 2. sz. (3)"/>
      <sheetName val="működési felhalmozási m. 3. (2)"/>
      <sheetName val="4.sz mellékletNormatíva"/>
      <sheetName val="5. sz. mellékelt -Sajátos 2012"/>
      <sheetName val="szakfeladat 6. sz. intézmények"/>
      <sheetName val="szakfeladat 7. sz. önkormányzat"/>
      <sheetName val="ei. felh. ütemt. 8. sz."/>
      <sheetName val="többéves kih. 9. sz."/>
      <sheetName val="közvetett támogatás 10. sz."/>
      <sheetName val="gürdülő 11.sz"/>
      <sheetName val="EU 12. sz."/>
      <sheetName val="kötelező 13. sz."/>
      <sheetName val="önként vállalt 14. sz."/>
      <sheetName val="felúj. kiad. célonként 15."/>
      <sheetName val="beruh. kiad. fel.ként 16. sz"/>
      <sheetName val="tartalékok 17. sz."/>
      <sheetName val="hitel, kölcs. alakulása 18. (2)"/>
      <sheetName val="céljellegű támogatás 19. sz (2)"/>
      <sheetName val="bérleti díj-sportcsarnok 20 (2)"/>
      <sheetName val="21.sz. bérldíj kult közp"/>
      <sheetName val="könyvtári díjak 22.sz."/>
      <sheetName val="23. sz. térítési díj isi-ovi"/>
      <sheetName val="szoc étk 24.sz melléklet"/>
    </sheetNames>
    <sheetDataSet>
      <sheetData sheetId="0">
        <row r="7">
          <cell r="Z7" t="str">
            <v>Terv          2013</v>
          </cell>
        </row>
        <row r="13">
          <cell r="Z13">
            <v>509760</v>
          </cell>
        </row>
        <row r="14">
          <cell r="Z14">
            <v>415000</v>
          </cell>
        </row>
        <row r="15">
          <cell r="Z15">
            <v>11000</v>
          </cell>
        </row>
        <row r="16">
          <cell r="Z16">
            <v>7000</v>
          </cell>
        </row>
        <row r="17">
          <cell r="Z17">
            <v>76760</v>
          </cell>
        </row>
        <row r="18">
          <cell r="Z18">
            <v>323707</v>
          </cell>
        </row>
        <row r="19">
          <cell r="Z19">
            <v>56689</v>
          </cell>
        </row>
        <row r="21">
          <cell r="Z21">
            <v>956400</v>
          </cell>
        </row>
        <row r="22">
          <cell r="Z22">
            <v>562296</v>
          </cell>
        </row>
        <row r="23">
          <cell r="Z23">
            <v>35089</v>
          </cell>
        </row>
        <row r="24">
          <cell r="Z24">
            <v>0</v>
          </cell>
        </row>
        <row r="25">
          <cell r="Z25">
            <v>500</v>
          </cell>
        </row>
        <row r="26">
          <cell r="Z26">
            <v>134542</v>
          </cell>
        </row>
        <row r="29">
          <cell r="Z29">
            <v>0</v>
          </cell>
        </row>
        <row r="31">
          <cell r="Z31">
            <v>1693827</v>
          </cell>
        </row>
        <row r="42">
          <cell r="Z42">
            <v>0</v>
          </cell>
        </row>
      </sheetData>
      <sheetData sheetId="1">
        <row r="8">
          <cell r="AA8">
            <v>915792</v>
          </cell>
        </row>
        <row r="9">
          <cell r="AA9">
            <v>284391</v>
          </cell>
        </row>
        <row r="10">
          <cell r="AA10">
            <v>74203</v>
          </cell>
        </row>
        <row r="12">
          <cell r="AA12">
            <v>0</v>
          </cell>
        </row>
        <row r="14">
          <cell r="AA14">
            <v>73251</v>
          </cell>
        </row>
        <row r="16">
          <cell r="AA16">
            <v>0</v>
          </cell>
        </row>
        <row r="17">
          <cell r="AA17">
            <v>43898</v>
          </cell>
        </row>
        <row r="20">
          <cell r="AA20">
            <v>263251</v>
          </cell>
        </row>
        <row r="21">
          <cell r="AA21">
            <v>114140</v>
          </cell>
        </row>
        <row r="22">
          <cell r="AA22">
            <v>73706</v>
          </cell>
        </row>
        <row r="23">
          <cell r="AA23">
            <v>0</v>
          </cell>
        </row>
        <row r="24">
          <cell r="AA24">
            <v>0</v>
          </cell>
        </row>
        <row r="25">
          <cell r="AA25">
            <v>0</v>
          </cell>
        </row>
        <row r="30">
          <cell r="AA30">
            <v>0</v>
          </cell>
        </row>
        <row r="31">
          <cell r="AA31">
            <v>0</v>
          </cell>
        </row>
        <row r="34">
          <cell r="AA34">
            <v>500</v>
          </cell>
        </row>
        <row r="35">
          <cell r="AA35">
            <v>500</v>
          </cell>
        </row>
        <row r="39">
          <cell r="AA3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75"/>
  <sheetViews>
    <sheetView tabSelected="1" workbookViewId="0">
      <selection activeCell="I4" sqref="I1:I1048576"/>
    </sheetView>
  </sheetViews>
  <sheetFormatPr defaultRowHeight="15"/>
  <cols>
    <col min="2" max="2" width="13.140625" customWidth="1"/>
    <col min="3" max="3" width="16.140625" customWidth="1"/>
    <col min="4" max="4" width="14.140625" customWidth="1"/>
    <col min="5" max="5" width="15.7109375" customWidth="1"/>
    <col min="6" max="6" width="14.42578125" customWidth="1"/>
    <col min="7" max="7" width="16" customWidth="1"/>
    <col min="8" max="8" width="15.28515625" customWidth="1"/>
    <col min="9" max="9" width="16.42578125" customWidth="1"/>
    <col min="10" max="10" width="16" customWidth="1"/>
    <col min="11" max="11" width="14.7109375" customWidth="1"/>
    <col min="12" max="12" width="14.42578125" customWidth="1"/>
    <col min="13" max="13" width="13" customWidth="1"/>
    <col min="14" max="15" width="14.28515625" customWidth="1"/>
  </cols>
  <sheetData>
    <row r="1" spans="1:15" ht="20.25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20.25">
      <c r="A2" s="75" t="s">
        <v>49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20.25">
      <c r="A3" s="75" t="s">
        <v>50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>
      <c r="A4" s="8"/>
      <c r="B4" s="9"/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thickBot="1">
      <c r="A5" s="12"/>
      <c r="B5" s="13"/>
      <c r="C5" s="14"/>
      <c r="D5" s="14"/>
      <c r="E5" s="15"/>
      <c r="F5" s="14"/>
      <c r="G5" s="14"/>
      <c r="H5" s="14"/>
      <c r="I5" s="14"/>
      <c r="J5" s="14"/>
      <c r="K5" s="14"/>
      <c r="L5" s="14"/>
      <c r="M5" s="14"/>
      <c r="N5" s="14"/>
      <c r="O5" s="16" t="s">
        <v>51</v>
      </c>
    </row>
    <row r="6" spans="1:15" ht="15.75" thickBot="1">
      <c r="A6" s="17"/>
      <c r="B6" s="17" t="s">
        <v>52</v>
      </c>
      <c r="C6" s="18" t="s">
        <v>53</v>
      </c>
      <c r="D6" s="19" t="s">
        <v>54</v>
      </c>
      <c r="E6" s="20" t="s">
        <v>55</v>
      </c>
      <c r="F6" s="19" t="s">
        <v>56</v>
      </c>
      <c r="G6" s="19" t="s">
        <v>57</v>
      </c>
      <c r="H6" s="19" t="s">
        <v>58</v>
      </c>
      <c r="I6" s="19" t="s">
        <v>59</v>
      </c>
      <c r="J6" s="19" t="s">
        <v>60</v>
      </c>
      <c r="K6" s="19" t="s">
        <v>61</v>
      </c>
      <c r="L6" s="19" t="s">
        <v>62</v>
      </c>
      <c r="M6" s="19" t="s">
        <v>63</v>
      </c>
      <c r="N6" s="19" t="s">
        <v>64</v>
      </c>
      <c r="O6" s="21" t="s">
        <v>65</v>
      </c>
    </row>
    <row r="7" spans="1:15" ht="15.75" thickBot="1">
      <c r="A7" s="17">
        <v>1</v>
      </c>
      <c r="B7" s="17">
        <v>2</v>
      </c>
      <c r="C7" s="18">
        <v>3</v>
      </c>
      <c r="D7" s="19">
        <v>4</v>
      </c>
      <c r="E7" s="20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21">
        <v>15</v>
      </c>
    </row>
    <row r="8" spans="1:15" ht="38.25">
      <c r="A8" s="22" t="s">
        <v>0</v>
      </c>
      <c r="B8" s="23" t="s">
        <v>66</v>
      </c>
      <c r="C8" s="24" t="str">
        <f>'[1]bevételek 1. sz. (4)'!Z7</f>
        <v>Terv          2013</v>
      </c>
      <c r="D8" s="5">
        <v>3700</v>
      </c>
      <c r="E8" s="5">
        <v>4100</v>
      </c>
      <c r="F8" s="5">
        <f>2369+8100+4200</f>
        <v>14669</v>
      </c>
      <c r="G8" s="5">
        <v>4300</v>
      </c>
      <c r="H8" s="5">
        <v>4500</v>
      </c>
      <c r="I8" s="5">
        <f>2369+3800</f>
        <v>6169</v>
      </c>
      <c r="J8" s="5">
        <v>3600</v>
      </c>
      <c r="K8" s="5">
        <v>3800</v>
      </c>
      <c r="L8" s="5">
        <f>2369+4200</f>
        <v>6569</v>
      </c>
      <c r="M8" s="5">
        <v>4200</v>
      </c>
      <c r="N8" s="5">
        <v>4200</v>
      </c>
      <c r="O8" s="1">
        <v>6437</v>
      </c>
    </row>
    <row r="9" spans="1:15" ht="38.25">
      <c r="A9" s="25" t="s">
        <v>2</v>
      </c>
      <c r="B9" s="26" t="s">
        <v>67</v>
      </c>
      <c r="C9" s="24">
        <f>'[1]bevételek 1. sz. (4)'!Z16</f>
        <v>7000</v>
      </c>
      <c r="D9" s="4">
        <v>1750</v>
      </c>
      <c r="E9" s="4">
        <v>2350</v>
      </c>
      <c r="F9" s="4">
        <v>33700</v>
      </c>
      <c r="G9" s="4">
        <v>4200</v>
      </c>
      <c r="H9" s="4">
        <v>4900</v>
      </c>
      <c r="I9" s="4">
        <v>5200</v>
      </c>
      <c r="J9" s="4">
        <v>5700</v>
      </c>
      <c r="K9" s="4">
        <v>5600</v>
      </c>
      <c r="L9" s="4">
        <v>4300</v>
      </c>
      <c r="M9" s="4">
        <v>3100</v>
      </c>
      <c r="N9" s="4">
        <v>3060</v>
      </c>
      <c r="O9" s="4">
        <v>2900</v>
      </c>
    </row>
    <row r="10" spans="1:15" ht="25.5">
      <c r="A10" s="25" t="s">
        <v>4</v>
      </c>
      <c r="B10" s="26" t="s">
        <v>42</v>
      </c>
      <c r="C10" s="24">
        <f>'[1]bevételek 1. sz. (4)'!Z14</f>
        <v>415000</v>
      </c>
      <c r="D10" s="4"/>
      <c r="E10" s="4">
        <v>400</v>
      </c>
      <c r="F10" s="4">
        <v>4300</v>
      </c>
      <c r="G10" s="4">
        <v>500</v>
      </c>
      <c r="H10" s="4">
        <v>200</v>
      </c>
      <c r="I10" s="4">
        <v>100</v>
      </c>
      <c r="J10" s="4">
        <v>100</v>
      </c>
      <c r="K10" s="4">
        <v>300</v>
      </c>
      <c r="L10" s="4">
        <v>4300</v>
      </c>
      <c r="M10" s="4">
        <v>500</v>
      </c>
      <c r="N10" s="4">
        <v>200</v>
      </c>
      <c r="O10" s="4">
        <v>100</v>
      </c>
    </row>
    <row r="11" spans="1:15" ht="51">
      <c r="A11" s="25" t="s">
        <v>5</v>
      </c>
      <c r="B11" s="26" t="s">
        <v>68</v>
      </c>
      <c r="C11" s="24">
        <f>'[1]bevételek 1. sz. (4)'!Z15</f>
        <v>11000</v>
      </c>
      <c r="D11" s="4">
        <v>200</v>
      </c>
      <c r="E11" s="4">
        <v>500</v>
      </c>
      <c r="F11" s="4">
        <v>400</v>
      </c>
      <c r="G11" s="4">
        <v>600</v>
      </c>
      <c r="H11" s="4">
        <v>700</v>
      </c>
      <c r="I11" s="4">
        <v>700</v>
      </c>
      <c r="J11" s="4">
        <v>500</v>
      </c>
      <c r="K11" s="4">
        <v>1000</v>
      </c>
      <c r="L11" s="4">
        <v>500</v>
      </c>
      <c r="M11" s="4">
        <v>800</v>
      </c>
      <c r="N11" s="4">
        <v>600</v>
      </c>
      <c r="O11" s="3">
        <v>500</v>
      </c>
    </row>
    <row r="12" spans="1:15">
      <c r="A12" s="25" t="s">
        <v>6</v>
      </c>
      <c r="B12" s="26" t="s">
        <v>41</v>
      </c>
      <c r="C12" s="24">
        <f>'[1]bevételek 1. sz. (4)'!Z13</f>
        <v>509760</v>
      </c>
      <c r="D12" s="4">
        <v>5500</v>
      </c>
      <c r="E12" s="27">
        <v>9400</v>
      </c>
      <c r="F12" s="4">
        <v>136000</v>
      </c>
      <c r="G12" s="4">
        <v>18000</v>
      </c>
      <c r="H12" s="4">
        <v>12500</v>
      </c>
      <c r="I12" s="4">
        <v>13500</v>
      </c>
      <c r="J12" s="4">
        <v>15400</v>
      </c>
      <c r="K12" s="4">
        <v>15500</v>
      </c>
      <c r="L12" s="4">
        <v>145000</v>
      </c>
      <c r="M12" s="4">
        <v>14500</v>
      </c>
      <c r="N12" s="4">
        <v>16500</v>
      </c>
      <c r="O12" s="3">
        <v>13200</v>
      </c>
    </row>
    <row r="13" spans="1:15" ht="51">
      <c r="A13" s="25" t="s">
        <v>8</v>
      </c>
      <c r="B13" s="26" t="s">
        <v>69</v>
      </c>
      <c r="C13" s="24">
        <f>'[1]bevételek 1. sz. (4)'!Z17</f>
        <v>76760</v>
      </c>
      <c r="D13" s="4">
        <v>24925</v>
      </c>
      <c r="E13" s="4">
        <v>42729</v>
      </c>
      <c r="F13" s="4">
        <v>24602</v>
      </c>
      <c r="G13" s="4">
        <v>26220</v>
      </c>
      <c r="H13" s="4">
        <v>26220</v>
      </c>
      <c r="I13" s="4">
        <v>24602</v>
      </c>
      <c r="J13" s="4">
        <v>24602</v>
      </c>
      <c r="K13" s="4">
        <v>26544</v>
      </c>
      <c r="L13" s="4">
        <v>24602</v>
      </c>
      <c r="M13" s="4">
        <v>26220</v>
      </c>
      <c r="N13" s="4">
        <v>28163</v>
      </c>
      <c r="O13" s="4">
        <v>24278</v>
      </c>
    </row>
    <row r="14" spans="1:15">
      <c r="A14" s="25" t="s">
        <v>9</v>
      </c>
      <c r="B14" s="28" t="s">
        <v>43</v>
      </c>
      <c r="C14" s="24">
        <f>'[1]bevételek 1. sz. (4)'!Z18</f>
        <v>323707</v>
      </c>
      <c r="D14" s="4">
        <v>8700</v>
      </c>
      <c r="E14" s="4">
        <v>4700</v>
      </c>
      <c r="F14" s="4">
        <v>4700</v>
      </c>
      <c r="G14" s="4">
        <v>4700</v>
      </c>
      <c r="H14" s="4">
        <v>6200</v>
      </c>
      <c r="I14" s="4">
        <v>4700</v>
      </c>
      <c r="J14" s="4">
        <v>4700</v>
      </c>
      <c r="K14" s="4">
        <v>4700</v>
      </c>
      <c r="L14" s="4">
        <v>4700</v>
      </c>
      <c r="M14" s="4">
        <v>4700</v>
      </c>
      <c r="N14" s="4">
        <v>4735</v>
      </c>
      <c r="O14" s="4">
        <v>4700</v>
      </c>
    </row>
    <row r="15" spans="1:15" ht="36">
      <c r="A15" s="25" t="s">
        <v>11</v>
      </c>
      <c r="B15" s="29" t="s">
        <v>70</v>
      </c>
      <c r="C15" s="24">
        <f>'[1]bevételek 1. sz. (4)'!Z19</f>
        <v>56689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"/>
    </row>
    <row r="16" spans="1:15" ht="38.25">
      <c r="A16" s="25" t="s">
        <v>12</v>
      </c>
      <c r="B16" s="26" t="s">
        <v>71</v>
      </c>
      <c r="C16" s="24">
        <f>'[1]bevételek 1. sz. (4)'!Z29</f>
        <v>0</v>
      </c>
      <c r="D16" s="4"/>
      <c r="E16" s="27"/>
      <c r="F16" s="4"/>
      <c r="G16" s="4"/>
      <c r="H16" s="4"/>
      <c r="I16" s="4"/>
      <c r="J16" s="4"/>
      <c r="K16" s="4"/>
      <c r="L16" s="4"/>
      <c r="M16" s="4"/>
      <c r="N16" s="4"/>
      <c r="O16" s="3"/>
    </row>
    <row r="17" spans="1:15" ht="26.25" thickBot="1">
      <c r="A17" s="25" t="s">
        <v>13</v>
      </c>
      <c r="B17" s="31" t="s">
        <v>72</v>
      </c>
      <c r="C17" s="24">
        <f>'[1]bevételek 1. sz. (4)'!Z31</f>
        <v>1693827</v>
      </c>
      <c r="D17" s="32">
        <v>20547</v>
      </c>
      <c r="E17" s="33">
        <v>2468</v>
      </c>
      <c r="F17" s="32"/>
      <c r="G17" s="32"/>
      <c r="H17" s="32"/>
      <c r="I17" s="32"/>
      <c r="J17" s="32">
        <v>36096</v>
      </c>
      <c r="K17" s="32"/>
      <c r="L17" s="32"/>
      <c r="M17" s="32">
        <v>39388</v>
      </c>
      <c r="N17" s="32"/>
      <c r="O17" s="34"/>
    </row>
    <row r="18" spans="1:15" ht="26.25" thickBot="1">
      <c r="A18" s="25" t="s">
        <v>15</v>
      </c>
      <c r="B18" s="35" t="s">
        <v>73</v>
      </c>
      <c r="C18" s="7">
        <f t="shared" ref="C18:O18" si="0">SUM(C8:C17)</f>
        <v>3093743</v>
      </c>
      <c r="D18" s="7">
        <f t="shared" si="0"/>
        <v>65322</v>
      </c>
      <c r="E18" s="7">
        <f t="shared" si="0"/>
        <v>66647</v>
      </c>
      <c r="F18" s="7">
        <f t="shared" si="0"/>
        <v>218371</v>
      </c>
      <c r="G18" s="7">
        <f t="shared" si="0"/>
        <v>58520</v>
      </c>
      <c r="H18" s="7">
        <f t="shared" si="0"/>
        <v>55220</v>
      </c>
      <c r="I18" s="7">
        <f t="shared" si="0"/>
        <v>54971</v>
      </c>
      <c r="J18" s="7">
        <f t="shared" si="0"/>
        <v>90698</v>
      </c>
      <c r="K18" s="7">
        <f t="shared" si="0"/>
        <v>57444</v>
      </c>
      <c r="L18" s="7">
        <f t="shared" si="0"/>
        <v>189971</v>
      </c>
      <c r="M18" s="7">
        <f t="shared" si="0"/>
        <v>93408</v>
      </c>
      <c r="N18" s="7">
        <f t="shared" si="0"/>
        <v>57458</v>
      </c>
      <c r="O18" s="7">
        <f t="shared" si="0"/>
        <v>52115</v>
      </c>
    </row>
    <row r="19" spans="1:15">
      <c r="A19" s="25" t="s">
        <v>16</v>
      </c>
      <c r="B19" s="23"/>
      <c r="C19" s="36"/>
      <c r="D19" s="5"/>
      <c r="E19" s="37"/>
      <c r="F19" s="6"/>
      <c r="G19" s="5"/>
      <c r="H19" s="5"/>
      <c r="I19" s="5"/>
      <c r="J19" s="5"/>
      <c r="K19" s="5"/>
      <c r="L19" s="5"/>
      <c r="M19" s="5"/>
      <c r="N19" s="5"/>
      <c r="O19" s="1"/>
    </row>
    <row r="20" spans="1:15">
      <c r="A20" s="25" t="s">
        <v>17</v>
      </c>
      <c r="B20" s="38" t="s">
        <v>44</v>
      </c>
      <c r="C20" s="24">
        <f>'[1]bevételek 1. sz. (4)'!Z21</f>
        <v>956400</v>
      </c>
      <c r="D20" s="30"/>
      <c r="E20" s="30">
        <v>3000</v>
      </c>
      <c r="F20" s="30"/>
      <c r="G20" s="30">
        <v>8000</v>
      </c>
      <c r="H20" s="30">
        <v>250000</v>
      </c>
      <c r="I20" s="30"/>
      <c r="J20" s="30"/>
      <c r="K20" s="30">
        <v>50000</v>
      </c>
      <c r="L20" s="30"/>
      <c r="M20" s="30">
        <v>227500</v>
      </c>
      <c r="N20" s="30">
        <v>18000</v>
      </c>
      <c r="O20" s="3">
        <v>5796</v>
      </c>
    </row>
    <row r="21" spans="1:15">
      <c r="A21" s="25" t="s">
        <v>18</v>
      </c>
      <c r="B21" s="38" t="s">
        <v>45</v>
      </c>
      <c r="C21" s="24">
        <f>'[1]bevételek 1. sz. (4)'!Z22</f>
        <v>562296</v>
      </c>
      <c r="D21" s="4"/>
      <c r="E21" s="27"/>
      <c r="F21" s="4">
        <v>8772</v>
      </c>
      <c r="G21" s="4"/>
      <c r="H21" s="4"/>
      <c r="I21" s="4">
        <v>8772</v>
      </c>
      <c r="J21" s="4"/>
      <c r="K21" s="4"/>
      <c r="L21" s="4">
        <v>8772</v>
      </c>
      <c r="M21" s="4"/>
      <c r="N21" s="4"/>
      <c r="O21" s="3">
        <v>8773</v>
      </c>
    </row>
    <row r="22" spans="1:15">
      <c r="A22" s="25" t="s">
        <v>19</v>
      </c>
      <c r="B22" s="38" t="s">
        <v>46</v>
      </c>
      <c r="C22" s="24">
        <f>'[1]bevételek 1. sz. (4)'!Z23</f>
        <v>35089</v>
      </c>
      <c r="D22" s="4"/>
      <c r="E22" s="27"/>
      <c r="F22" s="4"/>
      <c r="G22" s="4"/>
      <c r="H22" s="4"/>
      <c r="I22" s="4"/>
      <c r="J22" s="4"/>
      <c r="K22" s="4"/>
      <c r="L22" s="4"/>
      <c r="M22" s="4"/>
      <c r="N22" s="4"/>
      <c r="O22" s="3"/>
    </row>
    <row r="23" spans="1:15">
      <c r="A23" s="25" t="s">
        <v>20</v>
      </c>
      <c r="B23" s="38" t="s">
        <v>74</v>
      </c>
      <c r="C23" s="24">
        <f>'[1]bevételek 1. sz. (4)'!Z24</f>
        <v>0</v>
      </c>
      <c r="D23" s="4">
        <v>125</v>
      </c>
      <c r="E23" s="4"/>
      <c r="F23" s="4"/>
      <c r="G23" s="4">
        <v>125</v>
      </c>
      <c r="H23" s="4"/>
      <c r="I23" s="4"/>
      <c r="J23" s="4">
        <v>125</v>
      </c>
      <c r="K23" s="4"/>
      <c r="L23" s="4"/>
      <c r="M23" s="4">
        <v>125</v>
      </c>
      <c r="N23" s="4"/>
      <c r="O23" s="3"/>
    </row>
    <row r="24" spans="1:15">
      <c r="A24" s="25" t="s">
        <v>21</v>
      </c>
      <c r="B24" s="38" t="s">
        <v>47</v>
      </c>
      <c r="C24" s="24">
        <f>'[1]bevételek 1. sz. (4)'!Z25</f>
        <v>500</v>
      </c>
      <c r="D24" s="4"/>
      <c r="E24" s="27"/>
      <c r="F24" s="4"/>
      <c r="G24" s="4">
        <v>26900</v>
      </c>
      <c r="H24" s="4"/>
      <c r="I24" s="4"/>
      <c r="J24" s="4"/>
      <c r="K24" s="4"/>
      <c r="L24" s="4">
        <v>45000</v>
      </c>
      <c r="M24" s="4">
        <v>7396</v>
      </c>
      <c r="N24" s="4">
        <v>45000</v>
      </c>
      <c r="O24" s="3">
        <v>5000</v>
      </c>
    </row>
    <row r="25" spans="1:15" ht="15.75" thickBot="1">
      <c r="A25" s="25" t="s">
        <v>22</v>
      </c>
      <c r="B25" s="39" t="s">
        <v>75</v>
      </c>
      <c r="C25" s="24">
        <f>'[1]bevételek 1. sz. (4)'!Z26</f>
        <v>134542</v>
      </c>
      <c r="D25" s="4">
        <v>200</v>
      </c>
      <c r="E25" s="27">
        <v>300</v>
      </c>
      <c r="F25" s="4">
        <v>400</v>
      </c>
      <c r="G25" s="4">
        <v>300</v>
      </c>
      <c r="H25" s="4">
        <v>300</v>
      </c>
      <c r="I25" s="4">
        <v>300</v>
      </c>
      <c r="J25" s="4">
        <v>1200</v>
      </c>
      <c r="K25" s="4">
        <v>400</v>
      </c>
      <c r="L25" s="4">
        <v>400</v>
      </c>
      <c r="M25" s="4">
        <v>400</v>
      </c>
      <c r="N25" s="4">
        <v>400</v>
      </c>
      <c r="O25" s="3">
        <v>400</v>
      </c>
    </row>
    <row r="26" spans="1:15" ht="26.25" thickBot="1">
      <c r="A26" s="25" t="s">
        <v>23</v>
      </c>
      <c r="B26" s="35" t="s">
        <v>76</v>
      </c>
      <c r="C26" s="7">
        <f t="shared" ref="C26:O26" si="1">SUM(C20:C25)</f>
        <v>1688827</v>
      </c>
      <c r="D26" s="7">
        <f t="shared" si="1"/>
        <v>325</v>
      </c>
      <c r="E26" s="7">
        <f t="shared" si="1"/>
        <v>3300</v>
      </c>
      <c r="F26" s="7">
        <f t="shared" si="1"/>
        <v>9172</v>
      </c>
      <c r="G26" s="7">
        <f t="shared" si="1"/>
        <v>35325</v>
      </c>
      <c r="H26" s="7">
        <f t="shared" si="1"/>
        <v>250300</v>
      </c>
      <c r="I26" s="7">
        <f t="shared" si="1"/>
        <v>9072</v>
      </c>
      <c r="J26" s="7">
        <f t="shared" si="1"/>
        <v>1325</v>
      </c>
      <c r="K26" s="7">
        <f t="shared" si="1"/>
        <v>50400</v>
      </c>
      <c r="L26" s="7">
        <f t="shared" si="1"/>
        <v>54172</v>
      </c>
      <c r="M26" s="7">
        <f t="shared" si="1"/>
        <v>235421</v>
      </c>
      <c r="N26" s="7">
        <f t="shared" si="1"/>
        <v>63400</v>
      </c>
      <c r="O26" s="7">
        <f t="shared" si="1"/>
        <v>19969</v>
      </c>
    </row>
    <row r="27" spans="1:15" ht="39" thickBot="1">
      <c r="A27" s="25" t="s">
        <v>25</v>
      </c>
      <c r="B27" s="40" t="s">
        <v>77</v>
      </c>
      <c r="C27" s="24">
        <f>'[1]bevételek 1. sz. (4)'!Z42</f>
        <v>0</v>
      </c>
      <c r="D27" s="32"/>
      <c r="E27" s="33"/>
      <c r="F27" s="32"/>
      <c r="G27" s="32"/>
      <c r="H27" s="32"/>
      <c r="I27" s="32"/>
      <c r="J27" s="32"/>
      <c r="K27" s="32"/>
      <c r="L27" s="32"/>
      <c r="M27" s="32"/>
      <c r="N27" s="32"/>
      <c r="O27" s="34"/>
    </row>
    <row r="28" spans="1:15" ht="26.25" thickBot="1">
      <c r="A28" s="25" t="s">
        <v>27</v>
      </c>
      <c r="B28" s="41" t="s">
        <v>78</v>
      </c>
      <c r="C28" s="42">
        <f t="shared" ref="C28:O28" si="2">SUM(C18+C26+C27)</f>
        <v>4782570</v>
      </c>
      <c r="D28" s="42">
        <f t="shared" si="2"/>
        <v>65647</v>
      </c>
      <c r="E28" s="42">
        <f t="shared" si="2"/>
        <v>69947</v>
      </c>
      <c r="F28" s="42">
        <f t="shared" si="2"/>
        <v>227543</v>
      </c>
      <c r="G28" s="42">
        <f t="shared" si="2"/>
        <v>93845</v>
      </c>
      <c r="H28" s="42">
        <f t="shared" si="2"/>
        <v>305520</v>
      </c>
      <c r="I28" s="42">
        <f t="shared" si="2"/>
        <v>64043</v>
      </c>
      <c r="J28" s="42">
        <f t="shared" si="2"/>
        <v>92023</v>
      </c>
      <c r="K28" s="42">
        <f t="shared" si="2"/>
        <v>107844</v>
      </c>
      <c r="L28" s="42">
        <f t="shared" si="2"/>
        <v>244143</v>
      </c>
      <c r="M28" s="42">
        <f t="shared" si="2"/>
        <v>328829</v>
      </c>
      <c r="N28" s="42">
        <f t="shared" si="2"/>
        <v>120858</v>
      </c>
      <c r="O28" s="43">
        <f t="shared" si="2"/>
        <v>72084</v>
      </c>
    </row>
    <row r="29" spans="1:15">
      <c r="A29" s="44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</row>
    <row r="30" spans="1:15">
      <c r="A30" s="12"/>
      <c r="B30" s="13" t="s">
        <v>79</v>
      </c>
      <c r="C30" s="14"/>
      <c r="D30" s="14"/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46"/>
    </row>
    <row r="31" spans="1:15" ht="20.25">
      <c r="A31" s="74" t="s">
        <v>48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1:15" ht="20.25">
      <c r="A32" s="75" t="s">
        <v>80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</row>
    <row r="33" spans="1:15" ht="20.25">
      <c r="A33" s="75" t="s">
        <v>50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</row>
    <row r="34" spans="1:15" ht="15.75" thickBot="1">
      <c r="A34" s="12"/>
      <c r="B34" s="13"/>
      <c r="C34" s="14"/>
      <c r="D34" s="14"/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15.75" thickBot="1">
      <c r="A35" s="17"/>
      <c r="B35" s="47" t="s">
        <v>81</v>
      </c>
      <c r="C35" s="48" t="s">
        <v>53</v>
      </c>
      <c r="D35" s="18" t="s">
        <v>54</v>
      </c>
      <c r="E35" s="20" t="s">
        <v>55</v>
      </c>
      <c r="F35" s="19" t="s">
        <v>56</v>
      </c>
      <c r="G35" s="19" t="s">
        <v>57</v>
      </c>
      <c r="H35" s="19" t="s">
        <v>58</v>
      </c>
      <c r="I35" s="19" t="s">
        <v>59</v>
      </c>
      <c r="J35" s="19" t="s">
        <v>60</v>
      </c>
      <c r="K35" s="19" t="s">
        <v>61</v>
      </c>
      <c r="L35" s="19" t="s">
        <v>62</v>
      </c>
      <c r="M35" s="19" t="s">
        <v>63</v>
      </c>
      <c r="N35" s="19" t="s">
        <v>64</v>
      </c>
      <c r="O35" s="21" t="s">
        <v>65</v>
      </c>
    </row>
    <row r="36" spans="1:15" ht="15.75" thickBot="1">
      <c r="A36" s="17">
        <v>1</v>
      </c>
      <c r="B36" s="47">
        <v>2</v>
      </c>
      <c r="C36" s="48">
        <v>3</v>
      </c>
      <c r="D36" s="18">
        <v>4</v>
      </c>
      <c r="E36" s="20">
        <v>5</v>
      </c>
      <c r="F36" s="19">
        <v>6</v>
      </c>
      <c r="G36" s="19">
        <v>7</v>
      </c>
      <c r="H36" s="19">
        <v>8</v>
      </c>
      <c r="I36" s="19">
        <v>9</v>
      </c>
      <c r="J36" s="19">
        <v>10</v>
      </c>
      <c r="K36" s="19">
        <v>11</v>
      </c>
      <c r="L36" s="19">
        <v>12</v>
      </c>
      <c r="M36" s="19">
        <v>13</v>
      </c>
      <c r="N36" s="19">
        <v>14</v>
      </c>
      <c r="O36" s="21">
        <v>15</v>
      </c>
    </row>
    <row r="37" spans="1:15" ht="25.5">
      <c r="A37" s="49" t="s">
        <v>29</v>
      </c>
      <c r="B37" s="50" t="s">
        <v>1</v>
      </c>
      <c r="C37" s="51">
        <f>'[1]kiadások 2. sz. (3)'!AA8</f>
        <v>915792</v>
      </c>
      <c r="D37" s="36">
        <v>23200</v>
      </c>
      <c r="E37" s="5">
        <v>23200</v>
      </c>
      <c r="F37" s="5">
        <v>23200</v>
      </c>
      <c r="G37" s="5">
        <v>23700</v>
      </c>
      <c r="H37" s="5">
        <v>24000</v>
      </c>
      <c r="I37" s="5">
        <v>24000</v>
      </c>
      <c r="J37" s="5">
        <v>24100</v>
      </c>
      <c r="K37" s="5">
        <v>24200</v>
      </c>
      <c r="L37" s="5">
        <v>24200</v>
      </c>
      <c r="M37" s="5">
        <v>24200</v>
      </c>
      <c r="N37" s="5">
        <v>23191</v>
      </c>
      <c r="O37" s="5">
        <v>23200</v>
      </c>
    </row>
    <row r="38" spans="1:15" ht="72">
      <c r="A38" s="49" t="s">
        <v>31</v>
      </c>
      <c r="B38" s="52" t="s">
        <v>3</v>
      </c>
      <c r="C38" s="51">
        <f>'[1]kiadások 2. sz. (3)'!AA9</f>
        <v>284391</v>
      </c>
      <c r="D38" s="30">
        <v>6052</v>
      </c>
      <c r="E38" s="4">
        <v>6052</v>
      </c>
      <c r="F38" s="4">
        <v>6052</v>
      </c>
      <c r="G38" s="4">
        <v>6182</v>
      </c>
      <c r="H38" s="4">
        <v>6260</v>
      </c>
      <c r="I38" s="4">
        <v>6260</v>
      </c>
      <c r="J38" s="4">
        <v>6286</v>
      </c>
      <c r="K38" s="4">
        <v>6312</v>
      </c>
      <c r="L38" s="4">
        <v>6312</v>
      </c>
      <c r="M38" s="4">
        <v>6312</v>
      </c>
      <c r="N38" s="4">
        <v>6058</v>
      </c>
      <c r="O38" s="4">
        <v>6065</v>
      </c>
    </row>
    <row r="39" spans="1:15" ht="25.5">
      <c r="A39" s="49" t="s">
        <v>32</v>
      </c>
      <c r="B39" s="53" t="s">
        <v>82</v>
      </c>
      <c r="C39" s="51">
        <f>'[1]kiadások 2. sz. (3)'!AA10</f>
        <v>74203</v>
      </c>
      <c r="D39" s="30">
        <v>33650</v>
      </c>
      <c r="E39" s="4">
        <v>34200</v>
      </c>
      <c r="F39" s="4">
        <v>33800</v>
      </c>
      <c r="G39" s="4">
        <v>33900</v>
      </c>
      <c r="H39" s="4">
        <v>34200</v>
      </c>
      <c r="I39" s="4">
        <v>33700</v>
      </c>
      <c r="J39" s="4">
        <v>33800</v>
      </c>
      <c r="K39" s="4">
        <v>34300</v>
      </c>
      <c r="L39" s="4">
        <v>34200</v>
      </c>
      <c r="M39" s="4">
        <v>33900</v>
      </c>
      <c r="N39" s="4">
        <v>34300</v>
      </c>
      <c r="O39" s="3">
        <v>35801</v>
      </c>
    </row>
    <row r="40" spans="1:15" ht="25.5">
      <c r="A40" s="49" t="s">
        <v>33</v>
      </c>
      <c r="B40" s="54" t="s">
        <v>7</v>
      </c>
      <c r="C40" s="51">
        <f>'[1]kiadások 2. sz. (3)'!AA12</f>
        <v>0</v>
      </c>
      <c r="D40" s="30">
        <v>1850</v>
      </c>
      <c r="E40" s="4">
        <v>1300</v>
      </c>
      <c r="F40" s="4">
        <v>1700</v>
      </c>
      <c r="G40" s="4">
        <f>1900+20000</f>
        <v>21900</v>
      </c>
      <c r="H40" s="4">
        <v>2100</v>
      </c>
      <c r="I40" s="4">
        <v>1900</v>
      </c>
      <c r="J40" s="4">
        <v>1900</v>
      </c>
      <c r="K40" s="4">
        <v>4200</v>
      </c>
      <c r="L40" s="4">
        <v>1700</v>
      </c>
      <c r="M40" s="4">
        <v>23500</v>
      </c>
      <c r="N40" s="4">
        <v>28959</v>
      </c>
      <c r="O40" s="4">
        <v>1800</v>
      </c>
    </row>
    <row r="41" spans="1:15" ht="38.25">
      <c r="A41" s="49" t="s">
        <v>34</v>
      </c>
      <c r="B41" s="55" t="s">
        <v>83</v>
      </c>
      <c r="C41" s="51">
        <f>'[1]kiadások 2. sz. (3)'!AA14</f>
        <v>73251</v>
      </c>
      <c r="D41" s="30"/>
      <c r="E41" s="4"/>
      <c r="F41" s="4"/>
      <c r="G41" s="4"/>
      <c r="H41" s="4"/>
      <c r="I41" s="4"/>
      <c r="J41" s="4"/>
      <c r="K41" s="4"/>
      <c r="L41" s="4"/>
      <c r="M41" s="4"/>
      <c r="N41" s="4"/>
      <c r="O41" s="3"/>
    </row>
    <row r="42" spans="1:15" ht="51">
      <c r="A42" s="49" t="s">
        <v>35</v>
      </c>
      <c r="B42" s="56" t="s">
        <v>84</v>
      </c>
      <c r="C42" s="51">
        <f>'[1]kiadások 2. sz. (3)'!AA16</f>
        <v>0</v>
      </c>
      <c r="D42" s="30"/>
      <c r="E42" s="4">
        <v>4300</v>
      </c>
      <c r="F42" s="4">
        <v>4300</v>
      </c>
      <c r="G42" s="4">
        <v>4300</v>
      </c>
      <c r="H42" s="4">
        <v>4300</v>
      </c>
      <c r="I42" s="4">
        <v>4300</v>
      </c>
      <c r="J42" s="4">
        <v>4300</v>
      </c>
      <c r="K42" s="4">
        <v>4300</v>
      </c>
      <c r="L42" s="4">
        <v>4300</v>
      </c>
      <c r="M42" s="4">
        <v>4300</v>
      </c>
      <c r="N42" s="4">
        <v>1898</v>
      </c>
      <c r="O42" s="4">
        <v>3300</v>
      </c>
    </row>
    <row r="43" spans="1:15" ht="38.25">
      <c r="A43" s="49" t="s">
        <v>36</v>
      </c>
      <c r="B43" s="57" t="s">
        <v>14</v>
      </c>
      <c r="C43" s="51">
        <f>'[1]kiadások 2. sz. (3)'!AA17</f>
        <v>43898</v>
      </c>
      <c r="D43" s="30">
        <v>895</v>
      </c>
      <c r="E43" s="4">
        <v>895</v>
      </c>
      <c r="F43" s="4">
        <v>895</v>
      </c>
      <c r="G43" s="4">
        <v>895</v>
      </c>
      <c r="H43" s="4">
        <v>895</v>
      </c>
      <c r="I43" s="4">
        <v>895</v>
      </c>
      <c r="J43" s="4">
        <v>895</v>
      </c>
      <c r="K43" s="4">
        <v>895</v>
      </c>
      <c r="L43" s="4">
        <v>895</v>
      </c>
      <c r="M43" s="4">
        <v>895</v>
      </c>
      <c r="N43" s="4">
        <v>895</v>
      </c>
      <c r="O43" s="4">
        <v>895</v>
      </c>
    </row>
    <row r="44" spans="1:15">
      <c r="A44" s="49" t="s">
        <v>37</v>
      </c>
      <c r="B44" s="53" t="s">
        <v>85</v>
      </c>
      <c r="C44" s="51">
        <f>'[1]kiadások 2. sz. (3)'!AA30</f>
        <v>0</v>
      </c>
      <c r="D44" s="2"/>
      <c r="E44" s="4"/>
      <c r="F44" s="4"/>
      <c r="G44" s="4"/>
      <c r="H44" s="4"/>
      <c r="I44" s="4"/>
      <c r="J44" s="4"/>
      <c r="K44" s="4"/>
      <c r="L44" s="4"/>
      <c r="M44" s="4"/>
      <c r="N44" s="4"/>
      <c r="O44" s="3"/>
    </row>
    <row r="45" spans="1:15" ht="26.25" thickBot="1">
      <c r="A45" s="49" t="s">
        <v>38</v>
      </c>
      <c r="B45" s="58" t="s">
        <v>86</v>
      </c>
      <c r="C45" s="51">
        <f>'[1]kiadások 2. sz. (3)'!AA34</f>
        <v>500</v>
      </c>
      <c r="D45" s="59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500</v>
      </c>
    </row>
    <row r="46" spans="1:15" ht="26.25" thickBot="1">
      <c r="A46" s="49" t="s">
        <v>39</v>
      </c>
      <c r="B46" s="62" t="s">
        <v>87</v>
      </c>
      <c r="C46" s="63">
        <f t="shared" ref="C46:O46" si="3">SUM(C37:C45)</f>
        <v>1392035</v>
      </c>
      <c r="D46" s="7">
        <f t="shared" si="3"/>
        <v>65647</v>
      </c>
      <c r="E46" s="7">
        <f t="shared" si="3"/>
        <v>69947</v>
      </c>
      <c r="F46" s="7">
        <f t="shared" si="3"/>
        <v>69947</v>
      </c>
      <c r="G46" s="7">
        <f t="shared" si="3"/>
        <v>90877</v>
      </c>
      <c r="H46" s="7">
        <f t="shared" si="3"/>
        <v>71755</v>
      </c>
      <c r="I46" s="7">
        <f t="shared" si="3"/>
        <v>71055</v>
      </c>
      <c r="J46" s="7">
        <f t="shared" si="3"/>
        <v>71281</v>
      </c>
      <c r="K46" s="7">
        <f t="shared" si="3"/>
        <v>74207</v>
      </c>
      <c r="L46" s="7">
        <f t="shared" si="3"/>
        <v>71607</v>
      </c>
      <c r="M46" s="7">
        <f t="shared" si="3"/>
        <v>93107</v>
      </c>
      <c r="N46" s="7">
        <f t="shared" si="3"/>
        <v>95301</v>
      </c>
      <c r="O46" s="7">
        <f t="shared" si="3"/>
        <v>71561</v>
      </c>
    </row>
    <row r="47" spans="1:15">
      <c r="A47" s="49" t="s">
        <v>40</v>
      </c>
      <c r="B47" s="50" t="s">
        <v>24</v>
      </c>
      <c r="C47" s="51">
        <f>'[1]kiadások 2. sz. (3)'!AA20</f>
        <v>263251</v>
      </c>
      <c r="D47" s="36"/>
      <c r="E47" s="37"/>
      <c r="F47" s="5">
        <v>11141</v>
      </c>
      <c r="G47" s="5">
        <v>1200</v>
      </c>
      <c r="H47" s="5">
        <v>1000</v>
      </c>
      <c r="I47" s="5">
        <v>11141</v>
      </c>
      <c r="J47" s="5">
        <v>11500</v>
      </c>
      <c r="K47" s="5">
        <v>7300</v>
      </c>
      <c r="L47" s="30">
        <f>11141+12000</f>
        <v>23141</v>
      </c>
      <c r="M47" s="5">
        <v>8500</v>
      </c>
      <c r="N47" s="5">
        <v>22077</v>
      </c>
      <c r="O47" s="1">
        <v>17140</v>
      </c>
    </row>
    <row r="48" spans="1:15">
      <c r="A48" s="49" t="s">
        <v>88</v>
      </c>
      <c r="B48" s="53" t="s">
        <v>26</v>
      </c>
      <c r="C48" s="51">
        <f>'[1]kiadások 2. sz. (3)'!AA21</f>
        <v>114140</v>
      </c>
      <c r="D48" s="30"/>
      <c r="E48" s="30"/>
      <c r="F48" s="30">
        <v>1000</v>
      </c>
      <c r="G48" s="30"/>
      <c r="H48" s="30">
        <v>2200</v>
      </c>
      <c r="I48" s="30">
        <v>6500</v>
      </c>
      <c r="J48" s="30">
        <v>10500</v>
      </c>
      <c r="K48" s="30">
        <v>15000</v>
      </c>
      <c r="L48" s="14">
        <v>12200</v>
      </c>
      <c r="M48" s="4">
        <v>14400</v>
      </c>
      <c r="N48" s="30">
        <v>11906</v>
      </c>
      <c r="O48" s="3"/>
    </row>
    <row r="49" spans="1:15" ht="38.25">
      <c r="A49" s="49" t="s">
        <v>89</v>
      </c>
      <c r="B49" s="57" t="s">
        <v>28</v>
      </c>
      <c r="C49" s="51">
        <f>'[1]kiadások 2. sz. (3)'!AA22</f>
        <v>73706</v>
      </c>
      <c r="D49" s="30"/>
      <c r="E49" s="27"/>
      <c r="F49" s="4"/>
      <c r="G49" s="4"/>
      <c r="H49" s="4"/>
      <c r="I49" s="4"/>
      <c r="J49" s="4"/>
      <c r="K49" s="4"/>
      <c r="L49" s="4"/>
      <c r="M49" s="4"/>
      <c r="N49" s="4"/>
      <c r="O49" s="3"/>
    </row>
    <row r="50" spans="1:15" ht="38.25">
      <c r="A50" s="49" t="s">
        <v>90</v>
      </c>
      <c r="B50" s="57" t="s">
        <v>91</v>
      </c>
      <c r="C50" s="51">
        <f>'[1]kiadások 2. sz. (3)'!AA23</f>
        <v>0</v>
      </c>
      <c r="D50" s="30"/>
      <c r="E50" s="27"/>
      <c r="F50" s="4"/>
      <c r="G50" s="4"/>
      <c r="H50" s="4"/>
      <c r="I50" s="4"/>
      <c r="J50" s="4"/>
      <c r="K50" s="4"/>
      <c r="L50" s="4"/>
      <c r="M50" s="4"/>
      <c r="N50" s="4"/>
      <c r="O50" s="3"/>
    </row>
    <row r="51" spans="1:15" ht="25.5">
      <c r="A51" s="49" t="s">
        <v>92</v>
      </c>
      <c r="B51" s="57" t="s">
        <v>10</v>
      </c>
      <c r="C51" s="51">
        <f>'[1]kiadások 2. sz. (3)'!AA24</f>
        <v>0</v>
      </c>
      <c r="D51" s="30"/>
      <c r="E51" s="27"/>
      <c r="F51" s="4"/>
      <c r="G51" s="4"/>
      <c r="H51" s="4"/>
      <c r="I51" s="4"/>
      <c r="J51" s="4"/>
      <c r="K51" s="4"/>
      <c r="L51" s="4"/>
      <c r="M51" s="4"/>
      <c r="N51" s="4"/>
      <c r="O51" s="3"/>
    </row>
    <row r="52" spans="1:15" ht="51">
      <c r="A52" s="49" t="s">
        <v>93</v>
      </c>
      <c r="B52" s="57" t="s">
        <v>84</v>
      </c>
      <c r="C52" s="51">
        <f>'[1]kiadások 2. sz. (3)'!AA25</f>
        <v>0</v>
      </c>
      <c r="D52" s="30"/>
      <c r="E52" s="27"/>
      <c r="F52" s="4"/>
      <c r="G52" s="4"/>
      <c r="H52" s="4"/>
      <c r="I52" s="4"/>
      <c r="J52" s="4"/>
      <c r="K52" s="4"/>
      <c r="L52" s="4"/>
      <c r="M52" s="4"/>
      <c r="N52" s="4"/>
      <c r="O52" s="3"/>
    </row>
    <row r="53" spans="1:15" ht="38.25">
      <c r="A53" s="49" t="s">
        <v>94</v>
      </c>
      <c r="B53" s="64" t="s">
        <v>30</v>
      </c>
      <c r="C53" s="51">
        <v>75405</v>
      </c>
      <c r="D53" s="24"/>
      <c r="E53" s="24"/>
      <c r="F53" s="24">
        <v>50925</v>
      </c>
      <c r="G53" s="24"/>
      <c r="H53" s="24"/>
      <c r="I53" s="24"/>
      <c r="J53" s="24"/>
      <c r="K53" s="24"/>
      <c r="L53" s="24">
        <v>24480</v>
      </c>
      <c r="M53" s="24"/>
      <c r="N53" s="24"/>
      <c r="O53" s="65"/>
    </row>
    <row r="54" spans="1:15">
      <c r="A54" s="49" t="s">
        <v>95</v>
      </c>
      <c r="B54" s="53" t="s">
        <v>85</v>
      </c>
      <c r="C54" s="51">
        <f>'[1]kiadások 2. sz. (3)'!AA31</f>
        <v>0</v>
      </c>
      <c r="D54" s="30"/>
      <c r="E54" s="4"/>
      <c r="F54" s="4"/>
      <c r="G54" s="4"/>
      <c r="H54" s="4"/>
      <c r="I54" s="4"/>
      <c r="J54" s="4"/>
      <c r="K54" s="4"/>
      <c r="L54" s="4"/>
      <c r="M54" s="4"/>
      <c r="N54" s="4"/>
      <c r="O54" s="3"/>
    </row>
    <row r="55" spans="1:15" ht="26.25" thickBot="1">
      <c r="A55" s="49" t="s">
        <v>96</v>
      </c>
      <c r="B55" s="58" t="s">
        <v>86</v>
      </c>
      <c r="C55" s="51">
        <f>'[1]kiadások 2. sz. (3)'!AA35</f>
        <v>500</v>
      </c>
      <c r="D55" s="66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/>
    </row>
    <row r="56" spans="1:15" ht="39" thickBot="1">
      <c r="A56" s="49" t="s">
        <v>97</v>
      </c>
      <c r="B56" s="67" t="s">
        <v>98</v>
      </c>
      <c r="C56" s="63">
        <f t="shared" ref="C56:O56" si="4">SUM(C47:C55)</f>
        <v>527002</v>
      </c>
      <c r="D56" s="7">
        <f t="shared" si="4"/>
        <v>0</v>
      </c>
      <c r="E56" s="7">
        <f t="shared" si="4"/>
        <v>0</v>
      </c>
      <c r="F56" s="7">
        <f t="shared" si="4"/>
        <v>63066</v>
      </c>
      <c r="G56" s="7">
        <f t="shared" si="4"/>
        <v>1200</v>
      </c>
      <c r="H56" s="7">
        <f t="shared" si="4"/>
        <v>3200</v>
      </c>
      <c r="I56" s="7">
        <f t="shared" si="4"/>
        <v>17641</v>
      </c>
      <c r="J56" s="7">
        <f t="shared" si="4"/>
        <v>22000</v>
      </c>
      <c r="K56" s="7">
        <f t="shared" si="4"/>
        <v>22300</v>
      </c>
      <c r="L56" s="7">
        <f t="shared" si="4"/>
        <v>59821</v>
      </c>
      <c r="M56" s="7">
        <f t="shared" si="4"/>
        <v>22900</v>
      </c>
      <c r="N56" s="7">
        <f t="shared" si="4"/>
        <v>33983</v>
      </c>
      <c r="O56" s="7">
        <f t="shared" si="4"/>
        <v>17140</v>
      </c>
    </row>
    <row r="57" spans="1:15" ht="51.75" thickBot="1">
      <c r="A57" s="49" t="s">
        <v>99</v>
      </c>
      <c r="B57" s="68" t="s">
        <v>100</v>
      </c>
      <c r="C57" s="51">
        <f>'[1]kiadások 2. sz. (3)'!AA39</f>
        <v>0</v>
      </c>
      <c r="D57" s="69"/>
      <c r="E57" s="33"/>
      <c r="F57" s="32">
        <v>70952</v>
      </c>
      <c r="G57" s="32"/>
      <c r="H57" s="32"/>
      <c r="I57" s="32">
        <v>197500</v>
      </c>
      <c r="J57" s="32"/>
      <c r="K57" s="32">
        <v>40000</v>
      </c>
      <c r="L57" s="32">
        <v>87789</v>
      </c>
      <c r="M57" s="32">
        <v>216542</v>
      </c>
      <c r="N57" s="32"/>
      <c r="O57" s="34"/>
    </row>
    <row r="58" spans="1:15" ht="26.25" thickBot="1">
      <c r="A58" s="49" t="s">
        <v>101</v>
      </c>
      <c r="B58" s="70" t="s">
        <v>102</v>
      </c>
      <c r="C58" s="71">
        <f t="shared" ref="C58:O58" si="5">+C56+C57+C46</f>
        <v>1919037</v>
      </c>
      <c r="D58" s="42">
        <f t="shared" si="5"/>
        <v>65647</v>
      </c>
      <c r="E58" s="42">
        <f t="shared" si="5"/>
        <v>69947</v>
      </c>
      <c r="F58" s="42">
        <f t="shared" si="5"/>
        <v>203965</v>
      </c>
      <c r="G58" s="42">
        <f t="shared" si="5"/>
        <v>92077</v>
      </c>
      <c r="H58" s="42">
        <f t="shared" si="5"/>
        <v>74955</v>
      </c>
      <c r="I58" s="42">
        <f t="shared" si="5"/>
        <v>286196</v>
      </c>
      <c r="J58" s="42">
        <f t="shared" si="5"/>
        <v>93281</v>
      </c>
      <c r="K58" s="42">
        <f t="shared" si="5"/>
        <v>136507</v>
      </c>
      <c r="L58" s="42">
        <f t="shared" si="5"/>
        <v>219217</v>
      </c>
      <c r="M58" s="42">
        <f t="shared" si="5"/>
        <v>332549</v>
      </c>
      <c r="N58" s="42">
        <f t="shared" si="5"/>
        <v>129284</v>
      </c>
      <c r="O58" s="42">
        <f t="shared" si="5"/>
        <v>88701</v>
      </c>
    </row>
    <row r="59" spans="1:15">
      <c r="A59" s="12"/>
      <c r="B59" s="45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</row>
    <row r="60" spans="1:15">
      <c r="A60" s="12"/>
      <c r="B60" s="45"/>
      <c r="C60" s="72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</row>
    <row r="61" spans="1:15">
      <c r="A61" s="12"/>
      <c r="B61" s="45"/>
      <c r="C61" s="46"/>
      <c r="D61" s="46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5">
      <c r="A62" s="12"/>
      <c r="B62" s="13"/>
      <c r="C62" s="14"/>
      <c r="D62" s="14"/>
      <c r="E62" s="15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>
      <c r="A63" s="12"/>
      <c r="B63" s="13"/>
      <c r="C63" s="14"/>
      <c r="D63" s="14"/>
      <c r="E63" s="15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>
      <c r="A64" s="12"/>
      <c r="B64" s="13"/>
      <c r="C64" s="14"/>
      <c r="D64" s="14"/>
      <c r="E64" s="15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>
      <c r="A65" s="12"/>
      <c r="B65" s="13"/>
      <c r="C65" s="14"/>
      <c r="D65" s="14"/>
      <c r="E65" s="15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>
      <c r="A66" s="12"/>
      <c r="B66" s="13"/>
      <c r="C66" s="14"/>
      <c r="D66" s="14"/>
      <c r="E66" s="15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>
      <c r="A67" s="12"/>
      <c r="B67" s="13"/>
      <c r="C67" s="14"/>
      <c r="D67" s="14"/>
      <c r="E67" s="15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>
      <c r="A68" s="12"/>
      <c r="B68" s="13"/>
      <c r="C68" s="14"/>
      <c r="D68" s="14"/>
      <c r="E68" s="15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>
      <c r="A69" s="12"/>
      <c r="B69" s="13"/>
      <c r="C69" s="14"/>
      <c r="D69" s="14"/>
      <c r="E69" s="15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2"/>
      <c r="B70" s="13"/>
      <c r="C70" s="14"/>
      <c r="D70" s="14"/>
      <c r="E70" s="15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2"/>
      <c r="B71" s="13"/>
      <c r="C71" s="14"/>
      <c r="D71" s="14"/>
      <c r="E71" s="15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2"/>
      <c r="B72" s="13"/>
      <c r="C72" s="14"/>
      <c r="D72" s="14"/>
      <c r="E72" s="15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2"/>
      <c r="B73" s="13"/>
      <c r="C73" s="14"/>
      <c r="D73" s="14"/>
      <c r="E73" s="15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2"/>
      <c r="B74" s="13"/>
      <c r="C74" s="14"/>
      <c r="D74" s="14"/>
      <c r="E74" s="15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2"/>
      <c r="B75" s="13"/>
      <c r="C75" s="14"/>
      <c r="D75" s="14"/>
      <c r="E75" s="15"/>
      <c r="F75" s="14"/>
      <c r="G75" s="14"/>
      <c r="H75" s="14"/>
      <c r="I75" s="14"/>
      <c r="J75" s="14"/>
      <c r="K75" s="14"/>
      <c r="L75" s="14"/>
      <c r="M75" s="14"/>
      <c r="N75" s="14"/>
      <c r="O75" s="14"/>
    </row>
  </sheetData>
  <mergeCells count="6">
    <mergeCell ref="A33:O33"/>
    <mergeCell ref="A1:O1"/>
    <mergeCell ref="A2:O2"/>
    <mergeCell ref="A3:O3"/>
    <mergeCell ref="A31:O31"/>
    <mergeCell ref="A32:O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2013-08-26T11:15:33Z</dcterms:modified>
</cp:coreProperties>
</file>