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5" firstSheet="5" activeTab="13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14. stabilitás" sheetId="14" r:id="rId14"/>
    <sheet name="15. likv." sheetId="15" r:id="rId15"/>
    <sheet name="Munka1" sheetId="16" r:id="rId16"/>
  </sheets>
  <definedNames>
    <definedName name="Excel_BuiltIn__FilterDatabase_2">' 2a.Kisr.önk bevétel'!$C$3:$C$49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tám.fel.átad'!$A$3:$D$16</definedName>
    <definedName name="Excel_BuiltIn_Print_Area_18">"$#HIV!.$#HIV!$#HIV!:$#HIV!$#HIV!"</definedName>
    <definedName name="Excel_BuiltIn_Print_Area_20">#REF!</definedName>
    <definedName name="Excel_BuiltIn_Print_Area_4">'2b.kisr.önk kiadás'!$D$2:$D$41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bevétel'!$A$4:$IS$4</definedName>
    <definedName name="Excel_BuiltIn_Print_Titles_23_1">#REF!</definedName>
    <definedName name="Excel_BuiltIn_Print_Titles_25">#REF!</definedName>
    <definedName name="Excel_BuiltIn_Print_Titles_3_1">' 2a.Kisr.önk bevétel'!$A$4:$IM$4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1">'12 .Kisr.egyéb műk tám.fel.átad'!$A$1:$G$26</definedName>
    <definedName name="_xlnm.Print_Area" localSheetId="13">'14. stabilitás'!$A$3:$F$25</definedName>
    <definedName name="_xlnm.Print_Area" localSheetId="14">'15. likv.'!$A$1:$O$35</definedName>
    <definedName name="_xlnm.Print_Area" localSheetId="4">'3b.kisrecse.személyi '!$A$1:$H$23</definedName>
    <definedName name="_xlnm.Print_Area" localSheetId="5">'3ckisr.dologi '!$A$1:$J$27</definedName>
    <definedName name="_xlnm.Print_Area" localSheetId="7">'5. Kisr Támogatások'!$A$1:$H$39</definedName>
    <definedName name="_xlnm.Print_Area" localSheetId="9">'8-9. melléklet'!$A$1:$J$33</definedName>
  </definedNames>
  <calcPr fullCalcOnLoad="1"/>
</workbook>
</file>

<file path=xl/sharedStrings.xml><?xml version="1.0" encoding="utf-8"?>
<sst xmlns="http://schemas.openxmlformats.org/spreadsheetml/2006/main" count="1070" uniqueCount="612">
  <si>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</si>
  <si>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</si>
  <si>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</si>
  <si>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</si>
  <si>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</si>
  <si>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</si>
  <si>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</si>
  <si>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</si>
  <si>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</si>
  <si>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</si>
  <si>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</si>
  <si>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</si>
  <si>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</si>
  <si>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</si>
  <si>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</si>
  <si>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</si>
  <si>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</si>
  <si>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</si>
  <si>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</si>
  <si>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</si>
  <si>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</si>
  <si>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</si>
  <si>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</si>
  <si>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</si>
  <si>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</si>
  <si>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</si>
  <si>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</si>
  <si>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</si>
  <si>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</si>
  <si>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</si>
  <si>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</si>
  <si>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</si>
  <si>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</si>
  <si>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</si>
  <si>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</si>
  <si>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</si>
  <si>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</si>
  <si>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</si>
  <si>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</si>
  <si>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</si>
  <si>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2a. melléklet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</si>
  <si>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</si>
  <si>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</si>
  <si>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</si>
  <si>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</si>
  <si>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</si>
  <si>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</si>
  <si>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</si>
  <si>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</si>
  <si>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</si>
  <si>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</si>
  <si>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</si>
  <si>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</si>
  <si>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</si>
  <si>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</si>
  <si>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</si>
  <si>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</si>
  <si>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</si>
  <si>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</si>
  <si>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</si>
  <si>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</si>
  <si>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</si>
  <si>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</si>
  <si>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</si>
  <si>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</si>
  <si>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</si>
  <si>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</si>
  <si>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</si>
  <si>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</si>
  <si>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</si>
  <si>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</si>
  <si>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</si>
  <si>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</si>
  <si>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</si>
  <si>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</si>
  <si>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</si>
  <si>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</si>
  <si>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</si>
  <si>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</si>
  <si>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</si>
  <si>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</si>
  <si>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</si>
  <si>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</si>
  <si>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2b. melléklet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</si>
  <si>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</si>
  <si>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</si>
  <si>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</si>
  <si>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</si>
  <si>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</si>
  <si>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</si>
  <si>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</si>
  <si>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</si>
  <si>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</si>
  <si>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</si>
  <si>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</si>
  <si>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</si>
  <si>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</si>
  <si>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</si>
  <si>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</si>
  <si>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</si>
  <si>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</si>
  <si>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</si>
  <si>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</si>
  <si>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</si>
  <si>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</si>
  <si>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</si>
  <si>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</si>
  <si>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</si>
  <si>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</si>
  <si>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</si>
  <si>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</si>
  <si>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</si>
  <si>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</si>
  <si>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</si>
  <si>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</si>
  <si>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</si>
  <si>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</si>
  <si>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</si>
  <si>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</si>
  <si>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</si>
  <si>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</si>
  <si>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</si>
  <si>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</si>
  <si>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</si>
  <si>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</si>
  <si>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</si>
  <si>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</si>
  <si>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</si>
  <si>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4. Társadalom, szoc pol ellátások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</si>
  <si>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</si>
  <si>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</si>
  <si>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</si>
  <si>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</si>
  <si>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</si>
  <si>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</si>
  <si>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</si>
  <si>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</si>
  <si>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</si>
  <si>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</si>
  <si>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I.1.b) Település-üzemeltetéshez kapcsolódó feladatellátás támogatása összesen</t>
  </si>
  <si>
    <t>I.1.a)-c) az I.1.a)-c) jogcímen nyújtott éves támogatás összesen</t>
  </si>
  <si>
    <t>II. 1. (1) 1 óvodapedagógusok elismert létszáma</t>
  </si>
  <si>
    <t>II.1. (1) 2 óvodapedagógusok elismert létszáma</t>
  </si>
  <si>
    <t>II. 2. Óvodaműködtetési támogatás</t>
  </si>
  <si>
    <t>6. melléklet</t>
  </si>
  <si>
    <t xml:space="preserve">Ssz. </t>
  </si>
  <si>
    <t>Egyéb működési célú támogatások államháztartáson belülre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</si>
  <si>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</si>
  <si>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</si>
  <si>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</si>
  <si>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</si>
  <si>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</si>
  <si>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</si>
  <si>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</si>
  <si>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</si>
  <si>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</si>
  <si>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</si>
  <si>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</si>
  <si>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</si>
  <si>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</si>
  <si>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</si>
  <si>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</si>
  <si>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II. 1. (2) 2 óvodapedagógusok nevelő munkáját közvetlenül segítők száma Köznev tv. 2. melléklet szerint</t>
  </si>
  <si>
    <t>II.1. (3) 2 óvodapedagógusok elismert létszáma -pótlólagos összeg</t>
  </si>
  <si>
    <t>Támogatások összesen</t>
  </si>
  <si>
    <t>Végkielégítés</t>
  </si>
  <si>
    <t xml:space="preserve"> "Hótolás"és Honlapk. megbízási díja</t>
  </si>
  <si>
    <t>Munkaadókat terhelő járulékok: Szoc.hoz.27%</t>
  </si>
  <si>
    <t>Kiküldetések, reklám és propagandakiadások, reprez.</t>
  </si>
  <si>
    <t>7</t>
  </si>
  <si>
    <t xml:space="preserve">7. melléklet 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</si>
  <si>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</si>
  <si>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</si>
  <si>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</si>
  <si>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</si>
  <si>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</si>
  <si>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</si>
  <si>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</si>
  <si>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</si>
  <si>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</si>
  <si>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</si>
  <si>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</si>
  <si>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</si>
  <si>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</si>
  <si>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 xml:space="preserve"> Kisrécse  Község Önkormányzat egyéb működési célú támogatásai államháztartáson belülről</t>
  </si>
  <si>
    <t>III.2. Hozzájárulás a pénzbeli szociális ellátásokhoz ( 142010beszámít)</t>
  </si>
  <si>
    <t>2</t>
  </si>
  <si>
    <t xml:space="preserve"> </t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</si>
  <si>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</si>
  <si>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t>Felhalmozás célú hitel kifizetése ( VKT. adósságk.)</t>
  </si>
  <si>
    <t>Különféle befizetések  díjak , és Áfa bef.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</si>
  <si>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</si>
  <si>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</si>
  <si>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</si>
  <si>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</si>
  <si>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Kápolna fa bútorzat, parkosítás </t>
  </si>
  <si>
    <t>Hősi emlékmű pályázathoz Önerő</t>
  </si>
  <si>
    <t xml:space="preserve"> - dologi kiadás</t>
  </si>
  <si>
    <t>5.Működési célú kiadások  ÁHT.B.</t>
  </si>
  <si>
    <t>6.Működési célú kiadások  ÁHT.K.</t>
  </si>
  <si>
    <t>Kisrécse  Község Önkormányzat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</si>
  <si>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</si>
  <si>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</si>
  <si>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</si>
  <si>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</si>
  <si>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</si>
  <si>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</si>
  <si>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</si>
  <si>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</si>
  <si>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</si>
  <si>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</si>
  <si>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</si>
  <si>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</si>
  <si>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</si>
  <si>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</si>
  <si>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</si>
  <si>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</si>
  <si>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</si>
  <si>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</si>
  <si>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</si>
  <si>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</si>
  <si>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</si>
  <si>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</si>
  <si>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</si>
  <si>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</si>
  <si>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</si>
  <si>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</si>
  <si>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</si>
  <si>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</si>
  <si>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</si>
  <si>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</si>
  <si>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</si>
  <si>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</si>
  <si>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</si>
  <si>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</si>
  <si>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</si>
  <si>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</si>
  <si>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</si>
  <si>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</si>
  <si>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</si>
  <si>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</si>
  <si>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</si>
  <si>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</si>
  <si>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</si>
  <si>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</si>
  <si>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</si>
  <si>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</si>
  <si>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</si>
  <si>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</si>
  <si>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</si>
  <si>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</si>
  <si>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</si>
  <si>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</si>
  <si>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</si>
  <si>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</si>
  <si>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</si>
  <si>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</si>
  <si>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</si>
  <si>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</si>
  <si>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</si>
  <si>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</si>
  <si>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</si>
  <si>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K352</t>
  </si>
  <si>
    <t>Fizetendő Áfa</t>
  </si>
  <si>
    <t>K353</t>
  </si>
  <si>
    <t xml:space="preserve">Kamatkiadások </t>
  </si>
  <si>
    <t xml:space="preserve">ebből ÁHT. Belül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</si>
  <si>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</si>
  <si>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</si>
  <si>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</si>
  <si>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</si>
  <si>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</si>
  <si>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</si>
  <si>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</si>
  <si>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</si>
  <si>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</si>
  <si>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 xml:space="preserve"> Felhalmozás célú önk. Adósságkonsz.( Hitel) </t>
  </si>
  <si>
    <t xml:space="preserve">Központi  kezelési előírányzatok </t>
  </si>
  <si>
    <t>Felhalmozás célra átvett pénzeszköz lakosságtól VKT.</t>
  </si>
  <si>
    <t>B63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</si>
  <si>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</si>
  <si>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</si>
  <si>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</si>
  <si>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</si>
  <si>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 xml:space="preserve"> Nonprofit egyesületek 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</si>
  <si>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</si>
  <si>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</si>
  <si>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</si>
  <si>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</si>
  <si>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</si>
  <si>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</si>
  <si>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</si>
  <si>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</si>
  <si>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Foglalkoztatással, munkanélküliséggel kapcsolatos ellátások  FHT.</t>
  </si>
  <si>
    <t>K46</t>
  </si>
  <si>
    <t>K48</t>
  </si>
  <si>
    <t>ebből - Rendszeres szociális segély</t>
  </si>
  <si>
    <t>K45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</si>
  <si>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</si>
  <si>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</si>
  <si>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</si>
  <si>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</si>
  <si>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</si>
  <si>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</si>
  <si>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</si>
  <si>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</si>
  <si>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</si>
  <si>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</si>
  <si>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</si>
  <si>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</si>
  <si>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</si>
  <si>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</si>
  <si>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</si>
  <si>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</si>
  <si>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</si>
  <si>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</si>
  <si>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</si>
  <si>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</si>
  <si>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</si>
  <si>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</si>
  <si>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</si>
  <si>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</si>
  <si>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II. 1. Óvodapedagógusok és az óvodaped.nevelő munkáját közvetlenül segítők bértámogatása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</si>
  <si>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</si>
  <si>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</si>
  <si>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</si>
  <si>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</si>
  <si>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</si>
  <si>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</si>
  <si>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</si>
  <si>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</si>
  <si>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</si>
  <si>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</si>
  <si>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</si>
  <si>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</si>
  <si>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</si>
  <si>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</si>
  <si>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</si>
  <si>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</si>
  <si>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</si>
  <si>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</si>
  <si>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</si>
  <si>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</si>
  <si>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</si>
  <si>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</si>
  <si>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</si>
  <si>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</si>
  <si>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 xml:space="preserve"> Kiszámlázott áfa </t>
  </si>
  <si>
    <t>B410</t>
  </si>
  <si>
    <t>B403</t>
  </si>
  <si>
    <t>Közvetített szolgált. Ellenértéke</t>
  </si>
  <si>
    <t xml:space="preserve"> Egyéb felhalm. célra átvett   pénz.</t>
  </si>
  <si>
    <t>Költségvetési bevételek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</si>
  <si>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</si>
  <si>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</si>
  <si>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</si>
  <si>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</si>
  <si>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</si>
  <si>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</si>
  <si>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</si>
  <si>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</si>
  <si>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Vkt Hitel adósség konsz.</t>
  </si>
  <si>
    <t xml:space="preserve"> Felújítási kiadások Vis-maior </t>
  </si>
  <si>
    <t>Felhalmozási kiadások tov.ut.</t>
  </si>
  <si>
    <t>Környezetvédelmi alap tart.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</si>
  <si>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</si>
  <si>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</si>
  <si>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</si>
  <si>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</si>
  <si>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</si>
  <si>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</si>
  <si>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</si>
  <si>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 xml:space="preserve"> Környezet védelmi alap 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</si>
  <si>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</si>
  <si>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</si>
  <si>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</si>
  <si>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</si>
  <si>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</si>
  <si>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</si>
  <si>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</si>
  <si>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</si>
  <si>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</si>
  <si>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</si>
  <si>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</si>
  <si>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</si>
  <si>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</si>
  <si>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</si>
  <si>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 Mőködési célű átvett pénzeszk</t>
  </si>
  <si>
    <r>
      <rPr>
        <sz val="12"/>
        <rFont val="Times New Roman"/>
        <family val="1"/>
      </rPr>
      <t>Egyéb nem intézményi ellátások</t>
    </r>
    <r>
      <rPr>
        <b/>
        <sz val="12"/>
        <rFont val="Times New Roman"/>
        <family val="1"/>
      </rPr>
      <t xml:space="preserve"> /</t>
    </r>
    <r>
      <rPr>
        <sz val="10"/>
        <rFont val="Times New Roman"/>
        <family val="1"/>
      </rPr>
      <t>2015.03.01.-től Települési támogatás/</t>
    </r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</si>
  <si>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</si>
  <si>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</si>
  <si>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</si>
  <si>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</si>
  <si>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>2016. évi előirányzat</t>
  </si>
  <si>
    <t xml:space="preserve">B411 </t>
  </si>
  <si>
    <t>Egyéb működési bevételek</t>
  </si>
  <si>
    <t>Egyéb működési célú támogatás Mk.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</si>
  <si>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</si>
  <si>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</si>
  <si>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</si>
  <si>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</si>
  <si>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</si>
  <si>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 xml:space="preserve">      Kisrécse Község Önkormányzat  ellátottak pénzbeli juttatásai 2016.évben 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</si>
  <si>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</si>
  <si>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</si>
  <si>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</si>
  <si>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</si>
  <si>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</si>
  <si>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</si>
  <si>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</si>
  <si>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</si>
  <si>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Ingatlanok, építmények besz.</t>
  </si>
  <si>
    <t>1.5.  Helyi Önk. Kieg.műk. támogatása</t>
  </si>
  <si>
    <t>2016.évi terv</t>
  </si>
  <si>
    <t>Önkormányztok működési támogatása</t>
  </si>
  <si>
    <t xml:space="preserve"> Felújítási kiadások  utak épületek</t>
  </si>
  <si>
    <t>Finanszírozási kiadások</t>
  </si>
  <si>
    <t xml:space="preserve">6.Működési célú kiadások  </t>
  </si>
  <si>
    <t>Környezetvédelmi alap</t>
  </si>
  <si>
    <t>Ft-ban</t>
  </si>
  <si>
    <t>2016. mód. előirányzat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</si>
  <si>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</si>
  <si>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</si>
  <si>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</si>
  <si>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</si>
  <si>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</si>
  <si>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</si>
  <si>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</si>
  <si>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</si>
  <si>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</si>
  <si>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</si>
  <si>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2016. évi módosított előirányzat</t>
  </si>
  <si>
    <t>2016 évi előirányzat</t>
  </si>
  <si>
    <t>szakmai anyag beszerzés</t>
  </si>
  <si>
    <t xml:space="preserve">üzemeltetési anyagok </t>
  </si>
  <si>
    <t>K5021</t>
  </si>
  <si>
    <t xml:space="preserve"> Finanszírozási kiadások  </t>
  </si>
  <si>
    <t>2016.évi mód.</t>
  </si>
  <si>
    <t>BEVÉTELEK                                         2016.  Eredeti elői.</t>
  </si>
  <si>
    <t>2016.  Mód.</t>
  </si>
  <si>
    <t xml:space="preserve"> települési önk.szoc. ellátása.</t>
  </si>
  <si>
    <t>Kamat bevétel</t>
  </si>
  <si>
    <r>
      <t xml:space="preserve">KIADÁSOK        2016.évi       </t>
    </r>
    <r>
      <rPr>
        <b/>
        <sz val="10"/>
        <rFont val="Times New Roman"/>
        <family val="1"/>
      </rPr>
      <t>Eredeti elő i.2016.</t>
    </r>
  </si>
  <si>
    <t>2016.évi Módosított  előírányzat</t>
  </si>
  <si>
    <t xml:space="preserve">  Ft-ban</t>
  </si>
  <si>
    <t>Közp. Költs. Szerv( Bursa)</t>
  </si>
  <si>
    <t>1.3.  Rászoruló gyermekek int.ellátása</t>
  </si>
  <si>
    <t>,</t>
  </si>
  <si>
    <t>B25</t>
  </si>
  <si>
    <t>B21-25</t>
  </si>
  <si>
    <t>Működés célú támogatás egyéb vállakozásnak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</si>
  <si>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 xml:space="preserve"> , Zalakaros   </t>
    </r>
  </si>
  <si>
    <t>Kisrécse Község Önkormányzatának 2017. évi bevételei</t>
  </si>
  <si>
    <t>2016.évi  teljesítés</t>
  </si>
  <si>
    <t xml:space="preserve">2017.évi terv </t>
  </si>
  <si>
    <t xml:space="preserve">Ft-ban 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</si>
  <si>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</si>
  <si>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</si>
  <si>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</si>
  <si>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</si>
  <si>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</si>
  <si>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Kisrécse   Község Önkormányzat  2017 évi kiadásai                  </t>
  </si>
  <si>
    <t>2016.évi teljesítés</t>
  </si>
  <si>
    <t>2017.évi terv</t>
  </si>
  <si>
    <t>2017. évi  személyi kiadásai</t>
  </si>
  <si>
    <t>2016.évi   teljesítés</t>
  </si>
  <si>
    <t xml:space="preserve"> Közf. munka   (terv:átlag :2017.02.28 -ig 9 fő 2017.03.01-től 7 fő</t>
  </si>
  <si>
    <t xml:space="preserve"> Kisrécse  Község Önkormányzat 2017. évi dologi kiadásai    3.c.melléklet </t>
  </si>
  <si>
    <t>2016. évi  teljesítés</t>
  </si>
  <si>
    <t xml:space="preserve">2016. évi tény </t>
  </si>
  <si>
    <t xml:space="preserve">Közhatalmi bevételek összesen </t>
  </si>
  <si>
    <t>termékek és szolgáltatások adója össz</t>
  </si>
  <si>
    <t>Áht belüli megelőlegzések</t>
  </si>
  <si>
    <t>Kisrécse  Község Önkormányzata  költségvetési támogatásai 2017. évben</t>
  </si>
  <si>
    <t xml:space="preserve">2016.év teljesítés </t>
  </si>
  <si>
    <t xml:space="preserve">kiegészítés </t>
  </si>
  <si>
    <t>B111 bevételek bérkompenzáció</t>
  </si>
  <si>
    <t>2017.évben</t>
  </si>
  <si>
    <t xml:space="preserve">2016.  év  teljesítés </t>
  </si>
  <si>
    <t>2017.év terv</t>
  </si>
  <si>
    <t xml:space="preserve">2016.évi teljesítés </t>
  </si>
  <si>
    <t xml:space="preserve"> Felhalmozás célú önk.( Utak) </t>
  </si>
  <si>
    <t xml:space="preserve"> Felhalmozás célú önk. támogatás  NKA</t>
  </si>
  <si>
    <t xml:space="preserve">Kisrécse Község Önkormányzat egyéb felhalmozás  célra átvett  pénzeszk. ÁHT. kívülről  2017.évben </t>
  </si>
  <si>
    <t xml:space="preserve">2016.év  teljesítés </t>
  </si>
  <si>
    <r>
      <t xml:space="preserve">Kisrécse Község Önkormányzat egyéb felhalmozás  célú támogatásai államháztartáson belülről 2017.évben                                       </t>
    </r>
    <r>
      <rPr>
        <b/>
        <sz val="8"/>
        <rFont val="Times New Roman"/>
        <family val="1"/>
      </rPr>
      <t>Ft- ban</t>
    </r>
  </si>
  <si>
    <t xml:space="preserve"> Kisrécse Község Önkormányzat  egyéb
működési célú támogatás kiadásai  2017.évben </t>
  </si>
  <si>
    <t>2016.év teljesítés</t>
  </si>
  <si>
    <t xml:space="preserve"> Közös Önk. Hivatal  műk. célú pénz eszk. Átadás</t>
  </si>
  <si>
    <t xml:space="preserve">2016.   évi teljesítés </t>
  </si>
  <si>
    <t xml:space="preserve">2016. év teljesítés </t>
  </si>
  <si>
    <t>önk. Rendeletében megállapított juttatás</t>
  </si>
  <si>
    <t>Összesen:Ellátottak pénzbeli juttatásai</t>
  </si>
  <si>
    <t xml:space="preserve"> Kisrécse  Község   Önkormányzat beruházási kiadásai  2017. évben</t>
  </si>
  <si>
    <t xml:space="preserve"> Kisrécse Község   Önkormányzat felújítási  kiadásai  2017. évben</t>
  </si>
  <si>
    <t>2016. év teljesítés</t>
  </si>
  <si>
    <t>2017. évi előirányzat</t>
  </si>
  <si>
    <t>Informatikai eszközök felújítása</t>
  </si>
  <si>
    <t>Kisrécse Község Önkormányzat kötelező és önként vállalt feladatai 2017. évben</t>
  </si>
  <si>
    <t xml:space="preserve">2016.évi tény </t>
  </si>
  <si>
    <t xml:space="preserve">BEVÉTELEK                    2016.eredeti előírányzat </t>
  </si>
  <si>
    <t>2016. Mód. elő</t>
  </si>
  <si>
    <t>2016.évi telj.</t>
  </si>
  <si>
    <t>2017.évi   terv.</t>
  </si>
  <si>
    <t xml:space="preserve"> Kisrécse Község Önkormányzat kötelező és önként vállalt feladatai 2017. évben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</si>
  <si>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2016.évi terv</t>
    </r>
  </si>
  <si>
    <t>2016.évi  tényleges</t>
  </si>
  <si>
    <t xml:space="preserve">  Kisrécse Község Önkormányzat 2017. évi mérlege</t>
  </si>
  <si>
    <t>Áht belüli megelőlegzés</t>
  </si>
  <si>
    <t>2017. évi működési és felhalmozási bevételei és kiadásai</t>
  </si>
  <si>
    <t>2016. évi.teljesítés</t>
  </si>
  <si>
    <t>ÁHT belüli megelőlegzések</t>
  </si>
  <si>
    <t>2016.  évi teljesítés</t>
  </si>
  <si>
    <t>12.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</si>
  <si>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</si>
  <si>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</si>
  <si>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</si>
  <si>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</si>
  <si>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</si>
  <si>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</si>
  <si>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</si>
  <si>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</si>
  <si>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</si>
  <si>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</si>
  <si>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</si>
  <si>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</si>
  <si>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</si>
  <si>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</si>
  <si>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</si>
  <si>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</si>
  <si>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</si>
  <si>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</si>
  <si>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</si>
  <si>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</si>
  <si>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</si>
  <si>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</si>
  <si>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</si>
  <si>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</si>
  <si>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</si>
  <si>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</si>
  <si>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</si>
  <si>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</si>
  <si>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</si>
  <si>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</si>
  <si>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</si>
  <si>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</si>
  <si>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</si>
  <si>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</si>
  <si>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</si>
  <si>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</si>
  <si>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</si>
  <si>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</si>
  <si>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</si>
  <si>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</si>
  <si>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</si>
  <si>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</si>
  <si>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</si>
  <si>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</si>
  <si>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</si>
  <si>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</si>
  <si>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Kisrécse község Önkormányzatának  2017.évi előirányzat-felhasználási ütemterve</t>
  </si>
  <si>
    <t xml:space="preserve">   </t>
  </si>
  <si>
    <t>Projekt neve</t>
  </si>
  <si>
    <t>Bevétel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</si>
  <si>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</si>
  <si>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</si>
  <si>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</si>
  <si>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</si>
  <si>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</si>
  <si>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</si>
  <si>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</si>
  <si>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</si>
  <si>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</si>
  <si>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</si>
  <si>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</si>
  <si>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</si>
  <si>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</si>
  <si>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</si>
  <si>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</si>
  <si>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</si>
  <si>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</si>
  <si>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</si>
  <si>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</si>
  <si>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</si>
  <si>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</si>
  <si>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</si>
  <si>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</si>
  <si>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</si>
  <si>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</si>
  <si>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 Kisrécse  Község Önkormányzat 2017. évi Európai Uniós projektjeinek bevételei és kiadásai</t>
  </si>
  <si>
    <t xml:space="preserve"> Kisrécse Község Önkormányzat  2017. évi közvetett támogatásai</t>
  </si>
  <si>
    <t>15.melléklet</t>
  </si>
  <si>
    <t>10 melléklet</t>
  </si>
  <si>
    <t>11.melléklet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</si>
  <si>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</si>
  <si>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</si>
  <si>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</si>
  <si>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</si>
  <si>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</si>
  <si>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</si>
  <si>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</si>
  <si>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</si>
  <si>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</si>
  <si>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</si>
  <si>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3. a)melléklet</t>
  </si>
  <si>
    <t>8..melléklet</t>
  </si>
  <si>
    <t>9melléklet</t>
  </si>
  <si>
    <t>2017. I. mód</t>
  </si>
  <si>
    <t>Működési célúköltségvetési támogatások és kiegészítő támogatások</t>
  </si>
  <si>
    <t>Elszámolásból származó bevételek</t>
  </si>
  <si>
    <t>2017.I. mód</t>
  </si>
  <si>
    <t>K916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</si>
</sst>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7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0"/>
      <color indexed="10"/>
      <name val="Arial CE"/>
      <family val="2"/>
    </font>
    <font>
      <b/>
      <sz val="16"/>
      <name val="Bookman Old Style"/>
      <family val="1"/>
    </font>
    <font>
      <b/>
      <sz val="16"/>
      <name val="Arial CE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Bookman Old Style"/>
      <family val="1"/>
    </font>
    <font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sz val="12"/>
      <color indexed="10"/>
      <name val="Bookman Old Style"/>
      <family val="1"/>
    </font>
    <font>
      <b/>
      <sz val="9"/>
      <name val="Times New Roman"/>
      <family val="1"/>
    </font>
    <font>
      <sz val="12"/>
      <color indexed="2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Bookman Old Style"/>
      <family val="1"/>
    </font>
    <font>
      <sz val="12"/>
      <color theme="0" tint="-0.2499700039625167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759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9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40" applyNumberFormat="1" applyFont="1" applyFill="1" applyBorder="1" applyAlignment="1" applyProtection="1">
      <alignment horizontal="right"/>
      <protection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5" fillId="0" borderId="9" xfId="0" applyFont="1" applyBorder="1" applyAlignment="1">
      <alignment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165" fontId="19" fillId="0" borderId="9" xfId="0" applyNumberFormat="1" applyFont="1" applyBorder="1" applyAlignment="1">
      <alignment/>
    </xf>
    <xf numFmtId="165" fontId="35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3" fontId="19" fillId="0" borderId="9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51" fillId="0" borderId="0" xfId="0" applyFont="1" applyAlignment="1">
      <alignment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4" borderId="9" xfId="0" applyNumberFormat="1" applyFont="1" applyFill="1" applyBorder="1" applyAlignment="1">
      <alignment horizontal="center"/>
    </xf>
    <xf numFmtId="3" fontId="24" fillId="24" borderId="9" xfId="0" applyNumberFormat="1" applyFont="1" applyFill="1" applyBorder="1" applyAlignment="1">
      <alignment/>
    </xf>
    <xf numFmtId="165" fontId="25" fillId="24" borderId="9" xfId="0" applyNumberFormat="1" applyFont="1" applyFill="1" applyBorder="1" applyAlignment="1">
      <alignment/>
    </xf>
    <xf numFmtId="178" fontId="20" fillId="25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9" fillId="25" borderId="14" xfId="0" applyFont="1" applyFill="1" applyBorder="1" applyAlignment="1">
      <alignment horizontal="center"/>
    </xf>
    <xf numFmtId="0" fontId="53" fillId="0" borderId="0" xfId="0" applyFont="1" applyAlignment="1">
      <alignment vertical="top" wrapText="1"/>
    </xf>
    <xf numFmtId="0" fontId="25" fillId="24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/>
    </xf>
    <xf numFmtId="49" fontId="20" fillId="26" borderId="8" xfId="0" applyNumberFormat="1" applyFont="1" applyFill="1" applyBorder="1" applyAlignment="1">
      <alignment horizontal="center"/>
    </xf>
    <xf numFmtId="49" fontId="20" fillId="26" borderId="9" xfId="0" applyNumberFormat="1" applyFont="1" applyFill="1" applyBorder="1" applyAlignment="1">
      <alignment vertical="center"/>
    </xf>
    <xf numFmtId="3" fontId="19" fillId="26" borderId="9" xfId="0" applyNumberFormat="1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8" xfId="0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3" fontId="19" fillId="0" borderId="9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8" fontId="20" fillId="0" borderId="14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25" fillId="25" borderId="14" xfId="0" applyNumberFormat="1" applyFont="1" applyFill="1" applyBorder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25" borderId="14" xfId="0" applyFont="1" applyFill="1" applyBorder="1" applyAlignment="1">
      <alignment vertical="center" wrapText="1"/>
    </xf>
    <xf numFmtId="178" fontId="24" fillId="25" borderId="14" xfId="0" applyNumberFormat="1" applyFont="1" applyFill="1" applyBorder="1" applyAlignment="1">
      <alignment horizontal="right"/>
    </xf>
    <xf numFmtId="178" fontId="24" fillId="25" borderId="14" xfId="0" applyNumberFormat="1" applyFont="1" applyFill="1" applyBorder="1" applyAlignment="1">
      <alignment/>
    </xf>
    <xf numFmtId="0" fontId="19" fillId="25" borderId="16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24" fillId="25" borderId="14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25" borderId="14" xfId="0" applyNumberFormat="1" applyFont="1" applyFill="1" applyBorder="1" applyAlignment="1">
      <alignment/>
    </xf>
    <xf numFmtId="0" fontId="25" fillId="25" borderId="14" xfId="0" applyFont="1" applyFill="1" applyBorder="1" applyAlignment="1">
      <alignment/>
    </xf>
    <xf numFmtId="3" fontId="25" fillId="25" borderId="14" xfId="0" applyNumberFormat="1" applyFont="1" applyFill="1" applyBorder="1" applyAlignment="1">
      <alignment wrapText="1"/>
    </xf>
    <xf numFmtId="0" fontId="29" fillId="25" borderId="14" xfId="0" applyFont="1" applyFill="1" applyBorder="1" applyAlignment="1">
      <alignment horizontal="center"/>
    </xf>
    <xf numFmtId="3" fontId="29" fillId="25" borderId="14" xfId="0" applyNumberFormat="1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 wrapText="1"/>
    </xf>
    <xf numFmtId="3" fontId="25" fillId="24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 vertical="center" wrapText="1"/>
    </xf>
    <xf numFmtId="49" fontId="25" fillId="0" borderId="11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49" fontId="25" fillId="24" borderId="9" xfId="0" applyNumberFormat="1" applyFont="1" applyFill="1" applyBorder="1" applyAlignment="1">
      <alignment horizontal="center"/>
    </xf>
    <xf numFmtId="3" fontId="19" fillId="24" borderId="9" xfId="0" applyNumberFormat="1" applyFont="1" applyFill="1" applyBorder="1" applyAlignment="1">
      <alignment horizontal="left" wrapText="1"/>
    </xf>
    <xf numFmtId="0" fontId="25" fillId="24" borderId="9" xfId="0" applyFont="1" applyFill="1" applyBorder="1" applyAlignment="1">
      <alignment horizontal="center"/>
    </xf>
    <xf numFmtId="3" fontId="25" fillId="24" borderId="9" xfId="0" applyNumberFormat="1" applyFont="1" applyFill="1" applyBorder="1" applyAlignment="1">
      <alignment horizontal="left"/>
    </xf>
    <xf numFmtId="3" fontId="19" fillId="24" borderId="9" xfId="0" applyNumberFormat="1" applyFont="1" applyFill="1" applyBorder="1" applyAlignment="1">
      <alignment horizontal="left"/>
    </xf>
    <xf numFmtId="165" fontId="19" fillId="24" borderId="9" xfId="0" applyNumberFormat="1" applyFont="1" applyFill="1" applyBorder="1" applyAlignment="1">
      <alignment/>
    </xf>
    <xf numFmtId="3" fontId="25" fillId="24" borderId="9" xfId="0" applyNumberFormat="1" applyFont="1" applyFill="1" applyBorder="1" applyAlignment="1" applyProtection="1">
      <alignment horizontal="right" vertical="center"/>
      <protection/>
    </xf>
    <xf numFmtId="0" fontId="20" fillId="25" borderId="14" xfId="0" applyFont="1" applyFill="1" applyBorder="1" applyAlignment="1">
      <alignment/>
    </xf>
    <xf numFmtId="0" fontId="20" fillId="25" borderId="14" xfId="0" applyFont="1" applyFill="1" applyBorder="1" applyAlignment="1">
      <alignment horizontal="center"/>
    </xf>
    <xf numFmtId="0" fontId="20" fillId="25" borderId="14" xfId="0" applyFont="1" applyFill="1" applyBorder="1" applyAlignment="1">
      <alignment vertical="center" wrapText="1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5" fillId="25" borderId="9" xfId="0" applyFont="1" applyFill="1" applyBorder="1" applyAlignment="1">
      <alignment horizontal="center" vertical="center"/>
    </xf>
    <xf numFmtId="0" fontId="25" fillId="25" borderId="9" xfId="0" applyFont="1" applyFill="1" applyBorder="1" applyAlignment="1">
      <alignment/>
    </xf>
    <xf numFmtId="3" fontId="25" fillId="25" borderId="9" xfId="0" applyNumberFormat="1" applyFont="1" applyFill="1" applyBorder="1" applyAlignment="1">
      <alignment/>
    </xf>
    <xf numFmtId="0" fontId="19" fillId="25" borderId="14" xfId="0" applyFont="1" applyFill="1" applyBorder="1" applyAlignment="1">
      <alignment/>
    </xf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9" fillId="0" borderId="0" xfId="0" applyFont="1" applyBorder="1" applyAlignment="1">
      <alignment/>
    </xf>
    <xf numFmtId="0" fontId="26" fillId="25" borderId="14" xfId="0" applyFont="1" applyFill="1" applyBorder="1" applyAlignment="1">
      <alignment/>
    </xf>
    <xf numFmtId="0" fontId="25" fillId="22" borderId="17" xfId="0" applyFont="1" applyFill="1" applyBorder="1" applyAlignment="1">
      <alignment horizontal="center" wrapText="1"/>
    </xf>
    <xf numFmtId="170" fontId="29" fillId="27" borderId="14" xfId="4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6" fillId="25" borderId="14" xfId="0" applyFont="1" applyFill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/>
    </xf>
    <xf numFmtId="0" fontId="29" fillId="24" borderId="17" xfId="0" applyFont="1" applyFill="1" applyBorder="1" applyAlignment="1">
      <alignment wrapText="1"/>
    </xf>
    <xf numFmtId="0" fontId="21" fillId="25" borderId="17" xfId="0" applyFont="1" applyFill="1" applyBorder="1" applyAlignment="1">
      <alignment/>
    </xf>
    <xf numFmtId="0" fontId="29" fillId="25" borderId="17" xfId="0" applyFont="1" applyFill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9" fillId="25" borderId="18" xfId="0" applyFont="1" applyFill="1" applyBorder="1" applyAlignment="1">
      <alignment/>
    </xf>
    <xf numFmtId="0" fontId="29" fillId="22" borderId="9" xfId="0" applyFont="1" applyFill="1" applyBorder="1" applyAlignment="1">
      <alignment horizontal="center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0" fillId="25" borderId="19" xfId="0" applyFill="1" applyBorder="1" applyAlignment="1">
      <alignment wrapText="1"/>
    </xf>
    <xf numFmtId="3" fontId="25" fillId="0" borderId="14" xfId="0" applyNumberFormat="1" applyFont="1" applyBorder="1" applyAlignment="1">
      <alignment/>
    </xf>
    <xf numFmtId="0" fontId="29" fillId="22" borderId="9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6" fillId="25" borderId="14" xfId="0" applyFont="1" applyFill="1" applyBorder="1" applyAlignment="1">
      <alignment wrapText="1"/>
    </xf>
    <xf numFmtId="0" fontId="19" fillId="25" borderId="9" xfId="0" applyFont="1" applyFill="1" applyBorder="1" applyAlignment="1">
      <alignment/>
    </xf>
    <xf numFmtId="0" fontId="19" fillId="25" borderId="8" xfId="0" applyFont="1" applyFill="1" applyBorder="1" applyAlignment="1">
      <alignment/>
    </xf>
    <xf numFmtId="3" fontId="19" fillId="25" borderId="9" xfId="0" applyNumberFormat="1" applyFont="1" applyFill="1" applyBorder="1" applyAlignment="1">
      <alignment/>
    </xf>
    <xf numFmtId="3" fontId="19" fillId="25" borderId="8" xfId="0" applyNumberFormat="1" applyFont="1" applyFill="1" applyBorder="1" applyAlignment="1">
      <alignment/>
    </xf>
    <xf numFmtId="0" fontId="19" fillId="25" borderId="15" xfId="0" applyFont="1" applyFill="1" applyBorder="1" applyAlignment="1">
      <alignment/>
    </xf>
    <xf numFmtId="3" fontId="25" fillId="25" borderId="8" xfId="0" applyNumberFormat="1" applyFont="1" applyFill="1" applyBorder="1" applyAlignment="1">
      <alignment/>
    </xf>
    <xf numFmtId="0" fontId="19" fillId="25" borderId="15" xfId="0" applyFont="1" applyFill="1" applyBorder="1" applyAlignment="1">
      <alignment wrapText="1"/>
    </xf>
    <xf numFmtId="0" fontId="29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25" borderId="14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5" fillId="28" borderId="17" xfId="0" applyFont="1" applyFill="1" applyBorder="1" applyAlignment="1">
      <alignment wrapText="1"/>
    </xf>
    <xf numFmtId="0" fontId="56" fillId="28" borderId="14" xfId="0" applyFont="1" applyFill="1" applyBorder="1" applyAlignment="1">
      <alignment horizontal="center"/>
    </xf>
    <xf numFmtId="0" fontId="25" fillId="28" borderId="14" xfId="0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165" fontId="20" fillId="0" borderId="0" xfId="0" applyNumberFormat="1" applyFont="1" applyBorder="1" applyAlignment="1">
      <alignment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wrapText="1"/>
    </xf>
    <xf numFmtId="3" fontId="25" fillId="0" borderId="14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24" fillId="28" borderId="9" xfId="0" applyNumberFormat="1" applyFont="1" applyFill="1" applyBorder="1" applyAlignment="1">
      <alignment/>
    </xf>
    <xf numFmtId="3" fontId="25" fillId="28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1" fillId="24" borderId="14" xfId="0" applyNumberFormat="1" applyFont="1" applyFill="1" applyBorder="1" applyAlignment="1">
      <alignment horizontal="center"/>
    </xf>
    <xf numFmtId="3" fontId="21" fillId="24" borderId="14" xfId="0" applyNumberFormat="1" applyFont="1" applyFill="1" applyBorder="1" applyAlignment="1">
      <alignment wrapText="1"/>
    </xf>
    <xf numFmtId="165" fontId="25" fillId="28" borderId="9" xfId="0" applyNumberFormat="1" applyFont="1" applyFill="1" applyBorder="1" applyAlignment="1">
      <alignment/>
    </xf>
    <xf numFmtId="3" fontId="25" fillId="24" borderId="8" xfId="40" applyNumberFormat="1" applyFont="1" applyFill="1" applyBorder="1" applyAlignment="1" applyProtection="1">
      <alignment/>
      <protection/>
    </xf>
    <xf numFmtId="3" fontId="57" fillId="24" borderId="9" xfId="0" applyNumberFormat="1" applyFont="1" applyFill="1" applyBorder="1" applyAlignment="1">
      <alignment/>
    </xf>
    <xf numFmtId="164" fontId="25" fillId="24" borderId="9" xfId="0" applyNumberFormat="1" applyFont="1" applyFill="1" applyBorder="1" applyAlignment="1">
      <alignment horizontal="center"/>
    </xf>
    <xf numFmtId="3" fontId="19" fillId="28" borderId="14" xfId="0" applyNumberFormat="1" applyFont="1" applyFill="1" applyBorder="1" applyAlignment="1">
      <alignment horizontal="right" vertical="center"/>
    </xf>
    <xf numFmtId="3" fontId="25" fillId="28" borderId="14" xfId="0" applyNumberFormat="1" applyFont="1" applyFill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/>
    </xf>
    <xf numFmtId="3" fontId="25" fillId="25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4" fillId="25" borderId="14" xfId="0" applyNumberFormat="1" applyFont="1" applyFill="1" applyBorder="1" applyAlignment="1">
      <alignment horizontal="center"/>
    </xf>
    <xf numFmtId="3" fontId="20" fillId="0" borderId="14" xfId="0" applyNumberFormat="1" applyFont="1" applyBorder="1" applyAlignment="1">
      <alignment horizontal="center" vertical="center"/>
    </xf>
    <xf numFmtId="3" fontId="20" fillId="25" borderId="14" xfId="0" applyNumberFormat="1" applyFont="1" applyFill="1" applyBorder="1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9" fillId="28" borderId="15" xfId="0" applyFont="1" applyFill="1" applyBorder="1" applyAlignment="1">
      <alignment/>
    </xf>
    <xf numFmtId="3" fontId="25" fillId="28" borderId="9" xfId="0" applyNumberFormat="1" applyFont="1" applyFill="1" applyBorder="1" applyAlignment="1">
      <alignment/>
    </xf>
    <xf numFmtId="9" fontId="19" fillId="25" borderId="8" xfId="0" applyNumberFormat="1" applyFont="1" applyFill="1" applyBorder="1" applyAlignment="1">
      <alignment/>
    </xf>
    <xf numFmtId="0" fontId="25" fillId="28" borderId="9" xfId="0" applyFont="1" applyFill="1" applyBorder="1" applyAlignment="1">
      <alignment/>
    </xf>
    <xf numFmtId="0" fontId="0" fillId="25" borderId="19" xfId="0" applyFill="1" applyBorder="1" applyAlignment="1">
      <alignment horizontal="center" wrapText="1"/>
    </xf>
    <xf numFmtId="185" fontId="19" fillId="0" borderId="14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Fill="1" applyBorder="1" applyAlignment="1">
      <alignment/>
    </xf>
    <xf numFmtId="0" fontId="21" fillId="28" borderId="17" xfId="0" applyFont="1" applyFill="1" applyBorder="1" applyAlignment="1">
      <alignment wrapText="1"/>
    </xf>
    <xf numFmtId="0" fontId="19" fillId="28" borderId="0" xfId="0" applyFont="1" applyFill="1" applyAlignment="1">
      <alignment/>
    </xf>
    <xf numFmtId="0" fontId="19" fillId="28" borderId="14" xfId="0" applyFont="1" applyFill="1" applyBorder="1" applyAlignment="1">
      <alignment/>
    </xf>
    <xf numFmtId="9" fontId="19" fillId="25" borderId="14" xfId="0" applyNumberFormat="1" applyFont="1" applyFill="1" applyBorder="1" applyAlignment="1">
      <alignment/>
    </xf>
    <xf numFmtId="0" fontId="20" fillId="25" borderId="14" xfId="0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wrapText="1"/>
    </xf>
    <xf numFmtId="3" fontId="29" fillId="0" borderId="0" xfId="40" applyNumberFormat="1" applyFont="1" applyFill="1" applyBorder="1" applyAlignment="1" applyProtection="1">
      <alignment horizontal="center" wrapText="1"/>
      <protection/>
    </xf>
    <xf numFmtId="3" fontId="19" fillId="0" borderId="16" xfId="0" applyNumberFormat="1" applyFont="1" applyBorder="1" applyAlignment="1">
      <alignment horizontal="right" vertical="center"/>
    </xf>
    <xf numFmtId="3" fontId="19" fillId="28" borderId="16" xfId="0" applyNumberFormat="1" applyFont="1" applyFill="1" applyBorder="1" applyAlignment="1">
      <alignment horizontal="right" vertical="center"/>
    </xf>
    <xf numFmtId="3" fontId="25" fillId="28" borderId="16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0" fontId="19" fillId="28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3" fontId="19" fillId="28" borderId="14" xfId="0" applyNumberFormat="1" applyFont="1" applyFill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11" xfId="40" applyNumberFormat="1" applyFont="1" applyFill="1" applyBorder="1" applyAlignment="1" applyProtection="1">
      <alignment horizontal="right" vertical="center"/>
      <protection/>
    </xf>
    <xf numFmtId="3" fontId="25" fillId="24" borderId="8" xfId="0" applyNumberFormat="1" applyFont="1" applyFill="1" applyBorder="1" applyAlignment="1">
      <alignment vertical="center"/>
    </xf>
    <xf numFmtId="3" fontId="35" fillId="0" borderId="8" xfId="40" applyNumberFormat="1" applyFont="1" applyFill="1" applyBorder="1" applyAlignment="1" applyProtection="1">
      <alignment horizontal="right" vertical="center"/>
      <protection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26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3" fontId="19" fillId="0" borderId="8" xfId="40" applyNumberFormat="1" applyFont="1" applyFill="1" applyBorder="1" applyAlignment="1" applyProtection="1">
      <alignment/>
      <protection/>
    </xf>
    <xf numFmtId="165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20" fillId="29" borderId="8" xfId="0" applyFont="1" applyFill="1" applyBorder="1" applyAlignment="1">
      <alignment horizontal="center" vertical="center" wrapText="1"/>
    </xf>
    <xf numFmtId="3" fontId="25" fillId="0" borderId="13" xfId="40" applyNumberFormat="1" applyFont="1" applyFill="1" applyBorder="1" applyAlignment="1" applyProtection="1">
      <alignment horizontal="right" vertical="center"/>
      <protection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" fontId="25" fillId="24" borderId="8" xfId="40" applyNumberFormat="1" applyFont="1" applyFill="1" applyBorder="1" applyAlignment="1" applyProtection="1">
      <alignment horizontal="right" vertical="center"/>
      <protection/>
    </xf>
    <xf numFmtId="3" fontId="25" fillId="24" borderId="11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 vertical="center"/>
    </xf>
    <xf numFmtId="49" fontId="24" fillId="24" borderId="9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 wrapText="1"/>
    </xf>
    <xf numFmtId="3" fontId="25" fillId="24" borderId="14" xfId="40" applyNumberFormat="1" applyFont="1" applyFill="1" applyBorder="1" applyAlignment="1" applyProtection="1">
      <alignment horizontal="right" vertical="center"/>
      <protection/>
    </xf>
    <xf numFmtId="3" fontId="25" fillId="24" borderId="14" xfId="0" applyNumberFormat="1" applyFont="1" applyFill="1" applyBorder="1" applyAlignment="1">
      <alignment vertical="center"/>
    </xf>
    <xf numFmtId="165" fontId="25" fillId="24" borderId="13" xfId="0" applyNumberFormat="1" applyFont="1" applyFill="1" applyBorder="1" applyAlignment="1">
      <alignment/>
    </xf>
    <xf numFmtId="3" fontId="25" fillId="24" borderId="20" xfId="0" applyNumberFormat="1" applyFont="1" applyFill="1" applyBorder="1" applyAlignment="1">
      <alignment/>
    </xf>
    <xf numFmtId="165" fontId="25" fillId="28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28" borderId="8" xfId="0" applyNumberFormat="1" applyFont="1" applyFill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0" fontId="20" fillId="29" borderId="9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center"/>
    </xf>
    <xf numFmtId="0" fontId="25" fillId="28" borderId="9" xfId="0" applyFont="1" applyFill="1" applyBorder="1" applyAlignment="1">
      <alignment/>
    </xf>
    <xf numFmtId="3" fontId="25" fillId="28" borderId="14" xfId="0" applyNumberFormat="1" applyFont="1" applyFill="1" applyBorder="1" applyAlignment="1">
      <alignment/>
    </xf>
    <xf numFmtId="3" fontId="19" fillId="28" borderId="14" xfId="0" applyNumberFormat="1" applyFont="1" applyFill="1" applyBorder="1" applyAlignment="1">
      <alignment horizontal="center" wrapText="1"/>
    </xf>
    <xf numFmtId="178" fontId="20" fillId="0" borderId="14" xfId="0" applyNumberFormat="1" applyFont="1" applyFill="1" applyBorder="1" applyAlignment="1">
      <alignment/>
    </xf>
    <xf numFmtId="178" fontId="25" fillId="25" borderId="14" xfId="0" applyNumberFormat="1" applyFont="1" applyFill="1" applyBorder="1" applyAlignment="1">
      <alignment/>
    </xf>
    <xf numFmtId="164" fontId="25" fillId="28" borderId="8" xfId="0" applyNumberFormat="1" applyFont="1" applyFill="1" applyBorder="1" applyAlignment="1">
      <alignment horizontal="center"/>
    </xf>
    <xf numFmtId="3" fontId="25" fillId="24" borderId="9" xfId="40" applyNumberFormat="1" applyFont="1" applyFill="1" applyBorder="1" applyAlignment="1" applyProtection="1">
      <alignment/>
      <protection/>
    </xf>
    <xf numFmtId="185" fontId="25" fillId="28" borderId="1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21" fillId="24" borderId="14" xfId="0" applyNumberFormat="1" applyFont="1" applyFill="1" applyBorder="1" applyAlignment="1">
      <alignment horizontal="center" wrapText="1"/>
    </xf>
    <xf numFmtId="3" fontId="25" fillId="24" borderId="9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3" fontId="23" fillId="30" borderId="9" xfId="0" applyNumberFormat="1" applyFont="1" applyFill="1" applyBorder="1" applyAlignment="1">
      <alignment horizontal="center" vertical="center"/>
    </xf>
    <xf numFmtId="3" fontId="23" fillId="0" borderId="8" xfId="40" applyNumberFormat="1" applyFont="1" applyFill="1" applyBorder="1" applyAlignment="1" applyProtection="1">
      <alignment/>
      <protection/>
    </xf>
    <xf numFmtId="3" fontId="59" fillId="0" borderId="9" xfId="0" applyNumberFormat="1" applyFont="1" applyBorder="1" applyAlignment="1">
      <alignment/>
    </xf>
    <xf numFmtId="3" fontId="59" fillId="0" borderId="8" xfId="40" applyNumberFormat="1" applyFont="1" applyFill="1" applyBorder="1" applyAlignment="1" applyProtection="1">
      <alignment/>
      <protection/>
    </xf>
    <xf numFmtId="3" fontId="59" fillId="0" borderId="14" xfId="0" applyNumberFormat="1" applyFont="1" applyBorder="1" applyAlignment="1">
      <alignment/>
    </xf>
    <xf numFmtId="3" fontId="59" fillId="0" borderId="8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3" fontId="23" fillId="24" borderId="8" xfId="40" applyNumberFormat="1" applyFont="1" applyFill="1" applyBorder="1" applyAlignment="1" applyProtection="1">
      <alignment/>
      <protection/>
    </xf>
    <xf numFmtId="3" fontId="23" fillId="24" borderId="14" xfId="0" applyNumberFormat="1" applyFont="1" applyFill="1" applyBorder="1" applyAlignment="1">
      <alignment/>
    </xf>
    <xf numFmtId="3" fontId="23" fillId="0" borderId="12" xfId="0" applyNumberFormat="1" applyFont="1" applyBorder="1" applyAlignment="1">
      <alignment/>
    </xf>
    <xf numFmtId="3" fontId="59" fillId="31" borderId="9" xfId="40" applyNumberFormat="1" applyFont="1" applyFill="1" applyBorder="1" applyAlignment="1" applyProtection="1">
      <alignment/>
      <protection/>
    </xf>
    <xf numFmtId="3" fontId="59" fillId="31" borderId="8" xfId="40" applyNumberFormat="1" applyFont="1" applyFill="1" applyBorder="1" applyAlignment="1" applyProtection="1">
      <alignment/>
      <protection/>
    </xf>
    <xf numFmtId="3" fontId="23" fillId="32" borderId="9" xfId="40" applyNumberFormat="1" applyFont="1" applyFill="1" applyBorder="1" applyAlignment="1" applyProtection="1">
      <alignment/>
      <protection/>
    </xf>
    <xf numFmtId="3" fontId="23" fillId="32" borderId="8" xfId="40" applyNumberFormat="1" applyFont="1" applyFill="1" applyBorder="1" applyAlignment="1" applyProtection="1">
      <alignment/>
      <protection/>
    </xf>
    <xf numFmtId="3" fontId="55" fillId="0" borderId="9" xfId="0" applyNumberFormat="1" applyFont="1" applyFill="1" applyBorder="1" applyAlignment="1">
      <alignment/>
    </xf>
    <xf numFmtId="3" fontId="59" fillId="0" borderId="9" xfId="0" applyNumberFormat="1" applyFont="1" applyFill="1" applyBorder="1" applyAlignment="1">
      <alignment/>
    </xf>
    <xf numFmtId="3" fontId="59" fillId="0" borderId="8" xfId="0" applyNumberFormat="1" applyFont="1" applyFill="1" applyBorder="1" applyAlignment="1">
      <alignment/>
    </xf>
    <xf numFmtId="3" fontId="23" fillId="24" borderId="9" xfId="0" applyNumberFormat="1" applyFont="1" applyFill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0" borderId="9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9" fillId="0" borderId="8" xfId="40" applyNumberFormat="1" applyFont="1" applyFill="1" applyBorder="1" applyAlignment="1" applyProtection="1">
      <alignment wrapText="1"/>
      <protection/>
    </xf>
    <xf numFmtId="3" fontId="59" fillId="0" borderId="11" xfId="40" applyNumberFormat="1" applyFont="1" applyFill="1" applyBorder="1" applyAlignment="1" applyProtection="1">
      <alignment/>
      <protection/>
    </xf>
    <xf numFmtId="3" fontId="23" fillId="24" borderId="9" xfId="40" applyNumberFormat="1" applyFont="1" applyFill="1" applyBorder="1" applyAlignment="1" applyProtection="1">
      <alignment/>
      <protection/>
    </xf>
    <xf numFmtId="3" fontId="23" fillId="0" borderId="9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59" fillId="0" borderId="9" xfId="40" applyNumberFormat="1" applyFont="1" applyFill="1" applyBorder="1" applyAlignment="1" applyProtection="1">
      <alignment/>
      <protection/>
    </xf>
    <xf numFmtId="3" fontId="59" fillId="0" borderId="9" xfId="0" applyNumberFormat="1" applyFont="1" applyBorder="1" applyAlignment="1">
      <alignment/>
    </xf>
    <xf numFmtId="3" fontId="23" fillId="24" borderId="9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 horizontal="right"/>
    </xf>
    <xf numFmtId="3" fontId="23" fillId="30" borderId="8" xfId="0" applyNumberFormat="1" applyFont="1" applyFill="1" applyBorder="1" applyAlignment="1">
      <alignment horizontal="center" vertical="center"/>
    </xf>
    <xf numFmtId="3" fontId="23" fillId="30" borderId="9" xfId="0" applyNumberFormat="1" applyFont="1" applyFill="1" applyBorder="1" applyAlignment="1">
      <alignment horizontal="center" vertical="center" wrapText="1"/>
    </xf>
    <xf numFmtId="3" fontId="23" fillId="30" borderId="8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3" fontId="59" fillId="0" borderId="9" xfId="0" applyNumberFormat="1" applyFont="1" applyBorder="1" applyAlignment="1">
      <alignment horizontal="center"/>
    </xf>
    <xf numFmtId="3" fontId="59" fillId="0" borderId="8" xfId="0" applyNumberFormat="1" applyFont="1" applyBorder="1" applyAlignment="1">
      <alignment horizontal="center"/>
    </xf>
    <xf numFmtId="3" fontId="59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60" fillId="0" borderId="20" xfId="0" applyNumberFormat="1" applyFont="1" applyBorder="1" applyAlignment="1">
      <alignment/>
    </xf>
    <xf numFmtId="3" fontId="59" fillId="0" borderId="8" xfId="0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3" fontId="59" fillId="0" borderId="14" xfId="0" applyNumberFormat="1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3" fontId="23" fillId="24" borderId="9" xfId="0" applyNumberFormat="1" applyFont="1" applyFill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0" borderId="8" xfId="0" applyNumberFormat="1" applyFont="1" applyFill="1" applyBorder="1" applyAlignment="1">
      <alignment/>
    </xf>
    <xf numFmtId="3" fontId="23" fillId="0" borderId="8" xfId="0" applyNumberFormat="1" applyFont="1" applyBorder="1" applyAlignment="1">
      <alignment/>
    </xf>
    <xf numFmtId="3" fontId="59" fillId="0" borderId="11" xfId="0" applyNumberFormat="1" applyFont="1" applyBorder="1" applyAlignment="1">
      <alignment horizontal="center"/>
    </xf>
    <xf numFmtId="3" fontId="59" fillId="24" borderId="9" xfId="0" applyNumberFormat="1" applyFont="1" applyFill="1" applyBorder="1" applyAlignment="1">
      <alignment horizontal="center"/>
    </xf>
    <xf numFmtId="3" fontId="23" fillId="24" borderId="14" xfId="0" applyNumberFormat="1" applyFont="1" applyFill="1" applyBorder="1" applyAlignment="1">
      <alignment horizontal="center" wrapText="1"/>
    </xf>
    <xf numFmtId="3" fontId="23" fillId="33" borderId="9" xfId="0" applyNumberFormat="1" applyFont="1" applyFill="1" applyBorder="1" applyAlignment="1">
      <alignment horizontal="center"/>
    </xf>
    <xf numFmtId="3" fontId="23" fillId="33" borderId="9" xfId="0" applyNumberFormat="1" applyFont="1" applyFill="1" applyBorder="1" applyAlignment="1">
      <alignment/>
    </xf>
    <xf numFmtId="3" fontId="23" fillId="33" borderId="9" xfId="0" applyNumberFormat="1" applyFont="1" applyFill="1" applyBorder="1" applyAlignment="1">
      <alignment/>
    </xf>
    <xf numFmtId="3" fontId="23" fillId="33" borderId="8" xfId="0" applyNumberFormat="1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164" fontId="24" fillId="22" borderId="8" xfId="0" applyNumberFormat="1" applyFont="1" applyFill="1" applyBorder="1" applyAlignment="1">
      <alignment horizontal="center" vertical="center"/>
    </xf>
    <xf numFmtId="3" fontId="24" fillId="22" borderId="9" xfId="0" applyNumberFormat="1" applyFont="1" applyFill="1" applyBorder="1" applyAlignment="1">
      <alignment horizontal="center" vertical="center"/>
    </xf>
    <xf numFmtId="1" fontId="25" fillId="28" borderId="14" xfId="0" applyNumberFormat="1" applyFont="1" applyFill="1" applyBorder="1" applyAlignment="1">
      <alignment horizontal="center" wrapText="1"/>
    </xf>
    <xf numFmtId="49" fontId="20" fillId="33" borderId="9" xfId="0" applyNumberFormat="1" applyFont="1" applyFill="1" applyBorder="1" applyAlignment="1">
      <alignment vertical="center"/>
    </xf>
    <xf numFmtId="3" fontId="19" fillId="33" borderId="9" xfId="0" applyNumberFormat="1" applyFont="1" applyFill="1" applyBorder="1" applyAlignment="1">
      <alignment vertical="center"/>
    </xf>
    <xf numFmtId="3" fontId="19" fillId="33" borderId="8" xfId="40" applyNumberFormat="1" applyFont="1" applyFill="1" applyBorder="1" applyAlignment="1" applyProtection="1">
      <alignment horizontal="right" vertical="center"/>
      <protection/>
    </xf>
    <xf numFmtId="3" fontId="19" fillId="33" borderId="14" xfId="0" applyNumberFormat="1" applyFont="1" applyFill="1" applyBorder="1" applyAlignment="1">
      <alignment vertical="center"/>
    </xf>
    <xf numFmtId="3" fontId="25" fillId="24" borderId="14" xfId="0" applyNumberFormat="1" applyFont="1" applyFill="1" applyBorder="1" applyAlignment="1">
      <alignment horizontal="right"/>
    </xf>
    <xf numFmtId="3" fontId="25" fillId="24" borderId="8" xfId="0" applyNumberFormat="1" applyFont="1" applyFill="1" applyBorder="1" applyAlignment="1">
      <alignment horizontal="right"/>
    </xf>
    <xf numFmtId="3" fontId="25" fillId="24" borderId="9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/>
    </xf>
    <xf numFmtId="3" fontId="29" fillId="0" borderId="8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24" borderId="8" xfId="0" applyNumberFormat="1" applyFont="1" applyFill="1" applyBorder="1" applyAlignment="1">
      <alignment/>
    </xf>
    <xf numFmtId="3" fontId="25" fillId="28" borderId="14" xfId="0" applyNumberFormat="1" applyFont="1" applyFill="1" applyBorder="1" applyAlignment="1">
      <alignment vertical="center"/>
    </xf>
    <xf numFmtId="3" fontId="25" fillId="28" borderId="14" xfId="0" applyNumberFormat="1" applyFont="1" applyFill="1" applyBorder="1" applyAlignment="1">
      <alignment vertical="center" wrapText="1"/>
    </xf>
    <xf numFmtId="3" fontId="46" fillId="28" borderId="14" xfId="0" applyNumberFormat="1" applyFont="1" applyFill="1" applyBorder="1" applyAlignment="1">
      <alignment vertical="center"/>
    </xf>
    <xf numFmtId="3" fontId="46" fillId="28" borderId="16" xfId="0" applyNumberFormat="1" applyFont="1" applyFill="1" applyBorder="1" applyAlignment="1">
      <alignment vertical="center"/>
    </xf>
    <xf numFmtId="3" fontId="19" fillId="28" borderId="14" xfId="0" applyNumberFormat="1" applyFont="1" applyFill="1" applyBorder="1" applyAlignment="1">
      <alignment horizontal="center" vertical="center"/>
    </xf>
    <xf numFmtId="3" fontId="19" fillId="25" borderId="20" xfId="0" applyNumberFormat="1" applyFont="1" applyFill="1" applyBorder="1" applyAlignment="1">
      <alignment horizontal="center" wrapText="1"/>
    </xf>
    <xf numFmtId="3" fontId="20" fillId="0" borderId="14" xfId="0" applyNumberFormat="1" applyFont="1" applyBorder="1" applyAlignment="1">
      <alignment horizontal="right"/>
    </xf>
    <xf numFmtId="3" fontId="25" fillId="25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/>
    </xf>
    <xf numFmtId="3" fontId="24" fillId="25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 vertical="center"/>
    </xf>
    <xf numFmtId="3" fontId="20" fillId="25" borderId="14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/>
    </xf>
    <xf numFmtId="3" fontId="25" fillId="33" borderId="9" xfId="0" applyNumberFormat="1" applyFont="1" applyFill="1" applyBorder="1" applyAlignment="1">
      <alignment/>
    </xf>
    <xf numFmtId="0" fontId="26" fillId="33" borderId="14" xfId="0" applyFont="1" applyFill="1" applyBorder="1" applyAlignment="1">
      <alignment horizontal="center"/>
    </xf>
    <xf numFmtId="3" fontId="25" fillId="33" borderId="8" xfId="0" applyNumberFormat="1" applyFont="1" applyFill="1" applyBorder="1" applyAlignment="1">
      <alignment/>
    </xf>
    <xf numFmtId="3" fontId="25" fillId="28" borderId="8" xfId="0" applyNumberFormat="1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3" fontId="25" fillId="34" borderId="9" xfId="0" applyNumberFormat="1" applyFont="1" applyFill="1" applyBorder="1" applyAlignment="1">
      <alignment/>
    </xf>
    <xf numFmtId="3" fontId="25" fillId="34" borderId="8" xfId="0" applyNumberFormat="1" applyFont="1" applyFill="1" applyBorder="1" applyAlignment="1">
      <alignment/>
    </xf>
    <xf numFmtId="0" fontId="25" fillId="22" borderId="9" xfId="0" applyFont="1" applyFill="1" applyBorder="1" applyAlignment="1">
      <alignment horizontal="center" wrapText="1"/>
    </xf>
    <xf numFmtId="3" fontId="72" fillId="28" borderId="14" xfId="0" applyNumberFormat="1" applyFont="1" applyFill="1" applyBorder="1" applyAlignment="1">
      <alignment/>
    </xf>
    <xf numFmtId="3" fontId="19" fillId="25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34" borderId="14" xfId="0" applyFont="1" applyFill="1" applyBorder="1" applyAlignment="1">
      <alignment/>
    </xf>
    <xf numFmtId="3" fontId="19" fillId="34" borderId="14" xfId="0" applyNumberFormat="1" applyFont="1" applyFill="1" applyBorder="1" applyAlignment="1">
      <alignment/>
    </xf>
    <xf numFmtId="3" fontId="25" fillId="34" borderId="14" xfId="0" applyNumberFormat="1" applyFont="1" applyFill="1" applyBorder="1" applyAlignment="1">
      <alignment/>
    </xf>
    <xf numFmtId="3" fontId="28" fillId="24" borderId="16" xfId="0" applyNumberFormat="1" applyFont="1" applyFill="1" applyBorder="1" applyAlignment="1">
      <alignment horizontal="center" wrapText="1"/>
    </xf>
    <xf numFmtId="3" fontId="30" fillId="0" borderId="16" xfId="0" applyNumberFormat="1" applyFont="1" applyBorder="1" applyAlignment="1">
      <alignment/>
    </xf>
    <xf numFmtId="3" fontId="61" fillId="0" borderId="14" xfId="0" applyNumberFormat="1" applyFont="1" applyBorder="1" applyAlignment="1">
      <alignment vertical="center"/>
    </xf>
    <xf numFmtId="0" fontId="25" fillId="22" borderId="9" xfId="0" applyFont="1" applyFill="1" applyBorder="1" applyAlignment="1">
      <alignment horizontal="center" vertical="center" wrapText="1"/>
    </xf>
    <xf numFmtId="0" fontId="25" fillId="29" borderId="8" xfId="0" applyFont="1" applyFill="1" applyBorder="1" applyAlignment="1">
      <alignment horizontal="center" vertical="center" wrapText="1"/>
    </xf>
    <xf numFmtId="0" fontId="61" fillId="28" borderId="14" xfId="0" applyFont="1" applyFill="1" applyBorder="1" applyAlignment="1">
      <alignment horizontal="center" wrapText="1"/>
    </xf>
    <xf numFmtId="3" fontId="62" fillId="0" borderId="14" xfId="0" applyNumberFormat="1" applyFont="1" applyBorder="1" applyAlignment="1">
      <alignment vertical="center"/>
    </xf>
    <xf numFmtId="3" fontId="63" fillId="0" borderId="14" xfId="0" applyNumberFormat="1" applyFont="1" applyBorder="1" applyAlignment="1">
      <alignment vertical="center"/>
    </xf>
    <xf numFmtId="3" fontId="61" fillId="0" borderId="14" xfId="0" applyNumberFormat="1" applyFont="1" applyBorder="1" applyAlignment="1">
      <alignment/>
    </xf>
    <xf numFmtId="3" fontId="25" fillId="24" borderId="19" xfId="0" applyNumberFormat="1" applyFont="1" applyFill="1" applyBorder="1" applyAlignment="1">
      <alignment/>
    </xf>
    <xf numFmtId="3" fontId="25" fillId="24" borderId="20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49" fontId="44" fillId="33" borderId="9" xfId="0" applyNumberFormat="1" applyFont="1" applyFill="1" applyBorder="1" applyAlignment="1">
      <alignment horizontal="center"/>
    </xf>
    <xf numFmtId="49" fontId="24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165" fontId="39" fillId="0" borderId="9" xfId="0" applyNumberFormat="1" applyFont="1" applyBorder="1" applyAlignment="1">
      <alignment/>
    </xf>
    <xf numFmtId="49" fontId="20" fillId="0" borderId="9" xfId="0" applyNumberFormat="1" applyFont="1" applyBorder="1" applyAlignment="1">
      <alignment/>
    </xf>
    <xf numFmtId="165" fontId="24" fillId="0" borderId="9" xfId="0" applyNumberFormat="1" applyFont="1" applyBorder="1" applyAlignment="1">
      <alignment/>
    </xf>
    <xf numFmtId="49" fontId="24" fillId="24" borderId="9" xfId="0" applyNumberFormat="1" applyFont="1" applyFill="1" applyBorder="1" applyAlignment="1">
      <alignment/>
    </xf>
    <xf numFmtId="165" fontId="24" fillId="24" borderId="9" xfId="0" applyNumberFormat="1" applyFont="1" applyFill="1" applyBorder="1" applyAlignment="1">
      <alignment/>
    </xf>
    <xf numFmtId="0" fontId="24" fillId="0" borderId="8" xfId="0" applyFont="1" applyFill="1" applyBorder="1" applyAlignment="1">
      <alignment/>
    </xf>
    <xf numFmtId="165" fontId="20" fillId="0" borderId="9" xfId="0" applyNumberFormat="1" applyFont="1" applyFill="1" applyBorder="1" applyAlignment="1">
      <alignment/>
    </xf>
    <xf numFmtId="165" fontId="20" fillId="0" borderId="9" xfId="0" applyNumberFormat="1" applyFont="1" applyFill="1" applyBorder="1" applyAlignment="1">
      <alignment horizontal="right"/>
    </xf>
    <xf numFmtId="49" fontId="24" fillId="0" borderId="9" xfId="0" applyNumberFormat="1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49" fontId="20" fillId="0" borderId="9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/>
    </xf>
    <xf numFmtId="16" fontId="20" fillId="0" borderId="8" xfId="0" applyNumberFormat="1" applyFont="1" applyFill="1" applyBorder="1" applyAlignment="1">
      <alignment/>
    </xf>
    <xf numFmtId="0" fontId="24" fillId="28" borderId="8" xfId="0" applyFont="1" applyFill="1" applyBorder="1" applyAlignment="1">
      <alignment/>
    </xf>
    <xf numFmtId="165" fontId="24" fillId="28" borderId="9" xfId="0" applyNumberFormat="1" applyFont="1" applyFill="1" applyBorder="1" applyAlignment="1">
      <alignment/>
    </xf>
    <xf numFmtId="165" fontId="24" fillId="28" borderId="9" xfId="0" applyNumberFormat="1" applyFont="1" applyFill="1" applyBorder="1" applyAlignment="1">
      <alignment horizontal="right"/>
    </xf>
    <xf numFmtId="3" fontId="24" fillId="28" borderId="9" xfId="0" applyNumberFormat="1" applyFont="1" applyFill="1" applyBorder="1" applyAlignment="1">
      <alignment/>
    </xf>
    <xf numFmtId="3" fontId="20" fillId="0" borderId="8" xfId="40" applyNumberFormat="1" applyFont="1" applyFill="1" applyBorder="1" applyAlignment="1" applyProtection="1">
      <alignment/>
      <protection/>
    </xf>
    <xf numFmtId="165" fontId="39" fillId="0" borderId="9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0" fontId="24" fillId="33" borderId="8" xfId="0" applyFont="1" applyFill="1" applyBorder="1" applyAlignment="1">
      <alignment/>
    </xf>
    <xf numFmtId="165" fontId="24" fillId="33" borderId="9" xfId="0" applyNumberFormat="1" applyFont="1" applyFill="1" applyBorder="1" applyAlignment="1">
      <alignment/>
    </xf>
    <xf numFmtId="165" fontId="24" fillId="33" borderId="9" xfId="0" applyNumberFormat="1" applyFont="1" applyFill="1" applyBorder="1" applyAlignment="1">
      <alignment horizontal="right"/>
    </xf>
    <xf numFmtId="3" fontId="24" fillId="24" borderId="9" xfId="0" applyNumberFormat="1" applyFont="1" applyFill="1" applyBorder="1" applyAlignment="1">
      <alignment/>
    </xf>
    <xf numFmtId="0" fontId="24" fillId="0" borderId="8" xfId="0" applyFont="1" applyBorder="1" applyAlignment="1">
      <alignment/>
    </xf>
    <xf numFmtId="165" fontId="24" fillId="0" borderId="9" xfId="0" applyNumberFormat="1" applyFont="1" applyBorder="1" applyAlignment="1">
      <alignment horizontal="right"/>
    </xf>
    <xf numFmtId="0" fontId="24" fillId="24" borderId="8" xfId="0" applyFont="1" applyFill="1" applyBorder="1" applyAlignment="1">
      <alignment/>
    </xf>
    <xf numFmtId="165" fontId="24" fillId="24" borderId="9" xfId="0" applyNumberFormat="1" applyFont="1" applyFill="1" applyBorder="1" applyAlignment="1">
      <alignment horizontal="right"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9" fillId="22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3" fontId="64" fillId="0" borderId="9" xfId="54" applyNumberFormat="1" applyFont="1" applyFill="1" applyBorder="1" applyAlignment="1">
      <alignment horizontal="left" vertical="center"/>
      <protection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3" fontId="21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3" fontId="64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3" fontId="21" fillId="0" borderId="9" xfId="0" applyNumberFormat="1" applyFont="1" applyBorder="1" applyAlignment="1">
      <alignment/>
    </xf>
    <xf numFmtId="0" fontId="21" fillId="0" borderId="9" xfId="0" applyFont="1" applyBorder="1" applyAlignment="1">
      <alignment horizontal="center"/>
    </xf>
    <xf numFmtId="3" fontId="27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29" fillId="0" borderId="9" xfId="0" applyNumberFormat="1" applyFont="1" applyBorder="1" applyAlignment="1">
      <alignment/>
    </xf>
    <xf numFmtId="3" fontId="27" fillId="31" borderId="9" xfId="54" applyNumberFormat="1" applyFont="1" applyFill="1" applyBorder="1" applyAlignment="1">
      <alignment vertical="center"/>
      <protection/>
    </xf>
    <xf numFmtId="3" fontId="21" fillId="31" borderId="9" xfId="40" applyNumberFormat="1" applyFont="1" applyFill="1" applyBorder="1" applyAlignment="1" applyProtection="1">
      <alignment horizontal="right"/>
      <protection/>
    </xf>
    <xf numFmtId="0" fontId="64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7" fillId="0" borderId="9" xfId="0" applyFont="1" applyBorder="1" applyAlignment="1">
      <alignment/>
    </xf>
    <xf numFmtId="3" fontId="29" fillId="0" borderId="9" xfId="0" applyNumberFormat="1" applyFont="1" applyBorder="1" applyAlignment="1">
      <alignment horizontal="right"/>
    </xf>
    <xf numFmtId="0" fontId="21" fillId="33" borderId="9" xfId="0" applyFont="1" applyFill="1" applyBorder="1" applyAlignment="1">
      <alignment horizontal="center"/>
    </xf>
    <xf numFmtId="3" fontId="64" fillId="33" borderId="9" xfId="54" applyNumberFormat="1" applyFont="1" applyFill="1" applyBorder="1" applyAlignment="1">
      <alignment vertical="center"/>
      <protection/>
    </xf>
    <xf numFmtId="3" fontId="29" fillId="33" borderId="9" xfId="54" applyNumberFormat="1" applyFont="1" applyFill="1" applyBorder="1" applyAlignment="1">
      <alignment horizontal="right"/>
      <protection/>
    </xf>
    <xf numFmtId="3" fontId="29" fillId="33" borderId="9" xfId="0" applyNumberFormat="1" applyFont="1" applyFill="1" applyBorder="1" applyAlignment="1">
      <alignment/>
    </xf>
    <xf numFmtId="0" fontId="27" fillId="33" borderId="9" xfId="0" applyFont="1" applyFill="1" applyBorder="1" applyAlignment="1">
      <alignment/>
    </xf>
    <xf numFmtId="3" fontId="21" fillId="33" borderId="9" xfId="0" applyNumberFormat="1" applyFont="1" applyFill="1" applyBorder="1" applyAlignment="1">
      <alignment horizontal="right"/>
    </xf>
    <xf numFmtId="3" fontId="21" fillId="33" borderId="9" xfId="0" applyNumberFormat="1" applyFont="1" applyFill="1" applyBorder="1" applyAlignment="1">
      <alignment/>
    </xf>
    <xf numFmtId="0" fontId="64" fillId="33" borderId="9" xfId="0" applyFont="1" applyFill="1" applyBorder="1" applyAlignment="1">
      <alignment/>
    </xf>
    <xf numFmtId="3" fontId="29" fillId="33" borderId="9" xfId="0" applyNumberFormat="1" applyFont="1" applyFill="1" applyBorder="1" applyAlignment="1">
      <alignment horizontal="right"/>
    </xf>
    <xf numFmtId="3" fontId="64" fillId="33" borderId="9" xfId="54" applyNumberFormat="1" applyFont="1" applyFill="1" applyBorder="1" applyAlignment="1">
      <alignment/>
      <protection/>
    </xf>
    <xf numFmtId="0" fontId="64" fillId="35" borderId="9" xfId="0" applyFont="1" applyFill="1" applyBorder="1" applyAlignment="1">
      <alignment/>
    </xf>
    <xf numFmtId="3" fontId="29" fillId="35" borderId="9" xfId="0" applyNumberFormat="1" applyFont="1" applyFill="1" applyBorder="1" applyAlignment="1">
      <alignment horizontal="right"/>
    </xf>
    <xf numFmtId="0" fontId="21" fillId="25" borderId="9" xfId="0" applyFont="1" applyFill="1" applyBorder="1" applyAlignment="1">
      <alignment horizontal="center"/>
    </xf>
    <xf numFmtId="3" fontId="64" fillId="25" borderId="9" xfId="54" applyNumberFormat="1" applyFont="1" applyFill="1" applyBorder="1" applyAlignment="1">
      <alignment vertical="center"/>
      <protection/>
    </xf>
    <xf numFmtId="3" fontId="29" fillId="25" borderId="9" xfId="5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49" fontId="19" fillId="22" borderId="10" xfId="0" applyNumberFormat="1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9" xfId="0" applyFont="1" applyBorder="1" applyAlignment="1">
      <alignment horizontal="left"/>
    </xf>
    <xf numFmtId="3" fontId="35" fillId="0" borderId="9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2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3" fontId="25" fillId="0" borderId="9" xfId="0" applyNumberFormat="1" applyFont="1" applyFill="1" applyBorder="1" applyAlignment="1">
      <alignment/>
    </xf>
    <xf numFmtId="3" fontId="25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24" borderId="21" xfId="0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19" fillId="28" borderId="14" xfId="0" applyNumberFormat="1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top" wrapText="1"/>
    </xf>
    <xf numFmtId="165" fontId="19" fillId="0" borderId="8" xfId="0" applyNumberFormat="1" applyFont="1" applyBorder="1" applyAlignment="1">
      <alignment/>
    </xf>
    <xf numFmtId="165" fontId="25" fillId="24" borderId="8" xfId="0" applyNumberFormat="1" applyFont="1" applyFill="1" applyBorder="1" applyAlignment="1">
      <alignment/>
    </xf>
    <xf numFmtId="165" fontId="25" fillId="0" borderId="8" xfId="0" applyNumberFormat="1" applyFont="1" applyBorder="1" applyAlignment="1">
      <alignment/>
    </xf>
    <xf numFmtId="165" fontId="19" fillId="24" borderId="8" xfId="0" applyNumberFormat="1" applyFont="1" applyFill="1" applyBorder="1" applyAlignment="1">
      <alignment/>
    </xf>
    <xf numFmtId="3" fontId="25" fillId="24" borderId="8" xfId="0" applyNumberFormat="1" applyFont="1" applyFill="1" applyBorder="1" applyAlignment="1" applyProtection="1">
      <alignment horizontal="right" vertical="center"/>
      <protection/>
    </xf>
    <xf numFmtId="0" fontId="24" fillId="22" borderId="14" xfId="0" applyFont="1" applyFill="1" applyBorder="1" applyAlignment="1">
      <alignment horizontal="center" vertical="center" wrapText="1"/>
    </xf>
    <xf numFmtId="165" fontId="73" fillId="0" borderId="8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0" fontId="20" fillId="22" borderId="14" xfId="0" applyFont="1" applyFill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73" fillId="25" borderId="14" xfId="0" applyNumberFormat="1" applyFont="1" applyFill="1" applyBorder="1" applyAlignment="1">
      <alignment/>
    </xf>
    <xf numFmtId="0" fontId="25" fillId="22" borderId="8" xfId="0" applyFont="1" applyFill="1" applyBorder="1" applyAlignment="1">
      <alignment horizontal="center" wrapText="1"/>
    </xf>
    <xf numFmtId="0" fontId="19" fillId="0" borderId="22" xfId="0" applyFont="1" applyBorder="1" applyAlignment="1">
      <alignment/>
    </xf>
    <xf numFmtId="0" fontId="25" fillId="28" borderId="22" xfId="0" applyFont="1" applyFill="1" applyBorder="1" applyAlignment="1">
      <alignment/>
    </xf>
    <xf numFmtId="0" fontId="73" fillId="0" borderId="14" xfId="0" applyFont="1" applyBorder="1" applyAlignment="1">
      <alignment horizontal="center" vertical="center"/>
    </xf>
    <xf numFmtId="3" fontId="19" fillId="28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28" borderId="0" xfId="0" applyNumberFormat="1" applyFont="1" applyFill="1" applyBorder="1" applyAlignment="1">
      <alignment vertical="center"/>
    </xf>
    <xf numFmtId="3" fontId="25" fillId="28" borderId="0" xfId="0" applyNumberFormat="1" applyFont="1" applyFill="1" applyBorder="1" applyAlignment="1">
      <alignment vertical="center"/>
    </xf>
    <xf numFmtId="3" fontId="25" fillId="28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3" fontId="73" fillId="0" borderId="14" xfId="0" applyNumberFormat="1" applyFont="1" applyBorder="1" applyAlignment="1">
      <alignment vertical="center"/>
    </xf>
    <xf numFmtId="3" fontId="74" fillId="0" borderId="14" xfId="0" applyNumberFormat="1" applyFont="1" applyBorder="1" applyAlignment="1">
      <alignment/>
    </xf>
    <xf numFmtId="0" fontId="22" fillId="22" borderId="11" xfId="0" applyFont="1" applyFill="1" applyBorder="1" applyAlignment="1">
      <alignment horizontal="center" vertical="center" wrapText="1"/>
    </xf>
    <xf numFmtId="3" fontId="20" fillId="0" borderId="8" xfId="0" applyNumberFormat="1" applyFont="1" applyBorder="1" applyAlignment="1">
      <alignment/>
    </xf>
    <xf numFmtId="3" fontId="20" fillId="0" borderId="8" xfId="0" applyNumberFormat="1" applyFont="1" applyFill="1" applyBorder="1" applyAlignment="1">
      <alignment/>
    </xf>
    <xf numFmtId="3" fontId="24" fillId="24" borderId="8" xfId="0" applyNumberFormat="1" applyFont="1" applyFill="1" applyBorder="1" applyAlignment="1">
      <alignment/>
    </xf>
    <xf numFmtId="165" fontId="24" fillId="0" borderId="8" xfId="0" applyNumberFormat="1" applyFont="1" applyBorder="1" applyAlignment="1">
      <alignment/>
    </xf>
    <xf numFmtId="0" fontId="44" fillId="22" borderId="10" xfId="0" applyFont="1" applyFill="1" applyBorder="1" applyAlignment="1">
      <alignment horizontal="center" vertical="center" wrapText="1"/>
    </xf>
    <xf numFmtId="165" fontId="75" fillId="0" borderId="9" xfId="0" applyNumberFormat="1" applyFont="1" applyFill="1" applyBorder="1" applyAlignment="1">
      <alignment/>
    </xf>
    <xf numFmtId="3" fontId="75" fillId="0" borderId="8" xfId="0" applyNumberFormat="1" applyFont="1" applyBorder="1" applyAlignment="1">
      <alignment/>
    </xf>
    <xf numFmtId="165" fontId="76" fillId="0" borderId="8" xfId="0" applyNumberFormat="1" applyFont="1" applyBorder="1" applyAlignment="1">
      <alignment/>
    </xf>
    <xf numFmtId="3" fontId="74" fillId="24" borderId="14" xfId="0" applyNumberFormat="1" applyFont="1" applyFill="1" applyBorder="1" applyAlignment="1">
      <alignment vertical="center"/>
    </xf>
    <xf numFmtId="3" fontId="25" fillId="24" borderId="0" xfId="0" applyNumberFormat="1" applyFont="1" applyFill="1" applyBorder="1" applyAlignment="1">
      <alignment horizontal="right"/>
    </xf>
    <xf numFmtId="3" fontId="77" fillId="0" borderId="14" xfId="0" applyNumberFormat="1" applyFont="1" applyBorder="1" applyAlignment="1">
      <alignment/>
    </xf>
    <xf numFmtId="3" fontId="78" fillId="0" borderId="14" xfId="0" applyNumberFormat="1" applyFont="1" applyBorder="1" applyAlignment="1">
      <alignment/>
    </xf>
    <xf numFmtId="3" fontId="73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33" borderId="11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4" fillId="33" borderId="8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8" borderId="16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center"/>
    </xf>
    <xf numFmtId="0" fontId="46" fillId="28" borderId="22" xfId="0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 vertical="center"/>
    </xf>
    <xf numFmtId="3" fontId="19" fillId="28" borderId="14" xfId="0" applyNumberFormat="1" applyFont="1" applyFill="1" applyBorder="1" applyAlignment="1">
      <alignment horizontal="center" vertical="center"/>
    </xf>
    <xf numFmtId="3" fontId="37" fillId="28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24" xfId="40" applyNumberFormat="1" applyFont="1" applyFill="1" applyBorder="1" applyAlignment="1">
      <alignment horizontal="center" wrapText="1"/>
    </xf>
    <xf numFmtId="0" fontId="25" fillId="25" borderId="16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right"/>
    </xf>
    <xf numFmtId="0" fontId="24" fillId="25" borderId="14" xfId="0" applyFont="1" applyFill="1" applyBorder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6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/>
    </xf>
    <xf numFmtId="0" fontId="25" fillId="27" borderId="9" xfId="0" applyFont="1" applyFill="1" applyBorder="1" applyAlignment="1">
      <alignment/>
    </xf>
    <xf numFmtId="0" fontId="25" fillId="27" borderId="8" xfId="0" applyFont="1" applyFill="1" applyBorder="1" applyAlignment="1">
      <alignment/>
    </xf>
    <xf numFmtId="0" fontId="25" fillId="22" borderId="17" xfId="0" applyFont="1" applyFill="1" applyBorder="1" applyAlignment="1">
      <alignment horizontal="center" wrapText="1"/>
    </xf>
    <xf numFmtId="0" fontId="25" fillId="22" borderId="15" xfId="0" applyFont="1" applyFill="1" applyBorder="1" applyAlignment="1">
      <alignment horizontal="center" wrapText="1"/>
    </xf>
    <xf numFmtId="0" fontId="25" fillId="27" borderId="23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3" fontId="49" fillId="0" borderId="0" xfId="0" applyNumberFormat="1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1" fillId="24" borderId="16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3" fontId="25" fillId="0" borderId="14" xfId="0" applyNumberFormat="1" applyFont="1" applyBorder="1" applyAlignment="1">
      <alignment horizontal="center"/>
    </xf>
    <xf numFmtId="3" fontId="25" fillId="24" borderId="16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5" fillId="34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9" xfId="0" applyNumberFormat="1" applyFont="1" applyFill="1" applyBorder="1" applyAlignment="1">
      <alignment vertical="center"/>
    </xf>
    <xf numFmtId="2" fontId="49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9.75390625" style="3" customWidth="1"/>
    <col min="4" max="4" width="16.25390625" style="4" customWidth="1"/>
    <col min="5" max="7" width="13.75390625" style="0" customWidth="1"/>
  </cols>
  <sheetData>
    <row r="2" ht="15.75">
      <c r="D2" s="5" t="s">
        <v>0</v>
      </c>
    </row>
    <row r="3" spans="3:4" ht="14.25" customHeight="1">
      <c r="C3" s="6"/>
      <c r="D3" s="7" t="s">
        <v>1</v>
      </c>
    </row>
    <row r="4" spans="1:4" ht="34.5" customHeight="1">
      <c r="A4" s="694" t="s">
        <v>507</v>
      </c>
      <c r="B4" s="694"/>
      <c r="C4" s="694"/>
      <c r="D4" s="694"/>
    </row>
    <row r="5" spans="2:4" ht="15.75">
      <c r="B5" s="9"/>
      <c r="C5" s="10"/>
      <c r="D5" s="5"/>
    </row>
    <row r="6" spans="1:7" ht="48.75" customHeight="1">
      <c r="A6" s="11" t="s">
        <v>3</v>
      </c>
      <c r="B6" s="12" t="s">
        <v>4</v>
      </c>
      <c r="C6" s="421" t="s">
        <v>393</v>
      </c>
      <c r="D6" s="400" t="s">
        <v>431</v>
      </c>
      <c r="E6" s="425" t="s">
        <v>506</v>
      </c>
      <c r="F6" s="422" t="s">
        <v>463</v>
      </c>
      <c r="G6" s="361" t="s">
        <v>610</v>
      </c>
    </row>
    <row r="7" spans="1:7" ht="20.25" customHeight="1">
      <c r="A7" s="16"/>
      <c r="B7" s="17" t="s">
        <v>5</v>
      </c>
      <c r="C7" s="18"/>
      <c r="D7" s="414"/>
      <c r="E7" s="212"/>
      <c r="F7" s="547"/>
      <c r="G7" s="547"/>
    </row>
    <row r="8" spans="1:7" ht="20.25" customHeight="1">
      <c r="A8" s="20" t="s">
        <v>6</v>
      </c>
      <c r="B8" s="21" t="s">
        <v>7</v>
      </c>
      <c r="C8" s="19"/>
      <c r="D8" s="415"/>
      <c r="E8" s="212"/>
      <c r="F8" s="547"/>
      <c r="G8" s="547"/>
    </row>
    <row r="9" spans="1:7" ht="20.25" customHeight="1">
      <c r="A9" s="22" t="s">
        <v>8</v>
      </c>
      <c r="B9" s="23" t="s">
        <v>9</v>
      </c>
      <c r="C9" s="19">
        <v>11161780</v>
      </c>
      <c r="D9" s="415">
        <v>13041844</v>
      </c>
      <c r="E9" s="212">
        <v>13041844</v>
      </c>
      <c r="F9" s="212">
        <v>12194897</v>
      </c>
      <c r="G9" s="693">
        <v>13450563</v>
      </c>
    </row>
    <row r="10" spans="1:7" ht="20.25" customHeight="1">
      <c r="A10" s="22" t="s">
        <v>10</v>
      </c>
      <c r="B10" s="23" t="s">
        <v>11</v>
      </c>
      <c r="C10" s="19"/>
      <c r="D10" s="415"/>
      <c r="E10" s="212"/>
      <c r="F10" s="212"/>
      <c r="G10" s="212"/>
    </row>
    <row r="11" spans="1:7" ht="20.25" customHeight="1">
      <c r="A11" s="22" t="s">
        <v>12</v>
      </c>
      <c r="B11" s="23" t="s">
        <v>13</v>
      </c>
      <c r="C11" s="19">
        <v>3104000</v>
      </c>
      <c r="D11" s="415">
        <v>2602360</v>
      </c>
      <c r="E11" s="212">
        <v>2602360</v>
      </c>
      <c r="F11" s="212">
        <v>2612000</v>
      </c>
      <c r="G11" s="212">
        <v>2612000</v>
      </c>
    </row>
    <row r="12" spans="1:7" s="25" customFormat="1" ht="20.25" customHeight="1">
      <c r="A12" s="22" t="s">
        <v>14</v>
      </c>
      <c r="B12" s="24" t="s">
        <v>15</v>
      </c>
      <c r="C12" s="19">
        <v>300000</v>
      </c>
      <c r="D12" s="415">
        <v>916696</v>
      </c>
      <c r="E12" s="212">
        <v>919304</v>
      </c>
      <c r="F12" s="212">
        <v>210000</v>
      </c>
      <c r="G12" s="212">
        <v>210000</v>
      </c>
    </row>
    <row r="13" spans="1:7" s="25" customFormat="1" ht="20.25" customHeight="1">
      <c r="A13" s="22" t="s">
        <v>16</v>
      </c>
      <c r="B13" s="24" t="s">
        <v>387</v>
      </c>
      <c r="C13" s="19"/>
      <c r="D13" s="415"/>
      <c r="E13" s="212"/>
      <c r="F13" s="212"/>
      <c r="G13" s="212"/>
    </row>
    <row r="14" spans="1:7" ht="20.25" customHeight="1">
      <c r="A14" s="22" t="s">
        <v>18</v>
      </c>
      <c r="B14" s="23" t="s">
        <v>17</v>
      </c>
      <c r="C14" s="19"/>
      <c r="D14" s="415">
        <v>14393995</v>
      </c>
      <c r="E14" s="212">
        <v>14393995</v>
      </c>
      <c r="F14" s="212"/>
      <c r="G14" s="212"/>
    </row>
    <row r="15" spans="1:7" ht="20.25" customHeight="1">
      <c r="A15" s="22" t="s">
        <v>20</v>
      </c>
      <c r="B15" s="23" t="s">
        <v>19</v>
      </c>
      <c r="C15" s="19">
        <v>10675000</v>
      </c>
      <c r="D15" s="415">
        <v>10686600</v>
      </c>
      <c r="E15" s="212">
        <v>10535772</v>
      </c>
      <c r="F15" s="212">
        <v>9312006</v>
      </c>
      <c r="G15" s="693">
        <v>7414965</v>
      </c>
    </row>
    <row r="16" spans="1:7" ht="20.25" customHeight="1">
      <c r="A16" s="22" t="s">
        <v>36</v>
      </c>
      <c r="B16" s="23" t="s">
        <v>21</v>
      </c>
      <c r="C16" s="19"/>
      <c r="D16" s="415"/>
      <c r="E16" s="212"/>
      <c r="F16" s="212"/>
      <c r="G16" s="212"/>
    </row>
    <row r="17" spans="1:7" ht="20.25" customHeight="1">
      <c r="A17" s="22" t="s">
        <v>377</v>
      </c>
      <c r="B17" s="23" t="s">
        <v>376</v>
      </c>
      <c r="C17" s="19">
        <v>700000</v>
      </c>
      <c r="D17" s="415">
        <v>475900</v>
      </c>
      <c r="E17" s="212">
        <v>475900</v>
      </c>
      <c r="F17" s="212">
        <v>200000</v>
      </c>
      <c r="G17" s="212">
        <v>200000</v>
      </c>
    </row>
    <row r="18" spans="1:7" ht="20.25" customHeight="1">
      <c r="A18" s="16"/>
      <c r="B18" s="344" t="s">
        <v>22</v>
      </c>
      <c r="C18" s="345">
        <f>SUM(C9:C17)</f>
        <v>25940780</v>
      </c>
      <c r="D18" s="416">
        <f>SUM(D9:D17)</f>
        <v>42117395</v>
      </c>
      <c r="E18" s="550">
        <f>SUM(E8:E17)</f>
        <v>41969175</v>
      </c>
      <c r="F18" s="550">
        <f>SUM(F9:F17)</f>
        <v>24528903</v>
      </c>
      <c r="G18" s="550">
        <f>SUM(G9:G17)</f>
        <v>23887528</v>
      </c>
    </row>
    <row r="19" spans="1:7" ht="20.25" customHeight="1">
      <c r="A19" s="20" t="s">
        <v>23</v>
      </c>
      <c r="B19" s="21" t="s">
        <v>24</v>
      </c>
      <c r="C19" s="26">
        <v>6321000</v>
      </c>
      <c r="D19" s="417">
        <v>6320999</v>
      </c>
      <c r="E19" s="309">
        <v>6320999</v>
      </c>
      <c r="F19" s="309">
        <v>22219257</v>
      </c>
      <c r="G19" s="309">
        <v>22219257</v>
      </c>
    </row>
    <row r="20" spans="1:7" ht="20.25" customHeight="1">
      <c r="A20" s="20"/>
      <c r="B20" s="21" t="s">
        <v>508</v>
      </c>
      <c r="C20" s="26"/>
      <c r="D20" s="417"/>
      <c r="E20" s="309">
        <v>487359</v>
      </c>
      <c r="F20" s="212"/>
      <c r="G20" s="212"/>
    </row>
    <row r="21" spans="1:7" ht="20.25" customHeight="1">
      <c r="A21" s="428"/>
      <c r="B21" s="345" t="s">
        <v>25</v>
      </c>
      <c r="C21" s="429">
        <v>32261780</v>
      </c>
      <c r="D21" s="350">
        <f>SUM(D18:D19)</f>
        <v>48438394</v>
      </c>
      <c r="E21" s="252">
        <v>48777533</v>
      </c>
      <c r="F21" s="252">
        <f>SUM(F18:F19)</f>
        <v>46748160</v>
      </c>
      <c r="G21" s="252">
        <f>SUM(G18:G19)</f>
        <v>46106785</v>
      </c>
    </row>
    <row r="22" spans="1:7" ht="20.25" customHeight="1">
      <c r="A22" s="16"/>
      <c r="B22" s="17" t="s">
        <v>26</v>
      </c>
      <c r="C22" s="19"/>
      <c r="D22" s="415"/>
      <c r="E22" s="212"/>
      <c r="F22" s="547"/>
      <c r="G22" s="547"/>
    </row>
    <row r="23" spans="1:7" s="28" customFormat="1" ht="20.25" customHeight="1">
      <c r="A23" s="20" t="s">
        <v>6</v>
      </c>
      <c r="B23" s="21" t="s">
        <v>27</v>
      </c>
      <c r="C23" s="26"/>
      <c r="D23" s="415"/>
      <c r="E23" s="309"/>
      <c r="F23" s="309"/>
      <c r="G23" s="309"/>
    </row>
    <row r="24" spans="1:7" ht="20.25" customHeight="1">
      <c r="A24" s="22" t="s">
        <v>8</v>
      </c>
      <c r="B24" s="23" t="s">
        <v>28</v>
      </c>
      <c r="C24" s="19">
        <v>10798000</v>
      </c>
      <c r="D24" s="415">
        <v>10274573</v>
      </c>
      <c r="E24" s="212">
        <v>10274573</v>
      </c>
      <c r="F24" s="212">
        <v>10899844</v>
      </c>
      <c r="G24" s="693">
        <v>9169193</v>
      </c>
    </row>
    <row r="25" spans="1:7" ht="20.25" customHeight="1">
      <c r="A25" s="22" t="s">
        <v>10</v>
      </c>
      <c r="B25" s="29" t="s">
        <v>29</v>
      </c>
      <c r="C25" s="19">
        <v>1804000</v>
      </c>
      <c r="D25" s="415">
        <v>1649407</v>
      </c>
      <c r="E25" s="212">
        <v>1649407</v>
      </c>
      <c r="F25" s="212">
        <v>1639401</v>
      </c>
      <c r="G25" s="693">
        <v>1455590</v>
      </c>
    </row>
    <row r="26" spans="1:7" ht="20.25" customHeight="1">
      <c r="A26" s="22" t="s">
        <v>12</v>
      </c>
      <c r="B26" s="23" t="s">
        <v>30</v>
      </c>
      <c r="C26" s="30">
        <v>6222362</v>
      </c>
      <c r="D26" s="418">
        <v>7262223</v>
      </c>
      <c r="E26" s="212">
        <v>6036333</v>
      </c>
      <c r="F26" s="212">
        <v>6379000</v>
      </c>
      <c r="G26" s="212">
        <v>6379000</v>
      </c>
    </row>
    <row r="27" spans="1:7" ht="20.25" customHeight="1">
      <c r="A27" s="31" t="s">
        <v>14</v>
      </c>
      <c r="B27" s="32" t="s">
        <v>31</v>
      </c>
      <c r="C27" s="33">
        <v>2108000</v>
      </c>
      <c r="D27" s="419">
        <v>2768292</v>
      </c>
      <c r="E27" s="212">
        <v>2768292</v>
      </c>
      <c r="F27" s="212">
        <v>1981000</v>
      </c>
      <c r="G27" s="693">
        <v>2050500</v>
      </c>
    </row>
    <row r="28" spans="1:7" ht="20.25" customHeight="1">
      <c r="A28" s="34" t="s">
        <v>16</v>
      </c>
      <c r="B28" s="35" t="s">
        <v>32</v>
      </c>
      <c r="C28" s="36">
        <v>346000</v>
      </c>
      <c r="D28" s="420">
        <v>464164</v>
      </c>
      <c r="E28" s="212">
        <v>464162</v>
      </c>
      <c r="F28" s="212">
        <v>1010000</v>
      </c>
      <c r="G28" s="212">
        <v>1010000</v>
      </c>
    </row>
    <row r="29" spans="1:7" ht="20.25" customHeight="1">
      <c r="A29" s="34" t="s">
        <v>33</v>
      </c>
      <c r="B29" s="35" t="s">
        <v>34</v>
      </c>
      <c r="C29" s="37">
        <v>2413000</v>
      </c>
      <c r="D29" s="395">
        <v>3894584</v>
      </c>
      <c r="E29" s="212">
        <v>2014027</v>
      </c>
      <c r="F29" s="212">
        <v>4051556</v>
      </c>
      <c r="G29" s="212">
        <v>4051556</v>
      </c>
    </row>
    <row r="30" spans="1:7" ht="20.25" customHeight="1">
      <c r="A30" s="34" t="s">
        <v>20</v>
      </c>
      <c r="B30" s="35" t="s">
        <v>35</v>
      </c>
      <c r="C30" s="37">
        <v>7326000</v>
      </c>
      <c r="D30" s="395">
        <v>21104833</v>
      </c>
      <c r="E30" s="212">
        <v>2431164</v>
      </c>
      <c r="F30" s="212">
        <v>20000000</v>
      </c>
      <c r="G30" s="212">
        <v>20000000</v>
      </c>
    </row>
    <row r="31" spans="1:7" ht="20.25" customHeight="1">
      <c r="A31" s="34" t="s">
        <v>36</v>
      </c>
      <c r="B31" s="35" t="s">
        <v>37</v>
      </c>
      <c r="C31" s="19">
        <v>700000</v>
      </c>
      <c r="D31" s="395">
        <v>475900</v>
      </c>
      <c r="E31" s="212">
        <v>475900</v>
      </c>
      <c r="F31" s="212">
        <v>200000</v>
      </c>
      <c r="G31" s="212">
        <v>200000</v>
      </c>
    </row>
    <row r="32" spans="1:7" ht="20.25" customHeight="1">
      <c r="A32" s="34" t="s">
        <v>377</v>
      </c>
      <c r="B32" s="35" t="s">
        <v>378</v>
      </c>
      <c r="C32" s="19">
        <v>100000</v>
      </c>
      <c r="D32" s="395">
        <v>100000</v>
      </c>
      <c r="E32" s="212"/>
      <c r="F32" s="212">
        <v>100000</v>
      </c>
      <c r="G32" s="212">
        <v>100000</v>
      </c>
    </row>
    <row r="33" spans="1:7" s="28" customFormat="1" ht="20.25" customHeight="1">
      <c r="A33" s="39"/>
      <c r="B33" s="17" t="s">
        <v>38</v>
      </c>
      <c r="C33" s="26"/>
      <c r="D33" s="307"/>
      <c r="E33" s="309"/>
      <c r="F33" s="309"/>
      <c r="G33" s="309"/>
    </row>
    <row r="34" spans="1:7" s="28" customFormat="1" ht="20.25" customHeight="1">
      <c r="A34" s="39" t="s">
        <v>23</v>
      </c>
      <c r="B34" s="17" t="s">
        <v>409</v>
      </c>
      <c r="C34" s="40">
        <v>444000</v>
      </c>
      <c r="D34" s="307">
        <v>444418</v>
      </c>
      <c r="E34" s="309">
        <v>444418</v>
      </c>
      <c r="F34" s="309">
        <v>487359</v>
      </c>
      <c r="G34" s="679">
        <v>1690946</v>
      </c>
    </row>
    <row r="35" spans="1:7" s="28" customFormat="1" ht="20.25" customHeight="1">
      <c r="A35" s="352"/>
      <c r="B35" s="423" t="s">
        <v>39</v>
      </c>
      <c r="C35" s="349">
        <v>32261780</v>
      </c>
      <c r="D35" s="413">
        <f>SUM(D24:D34)</f>
        <v>48438394</v>
      </c>
      <c r="E35" s="424">
        <f>SUM(E24:E34)</f>
        <v>26558276</v>
      </c>
      <c r="F35" s="424">
        <f>SUM(F24:F34)</f>
        <v>46748160</v>
      </c>
      <c r="G35" s="424">
        <f>SUM(G24:G34)</f>
        <v>46106785</v>
      </c>
    </row>
    <row r="37" ht="15.75">
      <c r="C37" s="42"/>
    </row>
  </sheetData>
  <sheetProtection selectLockedCells="1" selectUnlockedCells="1"/>
  <mergeCells count="1">
    <mergeCell ref="A4:D4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34"/>
  <sheetViews>
    <sheetView view="pageBreakPreview" zoomScale="60" workbookViewId="0" topLeftCell="A1">
      <selection activeCell="A41" sqref="A41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1.875" style="0" customWidth="1"/>
    <col min="10" max="10" width="15.25390625" style="0" customWidth="1"/>
  </cols>
  <sheetData>
    <row r="3" ht="12.75">
      <c r="H3" t="s">
        <v>605</v>
      </c>
    </row>
    <row r="6" spans="2:10" ht="12.75">
      <c r="B6" s="630" t="s">
        <v>589</v>
      </c>
      <c r="C6" s="630"/>
      <c r="D6" s="630"/>
      <c r="E6" s="630"/>
      <c r="F6" s="630"/>
      <c r="G6" s="630"/>
      <c r="H6" s="630"/>
      <c r="I6" s="279"/>
      <c r="J6" s="279"/>
    </row>
    <row r="7" spans="2:10" ht="12.75">
      <c r="B7" s="279"/>
      <c r="C7" s="279"/>
      <c r="D7" s="279"/>
      <c r="E7" s="279"/>
      <c r="F7" s="279"/>
      <c r="G7" s="279"/>
      <c r="H7" s="279"/>
      <c r="I7" s="279"/>
      <c r="J7" s="279"/>
    </row>
    <row r="8" spans="2:10" ht="12.75">
      <c r="B8" s="279"/>
      <c r="C8" s="279"/>
      <c r="D8" s="279"/>
      <c r="E8" s="279"/>
      <c r="F8" s="279"/>
      <c r="G8" s="279"/>
      <c r="H8" s="279"/>
      <c r="I8" s="279"/>
      <c r="J8" s="279"/>
    </row>
    <row r="9" spans="2:10" ht="12.75">
      <c r="B9" s="279"/>
      <c r="C9" s="279"/>
      <c r="D9" s="279"/>
      <c r="E9" s="279"/>
      <c r="F9" s="279"/>
      <c r="G9" s="279"/>
      <c r="H9" s="279"/>
      <c r="I9" s="279"/>
      <c r="J9" s="279"/>
    </row>
    <row r="10" spans="2:10" ht="12.75">
      <c r="B10" s="279"/>
      <c r="C10" s="279"/>
      <c r="D10" s="279"/>
      <c r="E10" s="279"/>
      <c r="F10" s="279"/>
      <c r="G10" s="279"/>
      <c r="H10" s="279"/>
      <c r="I10" s="279"/>
      <c r="J10" s="279"/>
    </row>
    <row r="11" spans="2:10" ht="12.75">
      <c r="B11" s="279"/>
      <c r="C11" s="279"/>
      <c r="D11" s="279"/>
      <c r="E11" s="279"/>
      <c r="F11" s="279"/>
      <c r="G11" s="279"/>
      <c r="H11" s="279"/>
      <c r="I11" s="279"/>
      <c r="J11" s="279"/>
    </row>
    <row r="12" spans="2:10" ht="12.75">
      <c r="B12" s="279" t="s">
        <v>3</v>
      </c>
      <c r="C12" s="279" t="s">
        <v>562</v>
      </c>
      <c r="D12" s="279" t="s">
        <v>563</v>
      </c>
      <c r="E12" s="279" t="s">
        <v>564</v>
      </c>
      <c r="F12" s="279"/>
      <c r="G12" s="279"/>
      <c r="H12" s="279"/>
      <c r="I12" s="279"/>
      <c r="J12" s="279"/>
    </row>
    <row r="13" spans="2:10" ht="12.75">
      <c r="B13" s="279" t="s">
        <v>565</v>
      </c>
      <c r="C13" s="279" t="s">
        <v>565</v>
      </c>
      <c r="D13" s="279" t="s">
        <v>565</v>
      </c>
      <c r="E13" s="279" t="s">
        <v>565</v>
      </c>
      <c r="F13" s="279"/>
      <c r="G13" s="279"/>
      <c r="H13" s="279"/>
      <c r="I13" s="279"/>
      <c r="J13" s="279"/>
    </row>
    <row r="14" spans="2:10" ht="12.75">
      <c r="B14" s="279"/>
      <c r="C14" s="279" t="s">
        <v>129</v>
      </c>
      <c r="D14" s="279" t="s">
        <v>565</v>
      </c>
      <c r="E14" s="279" t="s">
        <v>134</v>
      </c>
      <c r="F14" s="279"/>
      <c r="G14" s="279"/>
      <c r="H14" s="279"/>
      <c r="I14" s="279"/>
      <c r="J14" s="279"/>
    </row>
    <row r="15" spans="2:10" ht="12.75">
      <c r="B15" s="279"/>
      <c r="C15" s="279"/>
      <c r="D15" s="279"/>
      <c r="E15" s="279"/>
      <c r="F15" s="279"/>
      <c r="G15" s="279"/>
      <c r="H15" s="279"/>
      <c r="I15" s="279"/>
      <c r="J15" s="279"/>
    </row>
    <row r="19" ht="12.75">
      <c r="I19" t="s">
        <v>606</v>
      </c>
    </row>
    <row r="20" spans="2:10" ht="18.75">
      <c r="B20" s="711" t="s">
        <v>590</v>
      </c>
      <c r="C20" s="711"/>
      <c r="D20" s="711"/>
      <c r="E20" s="711"/>
      <c r="F20" s="711"/>
      <c r="G20" s="711"/>
      <c r="H20" s="711"/>
      <c r="I20" s="711"/>
      <c r="J20" s="711"/>
    </row>
    <row r="21" spans="2:10" ht="15.75">
      <c r="B21" s="624"/>
      <c r="C21" s="64"/>
      <c r="D21" s="64"/>
      <c r="E21" s="64"/>
      <c r="F21" s="64"/>
      <c r="G21" s="64"/>
      <c r="H21" s="64"/>
      <c r="I21" s="64"/>
      <c r="J21" s="65" t="s">
        <v>430</v>
      </c>
    </row>
    <row r="22" spans="2:10" ht="15.75">
      <c r="B22" s="738" t="s">
        <v>3</v>
      </c>
      <c r="C22" s="738" t="s">
        <v>566</v>
      </c>
      <c r="D22" s="739" t="s">
        <v>567</v>
      </c>
      <c r="E22" s="739"/>
      <c r="F22" s="739"/>
      <c r="G22" s="739" t="s">
        <v>568</v>
      </c>
      <c r="H22" s="739"/>
      <c r="I22" s="739"/>
      <c r="J22" s="529" t="s">
        <v>129</v>
      </c>
    </row>
    <row r="23" spans="2:10" ht="31.5">
      <c r="B23" s="738"/>
      <c r="C23" s="738"/>
      <c r="D23" s="539" t="s">
        <v>138</v>
      </c>
      <c r="E23" s="539" t="s">
        <v>569</v>
      </c>
      <c r="F23" s="539" t="s">
        <v>570</v>
      </c>
      <c r="G23" s="539" t="s">
        <v>138</v>
      </c>
      <c r="H23" s="539" t="s">
        <v>571</v>
      </c>
      <c r="I23" s="539" t="s">
        <v>572</v>
      </c>
      <c r="J23" s="539" t="s">
        <v>573</v>
      </c>
    </row>
    <row r="24" spans="2:10" ht="15.75">
      <c r="B24" s="51" t="s">
        <v>6</v>
      </c>
      <c r="C24" s="59" t="s">
        <v>574</v>
      </c>
      <c r="D24" s="625"/>
      <c r="E24" s="625"/>
      <c r="F24" s="625"/>
      <c r="G24" s="625"/>
      <c r="H24" s="625"/>
      <c r="I24" s="625"/>
      <c r="J24" s="625"/>
    </row>
    <row r="25" spans="2:10" ht="15.75">
      <c r="B25" s="51" t="s">
        <v>8</v>
      </c>
      <c r="C25" s="59" t="s">
        <v>575</v>
      </c>
      <c r="D25" s="34" t="s">
        <v>576</v>
      </c>
      <c r="E25" s="34" t="s">
        <v>134</v>
      </c>
      <c r="F25" s="34" t="s">
        <v>577</v>
      </c>
      <c r="G25" s="34" t="s">
        <v>135</v>
      </c>
      <c r="H25" s="34" t="s">
        <v>135</v>
      </c>
      <c r="I25" s="34" t="s">
        <v>134</v>
      </c>
      <c r="J25" s="34" t="s">
        <v>134</v>
      </c>
    </row>
    <row r="26" spans="2:10" ht="31.5">
      <c r="B26" s="51" t="s">
        <v>10</v>
      </c>
      <c r="C26" s="141" t="s">
        <v>578</v>
      </c>
      <c r="D26" s="34" t="s">
        <v>579</v>
      </c>
      <c r="E26" s="34" t="s">
        <v>135</v>
      </c>
      <c r="F26" s="34" t="s">
        <v>135</v>
      </c>
      <c r="G26" s="34" t="s">
        <v>135</v>
      </c>
      <c r="H26" s="34" t="s">
        <v>135</v>
      </c>
      <c r="I26" s="34" t="s">
        <v>135</v>
      </c>
      <c r="J26" s="34" t="s">
        <v>135</v>
      </c>
    </row>
    <row r="27" spans="2:10" ht="15.75">
      <c r="B27" s="51" t="s">
        <v>12</v>
      </c>
      <c r="C27" s="59" t="s">
        <v>580</v>
      </c>
      <c r="D27" s="34" t="s">
        <v>134</v>
      </c>
      <c r="E27" s="34" t="s">
        <v>135</v>
      </c>
      <c r="F27" s="34" t="s">
        <v>134</v>
      </c>
      <c r="G27" s="34" t="s">
        <v>134</v>
      </c>
      <c r="H27" s="34" t="s">
        <v>134</v>
      </c>
      <c r="I27" s="34" t="s">
        <v>134</v>
      </c>
      <c r="J27" s="34" t="s">
        <v>134</v>
      </c>
    </row>
    <row r="28" spans="2:10" ht="63">
      <c r="B28" s="51" t="s">
        <v>114</v>
      </c>
      <c r="C28" s="59" t="s">
        <v>581</v>
      </c>
      <c r="D28" s="626" t="s">
        <v>582</v>
      </c>
      <c r="E28" s="626" t="s">
        <v>583</v>
      </c>
      <c r="F28" s="34"/>
      <c r="G28" s="626" t="s">
        <v>584</v>
      </c>
      <c r="H28" s="34"/>
      <c r="I28" s="34"/>
      <c r="J28" s="34"/>
    </row>
    <row r="29" spans="2:10" ht="45">
      <c r="B29" s="51" t="s">
        <v>23</v>
      </c>
      <c r="C29" s="627" t="s">
        <v>585</v>
      </c>
      <c r="D29" s="628" t="s">
        <v>577</v>
      </c>
      <c r="E29" s="628" t="s">
        <v>565</v>
      </c>
      <c r="F29" s="629" t="s">
        <v>565</v>
      </c>
      <c r="G29" s="629" t="s">
        <v>565</v>
      </c>
      <c r="H29" s="629" t="s">
        <v>565</v>
      </c>
      <c r="I29" s="629" t="s">
        <v>565</v>
      </c>
      <c r="J29" s="629" t="s">
        <v>135</v>
      </c>
    </row>
    <row r="30" spans="2:10" ht="31.5">
      <c r="B30" s="51" t="s">
        <v>52</v>
      </c>
      <c r="C30" s="141" t="s">
        <v>586</v>
      </c>
      <c r="D30" s="628" t="s">
        <v>577</v>
      </c>
      <c r="E30" s="628" t="s">
        <v>565</v>
      </c>
      <c r="F30" s="629" t="s">
        <v>565</v>
      </c>
      <c r="G30" s="629" t="s">
        <v>565</v>
      </c>
      <c r="H30" s="629" t="s">
        <v>565</v>
      </c>
      <c r="I30" s="629" t="s">
        <v>565</v>
      </c>
      <c r="J30" s="629" t="s">
        <v>135</v>
      </c>
    </row>
    <row r="31" spans="2:10" ht="60">
      <c r="B31" s="51" t="s">
        <v>89</v>
      </c>
      <c r="C31" s="627" t="s">
        <v>587</v>
      </c>
      <c r="D31" s="628" t="s">
        <v>577</v>
      </c>
      <c r="E31" s="628" t="s">
        <v>565</v>
      </c>
      <c r="F31" s="629" t="s">
        <v>565</v>
      </c>
      <c r="G31" s="629" t="s">
        <v>565</v>
      </c>
      <c r="H31" s="629" t="s">
        <v>565</v>
      </c>
      <c r="I31" s="629" t="s">
        <v>565</v>
      </c>
      <c r="J31" s="629" t="s">
        <v>135</v>
      </c>
    </row>
    <row r="32" spans="2:10" ht="47.25">
      <c r="B32" s="51" t="s">
        <v>70</v>
      </c>
      <c r="C32" s="141" t="s">
        <v>588</v>
      </c>
      <c r="D32" s="628" t="s">
        <v>577</v>
      </c>
      <c r="E32" s="628" t="s">
        <v>565</v>
      </c>
      <c r="F32" s="629" t="s">
        <v>565</v>
      </c>
      <c r="G32" s="629" t="s">
        <v>565</v>
      </c>
      <c r="H32" s="629" t="s">
        <v>565</v>
      </c>
      <c r="I32" s="629" t="s">
        <v>565</v>
      </c>
      <c r="J32" s="629" t="s">
        <v>135</v>
      </c>
    </row>
    <row r="33" spans="2:10" ht="15.75">
      <c r="B33" s="51"/>
      <c r="C33" s="40" t="s">
        <v>129</v>
      </c>
      <c r="D33" s="628" t="s">
        <v>577</v>
      </c>
      <c r="E33" s="628" t="s">
        <v>565</v>
      </c>
      <c r="F33" s="39"/>
      <c r="G33" s="34" t="s">
        <v>134</v>
      </c>
      <c r="H33" s="34" t="s">
        <v>134</v>
      </c>
      <c r="I33" s="39"/>
      <c r="J33" s="39"/>
    </row>
    <row r="34" spans="2:10" ht="15.75">
      <c r="B34" s="624"/>
      <c r="C34" s="64"/>
      <c r="D34" s="64"/>
      <c r="E34" s="64"/>
      <c r="F34" s="64"/>
      <c r="G34" s="64"/>
      <c r="H34" s="64"/>
      <c r="I34" s="64"/>
      <c r="J34" s="64"/>
    </row>
  </sheetData>
  <sheetProtection/>
  <mergeCells count="5">
    <mergeCell ref="B20:J20"/>
    <mergeCell ref="B22:B23"/>
    <mergeCell ref="C22:C23"/>
    <mergeCell ref="D22:F22"/>
    <mergeCell ref="G22:I22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44.375" style="42" customWidth="1"/>
    <col min="4" max="4" width="0" style="42" hidden="1" customWidth="1"/>
    <col min="5" max="9" width="11.375" style="3" customWidth="1"/>
    <col min="10" max="16384" width="9.125" style="46" customWidth="1"/>
  </cols>
  <sheetData>
    <row r="1" spans="1:9" ht="16.5">
      <c r="A1" s="64"/>
      <c r="B1" s="64"/>
      <c r="C1" s="62"/>
      <c r="D1" s="62"/>
      <c r="E1" s="8"/>
      <c r="G1" s="3" t="s">
        <v>592</v>
      </c>
      <c r="H1" s="276"/>
      <c r="I1" s="276"/>
    </row>
    <row r="2" spans="1:9" ht="16.5">
      <c r="A2" s="64"/>
      <c r="B2" s="64"/>
      <c r="C2" s="62"/>
      <c r="D2" s="62"/>
      <c r="E2" s="8"/>
      <c r="H2" s="8"/>
      <c r="I2" s="8"/>
    </row>
    <row r="3" spans="1:9" ht="45.75" customHeight="1">
      <c r="A3" s="742" t="s">
        <v>184</v>
      </c>
      <c r="B3" s="742"/>
      <c r="C3" s="742"/>
      <c r="D3" s="742"/>
      <c r="E3" s="742"/>
      <c r="F3" s="742"/>
      <c r="G3" s="742"/>
      <c r="H3" s="742"/>
      <c r="I3" s="651"/>
    </row>
    <row r="4" spans="1:9" ht="19.5" customHeight="1">
      <c r="A4" s="64"/>
      <c r="B4" s="64"/>
      <c r="C4" s="148" t="s">
        <v>477</v>
      </c>
      <c r="D4" s="148"/>
      <c r="E4" s="65"/>
      <c r="H4" s="65" t="s">
        <v>2</v>
      </c>
      <c r="I4" s="65"/>
    </row>
    <row r="5" spans="1:9" s="132" customFormat="1" ht="63" customHeight="1">
      <c r="A5" s="143" t="s">
        <v>145</v>
      </c>
      <c r="B5" s="143" t="s">
        <v>202</v>
      </c>
      <c r="C5" s="743" t="s">
        <v>4</v>
      </c>
      <c r="D5" s="743"/>
      <c r="E5" s="13" t="s">
        <v>393</v>
      </c>
      <c r="F5" s="13" t="s">
        <v>431</v>
      </c>
      <c r="G5" s="14" t="s">
        <v>478</v>
      </c>
      <c r="H5" s="134" t="s">
        <v>479</v>
      </c>
      <c r="I5" s="663" t="s">
        <v>607</v>
      </c>
    </row>
    <row r="6" spans="1:10" s="132" customFormat="1" ht="60" customHeight="1">
      <c r="A6" s="57" t="s">
        <v>8</v>
      </c>
      <c r="B6" s="254" t="s">
        <v>273</v>
      </c>
      <c r="C6" s="244" t="s">
        <v>274</v>
      </c>
      <c r="D6" s="244"/>
      <c r="E6" s="335">
        <v>10675000</v>
      </c>
      <c r="F6" s="336">
        <v>10582200</v>
      </c>
      <c r="G6" s="337">
        <v>10431372</v>
      </c>
      <c r="H6" s="335">
        <v>9312006</v>
      </c>
      <c r="I6" s="664">
        <v>7345465</v>
      </c>
      <c r="J6" s="149"/>
    </row>
    <row r="7" spans="1:10" s="132" customFormat="1" ht="60" customHeight="1">
      <c r="A7" s="187" t="s">
        <v>10</v>
      </c>
      <c r="B7" s="255" t="s">
        <v>273</v>
      </c>
      <c r="C7" s="245" t="s">
        <v>277</v>
      </c>
      <c r="D7" s="245"/>
      <c r="E7" s="211"/>
      <c r="F7" s="338">
        <v>104400</v>
      </c>
      <c r="G7" s="211">
        <v>104400</v>
      </c>
      <c r="H7" s="662"/>
      <c r="I7" s="664">
        <v>69500</v>
      </c>
      <c r="J7" s="149"/>
    </row>
    <row r="8" spans="1:10" s="132" customFormat="1" ht="60" customHeight="1">
      <c r="A8" s="114"/>
      <c r="B8" s="339"/>
      <c r="C8" s="340"/>
      <c r="D8" s="340"/>
      <c r="E8" s="341"/>
      <c r="F8" s="342"/>
      <c r="G8" s="341"/>
      <c r="H8" s="341"/>
      <c r="I8" s="341"/>
      <c r="J8" s="149"/>
    </row>
    <row r="9" spans="1:9" ht="16.5">
      <c r="A9" s="64"/>
      <c r="B9" s="64"/>
      <c r="C9" s="62"/>
      <c r="D9" s="62"/>
      <c r="E9" s="64"/>
      <c r="H9" s="277" t="s">
        <v>593</v>
      </c>
      <c r="I9" s="277"/>
    </row>
    <row r="10" spans="1:10" ht="30" customHeight="1">
      <c r="A10" s="744" t="s">
        <v>485</v>
      </c>
      <c r="B10" s="744"/>
      <c r="C10" s="744"/>
      <c r="D10" s="744"/>
      <c r="E10" s="744"/>
      <c r="F10" s="744"/>
      <c r="G10" s="744"/>
      <c r="H10" s="744"/>
      <c r="I10" s="652"/>
      <c r="J10" s="204"/>
    </row>
    <row r="11" spans="1:10" ht="30" customHeight="1">
      <c r="A11" s="744"/>
      <c r="B11" s="744"/>
      <c r="C11" s="744"/>
      <c r="D11" s="744"/>
      <c r="E11" s="744"/>
      <c r="F11" s="744"/>
      <c r="G11" s="744"/>
      <c r="H11" s="744"/>
      <c r="I11" s="652"/>
      <c r="J11" s="204"/>
    </row>
    <row r="12" spans="1:10" ht="49.5" customHeight="1">
      <c r="A12" s="205" t="s">
        <v>145</v>
      </c>
      <c r="B12" s="205" t="s">
        <v>202</v>
      </c>
      <c r="C12" s="252" t="s">
        <v>4</v>
      </c>
      <c r="D12" s="252"/>
      <c r="E12" s="253" t="s">
        <v>393</v>
      </c>
      <c r="F12" s="332" t="s">
        <v>431</v>
      </c>
      <c r="G12" s="332" t="s">
        <v>480</v>
      </c>
      <c r="H12" s="333" t="s">
        <v>463</v>
      </c>
      <c r="I12" s="663" t="s">
        <v>607</v>
      </c>
      <c r="J12" s="192"/>
    </row>
    <row r="13" spans="1:9" ht="49.5" customHeight="1">
      <c r="A13" s="233" t="s">
        <v>8</v>
      </c>
      <c r="B13" s="177" t="s">
        <v>275</v>
      </c>
      <c r="C13" s="212" t="s">
        <v>276</v>
      </c>
      <c r="D13" s="212"/>
      <c r="E13" s="176"/>
      <c r="F13" s="233"/>
      <c r="G13" s="233"/>
      <c r="H13" s="176"/>
      <c r="I13" s="176"/>
    </row>
    <row r="14" spans="1:9" ht="49.5" customHeight="1">
      <c r="A14" s="233" t="s">
        <v>10</v>
      </c>
      <c r="B14" s="177" t="s">
        <v>275</v>
      </c>
      <c r="C14" s="212" t="s">
        <v>481</v>
      </c>
      <c r="D14" s="212"/>
      <c r="E14" s="176"/>
      <c r="F14" s="233">
        <v>12912411</v>
      </c>
      <c r="G14" s="233">
        <v>12912411</v>
      </c>
      <c r="H14" s="176"/>
      <c r="I14" s="176"/>
    </row>
    <row r="15" spans="1:9" ht="49.5" customHeight="1">
      <c r="A15" s="233" t="s">
        <v>12</v>
      </c>
      <c r="B15" s="177" t="s">
        <v>448</v>
      </c>
      <c r="C15" s="212" t="s">
        <v>482</v>
      </c>
      <c r="D15" s="212"/>
      <c r="E15" s="176"/>
      <c r="F15" s="233">
        <v>1481584</v>
      </c>
      <c r="G15" s="233">
        <v>1481584</v>
      </c>
      <c r="H15" s="176"/>
      <c r="I15" s="176"/>
    </row>
    <row r="16" spans="1:9" ht="49.5" customHeight="1">
      <c r="A16" s="713" t="s">
        <v>449</v>
      </c>
      <c r="B16" s="714"/>
      <c r="C16" s="248" t="s">
        <v>280</v>
      </c>
      <c r="D16" s="246"/>
      <c r="E16" s="247"/>
      <c r="F16" s="326">
        <f>SUM(F14:F15)</f>
        <v>14393995</v>
      </c>
      <c r="G16" s="326">
        <f>SUM(G14:G15)</f>
        <v>14393995</v>
      </c>
      <c r="H16" s="326"/>
      <c r="I16" s="649"/>
    </row>
    <row r="17" spans="1:9" ht="49.5" customHeight="1">
      <c r="A17" s="740" t="s">
        <v>483</v>
      </c>
      <c r="B17" s="741"/>
      <c r="C17" s="741"/>
      <c r="D17" s="741"/>
      <c r="E17" s="741"/>
      <c r="F17" s="741"/>
      <c r="G17" s="741"/>
      <c r="H17" s="741"/>
      <c r="I17" s="650"/>
    </row>
    <row r="18" ht="15">
      <c r="H18" s="3" t="s">
        <v>444</v>
      </c>
    </row>
    <row r="19" spans="1:9" ht="49.5" customHeight="1">
      <c r="A19" s="249" t="s">
        <v>145</v>
      </c>
      <c r="B19" s="249" t="s">
        <v>202</v>
      </c>
      <c r="C19" s="250" t="s">
        <v>4</v>
      </c>
      <c r="D19" s="250"/>
      <c r="E19" s="251" t="s">
        <v>393</v>
      </c>
      <c r="F19" s="251" t="s">
        <v>431</v>
      </c>
      <c r="G19" s="251" t="s">
        <v>484</v>
      </c>
      <c r="H19" s="251" t="s">
        <v>479</v>
      </c>
      <c r="I19" s="663" t="s">
        <v>607</v>
      </c>
    </row>
    <row r="20" spans="1:9" ht="49.5" customHeight="1">
      <c r="A20" s="232" t="s">
        <v>8</v>
      </c>
      <c r="B20" s="177" t="s">
        <v>281</v>
      </c>
      <c r="C20" s="334" t="s">
        <v>278</v>
      </c>
      <c r="D20" s="309"/>
      <c r="E20" s="259">
        <v>700000</v>
      </c>
      <c r="F20" s="259">
        <v>475900</v>
      </c>
      <c r="G20" s="259">
        <v>475900</v>
      </c>
      <c r="H20" s="259">
        <v>200000</v>
      </c>
      <c r="I20" s="259">
        <v>200000</v>
      </c>
    </row>
  </sheetData>
  <sheetProtection selectLockedCells="1" selectUnlockedCells="1"/>
  <mergeCells count="5">
    <mergeCell ref="A17:H17"/>
    <mergeCell ref="A3:H3"/>
    <mergeCell ref="C5:D5"/>
    <mergeCell ref="A10:H11"/>
    <mergeCell ref="A16:B16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60" zoomScalePageLayoutView="0" workbookViewId="0" topLeftCell="A1">
      <selection activeCell="I1" sqref="I1:I16384"/>
    </sheetView>
  </sheetViews>
  <sheetFormatPr defaultColWidth="7.875" defaultRowHeight="12.75"/>
  <cols>
    <col min="1" max="2" width="5.875" style="152" customWidth="1"/>
    <col min="3" max="3" width="45.125" style="42" customWidth="1"/>
    <col min="4" max="4" width="12.00390625" style="42" customWidth="1"/>
    <col min="5" max="5" width="12.125" style="56" customWidth="1"/>
    <col min="6" max="6" width="13.625" style="56" customWidth="1"/>
    <col min="7" max="7" width="11.625" style="42" customWidth="1"/>
    <col min="8" max="8" width="7.875" style="56" hidden="1" customWidth="1"/>
    <col min="9" max="250" width="7.875" style="56" customWidth="1"/>
  </cols>
  <sheetData>
    <row r="1" spans="4:7" ht="15">
      <c r="D1" s="10"/>
      <c r="G1" s="10" t="s">
        <v>513</v>
      </c>
    </row>
    <row r="2" spans="4:7" ht="15">
      <c r="D2" s="10"/>
      <c r="G2" s="10"/>
    </row>
    <row r="3" spans="1:7" ht="38.25" customHeight="1">
      <c r="A3" s="751" t="s">
        <v>486</v>
      </c>
      <c r="B3" s="751"/>
      <c r="C3" s="751"/>
      <c r="D3" s="751"/>
      <c r="E3" s="751"/>
      <c r="F3" s="751"/>
      <c r="G3" s="751"/>
    </row>
    <row r="4" spans="3:7" ht="15.75">
      <c r="C4" s="153"/>
      <c r="D4" s="128"/>
      <c r="G4" s="128" t="s">
        <v>430</v>
      </c>
    </row>
    <row r="5" spans="1:7" s="154" customFormat="1" ht="50.25" customHeight="1">
      <c r="A5" s="143" t="s">
        <v>145</v>
      </c>
      <c r="B5" s="143" t="s">
        <v>202</v>
      </c>
      <c r="C5" s="12" t="s">
        <v>4</v>
      </c>
      <c r="D5" s="13" t="s">
        <v>432</v>
      </c>
      <c r="E5" s="13" t="s">
        <v>431</v>
      </c>
      <c r="F5" s="14" t="s">
        <v>487</v>
      </c>
      <c r="G5" s="15" t="s">
        <v>463</v>
      </c>
    </row>
    <row r="6" spans="1:7" s="154" customFormat="1" ht="37.5" customHeight="1">
      <c r="A6" s="752" t="s">
        <v>146</v>
      </c>
      <c r="B6" s="752"/>
      <c r="C6" s="752"/>
      <c r="D6" s="155"/>
      <c r="E6" s="155"/>
      <c r="F6" s="156"/>
      <c r="G6" s="157"/>
    </row>
    <row r="7" spans="1:7" ht="39.75" customHeight="1">
      <c r="A7" s="31" t="s">
        <v>172</v>
      </c>
      <c r="B7" s="254" t="s">
        <v>285</v>
      </c>
      <c r="C7" s="256" t="s">
        <v>451</v>
      </c>
      <c r="D7" s="161">
        <v>162000</v>
      </c>
      <c r="E7" s="161">
        <v>180145</v>
      </c>
      <c r="F7" s="161">
        <v>180895</v>
      </c>
      <c r="G7" s="58">
        <v>190000</v>
      </c>
    </row>
    <row r="8" spans="1:7" ht="30" customHeight="1">
      <c r="A8" s="34" t="s">
        <v>186</v>
      </c>
      <c r="B8" s="39" t="s">
        <v>285</v>
      </c>
      <c r="C8" s="160" t="s">
        <v>174</v>
      </c>
      <c r="D8" s="150">
        <v>11000</v>
      </c>
      <c r="E8" s="150">
        <v>11000</v>
      </c>
      <c r="F8" s="150">
        <v>10250</v>
      </c>
      <c r="G8" s="37">
        <v>11000</v>
      </c>
    </row>
    <row r="9" spans="1:12" ht="39.75" customHeight="1">
      <c r="A9" s="34" t="s">
        <v>173</v>
      </c>
      <c r="B9" s="39" t="s">
        <v>285</v>
      </c>
      <c r="C9" s="208" t="s">
        <v>188</v>
      </c>
      <c r="D9" s="150">
        <v>70000</v>
      </c>
      <c r="E9" s="150">
        <v>70000</v>
      </c>
      <c r="F9" s="150">
        <v>70000</v>
      </c>
      <c r="G9" s="37">
        <v>70000</v>
      </c>
      <c r="L9" s="56" t="s">
        <v>187</v>
      </c>
    </row>
    <row r="10" spans="1:7" ht="33.75" customHeight="1">
      <c r="A10" s="34" t="s">
        <v>181</v>
      </c>
      <c r="B10" s="39" t="s">
        <v>285</v>
      </c>
      <c r="C10" s="159" t="s">
        <v>488</v>
      </c>
      <c r="D10" s="150"/>
      <c r="E10" s="150"/>
      <c r="F10" s="150"/>
      <c r="G10" s="37">
        <v>600000</v>
      </c>
    </row>
    <row r="11" spans="1:7" ht="33.75" customHeight="1">
      <c r="A11" s="34" t="s">
        <v>16</v>
      </c>
      <c r="B11" s="39" t="s">
        <v>285</v>
      </c>
      <c r="C11" s="159" t="s">
        <v>445</v>
      </c>
      <c r="D11" s="150"/>
      <c r="E11" s="150">
        <v>60000</v>
      </c>
      <c r="F11" s="150">
        <v>60000</v>
      </c>
      <c r="G11" s="37"/>
    </row>
    <row r="12" spans="1:7" ht="30" customHeight="1">
      <c r="A12" s="753" t="s">
        <v>129</v>
      </c>
      <c r="B12" s="753"/>
      <c r="C12" s="753"/>
      <c r="D12" s="27">
        <v>245000</v>
      </c>
      <c r="E12" s="27">
        <f>SUM(E7:E11)</f>
        <v>321145</v>
      </c>
      <c r="F12" s="27">
        <f>SUM(F7:F11)</f>
        <v>321145</v>
      </c>
      <c r="G12" s="27">
        <f>SUM(G7:G11)</f>
        <v>871000</v>
      </c>
    </row>
    <row r="13" spans="1:16" ht="30" customHeight="1">
      <c r="A13" s="754" t="s">
        <v>282</v>
      </c>
      <c r="B13" s="754"/>
      <c r="C13" s="754"/>
      <c r="D13" s="162"/>
      <c r="E13" s="162"/>
      <c r="F13" s="163"/>
      <c r="G13" s="164"/>
      <c r="P13" s="56" t="s">
        <v>187</v>
      </c>
    </row>
    <row r="14" spans="1:7" ht="30" customHeight="1">
      <c r="A14" s="158">
        <v>6</v>
      </c>
      <c r="B14" s="258" t="s">
        <v>401</v>
      </c>
      <c r="C14" s="160" t="s">
        <v>284</v>
      </c>
      <c r="D14" s="150">
        <v>48000</v>
      </c>
      <c r="E14" s="150">
        <v>48000</v>
      </c>
      <c r="F14" s="150">
        <v>46204</v>
      </c>
      <c r="G14" s="164">
        <v>47000</v>
      </c>
    </row>
    <row r="15" spans="1:7" ht="30" customHeight="1">
      <c r="A15" s="158">
        <v>7</v>
      </c>
      <c r="B15" s="258" t="s">
        <v>401</v>
      </c>
      <c r="C15" s="160" t="s">
        <v>450</v>
      </c>
      <c r="D15" s="150">
        <v>53000</v>
      </c>
      <c r="E15" s="150">
        <v>89894</v>
      </c>
      <c r="F15" s="150">
        <v>91688</v>
      </c>
      <c r="G15" s="37">
        <v>92000</v>
      </c>
    </row>
    <row r="16" spans="1:7" s="154" customFormat="1" ht="30" customHeight="1">
      <c r="A16" s="750" t="s">
        <v>129</v>
      </c>
      <c r="B16" s="750"/>
      <c r="C16" s="750"/>
      <c r="D16" s="257">
        <v>101000</v>
      </c>
      <c r="E16" s="257">
        <v>137894</v>
      </c>
      <c r="F16" s="257">
        <v>137892</v>
      </c>
      <c r="G16" s="257">
        <f>SUM(G14:G15)</f>
        <v>139000</v>
      </c>
    </row>
    <row r="17" spans="1:7" ht="30" customHeight="1">
      <c r="A17" s="755" t="s">
        <v>226</v>
      </c>
      <c r="B17" s="755"/>
      <c r="C17" s="535" t="s">
        <v>286</v>
      </c>
      <c r="D17" s="535">
        <v>346000</v>
      </c>
      <c r="E17" s="535">
        <v>464164</v>
      </c>
      <c r="F17" s="535">
        <v>464162</v>
      </c>
      <c r="G17" s="535">
        <f>SUM(G16+G12)</f>
        <v>1010000</v>
      </c>
    </row>
    <row r="18" spans="1:7" ht="16.5">
      <c r="A18" s="165"/>
      <c r="B18" s="165"/>
      <c r="C18" s="62"/>
      <c r="D18" s="62"/>
      <c r="G18" s="42" t="s">
        <v>430</v>
      </c>
    </row>
    <row r="19" spans="1:7" ht="45">
      <c r="A19" s="209" t="s">
        <v>145</v>
      </c>
      <c r="B19" s="209"/>
      <c r="C19" s="210" t="s">
        <v>4</v>
      </c>
      <c r="D19" s="15" t="s">
        <v>393</v>
      </c>
      <c r="E19" s="15" t="s">
        <v>431</v>
      </c>
      <c r="F19" s="134" t="s">
        <v>474</v>
      </c>
      <c r="G19" s="15" t="s">
        <v>454</v>
      </c>
    </row>
    <row r="20" spans="1:7" ht="30" customHeight="1">
      <c r="A20" s="211">
        <v>1</v>
      </c>
      <c r="B20" s="259" t="s">
        <v>287</v>
      </c>
      <c r="C20" s="213" t="s">
        <v>288</v>
      </c>
      <c r="D20" s="212">
        <v>700000</v>
      </c>
      <c r="E20" s="212">
        <v>700000</v>
      </c>
      <c r="F20" s="212">
        <v>402450</v>
      </c>
      <c r="G20" s="212">
        <v>200000</v>
      </c>
    </row>
    <row r="21" spans="1:8" ht="30" customHeight="1">
      <c r="A21" s="211">
        <v>2</v>
      </c>
      <c r="B21" s="211"/>
      <c r="C21" s="212" t="s">
        <v>189</v>
      </c>
      <c r="D21" s="212"/>
      <c r="E21" s="343"/>
      <c r="F21" s="212"/>
      <c r="G21" s="212"/>
      <c r="H21" s="166"/>
    </row>
    <row r="22" spans="1:7" ht="30" customHeight="1">
      <c r="A22" s="748" t="s">
        <v>287</v>
      </c>
      <c r="B22" s="749"/>
      <c r="C22" s="252" t="s">
        <v>289</v>
      </c>
      <c r="D22" s="252">
        <v>700000</v>
      </c>
      <c r="E22" s="252">
        <v>700000</v>
      </c>
      <c r="F22" s="252">
        <v>402450</v>
      </c>
      <c r="G22" s="252">
        <v>200000</v>
      </c>
    </row>
    <row r="23" spans="1:4" ht="16.5">
      <c r="A23" s="165"/>
      <c r="B23" s="165"/>
      <c r="C23" s="62"/>
      <c r="D23" s="62"/>
    </row>
    <row r="25" spans="1:8" ht="60" customHeight="1">
      <c r="A25" s="347" t="s">
        <v>145</v>
      </c>
      <c r="B25" s="347"/>
      <c r="C25" s="348" t="s">
        <v>4</v>
      </c>
      <c r="D25" s="432" t="s">
        <v>393</v>
      </c>
      <c r="E25" s="375" t="s">
        <v>431</v>
      </c>
      <c r="F25" s="536" t="s">
        <v>489</v>
      </c>
      <c r="G25" s="745" t="s">
        <v>463</v>
      </c>
      <c r="H25" s="746"/>
    </row>
    <row r="26" spans="1:8" ht="30" customHeight="1">
      <c r="A26" s="259">
        <v>1</v>
      </c>
      <c r="B26" s="259" t="s">
        <v>287</v>
      </c>
      <c r="C26" s="212" t="s">
        <v>418</v>
      </c>
      <c r="D26" s="212">
        <v>100000</v>
      </c>
      <c r="E26" s="212">
        <v>100000</v>
      </c>
      <c r="F26" s="537"/>
      <c r="G26" s="747">
        <v>100000</v>
      </c>
      <c r="H26" s="747"/>
    </row>
  </sheetData>
  <sheetProtection selectLockedCells="1" selectUnlockedCells="1"/>
  <mergeCells count="9">
    <mergeCell ref="G25:H25"/>
    <mergeCell ref="G26:H26"/>
    <mergeCell ref="A22:B22"/>
    <mergeCell ref="A16:C16"/>
    <mergeCell ref="A3:G3"/>
    <mergeCell ref="A6:C6"/>
    <mergeCell ref="A12:C12"/>
    <mergeCell ref="A13:C13"/>
    <mergeCell ref="A17:B17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9">
      <selection activeCell="H8" sqref="H8"/>
    </sheetView>
  </sheetViews>
  <sheetFormatPr defaultColWidth="9.00390625" defaultRowHeight="12.75"/>
  <cols>
    <col min="1" max="2" width="5.125" style="167" customWidth="1"/>
    <col min="3" max="3" width="47.125" style="168" customWidth="1"/>
    <col min="4" max="4" width="13.375" style="46" customWidth="1"/>
    <col min="5" max="5" width="13.75390625" style="46" customWidth="1"/>
    <col min="6" max="6" width="13.25390625" style="46" customWidth="1"/>
    <col min="7" max="8" width="10.75390625" style="46" customWidth="1"/>
    <col min="9" max="16384" width="9.125" style="46" customWidth="1"/>
  </cols>
  <sheetData>
    <row r="1" spans="1:8" ht="16.5">
      <c r="A1" s="169"/>
      <c r="B1" s="169"/>
      <c r="C1" s="170"/>
      <c r="D1" s="6"/>
      <c r="G1" s="6" t="s">
        <v>594</v>
      </c>
      <c r="H1" s="6"/>
    </row>
    <row r="2" spans="1:8" ht="16.5">
      <c r="A2" s="169"/>
      <c r="B2" s="169"/>
      <c r="C2" s="170"/>
      <c r="D2" s="65"/>
      <c r="G2" s="65"/>
      <c r="H2" s="65"/>
    </row>
    <row r="3" spans="1:4" ht="16.5">
      <c r="A3" s="169"/>
      <c r="B3" s="169"/>
      <c r="C3" s="170"/>
      <c r="D3" s="65"/>
    </row>
    <row r="4" spans="1:8" ht="39.75" customHeight="1">
      <c r="A4" s="756" t="s">
        <v>402</v>
      </c>
      <c r="B4" s="756"/>
      <c r="C4" s="756"/>
      <c r="D4" s="756"/>
      <c r="E4" s="756"/>
      <c r="F4" s="756"/>
      <c r="G4" s="756"/>
      <c r="H4" s="647"/>
    </row>
    <row r="5" spans="1:8" ht="16.5">
      <c r="A5" s="169"/>
      <c r="B5" s="169"/>
      <c r="C5" s="170"/>
      <c r="D5" s="65"/>
      <c r="G5" s="65" t="s">
        <v>419</v>
      </c>
      <c r="H5" s="65"/>
    </row>
    <row r="6" spans="1:8" s="78" customFormat="1" ht="51" customHeight="1">
      <c r="A6" s="143" t="s">
        <v>145</v>
      </c>
      <c r="B6" s="143" t="s">
        <v>202</v>
      </c>
      <c r="C6" s="171" t="s">
        <v>4</v>
      </c>
      <c r="D6" s="13" t="s">
        <v>393</v>
      </c>
      <c r="E6" s="13" t="s">
        <v>431</v>
      </c>
      <c r="F6" s="14" t="s">
        <v>490</v>
      </c>
      <c r="G6" s="134" t="s">
        <v>463</v>
      </c>
      <c r="H6" s="658" t="s">
        <v>607</v>
      </c>
    </row>
    <row r="7" spans="1:8" ht="19.5" customHeight="1">
      <c r="A7" s="51" t="s">
        <v>8</v>
      </c>
      <c r="B7" s="51"/>
      <c r="C7" s="159" t="s">
        <v>147</v>
      </c>
      <c r="D7" s="150"/>
      <c r="E7" s="150"/>
      <c r="F7" s="150"/>
      <c r="G7" s="653"/>
      <c r="H7" s="653"/>
    </row>
    <row r="8" spans="1:8" ht="20.25" customHeight="1">
      <c r="A8" s="51"/>
      <c r="B8" s="51"/>
      <c r="C8" s="159" t="s">
        <v>148</v>
      </c>
      <c r="D8" s="150"/>
      <c r="E8" s="150">
        <v>104400</v>
      </c>
      <c r="F8" s="150">
        <v>104400</v>
      </c>
      <c r="G8" s="653"/>
      <c r="H8" s="659">
        <v>69500</v>
      </c>
    </row>
    <row r="9" spans="1:8" ht="19.5" customHeight="1">
      <c r="A9" s="51"/>
      <c r="B9" s="51"/>
      <c r="C9" s="159" t="s">
        <v>149</v>
      </c>
      <c r="D9" s="150"/>
      <c r="E9" s="150"/>
      <c r="F9" s="150"/>
      <c r="G9" s="653"/>
      <c r="H9" s="653"/>
    </row>
    <row r="10" spans="1:8" ht="19.5" customHeight="1">
      <c r="A10" s="51"/>
      <c r="B10" s="51"/>
      <c r="C10" s="159" t="s">
        <v>446</v>
      </c>
      <c r="D10" s="150">
        <v>40000</v>
      </c>
      <c r="E10" s="150"/>
      <c r="F10" s="150"/>
      <c r="G10" s="653"/>
      <c r="H10" s="653"/>
    </row>
    <row r="11" spans="1:8" ht="19.5" customHeight="1">
      <c r="A11" s="262"/>
      <c r="B11" s="262" t="s">
        <v>290</v>
      </c>
      <c r="C11" s="263" t="s">
        <v>150</v>
      </c>
      <c r="D11" s="199">
        <v>40000</v>
      </c>
      <c r="E11" s="199">
        <v>104400</v>
      </c>
      <c r="F11" s="199">
        <v>104400</v>
      </c>
      <c r="G11" s="654"/>
      <c r="H11" s="654">
        <v>69500</v>
      </c>
    </row>
    <row r="12" spans="1:8" ht="19.5" customHeight="1">
      <c r="A12" s="51" t="s">
        <v>10</v>
      </c>
      <c r="B12" s="51"/>
      <c r="C12" s="159" t="s">
        <v>151</v>
      </c>
      <c r="D12" s="150"/>
      <c r="E12" s="150"/>
      <c r="F12" s="150"/>
      <c r="G12" s="653"/>
      <c r="H12" s="653"/>
    </row>
    <row r="13" spans="1:8" ht="18.75" customHeight="1">
      <c r="A13" s="51"/>
      <c r="B13" s="51"/>
      <c r="C13" s="159" t="s">
        <v>152</v>
      </c>
      <c r="D13" s="150"/>
      <c r="E13" s="150"/>
      <c r="F13" s="150"/>
      <c r="G13" s="653"/>
      <c r="H13" s="653"/>
    </row>
    <row r="14" spans="1:8" ht="18.75" customHeight="1">
      <c r="A14" s="51"/>
      <c r="B14" s="51"/>
      <c r="C14" s="159" t="s">
        <v>291</v>
      </c>
      <c r="D14" s="150"/>
      <c r="E14" s="150"/>
      <c r="F14" s="150"/>
      <c r="G14" s="653"/>
      <c r="H14" s="653"/>
    </row>
    <row r="15" spans="1:8" ht="18.75" customHeight="1">
      <c r="A15" s="51"/>
      <c r="B15" s="193" t="s">
        <v>292</v>
      </c>
      <c r="C15" s="195" t="s">
        <v>153</v>
      </c>
      <c r="D15" s="41"/>
      <c r="E15" s="41"/>
      <c r="F15" s="41"/>
      <c r="G15" s="655"/>
      <c r="H15" s="655"/>
    </row>
    <row r="16" spans="1:8" ht="31.5" customHeight="1">
      <c r="A16" s="34" t="s">
        <v>12</v>
      </c>
      <c r="B16" s="260" t="s">
        <v>297</v>
      </c>
      <c r="C16" s="261" t="s">
        <v>293</v>
      </c>
      <c r="D16" s="199"/>
      <c r="E16" s="199"/>
      <c r="F16" s="199"/>
      <c r="G16" s="654"/>
      <c r="H16" s="654"/>
    </row>
    <row r="17" spans="1:8" ht="19.5" customHeight="1">
      <c r="A17" s="34" t="s">
        <v>14</v>
      </c>
      <c r="B17" s="260" t="s">
        <v>294</v>
      </c>
      <c r="C17" s="264" t="s">
        <v>154</v>
      </c>
      <c r="D17" s="265"/>
      <c r="E17" s="265"/>
      <c r="F17" s="265"/>
      <c r="G17" s="656"/>
      <c r="H17" s="656"/>
    </row>
    <row r="18" spans="1:8" ht="19.5" customHeight="1">
      <c r="A18" s="51" t="s">
        <v>16</v>
      </c>
      <c r="B18" s="51"/>
      <c r="C18" s="159" t="s">
        <v>155</v>
      </c>
      <c r="D18" s="150"/>
      <c r="E18" s="150"/>
      <c r="F18" s="151"/>
      <c r="G18" s="653"/>
      <c r="H18" s="653"/>
    </row>
    <row r="19" spans="1:8" ht="19.5" customHeight="1">
      <c r="A19" s="51" t="s">
        <v>18</v>
      </c>
      <c r="B19" s="193" t="s">
        <v>295</v>
      </c>
      <c r="C19" s="195" t="s">
        <v>388</v>
      </c>
      <c r="D19" s="150">
        <v>2068000</v>
      </c>
      <c r="E19" s="150">
        <v>2263892</v>
      </c>
      <c r="F19" s="150">
        <v>560300</v>
      </c>
      <c r="G19" s="653">
        <v>1981000</v>
      </c>
      <c r="H19" s="653">
        <v>1981000</v>
      </c>
    </row>
    <row r="20" spans="1:8" ht="19.5" customHeight="1">
      <c r="A20" s="51"/>
      <c r="B20" s="51"/>
      <c r="C20" s="160" t="s">
        <v>296</v>
      </c>
      <c r="D20" s="150"/>
      <c r="E20" s="150"/>
      <c r="F20" s="150"/>
      <c r="G20" s="653"/>
      <c r="H20" s="653"/>
    </row>
    <row r="21" spans="1:8" ht="19.5" customHeight="1">
      <c r="A21" s="51"/>
      <c r="B21" s="51"/>
      <c r="C21" s="160" t="s">
        <v>403</v>
      </c>
      <c r="D21" s="150"/>
      <c r="E21" s="150"/>
      <c r="F21" s="150"/>
      <c r="G21" s="653"/>
      <c r="H21" s="653"/>
    </row>
    <row r="22" spans="1:8" ht="19.5" customHeight="1">
      <c r="A22" s="51"/>
      <c r="B22" s="51"/>
      <c r="C22" s="160" t="s">
        <v>491</v>
      </c>
      <c r="D22" s="150"/>
      <c r="E22" s="150"/>
      <c r="F22" s="150">
        <v>1570192</v>
      </c>
      <c r="G22" s="653"/>
      <c r="H22" s="653"/>
    </row>
    <row r="23" spans="1:8" ht="19.5" customHeight="1">
      <c r="A23" s="51"/>
      <c r="B23" s="51"/>
      <c r="C23" s="160" t="s">
        <v>404</v>
      </c>
      <c r="D23" s="150"/>
      <c r="E23" s="150"/>
      <c r="F23" s="150">
        <v>533400</v>
      </c>
      <c r="G23" s="653"/>
      <c r="H23" s="653"/>
    </row>
    <row r="24" spans="1:8" ht="19.5" customHeight="1">
      <c r="A24" s="51"/>
      <c r="B24" s="51"/>
      <c r="C24" s="194"/>
      <c r="D24" s="41"/>
      <c r="E24" s="41"/>
      <c r="F24" s="41"/>
      <c r="G24" s="655"/>
      <c r="H24" s="655"/>
    </row>
    <row r="25" spans="1:8" s="72" customFormat="1" ht="30" customHeight="1">
      <c r="A25" s="757" t="s">
        <v>492</v>
      </c>
      <c r="B25" s="757"/>
      <c r="C25" s="757"/>
      <c r="D25" s="266">
        <v>2108000</v>
      </c>
      <c r="E25" s="266">
        <v>2768292</v>
      </c>
      <c r="F25" s="266">
        <f>SUM(F11:F23)</f>
        <v>2768292</v>
      </c>
      <c r="G25" s="657">
        <v>1981000</v>
      </c>
      <c r="H25" s="657">
        <v>2050500</v>
      </c>
    </row>
    <row r="26" spans="1:3" ht="16.5">
      <c r="A26" s="169"/>
      <c r="B26" s="169"/>
      <c r="C26" s="117"/>
    </row>
    <row r="27" ht="16.5">
      <c r="C27" s="172"/>
    </row>
    <row r="28" ht="16.5">
      <c r="C28" s="172"/>
    </row>
    <row r="29" ht="16.5">
      <c r="C29" s="172"/>
    </row>
  </sheetData>
  <sheetProtection selectLockedCells="1" selectUnlockedCells="1"/>
  <mergeCells count="2">
    <mergeCell ref="A4:G4"/>
    <mergeCell ref="A25:C25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4.75390625" style="0" customWidth="1"/>
    <col min="2" max="2" width="14.00390625" style="0" customWidth="1"/>
    <col min="3" max="3" width="17.375" style="0" customWidth="1"/>
    <col min="4" max="4" width="17.25390625" style="0" customWidth="1"/>
    <col min="5" max="5" width="21.375" style="0" customWidth="1"/>
    <col min="6" max="6" width="22.75390625" style="0" customWidth="1"/>
  </cols>
  <sheetData>
    <row r="3" ht="12.75">
      <c r="A3" t="s">
        <v>533</v>
      </c>
    </row>
    <row r="5" ht="12.75">
      <c r="F5" t="s">
        <v>595</v>
      </c>
    </row>
    <row r="6" ht="12.75">
      <c r="F6" t="s">
        <v>430</v>
      </c>
    </row>
    <row r="7" spans="1:6" ht="24.75" customHeight="1">
      <c r="A7" s="279" t="s">
        <v>4</v>
      </c>
      <c r="B7" s="279" t="s">
        <v>514</v>
      </c>
      <c r="C7" s="279" t="s">
        <v>515</v>
      </c>
      <c r="D7" s="279"/>
      <c r="E7" s="279"/>
      <c r="F7" s="279" t="s">
        <v>129</v>
      </c>
    </row>
    <row r="8" spans="1:6" ht="24.75" customHeight="1">
      <c r="A8" s="279"/>
      <c r="B8" s="279"/>
      <c r="C8" s="279" t="s">
        <v>516</v>
      </c>
      <c r="D8" s="279" t="s">
        <v>517</v>
      </c>
      <c r="E8" s="279" t="s">
        <v>518</v>
      </c>
      <c r="F8" s="279"/>
    </row>
    <row r="9" spans="1:6" ht="24.75" customHeight="1">
      <c r="A9" s="279" t="s">
        <v>519</v>
      </c>
      <c r="B9" s="279">
        <v>2582000</v>
      </c>
      <c r="C9" s="279">
        <v>2582000</v>
      </c>
      <c r="D9" s="279">
        <v>2582000</v>
      </c>
      <c r="E9" s="279">
        <v>2582000</v>
      </c>
      <c r="F9" s="279">
        <f>SUM(B9:E9)</f>
        <v>10328000</v>
      </c>
    </row>
    <row r="10" spans="1:6" ht="24.75" customHeight="1">
      <c r="A10" s="279" t="s">
        <v>520</v>
      </c>
      <c r="B10" s="279">
        <v>30000</v>
      </c>
      <c r="C10" s="279">
        <v>30000</v>
      </c>
      <c r="D10" s="279">
        <v>30000</v>
      </c>
      <c r="E10" s="279">
        <v>30000</v>
      </c>
      <c r="F10" s="279">
        <f>SUM(B10:E10)</f>
        <v>120000</v>
      </c>
    </row>
    <row r="11" spans="1:6" ht="24.75" customHeight="1">
      <c r="A11" s="279" t="s">
        <v>521</v>
      </c>
      <c r="B11" s="279"/>
      <c r="C11" s="279"/>
      <c r="D11" s="279"/>
      <c r="E11" s="279"/>
      <c r="F11" s="279">
        <v>0</v>
      </c>
    </row>
    <row r="12" spans="1:6" ht="24.75" customHeight="1">
      <c r="A12" s="279" t="s">
        <v>522</v>
      </c>
      <c r="B12" s="279"/>
      <c r="C12" s="279"/>
      <c r="D12" s="279"/>
      <c r="E12" s="279"/>
      <c r="F12" s="279">
        <v>0</v>
      </c>
    </row>
    <row r="13" spans="1:6" ht="24.75" customHeight="1">
      <c r="A13" s="279" t="s">
        <v>523</v>
      </c>
      <c r="B13" s="279"/>
      <c r="C13" s="279"/>
      <c r="D13" s="279"/>
      <c r="E13" s="279"/>
      <c r="F13" s="279">
        <v>0</v>
      </c>
    </row>
    <row r="14" spans="1:6" ht="24.75" customHeight="1">
      <c r="A14" s="279" t="s">
        <v>524</v>
      </c>
      <c r="B14" s="279">
        <f>SUM(B9:B13)</f>
        <v>2612000</v>
      </c>
      <c r="C14" s="279">
        <v>2612000</v>
      </c>
      <c r="D14" s="279">
        <v>2612000</v>
      </c>
      <c r="E14" s="279">
        <v>2612000</v>
      </c>
      <c r="F14" s="279">
        <f>SUM(B14:E14)</f>
        <v>10448000</v>
      </c>
    </row>
    <row r="15" spans="1:6" ht="24.75" customHeight="1">
      <c r="A15" s="279" t="s">
        <v>525</v>
      </c>
      <c r="B15" s="279">
        <v>1306000</v>
      </c>
      <c r="C15" s="279">
        <v>1306000</v>
      </c>
      <c r="D15" s="279">
        <v>1306000</v>
      </c>
      <c r="E15" s="279">
        <v>1306000</v>
      </c>
      <c r="F15" s="279">
        <f>SUM(B15:E15)</f>
        <v>5224000</v>
      </c>
    </row>
    <row r="16" spans="1:6" ht="24.75" customHeight="1">
      <c r="A16" s="279" t="s">
        <v>526</v>
      </c>
      <c r="B16" s="279"/>
      <c r="C16" s="279"/>
      <c r="D16" s="279"/>
      <c r="E16" s="279"/>
      <c r="F16" s="279">
        <v>0</v>
      </c>
    </row>
    <row r="17" spans="1:6" ht="24.75" customHeight="1">
      <c r="A17" s="279" t="s">
        <v>527</v>
      </c>
      <c r="B17" s="279"/>
      <c r="C17" s="279"/>
      <c r="D17" s="279"/>
      <c r="E17" s="279"/>
      <c r="F17" s="279">
        <v>0</v>
      </c>
    </row>
    <row r="18" spans="1:6" ht="24.75" customHeight="1">
      <c r="A18" s="279" t="s">
        <v>528</v>
      </c>
      <c r="B18" s="279"/>
      <c r="C18" s="279"/>
      <c r="D18" s="279"/>
      <c r="E18" s="279"/>
      <c r="F18" s="279">
        <v>0</v>
      </c>
    </row>
    <row r="19" spans="1:6" ht="24.75" customHeight="1">
      <c r="A19" s="279" t="s">
        <v>529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</row>
    <row r="20" spans="1:6" ht="24.75" customHeight="1">
      <c r="A20" s="279" t="s">
        <v>526</v>
      </c>
      <c r="B20" s="279"/>
      <c r="C20" s="279"/>
      <c r="D20" s="279"/>
      <c r="E20" s="279"/>
      <c r="F20" s="279">
        <v>0</v>
      </c>
    </row>
    <row r="21" spans="1:6" ht="24.75" customHeight="1">
      <c r="A21" s="279" t="s">
        <v>527</v>
      </c>
      <c r="B21" s="279"/>
      <c r="C21" s="279"/>
      <c r="D21" s="279"/>
      <c r="E21" s="279"/>
      <c r="F21" s="279">
        <v>0</v>
      </c>
    </row>
    <row r="22" spans="1:6" ht="24.75" customHeight="1">
      <c r="A22" s="279" t="s">
        <v>528</v>
      </c>
      <c r="B22" s="279"/>
      <c r="C22" s="279"/>
      <c r="D22" s="279"/>
      <c r="E22" s="279"/>
      <c r="F22" s="279">
        <v>0</v>
      </c>
    </row>
    <row r="23" spans="1:6" ht="24.75" customHeight="1">
      <c r="A23" s="279" t="s">
        <v>530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</row>
    <row r="24" spans="1:6" ht="24.75" customHeight="1">
      <c r="A24" s="279" t="s">
        <v>531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</row>
    <row r="25" spans="1:6" ht="24.75" customHeight="1">
      <c r="A25" s="279" t="s">
        <v>532</v>
      </c>
      <c r="B25" s="279">
        <v>1306000</v>
      </c>
      <c r="C25" s="279">
        <v>1306000</v>
      </c>
      <c r="D25" s="279">
        <v>1306000</v>
      </c>
      <c r="E25" s="279">
        <v>1306000</v>
      </c>
      <c r="F25" s="279">
        <v>5224000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6"/>
  <sheetViews>
    <sheetView view="pageBreakPreview" zoomScale="60" workbookViewId="0" topLeftCell="A1">
      <selection activeCell="R28" sqref="R28"/>
    </sheetView>
  </sheetViews>
  <sheetFormatPr defaultColWidth="9.00390625" defaultRowHeight="12.75"/>
  <cols>
    <col min="1" max="1" width="6.25390625" style="0" customWidth="1"/>
    <col min="2" max="2" width="38.25390625" style="0" customWidth="1"/>
    <col min="3" max="3" width="16.00390625" style="0" customWidth="1"/>
    <col min="4" max="4" width="12.75390625" style="0" customWidth="1"/>
    <col min="5" max="5" width="13.875" style="0" customWidth="1"/>
    <col min="6" max="7" width="13.75390625" style="0" customWidth="1"/>
    <col min="8" max="9" width="13.375" style="0" customWidth="1"/>
    <col min="10" max="10" width="13.875" style="0" customWidth="1"/>
    <col min="11" max="11" width="13.375" style="0" customWidth="1"/>
    <col min="12" max="12" width="12.75390625" style="0" customWidth="1"/>
    <col min="13" max="13" width="14.125" style="0" customWidth="1"/>
    <col min="14" max="14" width="18.75390625" style="0" customWidth="1"/>
    <col min="15" max="15" width="14.625" style="0" customWidth="1"/>
    <col min="17" max="17" width="10.125" style="0" bestFit="1" customWidth="1"/>
  </cols>
  <sheetData>
    <row r="2" ht="12.75">
      <c r="N2" t="s">
        <v>591</v>
      </c>
    </row>
    <row r="3" spans="1:15" ht="20.25">
      <c r="A3" s="758" t="s">
        <v>560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</row>
    <row r="4" spans="1:15" ht="15.75">
      <c r="A4" s="64"/>
      <c r="B4" s="583"/>
      <c r="C4" s="584"/>
      <c r="D4" s="584"/>
      <c r="E4" s="584"/>
      <c r="F4" s="584"/>
      <c r="G4" s="584"/>
      <c r="H4" s="584"/>
      <c r="I4" s="584"/>
      <c r="J4" s="584"/>
      <c r="K4" s="584"/>
      <c r="L4" s="585"/>
      <c r="M4" s="584"/>
      <c r="N4" s="585"/>
      <c r="O4" s="585" t="s">
        <v>430</v>
      </c>
    </row>
    <row r="5" spans="1:15" ht="25.5" customHeight="1">
      <c r="A5" s="586" t="s">
        <v>3</v>
      </c>
      <c r="B5" s="587" t="s">
        <v>4</v>
      </c>
      <c r="C5" s="588" t="s">
        <v>534</v>
      </c>
      <c r="D5" s="588" t="s">
        <v>535</v>
      </c>
      <c r="E5" s="588" t="s">
        <v>536</v>
      </c>
      <c r="F5" s="588" t="s">
        <v>537</v>
      </c>
      <c r="G5" s="588" t="s">
        <v>538</v>
      </c>
      <c r="H5" s="588" t="s">
        <v>539</v>
      </c>
      <c r="I5" s="588" t="s">
        <v>540</v>
      </c>
      <c r="J5" s="588" t="s">
        <v>541</v>
      </c>
      <c r="K5" s="588" t="s">
        <v>542</v>
      </c>
      <c r="L5" s="588" t="s">
        <v>543</v>
      </c>
      <c r="M5" s="588" t="s">
        <v>544</v>
      </c>
      <c r="N5" s="588" t="s">
        <v>545</v>
      </c>
      <c r="O5" s="589" t="s">
        <v>129</v>
      </c>
    </row>
    <row r="6" spans="1:15" ht="25.5" customHeight="1">
      <c r="A6" s="590"/>
      <c r="B6" s="591" t="s">
        <v>5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3"/>
    </row>
    <row r="7" spans="1:15" ht="25.5" customHeight="1">
      <c r="A7" s="594" t="s">
        <v>6</v>
      </c>
      <c r="B7" s="595" t="s">
        <v>546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7"/>
    </row>
    <row r="8" spans="1:15" ht="25.5" customHeight="1">
      <c r="A8" s="598" t="s">
        <v>8</v>
      </c>
      <c r="B8" s="599" t="s">
        <v>547</v>
      </c>
      <c r="C8" s="600">
        <v>1016241</v>
      </c>
      <c r="D8" s="600">
        <v>1016241</v>
      </c>
      <c r="E8" s="600">
        <v>1016241</v>
      </c>
      <c r="F8" s="600">
        <v>1016241</v>
      </c>
      <c r="G8" s="600">
        <v>1016241</v>
      </c>
      <c r="H8" s="600">
        <v>1016241</v>
      </c>
      <c r="I8" s="600">
        <v>1016241</v>
      </c>
      <c r="J8" s="600">
        <v>1016241</v>
      </c>
      <c r="K8" s="600">
        <v>1016241</v>
      </c>
      <c r="L8" s="600">
        <v>1016241</v>
      </c>
      <c r="M8" s="600">
        <v>1016241</v>
      </c>
      <c r="N8" s="600">
        <v>1016246</v>
      </c>
      <c r="O8" s="597">
        <f>SUM(C8:N8)</f>
        <v>12194897</v>
      </c>
    </row>
    <row r="9" spans="1:15" ht="25.5" customHeight="1">
      <c r="A9" s="598" t="s">
        <v>10</v>
      </c>
      <c r="B9" s="599" t="s">
        <v>13</v>
      </c>
      <c r="C9" s="600"/>
      <c r="D9" s="600"/>
      <c r="E9" s="600">
        <v>1306000</v>
      </c>
      <c r="F9" s="600"/>
      <c r="G9" s="600"/>
      <c r="H9" s="600"/>
      <c r="I9" s="600"/>
      <c r="J9" s="600"/>
      <c r="K9" s="600">
        <v>1306000</v>
      </c>
      <c r="L9" s="600"/>
      <c r="M9" s="600"/>
      <c r="N9" s="600"/>
      <c r="O9" s="597">
        <f>SUM(C9:N9)</f>
        <v>2612000</v>
      </c>
    </row>
    <row r="10" spans="1:15" ht="25.5" customHeight="1">
      <c r="A10" s="598" t="s">
        <v>12</v>
      </c>
      <c r="B10" s="599" t="s">
        <v>15</v>
      </c>
      <c r="C10" s="600"/>
      <c r="D10" s="600"/>
      <c r="E10" s="600">
        <v>105000</v>
      </c>
      <c r="F10" s="600"/>
      <c r="G10" s="600"/>
      <c r="H10" s="600"/>
      <c r="I10" s="600"/>
      <c r="J10" s="600"/>
      <c r="K10" s="600">
        <v>105000</v>
      </c>
      <c r="L10" s="600"/>
      <c r="M10" s="600"/>
      <c r="N10" s="600"/>
      <c r="O10" s="597">
        <f>SUM(D10:N10)</f>
        <v>210000</v>
      </c>
    </row>
    <row r="11" spans="1:15" ht="25.5" customHeight="1">
      <c r="A11" s="598" t="s">
        <v>14</v>
      </c>
      <c r="B11" s="599" t="s">
        <v>72</v>
      </c>
      <c r="C11" s="600">
        <v>776000</v>
      </c>
      <c r="D11" s="600">
        <v>776000</v>
      </c>
      <c r="E11" s="600">
        <v>776000</v>
      </c>
      <c r="F11" s="600">
        <v>776000</v>
      </c>
      <c r="G11" s="600">
        <v>776000</v>
      </c>
      <c r="H11" s="600">
        <v>776000</v>
      </c>
      <c r="I11" s="600">
        <v>776000</v>
      </c>
      <c r="J11" s="600">
        <v>776000</v>
      </c>
      <c r="K11" s="600">
        <v>776000</v>
      </c>
      <c r="L11" s="600">
        <v>776000</v>
      </c>
      <c r="M11" s="600">
        <v>776000</v>
      </c>
      <c r="N11" s="600">
        <v>776006</v>
      </c>
      <c r="O11" s="597">
        <f>SUM(C11:N11)</f>
        <v>9312006</v>
      </c>
    </row>
    <row r="12" spans="1:15" ht="25.5" customHeight="1">
      <c r="A12" s="608"/>
      <c r="B12" s="609" t="s">
        <v>548</v>
      </c>
      <c r="C12" s="610">
        <f aca="true" t="shared" si="0" ref="C12:H12">SUM(C8:C11)</f>
        <v>1792241</v>
      </c>
      <c r="D12" s="610">
        <f t="shared" si="0"/>
        <v>1792241</v>
      </c>
      <c r="E12" s="610">
        <f t="shared" si="0"/>
        <v>3203241</v>
      </c>
      <c r="F12" s="610">
        <f t="shared" si="0"/>
        <v>1792241</v>
      </c>
      <c r="G12" s="610">
        <f t="shared" si="0"/>
        <v>1792241</v>
      </c>
      <c r="H12" s="610">
        <f t="shared" si="0"/>
        <v>1792241</v>
      </c>
      <c r="I12" s="610">
        <v>1792241</v>
      </c>
      <c r="J12" s="610">
        <f aca="true" t="shared" si="1" ref="J12:O12">SUM(J8:J11)</f>
        <v>1792241</v>
      </c>
      <c r="K12" s="610">
        <f t="shared" si="1"/>
        <v>3203241</v>
      </c>
      <c r="L12" s="610">
        <f t="shared" si="1"/>
        <v>1792241</v>
      </c>
      <c r="M12" s="610">
        <f t="shared" si="1"/>
        <v>1792241</v>
      </c>
      <c r="N12" s="610">
        <f t="shared" si="1"/>
        <v>1792252</v>
      </c>
      <c r="O12" s="601">
        <f t="shared" si="1"/>
        <v>24328903</v>
      </c>
    </row>
    <row r="13" spans="1:15" ht="25.5" customHeight="1">
      <c r="A13" s="594" t="s">
        <v>23</v>
      </c>
      <c r="B13" s="595" t="s">
        <v>549</v>
      </c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7"/>
    </row>
    <row r="14" spans="1:15" ht="25.5" customHeight="1">
      <c r="A14" s="598" t="s">
        <v>8</v>
      </c>
      <c r="B14" s="599" t="s">
        <v>11</v>
      </c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7"/>
    </row>
    <row r="15" spans="1:15" ht="25.5" customHeight="1">
      <c r="A15" s="598" t="s">
        <v>10</v>
      </c>
      <c r="B15" s="602" t="s">
        <v>17</v>
      </c>
      <c r="C15" s="603">
        <v>20000</v>
      </c>
      <c r="D15" s="600"/>
      <c r="E15" s="600">
        <v>50000</v>
      </c>
      <c r="F15" s="600">
        <v>50000</v>
      </c>
      <c r="G15" s="600"/>
      <c r="H15" s="600"/>
      <c r="I15" s="600"/>
      <c r="J15" s="600"/>
      <c r="K15" s="600">
        <v>50000</v>
      </c>
      <c r="L15" s="600"/>
      <c r="M15" s="600"/>
      <c r="N15" s="600">
        <v>30000</v>
      </c>
      <c r="O15" s="597">
        <f>SUM(C15:N15)</f>
        <v>200000</v>
      </c>
    </row>
    <row r="16" spans="1:15" ht="25.5" customHeight="1">
      <c r="A16" s="598" t="s">
        <v>12</v>
      </c>
      <c r="B16" s="599" t="s">
        <v>75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7"/>
    </row>
    <row r="17" spans="1:15" ht="25.5" customHeight="1">
      <c r="A17" s="608"/>
      <c r="B17" s="617" t="s">
        <v>550</v>
      </c>
      <c r="C17" s="610">
        <v>20000</v>
      </c>
      <c r="D17" s="610"/>
      <c r="E17" s="610">
        <v>50000</v>
      </c>
      <c r="F17" s="610">
        <v>50000</v>
      </c>
      <c r="G17" s="610"/>
      <c r="H17" s="610"/>
      <c r="I17" s="610"/>
      <c r="J17" s="610"/>
      <c r="K17" s="610">
        <v>50000</v>
      </c>
      <c r="L17" s="610"/>
      <c r="M17" s="610"/>
      <c r="N17" s="610">
        <v>30000</v>
      </c>
      <c r="O17" s="610">
        <f>SUM(C17:N17)</f>
        <v>200000</v>
      </c>
    </row>
    <row r="18" spans="1:15" ht="25.5" customHeight="1">
      <c r="A18" s="608"/>
      <c r="B18" s="609" t="s">
        <v>551</v>
      </c>
      <c r="C18" s="610">
        <f>SUM(C12:C16)</f>
        <v>1812241</v>
      </c>
      <c r="D18" s="610">
        <f>SUM(D12:D17)</f>
        <v>1792241</v>
      </c>
      <c r="E18" s="610">
        <f>SUM(E12:E16)</f>
        <v>3253241</v>
      </c>
      <c r="F18" s="610">
        <v>1792241</v>
      </c>
      <c r="G18" s="610">
        <v>1792241</v>
      </c>
      <c r="H18" s="610">
        <f>SUM(H12:H17)</f>
        <v>1792241</v>
      </c>
      <c r="I18" s="610">
        <v>1792241</v>
      </c>
      <c r="J18" s="610">
        <v>1792241</v>
      </c>
      <c r="K18" s="610">
        <f>SUM(K12:K17)</f>
        <v>3303241</v>
      </c>
      <c r="L18" s="610">
        <v>1792241</v>
      </c>
      <c r="M18" s="610">
        <v>1792241</v>
      </c>
      <c r="N18" s="610">
        <f>SUM(N12:N16)</f>
        <v>1822252</v>
      </c>
      <c r="O18" s="611">
        <f>SUM(O17+O12)</f>
        <v>24528903</v>
      </c>
    </row>
    <row r="19" spans="1:17" ht="25.5" customHeight="1">
      <c r="A19" s="594" t="s">
        <v>52</v>
      </c>
      <c r="B19" s="595" t="s">
        <v>552</v>
      </c>
      <c r="C19" s="596">
        <v>374086</v>
      </c>
      <c r="D19" s="596"/>
      <c r="E19" s="596"/>
      <c r="F19" s="596"/>
      <c r="G19" s="596">
        <v>2452703</v>
      </c>
      <c r="H19" s="596"/>
      <c r="I19" s="596">
        <v>14808188</v>
      </c>
      <c r="J19" s="596">
        <v>2379065</v>
      </c>
      <c r="K19" s="596"/>
      <c r="L19" s="596"/>
      <c r="M19" s="596"/>
      <c r="N19" s="596">
        <v>2205215</v>
      </c>
      <c r="O19" s="597">
        <f>SUM(C19:N19)</f>
        <v>22219257</v>
      </c>
      <c r="Q19" s="623"/>
    </row>
    <row r="20" spans="1:16" ht="25.5" customHeight="1">
      <c r="A20" s="620"/>
      <c r="B20" s="621" t="s">
        <v>553</v>
      </c>
      <c r="C20" s="622">
        <f>SUM(C18:C19)</f>
        <v>2186327</v>
      </c>
      <c r="D20" s="622">
        <v>1792241</v>
      </c>
      <c r="E20" s="622">
        <v>3253241</v>
      </c>
      <c r="F20" s="622">
        <v>1792241</v>
      </c>
      <c r="G20" s="622">
        <f>SUM(G18:G19)</f>
        <v>4244944</v>
      </c>
      <c r="H20" s="622">
        <f>SUM(H18)</f>
        <v>1792241</v>
      </c>
      <c r="I20" s="622">
        <f>SUM(I18:I19)</f>
        <v>16600429</v>
      </c>
      <c r="J20" s="622">
        <f>SUM(J18:J19)</f>
        <v>4171306</v>
      </c>
      <c r="K20" s="622">
        <v>3303241</v>
      </c>
      <c r="L20" s="622">
        <v>1792241</v>
      </c>
      <c r="M20" s="622">
        <v>1792241</v>
      </c>
      <c r="N20" s="622">
        <f>SUM(N18:N19)</f>
        <v>4027467</v>
      </c>
      <c r="O20" s="622">
        <f>SUM(O18:O19)</f>
        <v>46748160</v>
      </c>
      <c r="P20" s="623"/>
    </row>
    <row r="21" spans="1:15" ht="25.5" customHeight="1">
      <c r="A21" s="598"/>
      <c r="B21" s="604" t="s">
        <v>26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597"/>
    </row>
    <row r="22" spans="1:15" ht="25.5" customHeight="1">
      <c r="A22" s="594" t="s">
        <v>6</v>
      </c>
      <c r="B22" s="604" t="s">
        <v>554</v>
      </c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597"/>
    </row>
    <row r="23" spans="1:15" ht="25.5" customHeight="1">
      <c r="A23" s="598" t="s">
        <v>8</v>
      </c>
      <c r="B23" s="606" t="s">
        <v>555</v>
      </c>
      <c r="C23" s="605">
        <v>911844</v>
      </c>
      <c r="D23" s="605">
        <v>908000</v>
      </c>
      <c r="E23" s="605">
        <v>908000</v>
      </c>
      <c r="F23" s="605">
        <v>908000</v>
      </c>
      <c r="G23" s="605">
        <v>908000</v>
      </c>
      <c r="H23" s="605">
        <v>908000</v>
      </c>
      <c r="I23" s="605">
        <v>908000</v>
      </c>
      <c r="J23" s="605">
        <v>908000</v>
      </c>
      <c r="K23" s="605">
        <v>908000</v>
      </c>
      <c r="L23" s="605">
        <v>908000</v>
      </c>
      <c r="M23" s="605">
        <v>908000</v>
      </c>
      <c r="N23" s="605">
        <v>908000</v>
      </c>
      <c r="O23" s="597">
        <f>SUM(C23:N23)</f>
        <v>10899844</v>
      </c>
    </row>
    <row r="24" spans="1:15" ht="25.5" customHeight="1">
      <c r="A24" s="598" t="s">
        <v>10</v>
      </c>
      <c r="B24" s="606" t="s">
        <v>556</v>
      </c>
      <c r="C24" s="605">
        <v>136617</v>
      </c>
      <c r="D24" s="605">
        <v>136617</v>
      </c>
      <c r="E24" s="605">
        <v>136617</v>
      </c>
      <c r="F24" s="605">
        <v>136617</v>
      </c>
      <c r="G24" s="605">
        <v>136617</v>
      </c>
      <c r="H24" s="605">
        <v>136617</v>
      </c>
      <c r="I24" s="605">
        <v>136617</v>
      </c>
      <c r="J24" s="605">
        <v>136617</v>
      </c>
      <c r="K24" s="605">
        <v>136617</v>
      </c>
      <c r="L24" s="605">
        <v>136617</v>
      </c>
      <c r="M24" s="605">
        <v>136617</v>
      </c>
      <c r="N24" s="605">
        <v>136614</v>
      </c>
      <c r="O24" s="597">
        <f>SUM(C24:N24)</f>
        <v>1639401</v>
      </c>
    </row>
    <row r="25" spans="1:15" ht="25.5" customHeight="1">
      <c r="A25" s="598" t="s">
        <v>12</v>
      </c>
      <c r="B25" s="606" t="s">
        <v>30</v>
      </c>
      <c r="C25" s="605">
        <v>530507</v>
      </c>
      <c r="D25" s="605">
        <v>531583</v>
      </c>
      <c r="E25" s="605">
        <v>531853</v>
      </c>
      <c r="F25" s="605">
        <v>531583</v>
      </c>
      <c r="G25" s="605">
        <v>531583</v>
      </c>
      <c r="H25" s="605">
        <v>531853</v>
      </c>
      <c r="I25" s="605">
        <v>531583</v>
      </c>
      <c r="J25" s="605">
        <v>531583</v>
      </c>
      <c r="K25" s="605">
        <v>531853</v>
      </c>
      <c r="L25" s="605">
        <v>531583</v>
      </c>
      <c r="M25" s="605">
        <v>531583</v>
      </c>
      <c r="N25" s="605">
        <v>531853</v>
      </c>
      <c r="O25" s="597">
        <f>SUM(C25:N25)</f>
        <v>6379000</v>
      </c>
    </row>
    <row r="26" spans="1:15" ht="25.5" customHeight="1">
      <c r="A26" s="598" t="s">
        <v>14</v>
      </c>
      <c r="B26" s="606" t="s">
        <v>31</v>
      </c>
      <c r="C26" s="605">
        <v>50000</v>
      </c>
      <c r="D26" s="605">
        <v>20000</v>
      </c>
      <c r="E26" s="605">
        <v>20000</v>
      </c>
      <c r="F26" s="605">
        <v>20000</v>
      </c>
      <c r="G26" s="605">
        <v>20000</v>
      </c>
      <c r="H26" s="605">
        <v>20000</v>
      </c>
      <c r="I26" s="605">
        <v>20000</v>
      </c>
      <c r="J26" s="605">
        <v>200000</v>
      </c>
      <c r="K26" s="605">
        <v>20000</v>
      </c>
      <c r="L26" s="605">
        <v>20000</v>
      </c>
      <c r="M26" s="605">
        <v>20000</v>
      </c>
      <c r="N26" s="605">
        <v>1551000</v>
      </c>
      <c r="O26" s="597">
        <f>SUM(C26:N26)</f>
        <v>1981000</v>
      </c>
    </row>
    <row r="27" spans="1:15" ht="25.5" customHeight="1">
      <c r="A27" s="598" t="s">
        <v>16</v>
      </c>
      <c r="B27" s="606" t="s">
        <v>32</v>
      </c>
      <c r="C27" s="605">
        <v>50000</v>
      </c>
      <c r="D27" s="605">
        <v>100000</v>
      </c>
      <c r="E27" s="605">
        <v>150000</v>
      </c>
      <c r="F27" s="605">
        <v>50000</v>
      </c>
      <c r="G27" s="605">
        <v>50000</v>
      </c>
      <c r="H27" s="605">
        <v>150000</v>
      </c>
      <c r="I27" s="605">
        <v>50000</v>
      </c>
      <c r="J27" s="605">
        <v>100000</v>
      </c>
      <c r="K27" s="605">
        <v>110000</v>
      </c>
      <c r="L27" s="605">
        <v>50000</v>
      </c>
      <c r="M27" s="605">
        <v>50000</v>
      </c>
      <c r="N27" s="605">
        <v>100000</v>
      </c>
      <c r="O27" s="597">
        <f>SUM(C27:N27)</f>
        <v>1010000</v>
      </c>
    </row>
    <row r="28" spans="1:15" ht="25.5" customHeight="1">
      <c r="A28" s="598"/>
      <c r="B28" s="604" t="s">
        <v>115</v>
      </c>
      <c r="C28" s="607">
        <f aca="true" t="shared" si="2" ref="C28:O28">SUM(C23:C27)</f>
        <v>1678968</v>
      </c>
      <c r="D28" s="607">
        <f t="shared" si="2"/>
        <v>1696200</v>
      </c>
      <c r="E28" s="607">
        <f t="shared" si="2"/>
        <v>1746470</v>
      </c>
      <c r="F28" s="607">
        <f t="shared" si="2"/>
        <v>1646200</v>
      </c>
      <c r="G28" s="607">
        <f t="shared" si="2"/>
        <v>1646200</v>
      </c>
      <c r="H28" s="607">
        <f t="shared" si="2"/>
        <v>1746470</v>
      </c>
      <c r="I28" s="607">
        <f t="shared" si="2"/>
        <v>1646200</v>
      </c>
      <c r="J28" s="607">
        <f t="shared" si="2"/>
        <v>1876200</v>
      </c>
      <c r="K28" s="607">
        <f t="shared" si="2"/>
        <v>1706470</v>
      </c>
      <c r="L28" s="607">
        <f t="shared" si="2"/>
        <v>1646200</v>
      </c>
      <c r="M28" s="607">
        <f t="shared" si="2"/>
        <v>1646200</v>
      </c>
      <c r="N28" s="607">
        <f t="shared" si="2"/>
        <v>3227467</v>
      </c>
      <c r="O28" s="601">
        <f t="shared" si="2"/>
        <v>21909245</v>
      </c>
    </row>
    <row r="29" spans="1:15" ht="25.5" customHeight="1">
      <c r="A29" s="594" t="s">
        <v>23</v>
      </c>
      <c r="B29" s="604" t="s">
        <v>557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597"/>
    </row>
    <row r="30" spans="1:15" ht="25.5" customHeight="1">
      <c r="A30" s="113" t="s">
        <v>8</v>
      </c>
      <c r="B30" s="606" t="s">
        <v>34</v>
      </c>
      <c r="C30" s="605"/>
      <c r="D30" s="605">
        <v>96041</v>
      </c>
      <c r="E30" s="605">
        <v>1456771</v>
      </c>
      <c r="F30" s="605">
        <v>96041</v>
      </c>
      <c r="G30" s="605">
        <v>618079</v>
      </c>
      <c r="H30" s="605">
        <v>45771</v>
      </c>
      <c r="I30" s="605"/>
      <c r="J30" s="605"/>
      <c r="K30" s="605">
        <v>1546771</v>
      </c>
      <c r="L30" s="605">
        <v>146041</v>
      </c>
      <c r="M30" s="605">
        <v>146041</v>
      </c>
      <c r="N30" s="605"/>
      <c r="O30" s="597">
        <f>SUM(D30:M30)</f>
        <v>4151556</v>
      </c>
    </row>
    <row r="31" spans="1:15" ht="25.5" customHeight="1">
      <c r="A31" s="113" t="s">
        <v>10</v>
      </c>
      <c r="B31" s="606" t="s">
        <v>35</v>
      </c>
      <c r="C31" s="605"/>
      <c r="D31" s="605"/>
      <c r="E31" s="605"/>
      <c r="F31" s="605"/>
      <c r="G31" s="605">
        <v>1980665</v>
      </c>
      <c r="H31" s="605" t="s">
        <v>561</v>
      </c>
      <c r="I31" s="605">
        <v>14954229</v>
      </c>
      <c r="J31" s="605">
        <v>2295106</v>
      </c>
      <c r="K31" s="605"/>
      <c r="L31" s="605"/>
      <c r="M31" s="605"/>
      <c r="N31" s="605">
        <v>770000</v>
      </c>
      <c r="O31" s="597">
        <f>SUM(F31:N31)</f>
        <v>20000000</v>
      </c>
    </row>
    <row r="32" spans="1:15" ht="25.5" customHeight="1">
      <c r="A32" s="113" t="s">
        <v>12</v>
      </c>
      <c r="B32" s="612" t="s">
        <v>37</v>
      </c>
      <c r="C32" s="613">
        <v>20000</v>
      </c>
      <c r="D32" s="613"/>
      <c r="E32" s="613">
        <v>50000</v>
      </c>
      <c r="F32" s="613">
        <v>50000</v>
      </c>
      <c r="G32" s="613"/>
      <c r="H32" s="613"/>
      <c r="I32" s="613"/>
      <c r="J32" s="613"/>
      <c r="K32" s="613">
        <v>50000</v>
      </c>
      <c r="L32" s="613"/>
      <c r="M32" s="613"/>
      <c r="N32" s="613">
        <v>30000</v>
      </c>
      <c r="O32" s="614">
        <f>SUM(C32:N32)</f>
        <v>200000</v>
      </c>
    </row>
    <row r="33" spans="1:15" ht="25.5" customHeight="1">
      <c r="A33" s="598"/>
      <c r="B33" s="615" t="s">
        <v>558</v>
      </c>
      <c r="C33" s="616">
        <v>20000</v>
      </c>
      <c r="D33" s="616">
        <v>96041</v>
      </c>
      <c r="E33" s="616">
        <f>SUM(E30:E32)</f>
        <v>1506771</v>
      </c>
      <c r="F33" s="616">
        <f>SUM(F30:F32)</f>
        <v>146041</v>
      </c>
      <c r="G33" s="616">
        <v>2598744</v>
      </c>
      <c r="H33" s="616">
        <v>45771</v>
      </c>
      <c r="I33" s="616">
        <v>14954229</v>
      </c>
      <c r="J33" s="616">
        <v>2295106</v>
      </c>
      <c r="K33" s="616">
        <v>1596771</v>
      </c>
      <c r="L33" s="616">
        <v>146041</v>
      </c>
      <c r="M33" s="616">
        <v>146041</v>
      </c>
      <c r="N33" s="616">
        <v>800000</v>
      </c>
      <c r="O33" s="611">
        <f>SUM(C33:N33)</f>
        <v>24351556</v>
      </c>
    </row>
    <row r="34" spans="1:15" ht="25.5" customHeight="1">
      <c r="A34" s="594" t="s">
        <v>52</v>
      </c>
      <c r="B34" s="604" t="s">
        <v>416</v>
      </c>
      <c r="C34" s="605">
        <v>487359</v>
      </c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597">
        <v>487359</v>
      </c>
    </row>
    <row r="35" spans="1:17" ht="25.5" customHeight="1">
      <c r="A35" s="51"/>
      <c r="B35" s="618" t="s">
        <v>559</v>
      </c>
      <c r="C35" s="619">
        <f>SUM(C34+C33+C28)</f>
        <v>2186327</v>
      </c>
      <c r="D35" s="619">
        <v>1792241</v>
      </c>
      <c r="E35" s="619">
        <f aca="true" t="shared" si="3" ref="E35:J35">SUM(E33+E28)</f>
        <v>3253241</v>
      </c>
      <c r="F35" s="619">
        <f t="shared" si="3"/>
        <v>1792241</v>
      </c>
      <c r="G35" s="619">
        <f t="shared" si="3"/>
        <v>4244944</v>
      </c>
      <c r="H35" s="619">
        <f t="shared" si="3"/>
        <v>1792241</v>
      </c>
      <c r="I35" s="619">
        <f t="shared" si="3"/>
        <v>16600429</v>
      </c>
      <c r="J35" s="619">
        <f t="shared" si="3"/>
        <v>4171306</v>
      </c>
      <c r="K35" s="619">
        <v>3303241</v>
      </c>
      <c r="L35" s="619">
        <f>SUM(L33+M28)</f>
        <v>1792241</v>
      </c>
      <c r="M35" s="619">
        <f>SUM(L35)</f>
        <v>1792241</v>
      </c>
      <c r="N35" s="619">
        <f>SUM(N33+N28)</f>
        <v>4027467</v>
      </c>
      <c r="O35" s="619">
        <v>46748160</v>
      </c>
      <c r="Q35" s="623"/>
    </row>
    <row r="36" ht="25.5" customHeight="1">
      <c r="N36" s="623"/>
    </row>
    <row r="37" ht="25.5" customHeight="1"/>
    <row r="38" ht="25.5" customHeight="1"/>
    <row r="39" ht="25.5" customHeight="1"/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63"/>
  <sheetViews>
    <sheetView view="pageBreakPreview" zoomScale="60" zoomScalePageLayoutView="0" workbookViewId="0" topLeftCell="A28">
      <selection activeCell="H50" sqref="H50"/>
    </sheetView>
  </sheetViews>
  <sheetFormatPr defaultColWidth="7.875" defaultRowHeight="12.75"/>
  <cols>
    <col min="1" max="1" width="5.00390625" style="43" customWidth="1"/>
    <col min="2" max="2" width="10.875" style="43" customWidth="1"/>
    <col min="3" max="3" width="62.75390625" style="44" customWidth="1"/>
    <col min="4" max="4" width="18.625" style="45" customWidth="1"/>
    <col min="5" max="5" width="19.125" style="45" customWidth="1"/>
    <col min="6" max="6" width="17.75390625" style="46" customWidth="1"/>
    <col min="7" max="8" width="18.375" style="46" customWidth="1"/>
    <col min="9" max="9" width="8.375" style="46" bestFit="1" customWidth="1"/>
    <col min="10" max="248" width="7.875" style="46" customWidth="1"/>
  </cols>
  <sheetData>
    <row r="2" spans="3:8" ht="16.5">
      <c r="C2" s="47"/>
      <c r="G2" s="466" t="s">
        <v>40</v>
      </c>
      <c r="H2" s="466"/>
    </row>
    <row r="3" spans="1:8" ht="22.5" customHeight="1">
      <c r="A3" s="695" t="s">
        <v>452</v>
      </c>
      <c r="B3" s="695"/>
      <c r="C3" s="695"/>
      <c r="D3" s="695"/>
      <c r="E3" s="695"/>
      <c r="F3" s="434"/>
      <c r="G3" s="434" t="s">
        <v>455</v>
      </c>
      <c r="H3" s="434"/>
    </row>
    <row r="4" spans="1:255" s="48" customFormat="1" ht="24.75" customHeight="1">
      <c r="A4" s="467" t="s">
        <v>3</v>
      </c>
      <c r="B4" s="467" t="s">
        <v>299</v>
      </c>
      <c r="C4" s="435" t="s">
        <v>4</v>
      </c>
      <c r="D4" s="468" t="s">
        <v>393</v>
      </c>
      <c r="E4" s="469" t="s">
        <v>420</v>
      </c>
      <c r="F4" s="487" t="s">
        <v>453</v>
      </c>
      <c r="G4" s="487" t="s">
        <v>454</v>
      </c>
      <c r="H4" s="487" t="s">
        <v>607</v>
      </c>
      <c r="I4" s="46"/>
      <c r="IO4" s="49"/>
      <c r="IP4" s="49"/>
      <c r="IQ4" s="49"/>
      <c r="IR4" s="49"/>
      <c r="IS4" s="49"/>
      <c r="IT4" s="49"/>
      <c r="IU4" s="49"/>
    </row>
    <row r="5" spans="1:9" ht="24.75" customHeight="1">
      <c r="A5" s="472" t="s">
        <v>8</v>
      </c>
      <c r="B5" s="471"/>
      <c r="C5" s="436" t="s">
        <v>41</v>
      </c>
      <c r="D5" s="437"/>
      <c r="E5" s="440"/>
      <c r="F5" s="439"/>
      <c r="G5" s="439"/>
      <c r="H5" s="439"/>
      <c r="I5" s="48"/>
    </row>
    <row r="6" spans="1:8" ht="24.75" customHeight="1">
      <c r="A6" s="472"/>
      <c r="B6" s="473" t="s">
        <v>311</v>
      </c>
      <c r="C6" s="438" t="s">
        <v>42</v>
      </c>
      <c r="D6" s="437">
        <v>7853391</v>
      </c>
      <c r="E6" s="440">
        <v>9119813</v>
      </c>
      <c r="F6" s="439">
        <v>9119813</v>
      </c>
      <c r="G6" s="439">
        <v>9002975</v>
      </c>
      <c r="H6" s="439">
        <v>9002975</v>
      </c>
    </row>
    <row r="7" spans="1:8" ht="24.75" customHeight="1">
      <c r="A7" s="472"/>
      <c r="B7" s="473"/>
      <c r="C7" s="438" t="s">
        <v>458</v>
      </c>
      <c r="D7" s="437"/>
      <c r="E7" s="440"/>
      <c r="F7" s="439"/>
      <c r="G7" s="439">
        <v>10922</v>
      </c>
      <c r="H7" s="439">
        <v>10922</v>
      </c>
    </row>
    <row r="8" spans="1:8" ht="24.75" customHeight="1">
      <c r="A8" s="472"/>
      <c r="B8" s="473" t="s">
        <v>312</v>
      </c>
      <c r="C8" s="438" t="s">
        <v>43</v>
      </c>
      <c r="D8" s="437"/>
      <c r="E8" s="440"/>
      <c r="F8" s="439"/>
      <c r="G8" s="439" t="s">
        <v>187</v>
      </c>
      <c r="H8" s="439" t="s">
        <v>187</v>
      </c>
    </row>
    <row r="9" spans="1:9" ht="24.75" customHeight="1">
      <c r="A9" s="472"/>
      <c r="B9" s="473" t="s">
        <v>313</v>
      </c>
      <c r="C9" s="438" t="s">
        <v>44</v>
      </c>
      <c r="D9" s="437">
        <v>2108389</v>
      </c>
      <c r="E9" s="440">
        <v>2068489</v>
      </c>
      <c r="F9" s="439">
        <v>2068489</v>
      </c>
      <c r="G9" s="439">
        <v>1981000</v>
      </c>
      <c r="H9" s="439">
        <v>1981000</v>
      </c>
      <c r="I9" s="50"/>
    </row>
    <row r="10" spans="1:8" ht="24.75" customHeight="1">
      <c r="A10" s="472"/>
      <c r="B10" s="473" t="s">
        <v>314</v>
      </c>
      <c r="C10" s="438" t="s">
        <v>45</v>
      </c>
      <c r="D10" s="437">
        <v>1200000</v>
      </c>
      <c r="E10" s="440">
        <v>1200000</v>
      </c>
      <c r="F10" s="439">
        <v>1200000</v>
      </c>
      <c r="G10" s="439">
        <v>1200000</v>
      </c>
      <c r="H10" s="439">
        <v>1200000</v>
      </c>
    </row>
    <row r="11" spans="1:8" ht="24.75" customHeight="1">
      <c r="A11" s="472"/>
      <c r="B11" s="473" t="s">
        <v>315</v>
      </c>
      <c r="C11" s="438" t="s">
        <v>46</v>
      </c>
      <c r="D11" s="437"/>
      <c r="E11" s="440">
        <v>653542</v>
      </c>
      <c r="F11" s="439">
        <v>653542</v>
      </c>
      <c r="G11" s="439"/>
      <c r="H11" s="691">
        <v>1255666</v>
      </c>
    </row>
    <row r="12" spans="1:8" ht="24.75" customHeight="1">
      <c r="A12" s="472"/>
      <c r="B12" s="473" t="s">
        <v>316</v>
      </c>
      <c r="C12" s="438" t="s">
        <v>47</v>
      </c>
      <c r="D12" s="441"/>
      <c r="E12" s="474"/>
      <c r="F12" s="442"/>
      <c r="G12" s="442"/>
      <c r="H12" s="442"/>
    </row>
    <row r="13" spans="1:255" s="52" customFormat="1" ht="24.75" customHeight="1">
      <c r="A13" s="470"/>
      <c r="B13" s="471" t="s">
        <v>321</v>
      </c>
      <c r="C13" s="443" t="s">
        <v>374</v>
      </c>
      <c r="D13" s="444">
        <v>11161780</v>
      </c>
      <c r="E13" s="444">
        <f>SUM(E5:E12)</f>
        <v>13041844</v>
      </c>
      <c r="F13" s="444">
        <f>SUM(F5:F12)</f>
        <v>13041844</v>
      </c>
      <c r="G13" s="444">
        <f>SUM(G5:G12)</f>
        <v>12194897</v>
      </c>
      <c r="H13" s="444">
        <f>SUM(H5:H12)</f>
        <v>13450563</v>
      </c>
      <c r="I13" s="46"/>
      <c r="IO13" s="53"/>
      <c r="IP13" s="53"/>
      <c r="IQ13" s="53"/>
      <c r="IR13" s="53"/>
      <c r="IS13" s="53"/>
      <c r="IT13" s="53"/>
      <c r="IU13" s="53"/>
    </row>
    <row r="14" spans="1:255" s="54" customFormat="1" ht="24.75" customHeight="1">
      <c r="A14" s="470" t="s">
        <v>23</v>
      </c>
      <c r="B14" s="473"/>
      <c r="C14" s="436" t="s">
        <v>49</v>
      </c>
      <c r="D14" s="445"/>
      <c r="E14" s="475"/>
      <c r="F14" s="476"/>
      <c r="G14" s="476"/>
      <c r="H14" s="476"/>
      <c r="I14" s="52"/>
      <c r="IO14" s="28"/>
      <c r="IP14" s="28"/>
      <c r="IQ14" s="28"/>
      <c r="IR14" s="28"/>
      <c r="IS14" s="28"/>
      <c r="IT14" s="28"/>
      <c r="IU14" s="28"/>
    </row>
    <row r="15" spans="1:9" ht="24.75" customHeight="1">
      <c r="A15" s="472" t="s">
        <v>8</v>
      </c>
      <c r="B15" s="473" t="s">
        <v>275</v>
      </c>
      <c r="C15" s="438" t="s">
        <v>50</v>
      </c>
      <c r="D15" s="446"/>
      <c r="E15" s="447">
        <v>12912411</v>
      </c>
      <c r="F15" s="439">
        <v>12912411</v>
      </c>
      <c r="G15" s="457"/>
      <c r="H15" s="457"/>
      <c r="I15" s="54"/>
    </row>
    <row r="16" spans="1:8" ht="24.75" customHeight="1">
      <c r="A16" s="472" t="s">
        <v>10</v>
      </c>
      <c r="B16" s="473" t="s">
        <v>448</v>
      </c>
      <c r="C16" s="438" t="s">
        <v>456</v>
      </c>
      <c r="D16" s="446"/>
      <c r="E16" s="447">
        <v>1481584</v>
      </c>
      <c r="F16" s="439">
        <v>1481584</v>
      </c>
      <c r="G16" s="457"/>
      <c r="H16" s="457"/>
    </row>
    <row r="17" spans="1:255" s="54" customFormat="1" ht="24.75" customHeight="1">
      <c r="A17" s="470"/>
      <c r="B17" s="471" t="s">
        <v>275</v>
      </c>
      <c r="C17" s="443" t="s">
        <v>51</v>
      </c>
      <c r="D17" s="448"/>
      <c r="E17" s="449">
        <f>SUM(E15:E16)</f>
        <v>14393995</v>
      </c>
      <c r="F17" s="444">
        <f>SUM(F15:F16)</f>
        <v>14393995</v>
      </c>
      <c r="G17" s="444"/>
      <c r="H17" s="444"/>
      <c r="I17" s="46"/>
      <c r="IO17" s="28"/>
      <c r="IP17" s="28"/>
      <c r="IQ17" s="28"/>
      <c r="IR17" s="28"/>
      <c r="IS17" s="28"/>
      <c r="IT17" s="28"/>
      <c r="IU17" s="28"/>
    </row>
    <row r="18" spans="1:9" ht="24.75" customHeight="1">
      <c r="A18" s="470" t="s">
        <v>52</v>
      </c>
      <c r="B18" s="471"/>
      <c r="C18" s="436" t="s">
        <v>13</v>
      </c>
      <c r="D18" s="437"/>
      <c r="E18" s="440"/>
      <c r="F18" s="457"/>
      <c r="G18" s="457"/>
      <c r="H18" s="457"/>
      <c r="I18" s="54"/>
    </row>
    <row r="19" spans="1:8" ht="24.75" customHeight="1">
      <c r="A19" s="472" t="s">
        <v>8</v>
      </c>
      <c r="B19" s="473"/>
      <c r="C19" s="438" t="s">
        <v>53</v>
      </c>
      <c r="D19" s="437"/>
      <c r="E19" s="440"/>
      <c r="F19" s="457"/>
      <c r="G19" s="457"/>
      <c r="H19" s="457"/>
    </row>
    <row r="20" spans="1:8" ht="24.75" customHeight="1">
      <c r="A20" s="472" t="s">
        <v>10</v>
      </c>
      <c r="B20" s="473"/>
      <c r="C20" s="438" t="s">
        <v>54</v>
      </c>
      <c r="D20" s="450"/>
      <c r="E20" s="440"/>
      <c r="F20" s="457"/>
      <c r="G20" s="457"/>
      <c r="H20" s="457"/>
    </row>
    <row r="21" spans="1:8" ht="24.75" customHeight="1">
      <c r="A21" s="472" t="s">
        <v>12</v>
      </c>
      <c r="B21" s="473"/>
      <c r="C21" s="438" t="s">
        <v>55</v>
      </c>
      <c r="D21" s="450"/>
      <c r="E21" s="440"/>
      <c r="F21" s="457"/>
      <c r="G21" s="457"/>
      <c r="H21" s="457"/>
    </row>
    <row r="22" spans="1:8" ht="24.75" customHeight="1">
      <c r="A22" s="472" t="s">
        <v>14</v>
      </c>
      <c r="B22" s="477" t="s">
        <v>329</v>
      </c>
      <c r="C22" s="438" t="s">
        <v>56</v>
      </c>
      <c r="D22" s="451"/>
      <c r="E22" s="452"/>
      <c r="F22" s="457"/>
      <c r="G22" s="457"/>
      <c r="H22" s="457"/>
    </row>
    <row r="23" spans="1:8" ht="24.75" customHeight="1">
      <c r="A23" s="472"/>
      <c r="B23" s="473" t="s">
        <v>329</v>
      </c>
      <c r="C23" s="438" t="s">
        <v>57</v>
      </c>
      <c r="D23" s="437">
        <v>1800000</v>
      </c>
      <c r="E23" s="440">
        <v>2105011</v>
      </c>
      <c r="F23" s="439">
        <v>2105011</v>
      </c>
      <c r="G23" s="439">
        <v>2105000</v>
      </c>
      <c r="H23" s="439">
        <v>2105000</v>
      </c>
    </row>
    <row r="24" spans="1:8" ht="24.75" customHeight="1">
      <c r="A24" s="472"/>
      <c r="B24" s="473" t="s">
        <v>332</v>
      </c>
      <c r="C24" s="438" t="s">
        <v>375</v>
      </c>
      <c r="D24" s="437"/>
      <c r="E24" s="440"/>
      <c r="F24" s="439"/>
      <c r="G24" s="457"/>
      <c r="H24" s="457"/>
    </row>
    <row r="25" spans="1:8" ht="24.75" customHeight="1">
      <c r="A25" s="472" t="s">
        <v>16</v>
      </c>
      <c r="B25" s="473" t="s">
        <v>398</v>
      </c>
      <c r="C25" s="452" t="s">
        <v>58</v>
      </c>
      <c r="D25" s="437"/>
      <c r="E25" s="440"/>
      <c r="F25" s="439"/>
      <c r="G25" s="457"/>
      <c r="H25" s="457"/>
    </row>
    <row r="26" spans="1:8" ht="24.75" customHeight="1">
      <c r="A26" s="472"/>
      <c r="B26" s="473"/>
      <c r="C26" s="452" t="s">
        <v>59</v>
      </c>
      <c r="D26" s="437"/>
      <c r="E26" s="440"/>
      <c r="F26" s="439"/>
      <c r="G26" s="457"/>
      <c r="H26" s="457"/>
    </row>
    <row r="27" spans="1:8" ht="24.75" customHeight="1">
      <c r="A27" s="472"/>
      <c r="B27" s="473" t="s">
        <v>333</v>
      </c>
      <c r="C27" s="452" t="s">
        <v>60</v>
      </c>
      <c r="D27" s="437">
        <v>565000</v>
      </c>
      <c r="E27" s="440">
        <v>414756</v>
      </c>
      <c r="F27" s="439">
        <v>414756</v>
      </c>
      <c r="G27" s="439">
        <v>415000</v>
      </c>
      <c r="H27" s="439">
        <v>415000</v>
      </c>
    </row>
    <row r="28" spans="1:8" ht="24.75" customHeight="1">
      <c r="A28" s="472" t="s">
        <v>18</v>
      </c>
      <c r="B28" s="473"/>
      <c r="C28" s="452" t="s">
        <v>179</v>
      </c>
      <c r="D28" s="437"/>
      <c r="E28" s="440"/>
      <c r="F28" s="439"/>
      <c r="G28" s="457"/>
      <c r="H28" s="457"/>
    </row>
    <row r="29" spans="1:8" ht="24.75" customHeight="1">
      <c r="A29" s="478" t="s">
        <v>20</v>
      </c>
      <c r="B29" s="473" t="s">
        <v>335</v>
      </c>
      <c r="C29" s="452" t="s">
        <v>194</v>
      </c>
      <c r="D29" s="437">
        <v>674000</v>
      </c>
      <c r="E29" s="440"/>
      <c r="F29" s="439"/>
      <c r="G29" s="457"/>
      <c r="H29" s="457"/>
    </row>
    <row r="30" spans="1:8" ht="24.75" customHeight="1">
      <c r="A30" s="479"/>
      <c r="B30" s="480" t="s">
        <v>335</v>
      </c>
      <c r="C30" s="452" t="s">
        <v>193</v>
      </c>
      <c r="D30" s="437">
        <v>54000</v>
      </c>
      <c r="E30" s="440">
        <v>61800</v>
      </c>
      <c r="F30" s="439">
        <v>61800</v>
      </c>
      <c r="G30" s="439">
        <v>62000</v>
      </c>
      <c r="H30" s="439">
        <v>62000</v>
      </c>
    </row>
    <row r="31" spans="1:8" ht="24.75" customHeight="1">
      <c r="A31" s="472" t="s">
        <v>36</v>
      </c>
      <c r="B31" s="473" t="s">
        <v>340</v>
      </c>
      <c r="C31" s="452" t="s">
        <v>61</v>
      </c>
      <c r="D31" s="437">
        <v>11000</v>
      </c>
      <c r="E31" s="440"/>
      <c r="F31" s="439"/>
      <c r="G31" s="439">
        <v>30000</v>
      </c>
      <c r="H31" s="439">
        <v>30000</v>
      </c>
    </row>
    <row r="32" spans="1:8" ht="24.75" customHeight="1">
      <c r="A32" s="472" t="s">
        <v>377</v>
      </c>
      <c r="B32" s="473" t="s">
        <v>340</v>
      </c>
      <c r="C32" s="452" t="s">
        <v>422</v>
      </c>
      <c r="D32" s="437"/>
      <c r="E32" s="440">
        <v>8000</v>
      </c>
      <c r="F32" s="439">
        <v>8000</v>
      </c>
      <c r="G32" s="457"/>
      <c r="H32" s="457"/>
    </row>
    <row r="33" spans="1:8" ht="24.75" customHeight="1">
      <c r="A33" s="472" t="s">
        <v>421</v>
      </c>
      <c r="B33" s="473" t="s">
        <v>340</v>
      </c>
      <c r="C33" s="452" t="s">
        <v>423</v>
      </c>
      <c r="D33" s="437"/>
      <c r="E33" s="440">
        <v>9793</v>
      </c>
      <c r="F33" s="439">
        <v>9793</v>
      </c>
      <c r="G33" s="457"/>
      <c r="H33" s="457"/>
    </row>
    <row r="34" spans="1:8" ht="24.75" customHeight="1">
      <c r="A34" s="472" t="s">
        <v>424</v>
      </c>
      <c r="B34" s="473" t="s">
        <v>340</v>
      </c>
      <c r="C34" s="452" t="s">
        <v>425</v>
      </c>
      <c r="D34" s="437"/>
      <c r="E34" s="440">
        <v>3000</v>
      </c>
      <c r="F34" s="439">
        <v>3000</v>
      </c>
      <c r="G34" s="457"/>
      <c r="H34" s="457"/>
    </row>
    <row r="35" spans="1:255" s="52" customFormat="1" ht="24.75" customHeight="1">
      <c r="A35" s="481"/>
      <c r="B35" s="482" t="s">
        <v>340</v>
      </c>
      <c r="C35" s="454" t="s">
        <v>62</v>
      </c>
      <c r="D35" s="453">
        <v>3104000</v>
      </c>
      <c r="E35" s="454">
        <f>SUM(E22:E34)</f>
        <v>2602360</v>
      </c>
      <c r="F35" s="444">
        <f>SUM(F22:F34)</f>
        <v>2602360</v>
      </c>
      <c r="G35" s="444">
        <f>SUM(G18:G34)</f>
        <v>2612000</v>
      </c>
      <c r="H35" s="444">
        <f>SUM(H18:H34)</f>
        <v>2612000</v>
      </c>
      <c r="I35" s="46"/>
      <c r="IO35" s="53"/>
      <c r="IP35" s="53"/>
      <c r="IQ35" s="53"/>
      <c r="IR35" s="53"/>
      <c r="IS35" s="53"/>
      <c r="IT35" s="53"/>
      <c r="IU35" s="53"/>
    </row>
    <row r="36" spans="1:255" s="52" customFormat="1" ht="24.75" customHeight="1">
      <c r="A36" s="470" t="s">
        <v>63</v>
      </c>
      <c r="B36" s="471"/>
      <c r="C36" s="483" t="s">
        <v>15</v>
      </c>
      <c r="D36" s="455"/>
      <c r="E36" s="484"/>
      <c r="F36" s="456"/>
      <c r="G36" s="456"/>
      <c r="H36" s="456"/>
      <c r="IO36" s="53"/>
      <c r="IP36" s="53"/>
      <c r="IQ36" s="53"/>
      <c r="IR36" s="53"/>
      <c r="IS36" s="53"/>
      <c r="IT36" s="53"/>
      <c r="IU36" s="53"/>
    </row>
    <row r="37" spans="1:9" ht="24.75" customHeight="1">
      <c r="A37" s="472" t="s">
        <v>8</v>
      </c>
      <c r="B37" s="473"/>
      <c r="C37" s="452" t="s">
        <v>64</v>
      </c>
      <c r="D37" s="437"/>
      <c r="E37" s="440"/>
      <c r="F37" s="439"/>
      <c r="G37" s="457"/>
      <c r="H37" s="457"/>
      <c r="I37" s="52"/>
    </row>
    <row r="38" spans="1:255" ht="24.75" customHeight="1">
      <c r="A38" s="472" t="s">
        <v>65</v>
      </c>
      <c r="B38" s="473" t="s">
        <v>342</v>
      </c>
      <c r="C38" s="438" t="s">
        <v>66</v>
      </c>
      <c r="D38" s="437">
        <v>200000</v>
      </c>
      <c r="E38" s="440">
        <v>144500</v>
      </c>
      <c r="F38" s="439">
        <v>144500</v>
      </c>
      <c r="G38" s="439">
        <v>100000</v>
      </c>
      <c r="H38" s="439">
        <v>100000</v>
      </c>
      <c r="IO38" s="25"/>
      <c r="IP38" s="25"/>
      <c r="IQ38" s="25"/>
      <c r="IR38" s="25"/>
      <c r="IS38" s="25"/>
      <c r="IT38" s="25"/>
      <c r="IU38" s="25"/>
    </row>
    <row r="39" spans="1:255" ht="24.75" customHeight="1">
      <c r="A39" s="472" t="s">
        <v>12</v>
      </c>
      <c r="B39" s="473" t="s">
        <v>349</v>
      </c>
      <c r="C39" s="438" t="s">
        <v>67</v>
      </c>
      <c r="D39" s="437"/>
      <c r="E39" s="440">
        <v>365678</v>
      </c>
      <c r="F39" s="439">
        <v>365678</v>
      </c>
      <c r="G39" s="439"/>
      <c r="H39" s="439"/>
      <c r="IO39" s="25"/>
      <c r="IP39" s="25"/>
      <c r="IQ39" s="25"/>
      <c r="IR39" s="25"/>
      <c r="IS39" s="25"/>
      <c r="IT39" s="25"/>
      <c r="IU39" s="25"/>
    </row>
    <row r="40" spans="1:8" s="46" customFormat="1" ht="24.75" customHeight="1">
      <c r="A40" s="472" t="s">
        <v>14</v>
      </c>
      <c r="B40" s="473" t="s">
        <v>345</v>
      </c>
      <c r="C40" s="438" t="s">
        <v>68</v>
      </c>
      <c r="D40" s="437"/>
      <c r="E40" s="440"/>
      <c r="F40" s="439"/>
      <c r="G40" s="439"/>
      <c r="H40" s="439"/>
    </row>
    <row r="41" spans="1:8" s="46" customFormat="1" ht="24.75" customHeight="1">
      <c r="A41" s="472" t="s">
        <v>18</v>
      </c>
      <c r="B41" s="473" t="s">
        <v>426</v>
      </c>
      <c r="C41" s="458" t="s">
        <v>427</v>
      </c>
      <c r="D41" s="437"/>
      <c r="E41" s="440">
        <v>16650</v>
      </c>
      <c r="F41" s="439">
        <v>16650</v>
      </c>
      <c r="G41" s="439"/>
      <c r="H41" s="439"/>
    </row>
    <row r="42" spans="1:8" s="46" customFormat="1" ht="24.75" customHeight="1">
      <c r="A42" s="472" t="s">
        <v>20</v>
      </c>
      <c r="B42" s="473" t="s">
        <v>428</v>
      </c>
      <c r="C42" s="458" t="s">
        <v>429</v>
      </c>
      <c r="D42" s="437"/>
      <c r="E42" s="440">
        <v>8678</v>
      </c>
      <c r="F42" s="439">
        <v>8678</v>
      </c>
      <c r="G42" s="439">
        <v>10000</v>
      </c>
      <c r="H42" s="439">
        <v>10000</v>
      </c>
    </row>
    <row r="43" spans="1:255" ht="24.75" customHeight="1">
      <c r="A43" s="472" t="s">
        <v>36</v>
      </c>
      <c r="B43" s="473" t="s">
        <v>394</v>
      </c>
      <c r="C43" s="438" t="s">
        <v>395</v>
      </c>
      <c r="D43" s="437">
        <v>100000</v>
      </c>
      <c r="E43" s="440">
        <v>381190</v>
      </c>
      <c r="F43" s="439">
        <v>383798</v>
      </c>
      <c r="G43" s="439">
        <v>100000</v>
      </c>
      <c r="H43" s="439">
        <v>100000</v>
      </c>
      <c r="IO43" s="25"/>
      <c r="IP43" s="25"/>
      <c r="IQ43" s="25"/>
      <c r="IR43" s="25"/>
      <c r="IS43" s="25"/>
      <c r="IT43" s="25"/>
      <c r="IU43" s="25"/>
    </row>
    <row r="44" spans="1:255" s="52" customFormat="1" ht="24.75" customHeight="1">
      <c r="A44" s="481"/>
      <c r="B44" s="482"/>
      <c r="C44" s="443" t="s">
        <v>69</v>
      </c>
      <c r="D44" s="453">
        <v>300000</v>
      </c>
      <c r="E44" s="454">
        <f>SUM(E38:E43)</f>
        <v>916696</v>
      </c>
      <c r="F44" s="444">
        <f>SUM(F38:F43)</f>
        <v>919304</v>
      </c>
      <c r="G44" s="444">
        <f>SUM(G36:G43)</f>
        <v>210000</v>
      </c>
      <c r="H44" s="444">
        <f>SUM(H36:H43)</f>
        <v>210000</v>
      </c>
      <c r="I44" s="46"/>
      <c r="IO44" s="53"/>
      <c r="IP44" s="53"/>
      <c r="IQ44" s="53"/>
      <c r="IR44" s="53"/>
      <c r="IS44" s="53"/>
      <c r="IT44" s="53"/>
      <c r="IU44" s="53"/>
    </row>
    <row r="45" spans="1:255" s="52" customFormat="1" ht="24.75" customHeight="1">
      <c r="A45" s="470" t="s">
        <v>70</v>
      </c>
      <c r="B45" s="471"/>
      <c r="C45" s="436" t="s">
        <v>17</v>
      </c>
      <c r="D45" s="455"/>
      <c r="E45" s="484"/>
      <c r="F45" s="456"/>
      <c r="G45" s="456"/>
      <c r="H45" s="456"/>
      <c r="IO45" s="53"/>
      <c r="IP45" s="53"/>
      <c r="IQ45" s="53"/>
      <c r="IR45" s="53"/>
      <c r="IS45" s="53"/>
      <c r="IT45" s="53"/>
      <c r="IU45" s="53"/>
    </row>
    <row r="46" spans="1:255" s="52" customFormat="1" ht="24.75" customHeight="1">
      <c r="A46" s="470" t="s">
        <v>71</v>
      </c>
      <c r="B46" s="471"/>
      <c r="C46" s="436" t="s">
        <v>72</v>
      </c>
      <c r="D46" s="455"/>
      <c r="E46" s="484"/>
      <c r="F46" s="456"/>
      <c r="G46" s="456"/>
      <c r="H46" s="456"/>
      <c r="IO46" s="53"/>
      <c r="IP46" s="53"/>
      <c r="IQ46" s="53"/>
      <c r="IR46" s="53"/>
      <c r="IS46" s="53"/>
      <c r="IT46" s="53"/>
      <c r="IU46" s="53"/>
    </row>
    <row r="47" spans="1:253" s="46" customFormat="1" ht="24.75" customHeight="1">
      <c r="A47" s="472" t="s">
        <v>8</v>
      </c>
      <c r="B47" s="473" t="s">
        <v>273</v>
      </c>
      <c r="C47" s="438" t="s">
        <v>397</v>
      </c>
      <c r="D47" s="437"/>
      <c r="E47" s="440">
        <v>104400</v>
      </c>
      <c r="F47" s="439">
        <v>104400</v>
      </c>
      <c r="G47" s="457"/>
      <c r="H47" s="692">
        <v>69500</v>
      </c>
      <c r="I47" s="52"/>
      <c r="IO47" s="25"/>
      <c r="IP47" s="25"/>
      <c r="IQ47" s="25"/>
      <c r="IR47" s="25"/>
      <c r="IS47" s="25"/>
    </row>
    <row r="48" spans="1:253" s="46" customFormat="1" ht="24.75" customHeight="1">
      <c r="A48" s="478" t="s">
        <v>65</v>
      </c>
      <c r="B48" s="485" t="s">
        <v>273</v>
      </c>
      <c r="C48" s="459" t="s">
        <v>396</v>
      </c>
      <c r="D48" s="441">
        <v>10675000</v>
      </c>
      <c r="E48" s="474">
        <v>10582200</v>
      </c>
      <c r="F48" s="439">
        <v>10431372</v>
      </c>
      <c r="G48" s="439">
        <v>9312006</v>
      </c>
      <c r="H48" s="691">
        <v>7345465</v>
      </c>
      <c r="IO48" s="25"/>
      <c r="IP48" s="25"/>
      <c r="IQ48" s="25"/>
      <c r="IR48" s="25"/>
      <c r="IS48" s="25"/>
    </row>
    <row r="49" spans="1:255" s="52" customFormat="1" ht="24.75" customHeight="1">
      <c r="A49" s="486"/>
      <c r="B49" s="486" t="s">
        <v>273</v>
      </c>
      <c r="C49" s="460" t="s">
        <v>73</v>
      </c>
      <c r="D49" s="453">
        <v>10675000</v>
      </c>
      <c r="E49" s="454">
        <f>SUM(E47:E48)</f>
        <v>10686600</v>
      </c>
      <c r="F49" s="444">
        <f>SUM(F47:F48)</f>
        <v>10535772</v>
      </c>
      <c r="G49" s="444">
        <v>9312006</v>
      </c>
      <c r="H49" s="444">
        <v>7414965</v>
      </c>
      <c r="I49" s="46"/>
      <c r="IO49" s="53"/>
      <c r="IP49" s="53"/>
      <c r="IQ49" s="53"/>
      <c r="IR49" s="53"/>
      <c r="IS49" s="53"/>
      <c r="IT49" s="53"/>
      <c r="IU49" s="53"/>
    </row>
    <row r="50" spans="1:255" s="52" customFormat="1" ht="24.75" customHeight="1">
      <c r="A50" s="470" t="s">
        <v>74</v>
      </c>
      <c r="B50" s="470"/>
      <c r="C50" s="461" t="s">
        <v>75</v>
      </c>
      <c r="D50" s="455"/>
      <c r="E50" s="484"/>
      <c r="F50" s="462"/>
      <c r="G50" s="456"/>
      <c r="H50" s="456"/>
      <c r="IO50" s="53"/>
      <c r="IP50" s="53"/>
      <c r="IQ50" s="53"/>
      <c r="IR50" s="53"/>
      <c r="IS50" s="53"/>
      <c r="IT50" s="53"/>
      <c r="IU50" s="53"/>
    </row>
    <row r="51" spans="1:9" ht="24.75" customHeight="1">
      <c r="A51" s="472" t="s">
        <v>8</v>
      </c>
      <c r="B51" s="472"/>
      <c r="C51" s="463" t="s">
        <v>76</v>
      </c>
      <c r="D51" s="437"/>
      <c r="E51" s="440"/>
      <c r="F51" s="439"/>
      <c r="G51" s="457"/>
      <c r="H51" s="457"/>
      <c r="I51" s="52"/>
    </row>
    <row r="52" spans="1:8" ht="24.75" customHeight="1">
      <c r="A52" s="472" t="s">
        <v>65</v>
      </c>
      <c r="B52" s="472" t="s">
        <v>281</v>
      </c>
      <c r="C52" s="463" t="s">
        <v>400</v>
      </c>
      <c r="D52" s="437">
        <v>700000</v>
      </c>
      <c r="E52" s="440">
        <v>475900</v>
      </c>
      <c r="F52" s="439">
        <v>475900</v>
      </c>
      <c r="G52" s="439">
        <v>200000</v>
      </c>
      <c r="H52" s="439">
        <v>200000</v>
      </c>
    </row>
    <row r="53" spans="1:255" s="52" customFormat="1" ht="24.75" customHeight="1">
      <c r="A53" s="488"/>
      <c r="B53" s="488"/>
      <c r="C53" s="489" t="s">
        <v>457</v>
      </c>
      <c r="D53" s="490">
        <f>SUM(D52+D49+D44+D35+D13)</f>
        <v>25940780</v>
      </c>
      <c r="E53" s="491">
        <f>SUM(E52+E49+E44+E35+E17+E13)</f>
        <v>42117395</v>
      </c>
      <c r="F53" s="492">
        <f>SUM(F52+F49+F44+F35+F17+F13)</f>
        <v>41969175</v>
      </c>
      <c r="G53" s="492">
        <f>SUM(G52+G49+G44+G35+G13)</f>
        <v>24528903</v>
      </c>
      <c r="H53" s="492">
        <f>SUM(H52+H49+H44+H35+H13)</f>
        <v>23887528</v>
      </c>
      <c r="I53" s="46"/>
      <c r="IO53" s="53"/>
      <c r="IP53" s="53"/>
      <c r="IQ53" s="53"/>
      <c r="IR53" s="53"/>
      <c r="IS53" s="53"/>
      <c r="IT53" s="53"/>
      <c r="IU53" s="53"/>
    </row>
    <row r="54" spans="1:9" ht="24.75" customHeight="1">
      <c r="A54" s="472" t="s">
        <v>78</v>
      </c>
      <c r="B54" s="472"/>
      <c r="C54" s="464" t="s">
        <v>79</v>
      </c>
      <c r="D54" s="437"/>
      <c r="E54" s="440"/>
      <c r="F54" s="439"/>
      <c r="G54" s="457"/>
      <c r="H54" s="457"/>
      <c r="I54" s="52"/>
    </row>
    <row r="55" spans="1:8" ht="24.75" customHeight="1">
      <c r="A55" s="472"/>
      <c r="B55" s="472"/>
      <c r="C55" s="464" t="s">
        <v>80</v>
      </c>
      <c r="D55" s="437"/>
      <c r="E55" s="440"/>
      <c r="F55" s="439"/>
      <c r="G55" s="457"/>
      <c r="H55" s="457"/>
    </row>
    <row r="56" spans="1:8" ht="24.75" customHeight="1">
      <c r="A56" s="472"/>
      <c r="B56" s="472" t="s">
        <v>399</v>
      </c>
      <c r="C56" s="464" t="s">
        <v>459</v>
      </c>
      <c r="D56" s="437">
        <v>6321000</v>
      </c>
      <c r="E56" s="440">
        <v>6320999</v>
      </c>
      <c r="F56" s="439">
        <v>6320999</v>
      </c>
      <c r="G56" s="439">
        <v>22219257</v>
      </c>
      <c r="H56" s="439">
        <v>22219257</v>
      </c>
    </row>
    <row r="57" spans="1:8" ht="24.75" customHeight="1">
      <c r="A57" s="472"/>
      <c r="B57" s="472"/>
      <c r="C57" s="464" t="s">
        <v>460</v>
      </c>
      <c r="D57" s="437"/>
      <c r="E57" s="440"/>
      <c r="F57" s="439">
        <v>487359</v>
      </c>
      <c r="G57" s="457"/>
      <c r="H57" s="457"/>
    </row>
    <row r="58" spans="1:255" s="52" customFormat="1" ht="24.75" customHeight="1">
      <c r="A58" s="481"/>
      <c r="B58" s="481" t="s">
        <v>353</v>
      </c>
      <c r="C58" s="465" t="s">
        <v>81</v>
      </c>
      <c r="D58" s="453">
        <v>6321000</v>
      </c>
      <c r="E58" s="454">
        <v>6320999</v>
      </c>
      <c r="F58" s="444">
        <v>6320999</v>
      </c>
      <c r="G58" s="444">
        <v>22219257</v>
      </c>
      <c r="H58" s="444">
        <v>22219257</v>
      </c>
      <c r="I58" s="46"/>
      <c r="IO58" s="53"/>
      <c r="IP58" s="53"/>
      <c r="IQ58" s="53"/>
      <c r="IR58" s="53"/>
      <c r="IS58" s="53"/>
      <c r="IT58" s="53"/>
      <c r="IU58" s="53"/>
    </row>
    <row r="59" spans="1:255" s="52" customFormat="1" ht="24.75" customHeight="1">
      <c r="A59" s="486"/>
      <c r="B59" s="481"/>
      <c r="C59" s="465" t="s">
        <v>82</v>
      </c>
      <c r="D59" s="453">
        <v>32261780</v>
      </c>
      <c r="E59" s="454">
        <f>SUM(E58+E53)</f>
        <v>48438394</v>
      </c>
      <c r="F59" s="444">
        <f>SUM(F58+F57+F53)</f>
        <v>48777533</v>
      </c>
      <c r="G59" s="444">
        <f>SUM(G58+G53)</f>
        <v>46748160</v>
      </c>
      <c r="H59" s="444">
        <f>SUM(H58+H53)</f>
        <v>46106785</v>
      </c>
      <c r="IO59" s="53"/>
      <c r="IP59" s="53"/>
      <c r="IQ59" s="53"/>
      <c r="IR59" s="53"/>
      <c r="IS59" s="53"/>
      <c r="IT59" s="53"/>
      <c r="IU59" s="53"/>
    </row>
    <row r="60" spans="1:9" ht="15.75">
      <c r="A60" s="60"/>
      <c r="B60" s="60"/>
      <c r="C60" s="47"/>
      <c r="D60" s="61"/>
      <c r="E60" s="331"/>
      <c r="I60" s="52"/>
    </row>
    <row r="61" spans="1:5" ht="15.75">
      <c r="A61" s="60"/>
      <c r="B61" s="60"/>
      <c r="C61" s="47"/>
      <c r="D61" s="61"/>
      <c r="E61" s="61"/>
    </row>
    <row r="62" spans="1:6" ht="15.75">
      <c r="A62" s="60"/>
      <c r="B62" s="60"/>
      <c r="C62" s="47"/>
      <c r="D62" s="61"/>
      <c r="E62" s="61"/>
      <c r="F62" s="46" t="s">
        <v>187</v>
      </c>
    </row>
    <row r="63" spans="1:5" ht="15.75">
      <c r="A63" s="60"/>
      <c r="B63" s="60"/>
      <c r="C63" s="47"/>
      <c r="D63" s="61"/>
      <c r="E63" s="61"/>
    </row>
  </sheetData>
  <sheetProtection selectLockedCells="1" selectUnlockedCells="1"/>
  <mergeCells count="1">
    <mergeCell ref="A3:E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6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U52"/>
  <sheetViews>
    <sheetView view="pageBreakPreview" zoomScaleSheetLayoutView="100" zoomScalePageLayoutView="0" workbookViewId="0" topLeftCell="A1">
      <selection activeCell="I8" sqref="I8"/>
    </sheetView>
  </sheetViews>
  <sheetFormatPr defaultColWidth="7.875" defaultRowHeight="12.75"/>
  <cols>
    <col min="1" max="1" width="7.875" style="0" customWidth="1"/>
    <col min="2" max="2" width="5.00390625" style="45" customWidth="1"/>
    <col min="3" max="3" width="7.75390625" style="45" customWidth="1"/>
    <col min="4" max="4" width="40.625" style="63" customWidth="1"/>
    <col min="5" max="5" width="17.875" style="64" customWidth="1"/>
    <col min="6" max="6" width="14.125" style="64" customWidth="1"/>
    <col min="7" max="7" width="13.875" style="46" customWidth="1"/>
    <col min="8" max="9" width="16.00390625" style="46" customWidth="1"/>
    <col min="10" max="249" width="7.875" style="46" customWidth="1"/>
  </cols>
  <sheetData>
    <row r="1" ht="16.5">
      <c r="G1" s="65" t="s">
        <v>83</v>
      </c>
    </row>
    <row r="2" spans="2:7" ht="16.5">
      <c r="B2" s="61"/>
      <c r="C2" s="61"/>
      <c r="D2" s="66"/>
      <c r="E2" s="67"/>
      <c r="G2" s="65"/>
    </row>
    <row r="3" spans="2:6" ht="30.75" customHeight="1">
      <c r="B3" s="696" t="s">
        <v>461</v>
      </c>
      <c r="C3" s="696"/>
      <c r="D3" s="696"/>
      <c r="E3" s="696"/>
      <c r="F3" s="696"/>
    </row>
    <row r="4" spans="2:7" ht="15" customHeight="1">
      <c r="B4" s="61"/>
      <c r="C4" s="61"/>
      <c r="D4" s="66"/>
      <c r="E4" s="68"/>
      <c r="G4" s="46" t="s">
        <v>430</v>
      </c>
    </row>
    <row r="5" spans="2:9" ht="48.75" customHeight="1">
      <c r="B5" s="493" t="s">
        <v>3</v>
      </c>
      <c r="C5" s="493" t="s">
        <v>202</v>
      </c>
      <c r="D5" s="494" t="s">
        <v>4</v>
      </c>
      <c r="E5" s="539" t="s">
        <v>432</v>
      </c>
      <c r="F5" s="540" t="s">
        <v>431</v>
      </c>
      <c r="G5" s="495" t="s">
        <v>462</v>
      </c>
      <c r="H5" s="541" t="s">
        <v>463</v>
      </c>
      <c r="I5" s="541" t="s">
        <v>610</v>
      </c>
    </row>
    <row r="6" spans="2:9" s="72" customFormat="1" ht="20.25" customHeight="1">
      <c r="B6" s="69" t="s">
        <v>6</v>
      </c>
      <c r="C6" s="69"/>
      <c r="D6" s="70" t="s">
        <v>28</v>
      </c>
      <c r="E6" s="71"/>
      <c r="F6" s="386"/>
      <c r="G6" s="385"/>
      <c r="H6" s="538"/>
      <c r="I6" s="538"/>
    </row>
    <row r="7" spans="2:9" s="77" customFormat="1" ht="20.25" customHeight="1">
      <c r="B7" s="73" t="s">
        <v>8</v>
      </c>
      <c r="C7" s="69" t="s">
        <v>204</v>
      </c>
      <c r="D7" s="74" t="s">
        <v>203</v>
      </c>
      <c r="E7" s="75">
        <v>9558000</v>
      </c>
      <c r="F7" s="387">
        <v>8840242</v>
      </c>
      <c r="G7" s="382">
        <v>8840242</v>
      </c>
      <c r="H7" s="382">
        <v>8829198</v>
      </c>
      <c r="I7" s="678">
        <v>7057540</v>
      </c>
    </row>
    <row r="8" spans="2:9" s="77" customFormat="1" ht="20.25" customHeight="1">
      <c r="B8" s="73" t="s">
        <v>10</v>
      </c>
      <c r="C8" s="69" t="s">
        <v>205</v>
      </c>
      <c r="D8" s="74" t="s">
        <v>207</v>
      </c>
      <c r="E8" s="75">
        <v>108000</v>
      </c>
      <c r="F8" s="387">
        <v>305068</v>
      </c>
      <c r="G8" s="382">
        <v>305068</v>
      </c>
      <c r="H8" s="382">
        <v>92200</v>
      </c>
      <c r="I8" s="678">
        <v>133207</v>
      </c>
    </row>
    <row r="9" spans="2:9" s="77" customFormat="1" ht="20.25" customHeight="1">
      <c r="B9" s="697" t="s">
        <v>206</v>
      </c>
      <c r="C9" s="698"/>
      <c r="D9" s="496" t="s">
        <v>208</v>
      </c>
      <c r="E9" s="497">
        <v>9666000</v>
      </c>
      <c r="F9" s="498">
        <v>9145310</v>
      </c>
      <c r="G9" s="499">
        <v>9145310</v>
      </c>
      <c r="H9" s="499">
        <f>SUM(H7:H8)</f>
        <v>8921398</v>
      </c>
      <c r="I9" s="499">
        <f>SUM(I7:I8)</f>
        <v>7190747</v>
      </c>
    </row>
    <row r="10" spans="2:9" s="77" customFormat="1" ht="20.25" customHeight="1">
      <c r="B10" s="184" t="s">
        <v>12</v>
      </c>
      <c r="C10" s="227" t="s">
        <v>209</v>
      </c>
      <c r="D10" s="225" t="s">
        <v>210</v>
      </c>
      <c r="E10" s="224">
        <v>1032000</v>
      </c>
      <c r="F10" s="387">
        <v>1073063</v>
      </c>
      <c r="G10" s="382">
        <v>1073063</v>
      </c>
      <c r="H10" s="382">
        <v>1978446</v>
      </c>
      <c r="I10" s="382">
        <v>1978446</v>
      </c>
    </row>
    <row r="11" spans="2:9" s="78" customFormat="1" ht="20.25" customHeight="1">
      <c r="B11" s="226" t="s">
        <v>14</v>
      </c>
      <c r="C11" s="228" t="s">
        <v>211</v>
      </c>
      <c r="D11" s="74" t="s">
        <v>84</v>
      </c>
      <c r="E11" s="75">
        <v>100000</v>
      </c>
      <c r="F11" s="387">
        <v>56200</v>
      </c>
      <c r="G11" s="382">
        <v>56200</v>
      </c>
      <c r="H11" s="382"/>
      <c r="I11" s="382"/>
    </row>
    <row r="12" spans="2:9" s="78" customFormat="1" ht="20.25" customHeight="1">
      <c r="B12" s="699" t="s">
        <v>212</v>
      </c>
      <c r="C12" s="700"/>
      <c r="D12" s="496" t="s">
        <v>213</v>
      </c>
      <c r="E12" s="497">
        <v>1132000</v>
      </c>
      <c r="F12" s="498">
        <v>1129263</v>
      </c>
      <c r="G12" s="499">
        <v>1129263</v>
      </c>
      <c r="H12" s="499">
        <f>SUM(H10:H11)</f>
        <v>1978446</v>
      </c>
      <c r="I12" s="499">
        <f>SUM(I10:I11)</f>
        <v>1978446</v>
      </c>
    </row>
    <row r="13" spans="2:9" s="72" customFormat="1" ht="20.25" customHeight="1">
      <c r="B13" s="701" t="s">
        <v>214</v>
      </c>
      <c r="C13" s="702"/>
      <c r="D13" s="215" t="s">
        <v>215</v>
      </c>
      <c r="E13" s="433">
        <v>10798000</v>
      </c>
      <c r="F13" s="405">
        <v>10274573</v>
      </c>
      <c r="G13" s="406">
        <v>10274573</v>
      </c>
      <c r="H13" s="410">
        <f>SUM(H12+H9)</f>
        <v>10899844</v>
      </c>
      <c r="I13" s="410">
        <f>SUM(I12+I9)</f>
        <v>9169193</v>
      </c>
    </row>
    <row r="14" spans="2:9" s="72" customFormat="1" ht="28.5" customHeight="1">
      <c r="B14" s="407" t="s">
        <v>23</v>
      </c>
      <c r="C14" s="407" t="s">
        <v>216</v>
      </c>
      <c r="D14" s="408" t="s">
        <v>29</v>
      </c>
      <c r="E14" s="389">
        <v>1804000</v>
      </c>
      <c r="F14" s="409">
        <v>1649407</v>
      </c>
      <c r="G14" s="410">
        <v>1649407</v>
      </c>
      <c r="H14" s="410">
        <v>1639401</v>
      </c>
      <c r="I14" s="689">
        <v>1455590</v>
      </c>
    </row>
    <row r="15" spans="2:9" s="72" customFormat="1" ht="20.25" customHeight="1">
      <c r="B15" s="69" t="s">
        <v>52</v>
      </c>
      <c r="C15" s="69"/>
      <c r="D15" s="70" t="s">
        <v>30</v>
      </c>
      <c r="E15" s="71"/>
      <c r="F15" s="401"/>
      <c r="G15" s="403"/>
      <c r="H15" s="538"/>
      <c r="I15" s="538"/>
    </row>
    <row r="16" spans="2:9" s="72" customFormat="1" ht="20.25" customHeight="1">
      <c r="B16" s="69" t="s">
        <v>78</v>
      </c>
      <c r="C16" s="69" t="s">
        <v>217</v>
      </c>
      <c r="D16" s="74" t="s">
        <v>433</v>
      </c>
      <c r="E16" s="75">
        <v>200000</v>
      </c>
      <c r="F16" s="386"/>
      <c r="G16" s="402"/>
      <c r="H16" s="385"/>
      <c r="I16" s="385"/>
    </row>
    <row r="17" spans="2:9" s="78" customFormat="1" ht="20.25" customHeight="1">
      <c r="B17" s="73"/>
      <c r="C17" s="69" t="s">
        <v>217</v>
      </c>
      <c r="D17" s="74" t="s">
        <v>434</v>
      </c>
      <c r="E17" s="75">
        <v>1000000</v>
      </c>
      <c r="F17" s="387">
        <v>1530794</v>
      </c>
      <c r="G17" s="382">
        <v>1434572</v>
      </c>
      <c r="H17" s="382">
        <v>1435000</v>
      </c>
      <c r="I17" s="382">
        <v>1435000</v>
      </c>
    </row>
    <row r="18" spans="2:9" s="78" customFormat="1" ht="20.25" customHeight="1">
      <c r="B18" s="73" t="s">
        <v>65</v>
      </c>
      <c r="C18" s="229" t="s">
        <v>218</v>
      </c>
      <c r="D18" s="79" t="s">
        <v>85</v>
      </c>
      <c r="E18" s="80">
        <v>331000</v>
      </c>
      <c r="F18" s="388">
        <v>312924</v>
      </c>
      <c r="G18" s="382">
        <v>230072</v>
      </c>
      <c r="H18" s="382">
        <v>250000</v>
      </c>
      <c r="I18" s="382">
        <v>250000</v>
      </c>
    </row>
    <row r="19" spans="2:9" s="78" customFormat="1" ht="20.25" customHeight="1">
      <c r="B19" s="81" t="s">
        <v>12</v>
      </c>
      <c r="C19" s="81" t="s">
        <v>254</v>
      </c>
      <c r="D19" s="74" t="s">
        <v>86</v>
      </c>
      <c r="E19" s="75">
        <v>3380000</v>
      </c>
      <c r="F19" s="387">
        <v>4094931</v>
      </c>
      <c r="G19" s="382">
        <v>3147088</v>
      </c>
      <c r="H19" s="382">
        <v>3224000</v>
      </c>
      <c r="I19" s="382">
        <v>3224000</v>
      </c>
    </row>
    <row r="20" spans="2:9" s="78" customFormat="1" ht="20.25" customHeight="1">
      <c r="B20" s="81" t="s">
        <v>14</v>
      </c>
      <c r="C20" s="81" t="s">
        <v>259</v>
      </c>
      <c r="D20" s="74" t="s">
        <v>168</v>
      </c>
      <c r="E20" s="75">
        <v>25000</v>
      </c>
      <c r="F20" s="387">
        <v>117159</v>
      </c>
      <c r="G20" s="382">
        <v>117159</v>
      </c>
      <c r="H20" s="382">
        <v>120000</v>
      </c>
      <c r="I20" s="382">
        <v>120000</v>
      </c>
    </row>
    <row r="21" spans="2:9" s="78" customFormat="1" ht="20.25" customHeight="1">
      <c r="B21" s="81" t="s">
        <v>87</v>
      </c>
      <c r="C21" s="81" t="s">
        <v>262</v>
      </c>
      <c r="D21" s="74" t="s">
        <v>190</v>
      </c>
      <c r="E21" s="75">
        <v>37000</v>
      </c>
      <c r="F21" s="387">
        <v>37000</v>
      </c>
      <c r="G21" s="382">
        <v>37000</v>
      </c>
      <c r="H21" s="382"/>
      <c r="I21" s="382"/>
    </row>
    <row r="22" spans="2:9" s="78" customFormat="1" ht="20.25" customHeight="1">
      <c r="B22" s="81" t="s">
        <v>18</v>
      </c>
      <c r="C22" s="81" t="s">
        <v>264</v>
      </c>
      <c r="D22" s="74" t="s">
        <v>368</v>
      </c>
      <c r="E22" s="75"/>
      <c r="F22" s="387"/>
      <c r="G22" s="382"/>
      <c r="H22" s="382"/>
      <c r="I22" s="382"/>
    </row>
    <row r="23" spans="2:9" s="78" customFormat="1" ht="20.25" customHeight="1">
      <c r="B23" s="81" t="s">
        <v>20</v>
      </c>
      <c r="C23" s="81" t="s">
        <v>267</v>
      </c>
      <c r="D23" s="74" t="s">
        <v>366</v>
      </c>
      <c r="E23" s="75">
        <v>138000</v>
      </c>
      <c r="F23" s="387">
        <v>45484</v>
      </c>
      <c r="G23" s="382">
        <v>45484</v>
      </c>
      <c r="H23" s="382">
        <v>50000</v>
      </c>
      <c r="I23" s="382">
        <v>50000</v>
      </c>
    </row>
    <row r="24" spans="2:9" s="78" customFormat="1" ht="20.25" customHeight="1">
      <c r="B24" s="81" t="s">
        <v>36</v>
      </c>
      <c r="C24" s="81" t="s">
        <v>260</v>
      </c>
      <c r="D24" s="74" t="s">
        <v>367</v>
      </c>
      <c r="E24" s="75">
        <v>1111362</v>
      </c>
      <c r="F24" s="387">
        <v>1123931</v>
      </c>
      <c r="G24" s="382">
        <v>1024958</v>
      </c>
      <c r="H24" s="382">
        <v>1300000</v>
      </c>
      <c r="I24" s="382">
        <v>1300000</v>
      </c>
    </row>
    <row r="25" spans="2:9" s="72" customFormat="1" ht="20.25" customHeight="1">
      <c r="B25" s="214"/>
      <c r="C25" s="214" t="s">
        <v>369</v>
      </c>
      <c r="D25" s="215" t="s">
        <v>88</v>
      </c>
      <c r="E25" s="433">
        <v>6222362</v>
      </c>
      <c r="F25" s="389">
        <f>SUM(F16:F24)</f>
        <v>7262223</v>
      </c>
      <c r="G25" s="410">
        <f>SUM(G17:G24)</f>
        <v>6036333</v>
      </c>
      <c r="H25" s="410">
        <f>SUM(H17:H24)</f>
        <v>6379000</v>
      </c>
      <c r="I25" s="410">
        <f>SUM(I17:I24)</f>
        <v>6379000</v>
      </c>
    </row>
    <row r="26" spans="2:9" s="83" customFormat="1" ht="20.25" customHeight="1">
      <c r="B26" s="214" t="s">
        <v>89</v>
      </c>
      <c r="C26" s="214" t="s">
        <v>370</v>
      </c>
      <c r="D26" s="215" t="s">
        <v>31</v>
      </c>
      <c r="E26" s="433">
        <v>2108000</v>
      </c>
      <c r="F26" s="404">
        <v>2768292</v>
      </c>
      <c r="G26" s="410">
        <v>2768292</v>
      </c>
      <c r="H26" s="410">
        <v>1981000</v>
      </c>
      <c r="I26" s="689">
        <v>2050500</v>
      </c>
    </row>
    <row r="27" spans="2:9" s="85" customFormat="1" ht="20.25" customHeight="1">
      <c r="B27" s="82" t="s">
        <v>70</v>
      </c>
      <c r="C27" s="82"/>
      <c r="D27" s="84" t="s">
        <v>32</v>
      </c>
      <c r="E27" s="75"/>
      <c r="F27" s="387"/>
      <c r="G27" s="384"/>
      <c r="H27" s="542"/>
      <c r="I27" s="542"/>
    </row>
    <row r="28" spans="2:9" s="77" customFormat="1" ht="20.25" customHeight="1">
      <c r="B28" s="86" t="s">
        <v>78</v>
      </c>
      <c r="C28" s="86" t="s">
        <v>435</v>
      </c>
      <c r="D28" s="87" t="s">
        <v>90</v>
      </c>
      <c r="E28" s="88"/>
      <c r="F28" s="390">
        <v>5125</v>
      </c>
      <c r="G28" s="382">
        <v>5125</v>
      </c>
      <c r="H28" s="543"/>
      <c r="I28" s="543"/>
    </row>
    <row r="29" spans="2:9" s="77" customFormat="1" ht="20.25" customHeight="1">
      <c r="B29" s="86" t="s">
        <v>10</v>
      </c>
      <c r="C29" s="86"/>
      <c r="D29" s="89" t="s">
        <v>91</v>
      </c>
      <c r="E29" s="88"/>
      <c r="F29" s="390"/>
      <c r="G29" s="382"/>
      <c r="H29" s="543"/>
      <c r="I29" s="543"/>
    </row>
    <row r="30" spans="2:9" s="78" customFormat="1" ht="20.25" customHeight="1">
      <c r="B30" s="81" t="s">
        <v>12</v>
      </c>
      <c r="C30" s="81" t="s">
        <v>285</v>
      </c>
      <c r="D30" s="74" t="s">
        <v>92</v>
      </c>
      <c r="E30" s="75">
        <v>245000</v>
      </c>
      <c r="F30" s="387">
        <v>321145</v>
      </c>
      <c r="G30" s="382">
        <v>321145</v>
      </c>
      <c r="H30" s="382">
        <v>871000</v>
      </c>
      <c r="I30" s="382">
        <v>871000</v>
      </c>
    </row>
    <row r="31" spans="2:9" ht="20.25" customHeight="1">
      <c r="B31" s="90" t="s">
        <v>14</v>
      </c>
      <c r="C31" s="90"/>
      <c r="D31" s="89" t="s">
        <v>93</v>
      </c>
      <c r="E31" s="91"/>
      <c r="F31" s="391"/>
      <c r="G31" s="212"/>
      <c r="H31" s="343"/>
      <c r="I31" s="343"/>
    </row>
    <row r="32" spans="2:9" ht="18" customHeight="1">
      <c r="B32" s="216" t="s">
        <v>87</v>
      </c>
      <c r="C32" s="216" t="s">
        <v>283</v>
      </c>
      <c r="D32" s="217" t="s">
        <v>94</v>
      </c>
      <c r="E32" s="218">
        <v>101000</v>
      </c>
      <c r="F32" s="392">
        <v>137894</v>
      </c>
      <c r="G32" s="212">
        <v>137892</v>
      </c>
      <c r="H32" s="212">
        <v>139000</v>
      </c>
      <c r="I32" s="212">
        <v>139000</v>
      </c>
    </row>
    <row r="33" spans="2:9" s="83" customFormat="1" ht="20.25" customHeight="1">
      <c r="B33" s="82"/>
      <c r="C33" s="82" t="s">
        <v>226</v>
      </c>
      <c r="D33" s="215" t="s">
        <v>95</v>
      </c>
      <c r="E33" s="433">
        <v>346000</v>
      </c>
      <c r="F33" s="389">
        <v>464164</v>
      </c>
      <c r="G33" s="410">
        <v>464162</v>
      </c>
      <c r="H33" s="410">
        <f>SUM(H30:H32)</f>
        <v>1010000</v>
      </c>
      <c r="I33" s="410">
        <f>SUM(I30:I32)</f>
        <v>1010000</v>
      </c>
    </row>
    <row r="34" spans="2:9" s="72" customFormat="1" ht="20.25" customHeight="1">
      <c r="B34" s="82" t="s">
        <v>71</v>
      </c>
      <c r="C34" s="82" t="s">
        <v>304</v>
      </c>
      <c r="D34" s="70" t="s">
        <v>34</v>
      </c>
      <c r="E34" s="75">
        <v>2413000</v>
      </c>
      <c r="F34" s="387">
        <v>3894584</v>
      </c>
      <c r="G34" s="382">
        <v>2014027</v>
      </c>
      <c r="H34" s="385">
        <v>4051556</v>
      </c>
      <c r="I34" s="385">
        <v>4051556</v>
      </c>
    </row>
    <row r="35" spans="2:9" s="72" customFormat="1" ht="20.25" customHeight="1">
      <c r="B35" s="82" t="s">
        <v>71</v>
      </c>
      <c r="C35" s="82" t="s">
        <v>310</v>
      </c>
      <c r="D35" s="70" t="s">
        <v>35</v>
      </c>
      <c r="E35" s="75">
        <v>7326000</v>
      </c>
      <c r="F35" s="387">
        <v>21104833</v>
      </c>
      <c r="G35" s="382">
        <v>2431164</v>
      </c>
      <c r="H35" s="385">
        <v>20000000</v>
      </c>
      <c r="I35" s="385">
        <v>20000000</v>
      </c>
    </row>
    <row r="36" spans="2:9" s="72" customFormat="1" ht="24.75" customHeight="1">
      <c r="B36" s="82" t="s">
        <v>77</v>
      </c>
      <c r="C36" s="82" t="s">
        <v>287</v>
      </c>
      <c r="D36" s="70" t="s">
        <v>406</v>
      </c>
      <c r="E36" s="75">
        <v>700000</v>
      </c>
      <c r="F36" s="387">
        <v>475900</v>
      </c>
      <c r="G36" s="382">
        <v>475900</v>
      </c>
      <c r="H36" s="385">
        <v>200000</v>
      </c>
      <c r="I36" s="385">
        <v>200000</v>
      </c>
    </row>
    <row r="37" spans="2:9" s="72" customFormat="1" ht="20.25" customHeight="1">
      <c r="B37" s="82"/>
      <c r="C37" s="81" t="s">
        <v>373</v>
      </c>
      <c r="D37" s="70" t="s">
        <v>371</v>
      </c>
      <c r="E37" s="75"/>
      <c r="F37" s="387"/>
      <c r="G37" s="385"/>
      <c r="H37" s="538"/>
      <c r="I37" s="538"/>
    </row>
    <row r="38" spans="2:9" ht="20.25" customHeight="1">
      <c r="B38" s="90" t="s">
        <v>78</v>
      </c>
      <c r="C38" s="90" t="s">
        <v>287</v>
      </c>
      <c r="D38" s="92" t="s">
        <v>96</v>
      </c>
      <c r="E38" s="76"/>
      <c r="F38" s="387"/>
      <c r="G38" s="212"/>
      <c r="H38" s="343"/>
      <c r="I38" s="343"/>
    </row>
    <row r="39" spans="2:9" ht="20.25" customHeight="1">
      <c r="B39" s="93" t="s">
        <v>10</v>
      </c>
      <c r="C39" s="93" t="s">
        <v>287</v>
      </c>
      <c r="D39" s="79" t="s">
        <v>191</v>
      </c>
      <c r="E39" s="94"/>
      <c r="F39" s="393"/>
      <c r="G39" s="212"/>
      <c r="H39" s="343"/>
      <c r="I39" s="343"/>
    </row>
    <row r="40" spans="2:255" ht="20.25" customHeight="1">
      <c r="B40" s="95" t="s">
        <v>97</v>
      </c>
      <c r="C40" s="95" t="s">
        <v>287</v>
      </c>
      <c r="D40" s="92" t="s">
        <v>98</v>
      </c>
      <c r="E40" s="96"/>
      <c r="F40" s="394"/>
      <c r="G40" s="245"/>
      <c r="H40" s="343"/>
      <c r="I40" s="343"/>
      <c r="K40" s="56"/>
      <c r="IP40" s="25"/>
      <c r="IQ40" s="25"/>
      <c r="IR40" s="25"/>
      <c r="IS40" s="25"/>
      <c r="IT40" s="25"/>
      <c r="IU40" s="25"/>
    </row>
    <row r="41" spans="2:9" s="54" customFormat="1" ht="20.25" customHeight="1">
      <c r="B41" s="95" t="s">
        <v>14</v>
      </c>
      <c r="C41" s="95" t="s">
        <v>287</v>
      </c>
      <c r="D41" s="74" t="s">
        <v>99</v>
      </c>
      <c r="E41" s="59"/>
      <c r="F41" s="395"/>
      <c r="G41" s="309"/>
      <c r="H41" s="544"/>
      <c r="I41" s="544"/>
    </row>
    <row r="42" spans="2:255" s="54" customFormat="1" ht="19.5" customHeight="1">
      <c r="B42" s="95" t="s">
        <v>16</v>
      </c>
      <c r="C42" s="55" t="s">
        <v>287</v>
      </c>
      <c r="D42" s="351" t="s">
        <v>372</v>
      </c>
      <c r="E42" s="502">
        <v>100000</v>
      </c>
      <c r="F42" s="503">
        <v>100000</v>
      </c>
      <c r="G42" s="545"/>
      <c r="H42" s="545">
        <v>100000</v>
      </c>
      <c r="I42" s="545">
        <v>100000</v>
      </c>
      <c r="IP42" s="28"/>
      <c r="IQ42" s="28"/>
      <c r="IR42" s="28"/>
      <c r="IS42" s="28"/>
      <c r="IT42" s="28"/>
      <c r="IU42" s="28"/>
    </row>
    <row r="43" spans="2:255" s="54" customFormat="1" ht="19.5" customHeight="1">
      <c r="B43" s="95"/>
      <c r="C43" s="55"/>
      <c r="D43" s="351" t="s">
        <v>39</v>
      </c>
      <c r="E43" s="501">
        <v>31817362</v>
      </c>
      <c r="F43" s="500">
        <v>47993976</v>
      </c>
      <c r="G43" s="500">
        <f>SUM(G36+G35+G34+G33+G26+G25+G14+G13)</f>
        <v>26113858</v>
      </c>
      <c r="H43" s="252">
        <f>SUM(H42+H36+H33+H26+H25+H14+H13)</f>
        <v>22209245</v>
      </c>
      <c r="I43" s="252">
        <f>SUM(I42+I36+I33+I26+I25+I14+I13)</f>
        <v>20364283</v>
      </c>
      <c r="IP43" s="28"/>
      <c r="IQ43" s="28"/>
      <c r="IR43" s="28"/>
      <c r="IS43" s="28"/>
      <c r="IT43" s="28"/>
      <c r="IU43" s="28"/>
    </row>
    <row r="44" spans="2:255" s="54" customFormat="1" ht="19.5" customHeight="1">
      <c r="B44" s="95" t="s">
        <v>18</v>
      </c>
      <c r="C44" s="55" t="s">
        <v>407</v>
      </c>
      <c r="D44" s="351" t="s">
        <v>408</v>
      </c>
      <c r="E44" s="507">
        <v>444418</v>
      </c>
      <c r="F44" s="500">
        <v>444418</v>
      </c>
      <c r="G44" s="252">
        <v>444418</v>
      </c>
      <c r="H44" s="252">
        <v>487359</v>
      </c>
      <c r="I44" s="252">
        <v>487359</v>
      </c>
      <c r="IP44" s="28"/>
      <c r="IQ44" s="28"/>
      <c r="IR44" s="28"/>
      <c r="IS44" s="28"/>
      <c r="IT44" s="28"/>
      <c r="IU44" s="28"/>
    </row>
    <row r="45" spans="2:255" s="54" customFormat="1" ht="19.5" customHeight="1">
      <c r="B45" s="95"/>
      <c r="C45" s="55" t="s">
        <v>611</v>
      </c>
      <c r="D45" s="351" t="s">
        <v>416</v>
      </c>
      <c r="E45" s="507"/>
      <c r="F45" s="690"/>
      <c r="G45" s="412"/>
      <c r="H45" s="412"/>
      <c r="I45" s="412">
        <v>1203587</v>
      </c>
      <c r="IP45" s="28"/>
      <c r="IQ45" s="28"/>
      <c r="IR45" s="28"/>
      <c r="IS45" s="28"/>
      <c r="IT45" s="28"/>
      <c r="IU45" s="28"/>
    </row>
    <row r="46" spans="2:255" s="54" customFormat="1" ht="19.5" customHeight="1">
      <c r="B46" s="98"/>
      <c r="C46" s="98"/>
      <c r="D46" s="198" t="s">
        <v>100</v>
      </c>
      <c r="E46" s="199">
        <f>SUM(E43:E44)</f>
        <v>32261780</v>
      </c>
      <c r="F46" s="411">
        <f>SUM(F43:F44)</f>
        <v>48438394</v>
      </c>
      <c r="G46" s="412">
        <f>SUM(G43:G44)</f>
        <v>26558276</v>
      </c>
      <c r="H46" s="546">
        <f>SUM(H44+H42+H36+H35+H34+H33+H26+H25+H14+H13)</f>
        <v>46748160</v>
      </c>
      <c r="I46" s="546">
        <f>SUM(I44+I42+I36+I35+I34+I33+I26+I25+I14+I45+I13)</f>
        <v>46106785</v>
      </c>
      <c r="IP46" s="28"/>
      <c r="IQ46" s="28"/>
      <c r="IR46" s="28"/>
      <c r="IS46" s="28"/>
      <c r="IT46" s="28"/>
      <c r="IU46" s="28"/>
    </row>
    <row r="47" spans="2:9" ht="16.5">
      <c r="B47" s="113"/>
      <c r="C47" s="222"/>
      <c r="D47" s="504" t="s">
        <v>120</v>
      </c>
      <c r="E47" s="505">
        <v>32261780</v>
      </c>
      <c r="F47" s="506">
        <v>48438394</v>
      </c>
      <c r="G47" s="309">
        <v>26558276</v>
      </c>
      <c r="H47" s="309">
        <v>46748160</v>
      </c>
      <c r="I47" s="309">
        <v>46106785</v>
      </c>
    </row>
    <row r="48" spans="2:9" ht="16.5">
      <c r="B48" s="118"/>
      <c r="C48" s="223"/>
      <c r="D48" s="119" t="s">
        <v>121</v>
      </c>
      <c r="E48" s="120"/>
      <c r="F48" s="396"/>
      <c r="G48" s="212"/>
      <c r="H48" s="343"/>
      <c r="I48" s="343"/>
    </row>
    <row r="49" spans="2:9" ht="16.5">
      <c r="B49" s="121"/>
      <c r="C49" s="121"/>
      <c r="D49" s="638" t="s">
        <v>122</v>
      </c>
      <c r="E49" s="639">
        <v>9</v>
      </c>
      <c r="F49" s="640">
        <v>11</v>
      </c>
      <c r="G49" s="212">
        <v>10</v>
      </c>
      <c r="H49" s="343">
        <v>9</v>
      </c>
      <c r="I49" s="343">
        <v>9</v>
      </c>
    </row>
    <row r="50" spans="2:9" ht="16.5">
      <c r="B50" s="122"/>
      <c r="C50" s="122"/>
      <c r="D50" s="122" t="s">
        <v>123</v>
      </c>
      <c r="E50" s="123">
        <v>9</v>
      </c>
      <c r="F50" s="397">
        <v>11</v>
      </c>
      <c r="G50" s="212">
        <v>10</v>
      </c>
      <c r="H50" s="343">
        <v>9</v>
      </c>
      <c r="I50" s="343">
        <v>9</v>
      </c>
    </row>
    <row r="51" spans="2:9" ht="16.5">
      <c r="B51" s="38"/>
      <c r="C51" s="38"/>
      <c r="D51" s="38" t="s">
        <v>121</v>
      </c>
      <c r="E51" s="59"/>
      <c r="F51" s="398"/>
      <c r="G51" s="176"/>
      <c r="H51" s="343"/>
      <c r="I51" s="343"/>
    </row>
    <row r="52" spans="2:9" ht="16.5">
      <c r="B52" s="124"/>
      <c r="C52" s="124"/>
      <c r="D52" s="124" t="s">
        <v>124</v>
      </c>
      <c r="E52" s="97">
        <v>8</v>
      </c>
      <c r="F52" s="399">
        <v>10</v>
      </c>
      <c r="G52" s="176">
        <v>9</v>
      </c>
      <c r="H52" s="343">
        <v>8</v>
      </c>
      <c r="I52" s="343">
        <v>8</v>
      </c>
    </row>
  </sheetData>
  <sheetProtection selectLockedCells="1" selectUnlockedCells="1"/>
  <mergeCells count="4">
    <mergeCell ref="B3:F3"/>
    <mergeCell ref="B9:C9"/>
    <mergeCell ref="B12:C12"/>
    <mergeCell ref="B13:C13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7"/>
  <sheetViews>
    <sheetView view="pageBreakPreview" zoomScaleSheetLayoutView="100" zoomScalePageLayoutView="0" workbookViewId="0" topLeftCell="A2">
      <selection activeCell="C40" sqref="C40"/>
    </sheetView>
  </sheetViews>
  <sheetFormatPr defaultColWidth="11.625" defaultRowHeight="12.75"/>
  <cols>
    <col min="1" max="1" width="6.25390625" style="0" customWidth="1"/>
    <col min="2" max="2" width="4.75390625" style="100" customWidth="1"/>
    <col min="3" max="3" width="31.00390625" style="101" customWidth="1"/>
    <col min="4" max="4" width="13.00390625" style="64" customWidth="1"/>
    <col min="5" max="5" width="13.75390625" style="325" customWidth="1"/>
    <col min="6" max="6" width="12.875" style="325" customWidth="1"/>
    <col min="7" max="8" width="11.25390625" style="64" customWidth="1"/>
    <col min="9" max="9" width="3.625" style="100" customWidth="1"/>
    <col min="10" max="10" width="28.625" style="101" customWidth="1"/>
    <col min="11" max="13" width="13.125" style="64" customWidth="1"/>
    <col min="14" max="15" width="11.625" style="3" customWidth="1"/>
  </cols>
  <sheetData>
    <row r="1" spans="2:15" ht="12" customHeight="1">
      <c r="B1" s="102"/>
      <c r="C1" s="102"/>
      <c r="D1" s="102"/>
      <c r="E1" s="324"/>
      <c r="F1" s="324"/>
      <c r="G1" s="102"/>
      <c r="H1" s="102"/>
      <c r="I1" s="102"/>
      <c r="J1" s="102"/>
      <c r="K1" s="102"/>
      <c r="L1" s="102" t="s">
        <v>604</v>
      </c>
      <c r="M1" s="102"/>
      <c r="N1" s="65"/>
      <c r="O1" s="65"/>
    </row>
    <row r="2" spans="2:15" ht="10.5" customHeight="1">
      <c r="B2" s="102"/>
      <c r="C2" s="102"/>
      <c r="D2" s="102"/>
      <c r="E2" s="324"/>
      <c r="F2" s="324"/>
      <c r="G2" s="102"/>
      <c r="H2" s="102"/>
      <c r="I2" s="102"/>
      <c r="J2" s="102"/>
      <c r="K2" s="102"/>
      <c r="L2" s="102" t="s">
        <v>1</v>
      </c>
      <c r="M2" s="102"/>
      <c r="N2" s="65"/>
      <c r="O2" s="65"/>
    </row>
    <row r="3" spans="2:15" s="103" customFormat="1" ht="21" customHeight="1">
      <c r="B3" s="703" t="s">
        <v>200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660"/>
    </row>
    <row r="4" spans="2:15" s="103" customFormat="1" ht="21.75" customHeight="1">
      <c r="B4" s="704" t="s">
        <v>509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661"/>
    </row>
    <row r="5" spans="11:15" ht="9.75" customHeight="1">
      <c r="K5" s="65"/>
      <c r="L5" s="65" t="s">
        <v>419</v>
      </c>
      <c r="M5" s="65"/>
      <c r="N5" s="65"/>
      <c r="O5" s="65"/>
    </row>
    <row r="6" spans="2:15" s="110" customFormat="1" ht="34.5" customHeight="1">
      <c r="B6" s="104" t="s">
        <v>3</v>
      </c>
      <c r="C6" s="105" t="s">
        <v>4</v>
      </c>
      <c r="D6" s="106" t="s">
        <v>393</v>
      </c>
      <c r="E6" s="106" t="s">
        <v>431</v>
      </c>
      <c r="F6" s="107" t="s">
        <v>510</v>
      </c>
      <c r="G6" s="107" t="s">
        <v>463</v>
      </c>
      <c r="H6" s="685" t="s">
        <v>610</v>
      </c>
      <c r="I6" s="108" t="s">
        <v>3</v>
      </c>
      <c r="J6" s="109" t="s">
        <v>4</v>
      </c>
      <c r="K6" s="106" t="s">
        <v>393</v>
      </c>
      <c r="L6" s="106" t="s">
        <v>431</v>
      </c>
      <c r="M6" s="107" t="s">
        <v>512</v>
      </c>
      <c r="N6" s="680" t="s">
        <v>463</v>
      </c>
      <c r="O6" s="685" t="s">
        <v>610</v>
      </c>
    </row>
    <row r="7" spans="2:16" ht="15">
      <c r="B7" s="111"/>
      <c r="C7" s="559" t="s">
        <v>101</v>
      </c>
      <c r="D7" s="560"/>
      <c r="E7" s="561"/>
      <c r="F7" s="561"/>
      <c r="G7" s="560"/>
      <c r="H7" s="560"/>
      <c r="I7" s="95"/>
      <c r="J7" s="562" t="s">
        <v>102</v>
      </c>
      <c r="K7" s="563"/>
      <c r="L7" s="563"/>
      <c r="M7" s="563"/>
      <c r="N7" s="681"/>
      <c r="O7" s="681"/>
      <c r="P7" s="103"/>
    </row>
    <row r="8" spans="2:16" ht="15">
      <c r="B8" s="111" t="s">
        <v>8</v>
      </c>
      <c r="C8" s="564" t="s">
        <v>103</v>
      </c>
      <c r="D8" s="560"/>
      <c r="E8" s="561"/>
      <c r="F8" s="561"/>
      <c r="G8" s="560"/>
      <c r="H8" s="560"/>
      <c r="I8" s="95" t="s">
        <v>8</v>
      </c>
      <c r="J8" s="565" t="s">
        <v>201</v>
      </c>
      <c r="K8" s="566"/>
      <c r="L8" s="566"/>
      <c r="M8" s="566"/>
      <c r="N8" s="682"/>
      <c r="O8" s="682"/>
      <c r="P8" s="103"/>
    </row>
    <row r="9" spans="2:16" ht="15">
      <c r="B9" s="111"/>
      <c r="C9" s="564" t="s">
        <v>104</v>
      </c>
      <c r="D9" s="560">
        <v>7853391</v>
      </c>
      <c r="E9" s="561">
        <v>9119813</v>
      </c>
      <c r="F9" s="561">
        <v>9119813</v>
      </c>
      <c r="G9" s="560">
        <v>9013897</v>
      </c>
      <c r="H9" s="560">
        <v>9013897</v>
      </c>
      <c r="I9" s="95"/>
      <c r="J9" s="565" t="s">
        <v>105</v>
      </c>
      <c r="K9" s="553">
        <v>10798000</v>
      </c>
      <c r="L9" s="560">
        <v>10274573</v>
      </c>
      <c r="M9" s="560">
        <v>10274573</v>
      </c>
      <c r="N9" s="681">
        <v>10899844</v>
      </c>
      <c r="O9" s="687">
        <v>9169193</v>
      </c>
      <c r="P9" s="103"/>
    </row>
    <row r="10" spans="2:16" ht="15">
      <c r="B10" s="111"/>
      <c r="C10" s="564" t="s">
        <v>379</v>
      </c>
      <c r="D10" s="560">
        <v>2108389</v>
      </c>
      <c r="E10" s="561">
        <v>2068489</v>
      </c>
      <c r="F10" s="561">
        <v>2068489</v>
      </c>
      <c r="G10" s="560">
        <v>1981000</v>
      </c>
      <c r="H10" s="560">
        <v>1981000</v>
      </c>
      <c r="I10" s="95"/>
      <c r="J10" s="565" t="s">
        <v>106</v>
      </c>
      <c r="K10" s="553">
        <v>1804000</v>
      </c>
      <c r="L10" s="560">
        <v>1649407</v>
      </c>
      <c r="M10" s="560">
        <v>1649407</v>
      </c>
      <c r="N10" s="681">
        <v>1639401</v>
      </c>
      <c r="O10" s="687">
        <v>1455590</v>
      </c>
      <c r="P10" s="103"/>
    </row>
    <row r="11" spans="2:16" ht="15">
      <c r="B11" s="111"/>
      <c r="C11" s="564" t="s">
        <v>380</v>
      </c>
      <c r="D11" s="560">
        <v>1200000</v>
      </c>
      <c r="E11" s="561">
        <v>1200000</v>
      </c>
      <c r="F11" s="561">
        <v>1200000</v>
      </c>
      <c r="G11" s="560">
        <v>1200000</v>
      </c>
      <c r="H11" s="560">
        <v>1200000</v>
      </c>
      <c r="I11" s="95"/>
      <c r="J11" s="565" t="s">
        <v>107</v>
      </c>
      <c r="K11" s="553">
        <v>6222362</v>
      </c>
      <c r="L11" s="560">
        <v>7262223</v>
      </c>
      <c r="M11" s="560">
        <v>6036333</v>
      </c>
      <c r="N11" s="681">
        <v>6379000</v>
      </c>
      <c r="O11" s="681">
        <v>6379000</v>
      </c>
      <c r="P11" s="103"/>
    </row>
    <row r="12" spans="2:16" ht="15">
      <c r="B12" s="111"/>
      <c r="C12" s="567" t="s">
        <v>381</v>
      </c>
      <c r="D12" s="560"/>
      <c r="E12" s="561">
        <v>653542</v>
      </c>
      <c r="F12" s="561">
        <v>653542</v>
      </c>
      <c r="G12" s="560"/>
      <c r="H12" s="686">
        <v>1255666</v>
      </c>
      <c r="I12" s="95"/>
      <c r="J12" s="565"/>
      <c r="K12" s="553"/>
      <c r="L12" s="560"/>
      <c r="M12" s="560"/>
      <c r="N12" s="681"/>
      <c r="O12" s="681"/>
      <c r="P12" s="103"/>
    </row>
    <row r="13" spans="2:16" ht="15">
      <c r="B13" s="111"/>
      <c r="C13" s="564" t="s">
        <v>412</v>
      </c>
      <c r="D13" s="560"/>
      <c r="E13" s="561"/>
      <c r="F13" s="561"/>
      <c r="G13" s="560"/>
      <c r="H13" s="560"/>
      <c r="I13" s="95" t="s">
        <v>10</v>
      </c>
      <c r="J13" s="565"/>
      <c r="K13" s="566"/>
      <c r="L13" s="566"/>
      <c r="M13" s="566"/>
      <c r="N13" s="682"/>
      <c r="O13" s="682"/>
      <c r="P13" s="103"/>
    </row>
    <row r="14" spans="2:16" ht="15">
      <c r="B14" s="111"/>
      <c r="C14" s="568" t="s">
        <v>48</v>
      </c>
      <c r="D14" s="569">
        <v>11161780</v>
      </c>
      <c r="E14" s="570">
        <v>13041844</v>
      </c>
      <c r="F14" s="570">
        <v>13041844</v>
      </c>
      <c r="G14" s="571">
        <f>SUM(G9:G12)</f>
        <v>12194897</v>
      </c>
      <c r="H14" s="571">
        <f>SUM(H9:H12)</f>
        <v>13450563</v>
      </c>
      <c r="I14" s="95"/>
      <c r="J14" s="565"/>
      <c r="K14" s="553"/>
      <c r="L14" s="560"/>
      <c r="M14" s="560"/>
      <c r="N14" s="681"/>
      <c r="O14" s="681"/>
      <c r="P14" s="103"/>
    </row>
    <row r="15" spans="2:16" ht="15">
      <c r="B15" s="111" t="s">
        <v>65</v>
      </c>
      <c r="C15" s="564" t="s">
        <v>13</v>
      </c>
      <c r="D15" s="560"/>
      <c r="E15" s="561"/>
      <c r="F15" s="561"/>
      <c r="G15" s="560"/>
      <c r="H15" s="560"/>
      <c r="I15" s="95"/>
      <c r="J15" s="565"/>
      <c r="K15" s="553"/>
      <c r="L15" s="560"/>
      <c r="M15" s="560"/>
      <c r="N15" s="681"/>
      <c r="O15" s="681"/>
      <c r="P15" s="103"/>
    </row>
    <row r="16" spans="2:16" ht="15">
      <c r="B16" s="111"/>
      <c r="C16" s="572" t="s">
        <v>108</v>
      </c>
      <c r="D16" s="560"/>
      <c r="E16" s="561"/>
      <c r="F16" s="561"/>
      <c r="G16" s="560"/>
      <c r="H16" s="560"/>
      <c r="I16" s="95"/>
      <c r="J16" s="565"/>
      <c r="K16" s="553"/>
      <c r="L16" s="560"/>
      <c r="M16" s="560"/>
      <c r="N16" s="681"/>
      <c r="O16" s="681"/>
      <c r="P16" s="103"/>
    </row>
    <row r="17" spans="2:16" ht="15">
      <c r="B17" s="111"/>
      <c r="C17" s="572" t="s">
        <v>109</v>
      </c>
      <c r="D17" s="560"/>
      <c r="E17" s="561"/>
      <c r="F17" s="561"/>
      <c r="G17" s="560"/>
      <c r="H17" s="560"/>
      <c r="I17" s="95" t="s">
        <v>110</v>
      </c>
      <c r="J17" s="565"/>
      <c r="K17" s="566"/>
      <c r="L17" s="566"/>
      <c r="M17" s="566"/>
      <c r="N17" s="682"/>
      <c r="O17" s="682"/>
      <c r="P17" s="103"/>
    </row>
    <row r="18" spans="2:16" ht="15">
      <c r="B18" s="111"/>
      <c r="C18" s="572" t="s">
        <v>111</v>
      </c>
      <c r="D18" s="573"/>
      <c r="E18" s="561"/>
      <c r="F18" s="561"/>
      <c r="G18" s="573"/>
      <c r="H18" s="573"/>
      <c r="I18" s="95"/>
      <c r="J18" s="565"/>
      <c r="K18" s="553"/>
      <c r="L18" s="560"/>
      <c r="M18" s="560"/>
      <c r="N18" s="682"/>
      <c r="O18" s="682"/>
      <c r="P18" s="103"/>
    </row>
    <row r="19" spans="2:16" ht="15">
      <c r="B19" s="111"/>
      <c r="C19" s="572" t="s">
        <v>112</v>
      </c>
      <c r="D19" s="573">
        <v>1800000</v>
      </c>
      <c r="E19" s="561">
        <v>2105011</v>
      </c>
      <c r="F19" s="561">
        <v>2105011</v>
      </c>
      <c r="G19" s="573">
        <v>2105000</v>
      </c>
      <c r="H19" s="573">
        <v>2105000</v>
      </c>
      <c r="I19" s="95"/>
      <c r="J19" s="565"/>
      <c r="K19" s="553"/>
      <c r="L19" s="560"/>
      <c r="M19" s="560"/>
      <c r="N19" s="681"/>
      <c r="O19" s="681"/>
      <c r="P19" s="103"/>
    </row>
    <row r="20" spans="2:16" ht="15">
      <c r="B20" s="111"/>
      <c r="C20" s="572" t="s">
        <v>382</v>
      </c>
      <c r="D20" s="573"/>
      <c r="E20" s="561"/>
      <c r="F20" s="561"/>
      <c r="G20" s="573"/>
      <c r="H20" s="573"/>
      <c r="I20" s="95"/>
      <c r="J20" s="565"/>
      <c r="K20" s="553"/>
      <c r="L20" s="560"/>
      <c r="M20" s="560"/>
      <c r="N20" s="681"/>
      <c r="O20" s="681"/>
      <c r="P20" s="103"/>
    </row>
    <row r="21" spans="2:16" ht="15">
      <c r="B21" s="111"/>
      <c r="C21" s="564" t="s">
        <v>383</v>
      </c>
      <c r="D21" s="560">
        <v>565000</v>
      </c>
      <c r="E21" s="561">
        <v>414756</v>
      </c>
      <c r="F21" s="561">
        <v>414756</v>
      </c>
      <c r="G21" s="560"/>
      <c r="H21" s="686">
        <v>507000</v>
      </c>
      <c r="I21" s="95"/>
      <c r="J21" s="565"/>
      <c r="K21" s="553"/>
      <c r="L21" s="560"/>
      <c r="M21" s="560"/>
      <c r="N21" s="681"/>
      <c r="O21" s="681"/>
      <c r="P21" s="103"/>
    </row>
    <row r="22" spans="2:16" ht="15">
      <c r="B22" s="111"/>
      <c r="C22" s="564" t="s">
        <v>384</v>
      </c>
      <c r="D22" s="560"/>
      <c r="E22" s="561"/>
      <c r="F22" s="561"/>
      <c r="G22" s="560"/>
      <c r="H22" s="560"/>
      <c r="I22" s="95"/>
      <c r="J22" s="565"/>
      <c r="K22" s="553"/>
      <c r="L22" s="560"/>
      <c r="M22" s="560"/>
      <c r="N22" s="681"/>
      <c r="O22" s="681"/>
      <c r="P22" s="103"/>
    </row>
    <row r="23" spans="2:16" ht="15">
      <c r="B23" s="111"/>
      <c r="C23" s="564" t="s">
        <v>385</v>
      </c>
      <c r="D23" s="560">
        <v>674000</v>
      </c>
      <c r="E23" s="561">
        <v>0</v>
      </c>
      <c r="F23" s="561"/>
      <c r="G23" s="560"/>
      <c r="H23" s="560"/>
      <c r="I23" s="95"/>
      <c r="J23" s="565"/>
      <c r="K23" s="553"/>
      <c r="L23" s="560"/>
      <c r="M23" s="560"/>
      <c r="N23" s="681"/>
      <c r="O23" s="681"/>
      <c r="P23" s="103"/>
    </row>
    <row r="24" spans="2:16" ht="15">
      <c r="B24" s="111"/>
      <c r="C24" s="564" t="s">
        <v>386</v>
      </c>
      <c r="D24" s="560">
        <v>54000</v>
      </c>
      <c r="E24" s="561">
        <v>61800</v>
      </c>
      <c r="F24" s="561"/>
      <c r="G24" s="560"/>
      <c r="H24" s="560"/>
      <c r="I24" s="95"/>
      <c r="J24" s="565"/>
      <c r="K24" s="553"/>
      <c r="L24" s="560"/>
      <c r="M24" s="560"/>
      <c r="N24" s="681"/>
      <c r="O24" s="681"/>
      <c r="P24" s="103"/>
    </row>
    <row r="25" spans="2:16" ht="15">
      <c r="B25" s="111"/>
      <c r="C25" s="564" t="s">
        <v>113</v>
      </c>
      <c r="D25" s="560">
        <v>11000</v>
      </c>
      <c r="E25" s="561">
        <v>20793</v>
      </c>
      <c r="F25" s="561">
        <v>20793</v>
      </c>
      <c r="G25" s="560"/>
      <c r="H25" s="560"/>
      <c r="I25" s="95" t="s">
        <v>114</v>
      </c>
      <c r="J25" s="565"/>
      <c r="K25" s="566"/>
      <c r="L25" s="566"/>
      <c r="M25" s="566"/>
      <c r="N25" s="682"/>
      <c r="O25" s="682"/>
      <c r="P25" s="103"/>
    </row>
    <row r="26" spans="2:16" ht="15">
      <c r="B26" s="111"/>
      <c r="C26" s="568" t="s">
        <v>62</v>
      </c>
      <c r="D26" s="569">
        <v>3104000</v>
      </c>
      <c r="E26" s="570">
        <v>2602360</v>
      </c>
      <c r="F26" s="570">
        <v>2602360</v>
      </c>
      <c r="G26" s="569">
        <v>2612000</v>
      </c>
      <c r="H26" s="569">
        <v>2612000</v>
      </c>
      <c r="I26" s="95"/>
      <c r="J26" s="565"/>
      <c r="K26" s="553"/>
      <c r="L26" s="560"/>
      <c r="M26" s="560"/>
      <c r="N26" s="682"/>
      <c r="O26" s="682"/>
      <c r="P26" s="103"/>
    </row>
    <row r="27" spans="2:16" ht="15">
      <c r="B27" s="111" t="s">
        <v>12</v>
      </c>
      <c r="C27" s="564" t="s">
        <v>15</v>
      </c>
      <c r="D27" s="560">
        <v>300000</v>
      </c>
      <c r="E27" s="561">
        <v>916696</v>
      </c>
      <c r="F27" s="561">
        <v>919304</v>
      </c>
      <c r="G27" s="560">
        <v>210000</v>
      </c>
      <c r="H27" s="560">
        <v>210000</v>
      </c>
      <c r="I27" s="95"/>
      <c r="J27" s="565"/>
      <c r="K27" s="553"/>
      <c r="L27" s="560"/>
      <c r="M27" s="560"/>
      <c r="N27" s="681"/>
      <c r="O27" s="681"/>
      <c r="P27" s="103"/>
    </row>
    <row r="28" spans="2:16" ht="15">
      <c r="B28" s="111" t="s">
        <v>114</v>
      </c>
      <c r="C28" s="564" t="s">
        <v>72</v>
      </c>
      <c r="D28" s="560"/>
      <c r="E28" s="561">
        <v>104400</v>
      </c>
      <c r="F28" s="561">
        <v>104400</v>
      </c>
      <c r="G28" s="560"/>
      <c r="H28" s="686">
        <v>69500</v>
      </c>
      <c r="I28" s="95"/>
      <c r="J28" s="565"/>
      <c r="K28" s="553"/>
      <c r="L28" s="560"/>
      <c r="M28" s="560"/>
      <c r="N28" s="681"/>
      <c r="O28" s="681"/>
      <c r="P28" s="103"/>
    </row>
    <row r="29" spans="2:16" ht="15">
      <c r="B29" s="111" t="s">
        <v>16</v>
      </c>
      <c r="C29" s="564" t="s">
        <v>72</v>
      </c>
      <c r="D29" s="560">
        <v>10675000</v>
      </c>
      <c r="E29" s="561">
        <v>10582200</v>
      </c>
      <c r="F29" s="561">
        <v>10431372</v>
      </c>
      <c r="G29" s="560">
        <v>9312006</v>
      </c>
      <c r="H29" s="686">
        <v>7345465</v>
      </c>
      <c r="I29" s="95" t="s">
        <v>16</v>
      </c>
      <c r="J29" s="565" t="s">
        <v>31</v>
      </c>
      <c r="K29" s="553">
        <v>2108000</v>
      </c>
      <c r="L29" s="560">
        <v>2768292</v>
      </c>
      <c r="M29" s="560">
        <v>2768292</v>
      </c>
      <c r="N29" s="681">
        <v>1981000</v>
      </c>
      <c r="O29" s="687">
        <v>2050500</v>
      </c>
      <c r="P29" s="103"/>
    </row>
    <row r="30" spans="2:16" ht="15">
      <c r="B30" s="111"/>
      <c r="C30" s="574"/>
      <c r="D30" s="560"/>
      <c r="E30" s="561"/>
      <c r="F30" s="561"/>
      <c r="G30" s="560"/>
      <c r="H30" s="560"/>
      <c r="I30" s="95" t="s">
        <v>18</v>
      </c>
      <c r="J30" s="565" t="s">
        <v>32</v>
      </c>
      <c r="K30" s="553">
        <v>346000</v>
      </c>
      <c r="L30" s="560">
        <v>464164</v>
      </c>
      <c r="M30" s="560">
        <v>464162</v>
      </c>
      <c r="N30" s="681">
        <v>1010000</v>
      </c>
      <c r="O30" s="681">
        <v>1010000</v>
      </c>
      <c r="P30" s="103"/>
    </row>
    <row r="31" spans="2:16" s="28" customFormat="1" ht="15">
      <c r="B31" s="551"/>
      <c r="C31" s="575" t="s">
        <v>69</v>
      </c>
      <c r="D31" s="576">
        <f>SUM(D29+D27+D26+D14)</f>
        <v>25240780</v>
      </c>
      <c r="E31" s="577">
        <f>SUM(E29+E28+E27+E26+E14)</f>
        <v>27247500</v>
      </c>
      <c r="F31" s="577">
        <f>SUM(F29+F28+F27+F26+F14)</f>
        <v>27099280</v>
      </c>
      <c r="G31" s="576">
        <f>SUM(G29+G27+G26+G14)</f>
        <v>24328903</v>
      </c>
      <c r="H31" s="576">
        <f>SUM(H29+H27+H28+H26+H14)</f>
        <v>23687528</v>
      </c>
      <c r="I31" s="55"/>
      <c r="J31" s="557" t="s">
        <v>115</v>
      </c>
      <c r="K31" s="558">
        <f>SUM(K8:K30)</f>
        <v>21278362</v>
      </c>
      <c r="L31" s="558">
        <f>SUM(L7:L30)</f>
        <v>22418659</v>
      </c>
      <c r="M31" s="558">
        <f>SUM(M9:M30)</f>
        <v>21192767</v>
      </c>
      <c r="N31" s="683">
        <f>SUM(N7:N30)</f>
        <v>21909245</v>
      </c>
      <c r="O31" s="683">
        <f>SUM(O7:O30)</f>
        <v>20064283</v>
      </c>
      <c r="P31" s="53"/>
    </row>
    <row r="32" spans="2:16" ht="15">
      <c r="B32" s="111"/>
      <c r="C32" s="559" t="s">
        <v>116</v>
      </c>
      <c r="D32" s="560">
        <v>700000</v>
      </c>
      <c r="E32" s="561">
        <v>475900</v>
      </c>
      <c r="F32" s="561">
        <v>475900</v>
      </c>
      <c r="G32" s="560">
        <v>200000</v>
      </c>
      <c r="H32" s="560">
        <v>200000</v>
      </c>
      <c r="I32" s="95"/>
      <c r="J32" s="552" t="s">
        <v>117</v>
      </c>
      <c r="K32" s="553"/>
      <c r="L32" s="554"/>
      <c r="M32" s="554"/>
      <c r="N32" s="681"/>
      <c r="O32" s="681"/>
      <c r="P32" s="103"/>
    </row>
    <row r="33" spans="2:16" ht="15">
      <c r="B33" s="111" t="s">
        <v>78</v>
      </c>
      <c r="C33" s="564" t="s">
        <v>118</v>
      </c>
      <c r="D33" s="560"/>
      <c r="E33" s="561"/>
      <c r="F33" s="561"/>
      <c r="G33" s="560"/>
      <c r="H33" s="560"/>
      <c r="I33" s="95" t="s">
        <v>8</v>
      </c>
      <c r="J33" s="555" t="s">
        <v>34</v>
      </c>
      <c r="K33" s="553">
        <v>2413000</v>
      </c>
      <c r="L33" s="554">
        <v>3894584</v>
      </c>
      <c r="M33" s="554">
        <v>2014027</v>
      </c>
      <c r="N33" s="681">
        <v>4051556</v>
      </c>
      <c r="O33" s="681">
        <v>4051556</v>
      </c>
      <c r="P33" s="103"/>
    </row>
    <row r="34" spans="2:16" ht="15">
      <c r="B34" s="111" t="s">
        <v>65</v>
      </c>
      <c r="C34" s="564" t="s">
        <v>17</v>
      </c>
      <c r="D34" s="560"/>
      <c r="E34" s="561">
        <v>14393995</v>
      </c>
      <c r="F34" s="561">
        <v>14393995</v>
      </c>
      <c r="G34" s="560"/>
      <c r="H34" s="560"/>
      <c r="I34" s="95" t="s">
        <v>10</v>
      </c>
      <c r="J34" s="555" t="s">
        <v>35</v>
      </c>
      <c r="K34" s="553">
        <v>7326000</v>
      </c>
      <c r="L34" s="554">
        <v>21104833</v>
      </c>
      <c r="M34" s="554">
        <v>2431164</v>
      </c>
      <c r="N34" s="681">
        <v>20000000</v>
      </c>
      <c r="O34" s="681">
        <v>20000000</v>
      </c>
      <c r="P34" s="103"/>
    </row>
    <row r="35" spans="2:16" ht="15">
      <c r="B35" s="111" t="s">
        <v>12</v>
      </c>
      <c r="C35" s="564" t="s">
        <v>75</v>
      </c>
      <c r="D35" s="560"/>
      <c r="E35" s="561"/>
      <c r="F35" s="561"/>
      <c r="G35" s="560"/>
      <c r="H35" s="560"/>
      <c r="I35" s="95" t="s">
        <v>12</v>
      </c>
      <c r="J35" s="555" t="s">
        <v>37</v>
      </c>
      <c r="K35" s="553">
        <v>700000</v>
      </c>
      <c r="L35" s="554">
        <v>475900</v>
      </c>
      <c r="M35" s="554">
        <v>475900</v>
      </c>
      <c r="N35" s="681">
        <v>200000</v>
      </c>
      <c r="O35" s="681">
        <v>200000</v>
      </c>
      <c r="P35" s="103"/>
    </row>
    <row r="36" spans="2:16" ht="15">
      <c r="B36" s="112"/>
      <c r="C36" s="579" t="s">
        <v>511</v>
      </c>
      <c r="D36" s="556"/>
      <c r="E36" s="580"/>
      <c r="F36" s="580">
        <v>487359</v>
      </c>
      <c r="G36" s="556"/>
      <c r="H36" s="556"/>
      <c r="I36" s="95"/>
      <c r="J36" s="552" t="s">
        <v>378</v>
      </c>
      <c r="K36" s="556">
        <v>100000</v>
      </c>
      <c r="L36" s="556">
        <v>100000</v>
      </c>
      <c r="M36" s="556"/>
      <c r="N36" s="684">
        <v>100000</v>
      </c>
      <c r="O36" s="684">
        <v>100000</v>
      </c>
      <c r="P36" s="103"/>
    </row>
    <row r="37" spans="2:16" ht="15">
      <c r="B37" s="112"/>
      <c r="C37" s="579" t="s">
        <v>119</v>
      </c>
      <c r="D37" s="556">
        <v>6321000</v>
      </c>
      <c r="E37" s="580">
        <v>6320999</v>
      </c>
      <c r="F37" s="580">
        <v>6320999</v>
      </c>
      <c r="G37" s="556">
        <v>22219257</v>
      </c>
      <c r="H37" s="556">
        <v>22219257</v>
      </c>
      <c r="I37" s="95"/>
      <c r="J37" s="552" t="s">
        <v>436</v>
      </c>
      <c r="K37" s="556">
        <v>444418</v>
      </c>
      <c r="L37" s="556">
        <v>444418</v>
      </c>
      <c r="M37" s="556">
        <v>444418</v>
      </c>
      <c r="N37" s="684">
        <v>487359</v>
      </c>
      <c r="O37" s="688">
        <v>1690946</v>
      </c>
      <c r="P37" s="103"/>
    </row>
    <row r="38" spans="2:16" s="25" customFormat="1" ht="15.75">
      <c r="B38" s="197"/>
      <c r="C38" s="581" t="s">
        <v>25</v>
      </c>
      <c r="D38" s="558">
        <v>32261780</v>
      </c>
      <c r="E38" s="582">
        <v>48438394</v>
      </c>
      <c r="F38" s="582">
        <v>48777533</v>
      </c>
      <c r="G38" s="578">
        <v>46748160</v>
      </c>
      <c r="H38" s="578">
        <v>46106785</v>
      </c>
      <c r="I38" s="95"/>
      <c r="J38" s="557" t="s">
        <v>39</v>
      </c>
      <c r="K38" s="558">
        <v>32261780</v>
      </c>
      <c r="L38" s="558">
        <f>SUM(L31:L37)</f>
        <v>48438394</v>
      </c>
      <c r="M38" s="558">
        <f>SUM(M31:M37)</f>
        <v>26558276</v>
      </c>
      <c r="N38" s="683">
        <f>SUM(N31:N37)</f>
        <v>46748160</v>
      </c>
      <c r="O38" s="683">
        <f>SUM(O31:O37)</f>
        <v>46106785</v>
      </c>
      <c r="P38" s="103"/>
    </row>
    <row r="39" spans="9:15" ht="15.75">
      <c r="I39" s="114"/>
      <c r="J39" s="115"/>
      <c r="N39" s="62"/>
      <c r="O39" s="62"/>
    </row>
    <row r="40" spans="10:15" ht="15.75">
      <c r="J40" s="115"/>
      <c r="N40" s="62"/>
      <c r="O40" s="62"/>
    </row>
    <row r="41" spans="10:15" ht="15.75">
      <c r="J41" s="115"/>
      <c r="N41" s="62"/>
      <c r="O41" s="62"/>
    </row>
    <row r="42" spans="10:15" ht="15.75">
      <c r="J42" s="115"/>
      <c r="N42" s="62"/>
      <c r="O42" s="62"/>
    </row>
    <row r="43" spans="10:15" ht="15.75">
      <c r="J43" s="115"/>
      <c r="N43" s="64"/>
      <c r="O43" s="64"/>
    </row>
    <row r="44" spans="10:15" ht="15.75">
      <c r="J44" s="115"/>
      <c r="N44" s="64"/>
      <c r="O44" s="64"/>
    </row>
    <row r="45" spans="10:15" ht="15.75">
      <c r="J45" s="115"/>
      <c r="N45" s="64"/>
      <c r="O45" s="64"/>
    </row>
    <row r="46" spans="10:15" ht="15.75">
      <c r="J46" s="115"/>
      <c r="N46" s="64"/>
      <c r="O46" s="64"/>
    </row>
    <row r="47" ht="15.75">
      <c r="J47" s="115"/>
    </row>
  </sheetData>
  <sheetProtection selectLockedCells="1" selectUnlockedCells="1"/>
  <mergeCells count="2">
    <mergeCell ref="B3:N3"/>
    <mergeCell ref="B4:N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SheetLayoutView="100" zoomScalePageLayoutView="0" workbookViewId="0" topLeftCell="A9">
      <selection activeCell="H16" sqref="H16"/>
    </sheetView>
  </sheetViews>
  <sheetFormatPr defaultColWidth="7.875" defaultRowHeight="12.75"/>
  <cols>
    <col min="1" max="1" width="5.75390625" style="126" customWidth="1"/>
    <col min="2" max="2" width="8.75390625" style="126" customWidth="1"/>
    <col min="3" max="3" width="33.00390625" style="48" customWidth="1"/>
    <col min="4" max="5" width="14.25390625" style="3" customWidth="1"/>
    <col min="6" max="7" width="14.375" style="46" customWidth="1"/>
    <col min="8" max="9" width="13.875" style="46" customWidth="1"/>
    <col min="10" max="247" width="7.875" style="46" customWidth="1"/>
  </cols>
  <sheetData>
    <row r="1" spans="3:5" ht="23.25" customHeight="1">
      <c r="C1" s="127"/>
      <c r="D1" s="128"/>
      <c r="E1" s="376" t="s">
        <v>125</v>
      </c>
    </row>
    <row r="2" spans="3:5" ht="14.25" customHeight="1">
      <c r="C2" s="127"/>
      <c r="D2" s="128"/>
      <c r="E2" s="129"/>
    </row>
    <row r="3" spans="1:5" ht="18" customHeight="1">
      <c r="A3" s="711" t="s">
        <v>180</v>
      </c>
      <c r="B3" s="711"/>
      <c r="C3" s="711"/>
      <c r="D3" s="711"/>
      <c r="E3" s="711"/>
    </row>
    <row r="4" spans="1:5" s="54" customFormat="1" ht="19.5" customHeight="1">
      <c r="A4" s="711" t="s">
        <v>464</v>
      </c>
      <c r="B4" s="711"/>
      <c r="C4" s="711"/>
      <c r="D4" s="711"/>
      <c r="E4" s="711"/>
    </row>
    <row r="5" spans="1:5" s="54" customFormat="1" ht="12.75" customHeight="1" hidden="1">
      <c r="A5" s="100"/>
      <c r="B5" s="100"/>
      <c r="C5" s="130"/>
      <c r="D5" s="131"/>
      <c r="E5" s="133"/>
    </row>
    <row r="6" spans="1:5" s="54" customFormat="1" ht="17.25" customHeight="1">
      <c r="A6" s="100"/>
      <c r="B6" s="100"/>
      <c r="C6" s="116"/>
      <c r="D6" s="128"/>
      <c r="E6" s="128" t="s">
        <v>430</v>
      </c>
    </row>
    <row r="7" spans="1:9" s="78" customFormat="1" ht="49.5" customHeight="1">
      <c r="A7" s="631" t="s">
        <v>3</v>
      </c>
      <c r="B7" s="631" t="s">
        <v>202</v>
      </c>
      <c r="C7" s="209" t="s">
        <v>4</v>
      </c>
      <c r="D7" s="632" t="s">
        <v>393</v>
      </c>
      <c r="E7" s="633" t="s">
        <v>431</v>
      </c>
      <c r="F7" s="381" t="s">
        <v>465</v>
      </c>
      <c r="G7" s="512" t="s">
        <v>463</v>
      </c>
      <c r="H7" s="648" t="s">
        <v>607</v>
      </c>
      <c r="I7" s="671"/>
    </row>
    <row r="8" spans="1:9" s="78" customFormat="1" ht="49.5" customHeight="1">
      <c r="A8" s="187" t="s">
        <v>172</v>
      </c>
      <c r="B8" s="255" t="s">
        <v>204</v>
      </c>
      <c r="C8" s="213" t="s">
        <v>466</v>
      </c>
      <c r="D8" s="185">
        <v>8232000</v>
      </c>
      <c r="E8" s="377">
        <v>7514242</v>
      </c>
      <c r="F8" s="382">
        <v>7514242</v>
      </c>
      <c r="G8" s="382">
        <v>7315698</v>
      </c>
      <c r="H8" s="678">
        <v>5544040</v>
      </c>
      <c r="I8" s="672"/>
    </row>
    <row r="9" spans="1:9" s="78" customFormat="1" ht="49.5" customHeight="1">
      <c r="A9" s="187" t="s">
        <v>186</v>
      </c>
      <c r="B9" s="255" t="s">
        <v>204</v>
      </c>
      <c r="C9" s="634" t="s">
        <v>182</v>
      </c>
      <c r="D9" s="185">
        <v>1326000</v>
      </c>
      <c r="E9" s="377">
        <v>1326000</v>
      </c>
      <c r="F9" s="382">
        <v>1326000</v>
      </c>
      <c r="G9" s="382">
        <v>1513500</v>
      </c>
      <c r="H9" s="382">
        <v>1513500</v>
      </c>
      <c r="I9" s="672"/>
    </row>
    <row r="10" spans="1:9" s="78" customFormat="1" ht="49.5" customHeight="1">
      <c r="A10" s="709" t="s">
        <v>598</v>
      </c>
      <c r="B10" s="709"/>
      <c r="C10" s="709"/>
      <c r="D10" s="353">
        <f>SUM(D8:D9)</f>
        <v>9558000</v>
      </c>
      <c r="E10" s="378">
        <v>8840242</v>
      </c>
      <c r="F10" s="383">
        <v>8840242</v>
      </c>
      <c r="G10" s="383">
        <v>8829198</v>
      </c>
      <c r="H10" s="383">
        <v>7057540</v>
      </c>
      <c r="I10" s="673"/>
    </row>
    <row r="11" spans="1:9" s="78" customFormat="1" ht="49.5" customHeight="1">
      <c r="A11" s="187" t="s">
        <v>173</v>
      </c>
      <c r="B11" s="187" t="s">
        <v>219</v>
      </c>
      <c r="C11" s="634" t="s">
        <v>165</v>
      </c>
      <c r="D11" s="186"/>
      <c r="E11" s="377"/>
      <c r="F11" s="382"/>
      <c r="G11" s="382"/>
      <c r="H11" s="382"/>
      <c r="I11" s="672"/>
    </row>
    <row r="12" spans="1:9" s="78" customFormat="1" ht="49.5" customHeight="1">
      <c r="A12" s="187" t="s">
        <v>181</v>
      </c>
      <c r="B12" s="187" t="s">
        <v>220</v>
      </c>
      <c r="C12" s="634" t="s">
        <v>221</v>
      </c>
      <c r="D12" s="186"/>
      <c r="E12" s="377"/>
      <c r="F12" s="382"/>
      <c r="G12" s="382"/>
      <c r="H12" s="382"/>
      <c r="I12" s="672"/>
    </row>
    <row r="13" spans="1:9" s="78" customFormat="1" ht="49.5" customHeight="1">
      <c r="A13" s="187" t="s">
        <v>175</v>
      </c>
      <c r="B13" s="187" t="s">
        <v>222</v>
      </c>
      <c r="C13" s="634" t="s">
        <v>223</v>
      </c>
      <c r="D13" s="186"/>
      <c r="E13" s="377"/>
      <c r="F13" s="382"/>
      <c r="G13" s="382"/>
      <c r="H13" s="382"/>
      <c r="I13" s="672"/>
    </row>
    <row r="14" spans="1:9" s="135" customFormat="1" ht="49.5" customHeight="1">
      <c r="A14" s="187" t="s">
        <v>176</v>
      </c>
      <c r="B14" s="187" t="s">
        <v>205</v>
      </c>
      <c r="C14" s="634" t="s">
        <v>224</v>
      </c>
      <c r="D14" s="185">
        <v>108000</v>
      </c>
      <c r="E14" s="377">
        <v>305068</v>
      </c>
      <c r="F14" s="382">
        <v>305068</v>
      </c>
      <c r="G14" s="382">
        <v>92200</v>
      </c>
      <c r="H14" s="678">
        <v>133207</v>
      </c>
      <c r="I14" s="672"/>
    </row>
    <row r="15" spans="1:9" s="78" customFormat="1" ht="49.5" customHeight="1">
      <c r="A15" s="708" t="s">
        <v>599</v>
      </c>
      <c r="B15" s="708"/>
      <c r="C15" s="708"/>
      <c r="D15" s="353">
        <v>108000</v>
      </c>
      <c r="E15" s="378">
        <v>305068</v>
      </c>
      <c r="F15" s="383">
        <v>305068</v>
      </c>
      <c r="G15" s="383">
        <v>92200</v>
      </c>
      <c r="H15" s="383">
        <v>133207</v>
      </c>
      <c r="I15" s="673"/>
    </row>
    <row r="16" spans="1:9" ht="49.5" customHeight="1">
      <c r="A16" s="187" t="s">
        <v>169</v>
      </c>
      <c r="B16" s="187" t="s">
        <v>209</v>
      </c>
      <c r="C16" s="213" t="s">
        <v>227</v>
      </c>
      <c r="D16" s="185">
        <v>1032000</v>
      </c>
      <c r="E16" s="380">
        <v>1129263</v>
      </c>
      <c r="F16" s="382">
        <v>1129263</v>
      </c>
      <c r="G16" s="382">
        <v>1978446</v>
      </c>
      <c r="H16" s="382">
        <v>1978446</v>
      </c>
      <c r="I16" s="672"/>
    </row>
    <row r="17" spans="1:9" ht="49.5" customHeight="1">
      <c r="A17" s="187" t="s">
        <v>192</v>
      </c>
      <c r="B17" s="187" t="s">
        <v>211</v>
      </c>
      <c r="C17" s="634" t="s">
        <v>166</v>
      </c>
      <c r="D17" s="185">
        <v>100000</v>
      </c>
      <c r="E17" s="377">
        <v>56200</v>
      </c>
      <c r="F17" s="382">
        <v>56200</v>
      </c>
      <c r="G17" s="212"/>
      <c r="H17" s="212"/>
      <c r="I17" s="665"/>
    </row>
    <row r="18" spans="1:9" s="78" customFormat="1" ht="49.5" customHeight="1">
      <c r="A18" s="708" t="s">
        <v>600</v>
      </c>
      <c r="B18" s="708"/>
      <c r="C18" s="708"/>
      <c r="D18" s="353">
        <f>SUM(D16:D17)</f>
        <v>1132000</v>
      </c>
      <c r="E18" s="378">
        <v>1129263</v>
      </c>
      <c r="F18" s="383">
        <v>1129263</v>
      </c>
      <c r="G18" s="383">
        <v>1978446</v>
      </c>
      <c r="H18" s="383">
        <v>1978446</v>
      </c>
      <c r="I18" s="673"/>
    </row>
    <row r="19" spans="1:9" s="78" customFormat="1" ht="49.5" customHeight="1">
      <c r="A19" s="708" t="s">
        <v>601</v>
      </c>
      <c r="B19" s="710"/>
      <c r="C19" s="710"/>
      <c r="D19" s="354">
        <f>SUM(D18+D15+D10)</f>
        <v>10798000</v>
      </c>
      <c r="E19" s="379">
        <v>10274573</v>
      </c>
      <c r="F19" s="508">
        <v>10274573</v>
      </c>
      <c r="G19" s="508">
        <v>10899844</v>
      </c>
      <c r="H19" s="508">
        <v>9169193</v>
      </c>
      <c r="I19" s="674"/>
    </row>
    <row r="20" spans="1:9" s="78" customFormat="1" ht="49.5" customHeight="1">
      <c r="A20" s="187" t="s">
        <v>225</v>
      </c>
      <c r="B20" s="187" t="s">
        <v>216</v>
      </c>
      <c r="C20" s="634" t="s">
        <v>167</v>
      </c>
      <c r="D20" s="185">
        <v>1804000</v>
      </c>
      <c r="E20" s="377">
        <v>1649407</v>
      </c>
      <c r="F20" s="382">
        <v>1649407</v>
      </c>
      <c r="G20" s="382">
        <v>1639401</v>
      </c>
      <c r="H20" s="678">
        <v>1455590</v>
      </c>
      <c r="I20" s="672"/>
    </row>
    <row r="21" spans="1:256" s="136" customFormat="1" ht="49.5" customHeight="1">
      <c r="A21" s="705" t="s">
        <v>602</v>
      </c>
      <c r="B21" s="706"/>
      <c r="C21" s="707"/>
      <c r="D21" s="510">
        <v>1804000</v>
      </c>
      <c r="E21" s="511">
        <v>1649407</v>
      </c>
      <c r="F21" s="508">
        <v>1649407</v>
      </c>
      <c r="G21" s="509">
        <v>1639401</v>
      </c>
      <c r="H21" s="509">
        <v>1455590</v>
      </c>
      <c r="I21" s="675"/>
      <c r="IN21" s="137"/>
      <c r="IO21" s="137"/>
      <c r="IP21" s="137"/>
      <c r="IQ21" s="137"/>
      <c r="IR21" s="137"/>
      <c r="IS21" s="137"/>
      <c r="IT21" s="137"/>
      <c r="IU21" s="137"/>
      <c r="IV21" s="137"/>
    </row>
    <row r="22" spans="1:9" ht="49.5" customHeight="1">
      <c r="A22" s="187"/>
      <c r="B22" s="187"/>
      <c r="C22" s="635" t="s">
        <v>596</v>
      </c>
      <c r="D22" s="636">
        <v>9</v>
      </c>
      <c r="E22" s="637">
        <v>11</v>
      </c>
      <c r="F22" s="637">
        <v>10</v>
      </c>
      <c r="G22" s="637">
        <v>9</v>
      </c>
      <c r="H22" s="670">
        <v>7</v>
      </c>
      <c r="I22" s="676"/>
    </row>
    <row r="23" spans="1:9" ht="49.5" customHeight="1">
      <c r="A23" s="187"/>
      <c r="B23" s="187"/>
      <c r="C23" s="176" t="s">
        <v>597</v>
      </c>
      <c r="D23" s="637">
        <v>8</v>
      </c>
      <c r="E23" s="637">
        <v>10</v>
      </c>
      <c r="F23" s="637">
        <v>9</v>
      </c>
      <c r="G23" s="637">
        <v>8</v>
      </c>
      <c r="H23" s="670">
        <v>6</v>
      </c>
      <c r="I23" s="677"/>
    </row>
    <row r="24" spans="1:3" ht="49.5" customHeight="1">
      <c r="A24" s="100"/>
      <c r="B24" s="100"/>
      <c r="C24" s="49"/>
    </row>
    <row r="25" spans="1:3" ht="49.5" customHeight="1">
      <c r="A25" s="100"/>
      <c r="B25" s="100"/>
      <c r="C25" s="49"/>
    </row>
    <row r="26" spans="1:3" ht="49.5" customHeight="1">
      <c r="A26" s="100"/>
      <c r="B26" s="100"/>
      <c r="C26" s="49"/>
    </row>
    <row r="27" ht="49.5" customHeight="1">
      <c r="C27" s="49"/>
    </row>
    <row r="28" ht="16.5">
      <c r="C28" s="49"/>
    </row>
    <row r="29" ht="16.5">
      <c r="C29" s="49"/>
    </row>
    <row r="30" ht="16.5">
      <c r="C30" s="49"/>
    </row>
    <row r="31" ht="16.5">
      <c r="C31" s="49"/>
    </row>
    <row r="32" ht="16.5">
      <c r="C32" s="49"/>
    </row>
    <row r="33" ht="16.5">
      <c r="C33" s="49"/>
    </row>
    <row r="34" ht="16.5">
      <c r="C34" s="49"/>
    </row>
    <row r="35" ht="16.5">
      <c r="C35" s="49"/>
    </row>
    <row r="36" ht="16.5">
      <c r="C36" s="49"/>
    </row>
    <row r="37" ht="16.5">
      <c r="C37" s="49"/>
    </row>
    <row r="38" ht="16.5">
      <c r="C38" s="49"/>
    </row>
    <row r="39" ht="16.5">
      <c r="C39" s="49"/>
    </row>
    <row r="40" ht="16.5">
      <c r="C40" s="49"/>
    </row>
    <row r="41" ht="16.5">
      <c r="C41" s="49"/>
    </row>
    <row r="42" ht="16.5">
      <c r="C42" s="49"/>
    </row>
    <row r="43" ht="16.5">
      <c r="C43" s="49"/>
    </row>
    <row r="44" ht="16.5">
      <c r="C44" s="49"/>
    </row>
  </sheetData>
  <sheetProtection selectLockedCells="1" selectUnlockedCells="1"/>
  <mergeCells count="7">
    <mergeCell ref="A21:C21"/>
    <mergeCell ref="A15:C15"/>
    <mergeCell ref="A10:C10"/>
    <mergeCell ref="A18:C18"/>
    <mergeCell ref="A19:C19"/>
    <mergeCell ref="A3:E3"/>
    <mergeCell ref="A4:E4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selection activeCell="G28" sqref="G28"/>
    </sheetView>
  </sheetViews>
  <sheetFormatPr defaultColWidth="9.00390625" defaultRowHeight="12.75"/>
  <cols>
    <col min="1" max="2" width="7.25390625" style="0" customWidth="1"/>
    <col min="3" max="3" width="24.75390625" style="0" customWidth="1"/>
    <col min="4" max="4" width="15.00390625" style="0" customWidth="1"/>
    <col min="5" max="5" width="14.00390625" style="0" customWidth="1"/>
    <col min="6" max="6" width="14.875" style="0" customWidth="1"/>
    <col min="7" max="7" width="12.75390625" style="0" customWidth="1"/>
  </cols>
  <sheetData>
    <row r="1" spans="1:7" ht="49.5" customHeight="1">
      <c r="A1" s="712" t="s">
        <v>467</v>
      </c>
      <c r="B1" s="712"/>
      <c r="C1" s="712"/>
      <c r="D1" s="712"/>
      <c r="E1" s="712"/>
      <c r="F1" s="712"/>
      <c r="G1" s="243" t="s">
        <v>430</v>
      </c>
    </row>
    <row r="2" spans="1:7" ht="30" customHeight="1">
      <c r="A2" s="203" t="s">
        <v>228</v>
      </c>
      <c r="B2" s="235" t="s">
        <v>202</v>
      </c>
      <c r="C2" s="203" t="s">
        <v>4</v>
      </c>
      <c r="D2" s="240" t="s">
        <v>413</v>
      </c>
      <c r="E2" s="241" t="s">
        <v>437</v>
      </c>
      <c r="F2" s="241" t="s">
        <v>468</v>
      </c>
      <c r="G2" s="513" t="s">
        <v>463</v>
      </c>
    </row>
    <row r="3" spans="1:7" ht="30" customHeight="1">
      <c r="A3" s="180">
        <v>1</v>
      </c>
      <c r="B3" s="232" t="s">
        <v>229</v>
      </c>
      <c r="C3" s="180" t="s">
        <v>230</v>
      </c>
      <c r="D3" s="514">
        <v>200000</v>
      </c>
      <c r="E3" s="179"/>
      <c r="F3" s="426"/>
      <c r="G3" s="355"/>
    </row>
    <row r="4" spans="1:7" ht="30" customHeight="1">
      <c r="A4" s="180">
        <v>2</v>
      </c>
      <c r="B4" s="232" t="s">
        <v>231</v>
      </c>
      <c r="C4" s="180" t="s">
        <v>232</v>
      </c>
      <c r="D4" s="514">
        <v>1000000</v>
      </c>
      <c r="E4" s="179">
        <v>1530794</v>
      </c>
      <c r="F4" s="179">
        <v>1434575</v>
      </c>
      <c r="G4" s="355">
        <v>1435000</v>
      </c>
    </row>
    <row r="5" spans="1:7" ht="30" customHeight="1">
      <c r="A5" s="180">
        <v>3</v>
      </c>
      <c r="B5" s="232" t="s">
        <v>234</v>
      </c>
      <c r="C5" s="180" t="s">
        <v>233</v>
      </c>
      <c r="D5" s="514"/>
      <c r="E5" s="179"/>
      <c r="F5" s="426"/>
      <c r="G5" s="355"/>
    </row>
    <row r="6" spans="1:7" s="25" customFormat="1" ht="30" customHeight="1">
      <c r="A6" s="719" t="s">
        <v>235</v>
      </c>
      <c r="B6" s="719"/>
      <c r="C6" s="719"/>
      <c r="D6" s="515">
        <v>1200000</v>
      </c>
      <c r="E6" s="234">
        <v>1530794</v>
      </c>
      <c r="F6" s="427">
        <v>1434572</v>
      </c>
      <c r="G6" s="356">
        <v>1435000</v>
      </c>
    </row>
    <row r="7" spans="1:7" s="25" customFormat="1" ht="30" customHeight="1">
      <c r="A7" s="180">
        <v>4</v>
      </c>
      <c r="B7" s="231" t="s">
        <v>236</v>
      </c>
      <c r="C7" s="180" t="s">
        <v>239</v>
      </c>
      <c r="D7" s="514">
        <v>11000</v>
      </c>
      <c r="E7" s="179" t="s">
        <v>447</v>
      </c>
      <c r="F7" s="426"/>
      <c r="G7" s="355"/>
    </row>
    <row r="8" spans="1:7" s="25" customFormat="1" ht="30" customHeight="1">
      <c r="A8" s="180">
        <v>5</v>
      </c>
      <c r="B8" s="231" t="s">
        <v>237</v>
      </c>
      <c r="C8" s="180" t="s">
        <v>240</v>
      </c>
      <c r="D8" s="514">
        <v>320000</v>
      </c>
      <c r="E8" s="179">
        <v>312924</v>
      </c>
      <c r="F8" s="426">
        <v>230072</v>
      </c>
      <c r="G8" s="355">
        <v>250000</v>
      </c>
    </row>
    <row r="9" spans="1:7" s="25" customFormat="1" ht="30" customHeight="1">
      <c r="A9" s="719" t="s">
        <v>238</v>
      </c>
      <c r="B9" s="719"/>
      <c r="C9" s="719"/>
      <c r="D9" s="515">
        <v>331000</v>
      </c>
      <c r="E9" s="234">
        <v>312924</v>
      </c>
      <c r="F9" s="234">
        <v>230072</v>
      </c>
      <c r="G9" s="356">
        <v>250000</v>
      </c>
    </row>
    <row r="10" spans="1:7" s="25" customFormat="1" ht="30" customHeight="1">
      <c r="A10" s="206">
        <v>6</v>
      </c>
      <c r="B10" s="236" t="s">
        <v>241</v>
      </c>
      <c r="C10" s="207" t="s">
        <v>242</v>
      </c>
      <c r="D10" s="516">
        <v>1100000</v>
      </c>
      <c r="E10" s="179">
        <v>1110978</v>
      </c>
      <c r="F10" s="179">
        <v>855148</v>
      </c>
      <c r="G10" s="357">
        <v>900000</v>
      </c>
    </row>
    <row r="11" spans="1:7" s="25" customFormat="1" ht="30" customHeight="1">
      <c r="A11" s="206">
        <v>7</v>
      </c>
      <c r="B11" s="236" t="s">
        <v>243</v>
      </c>
      <c r="C11" s="207" t="s">
        <v>244</v>
      </c>
      <c r="D11" s="516">
        <v>150000</v>
      </c>
      <c r="E11" s="179">
        <v>214558</v>
      </c>
      <c r="F11" s="179">
        <v>118720</v>
      </c>
      <c r="G11" s="357">
        <v>140000</v>
      </c>
    </row>
    <row r="12" spans="1:7" s="25" customFormat="1" ht="30" customHeight="1">
      <c r="A12" s="182">
        <v>8</v>
      </c>
      <c r="B12" s="236" t="s">
        <v>245</v>
      </c>
      <c r="C12" s="180" t="s">
        <v>183</v>
      </c>
      <c r="D12" s="514"/>
      <c r="E12" s="179"/>
      <c r="F12" s="179"/>
      <c r="G12" s="355"/>
    </row>
    <row r="13" spans="1:7" s="25" customFormat="1" ht="30" customHeight="1">
      <c r="A13" s="180">
        <v>9</v>
      </c>
      <c r="B13" s="236" t="s">
        <v>246</v>
      </c>
      <c r="C13" s="180" t="s">
        <v>247</v>
      </c>
      <c r="D13" s="514">
        <v>700000</v>
      </c>
      <c r="E13" s="179">
        <v>758582</v>
      </c>
      <c r="F13" s="179">
        <v>502764</v>
      </c>
      <c r="G13" s="355">
        <v>850000</v>
      </c>
    </row>
    <row r="14" spans="1:7" ht="30" customHeight="1">
      <c r="A14" s="180">
        <v>10</v>
      </c>
      <c r="B14" s="236" t="s">
        <v>248</v>
      </c>
      <c r="C14" s="180" t="s">
        <v>249</v>
      </c>
      <c r="D14" s="514"/>
      <c r="E14" s="179">
        <v>523000</v>
      </c>
      <c r="F14" s="179">
        <v>382643</v>
      </c>
      <c r="G14" s="355">
        <v>84000</v>
      </c>
    </row>
    <row r="15" spans="1:7" ht="30" customHeight="1">
      <c r="A15" s="180">
        <v>11</v>
      </c>
      <c r="B15" s="236" t="s">
        <v>250</v>
      </c>
      <c r="C15" s="183" t="s">
        <v>252</v>
      </c>
      <c r="D15" s="514">
        <v>500000</v>
      </c>
      <c r="E15" s="179">
        <v>152572</v>
      </c>
      <c r="F15" s="179">
        <v>152572</v>
      </c>
      <c r="G15" s="355"/>
    </row>
    <row r="16" spans="1:7" ht="30" customHeight="1">
      <c r="A16" s="180">
        <v>12</v>
      </c>
      <c r="B16" s="236" t="s">
        <v>251</v>
      </c>
      <c r="C16" s="183" t="s">
        <v>253</v>
      </c>
      <c r="D16" s="514">
        <v>930000</v>
      </c>
      <c r="E16" s="179">
        <v>1335241</v>
      </c>
      <c r="F16" s="179">
        <v>1135241</v>
      </c>
      <c r="G16" s="355">
        <v>1250000</v>
      </c>
    </row>
    <row r="17" spans="1:7" ht="30" customHeight="1">
      <c r="A17" s="713" t="s">
        <v>254</v>
      </c>
      <c r="B17" s="714"/>
      <c r="C17" s="237" t="s">
        <v>86</v>
      </c>
      <c r="D17" s="517">
        <f>SUM(D10:D16)</f>
        <v>3380000</v>
      </c>
      <c r="E17" s="238">
        <v>4094931</v>
      </c>
      <c r="F17" s="238">
        <v>3147088</v>
      </c>
      <c r="G17" s="358">
        <f>SUM(G10:G16)</f>
        <v>3224000</v>
      </c>
    </row>
    <row r="18" spans="1:7" ht="30" customHeight="1">
      <c r="A18" s="180">
        <v>13</v>
      </c>
      <c r="B18" s="181" t="s">
        <v>255</v>
      </c>
      <c r="C18" s="180" t="s">
        <v>256</v>
      </c>
      <c r="D18" s="514">
        <v>25000</v>
      </c>
      <c r="E18" s="179">
        <v>117159</v>
      </c>
      <c r="F18" s="179">
        <v>117159</v>
      </c>
      <c r="G18" s="355">
        <v>120000</v>
      </c>
    </row>
    <row r="19" spans="1:7" ht="30" customHeight="1">
      <c r="A19" s="201">
        <v>14</v>
      </c>
      <c r="B19" s="202" t="s">
        <v>257</v>
      </c>
      <c r="C19" s="183" t="s">
        <v>258</v>
      </c>
      <c r="D19" s="518"/>
      <c r="E19" s="230"/>
      <c r="F19" s="230"/>
      <c r="G19" s="359"/>
    </row>
    <row r="20" spans="1:7" ht="30" customHeight="1">
      <c r="A20" s="715" t="s">
        <v>259</v>
      </c>
      <c r="B20" s="716"/>
      <c r="C20" s="242" t="s">
        <v>271</v>
      </c>
      <c r="D20" s="519">
        <v>25000</v>
      </c>
      <c r="E20" s="200">
        <v>117159</v>
      </c>
      <c r="F20" s="200">
        <v>117159</v>
      </c>
      <c r="G20" s="360">
        <v>120000</v>
      </c>
    </row>
    <row r="21" spans="1:7" ht="30" customHeight="1">
      <c r="A21" s="180">
        <v>15</v>
      </c>
      <c r="B21" s="181" t="s">
        <v>260</v>
      </c>
      <c r="C21" s="180" t="s">
        <v>261</v>
      </c>
      <c r="D21" s="514">
        <v>111362</v>
      </c>
      <c r="E21" s="179">
        <v>1123931</v>
      </c>
      <c r="F21" s="179">
        <v>1024958</v>
      </c>
      <c r="G21" s="355">
        <v>1300000</v>
      </c>
    </row>
    <row r="22" spans="1:7" ht="30" customHeight="1">
      <c r="A22" s="180">
        <v>16</v>
      </c>
      <c r="B22" s="181" t="s">
        <v>262</v>
      </c>
      <c r="C22" s="180" t="s">
        <v>263</v>
      </c>
      <c r="D22" s="514">
        <v>37000</v>
      </c>
      <c r="E22" s="179">
        <v>37000</v>
      </c>
      <c r="F22" s="179">
        <v>37000</v>
      </c>
      <c r="G22" s="355"/>
    </row>
    <row r="23" spans="1:7" ht="30" customHeight="1">
      <c r="A23" s="180">
        <v>17</v>
      </c>
      <c r="B23" s="181" t="s">
        <v>264</v>
      </c>
      <c r="C23" s="180" t="s">
        <v>265</v>
      </c>
      <c r="D23" s="514"/>
      <c r="E23" s="179"/>
      <c r="F23" s="179"/>
      <c r="G23" s="355"/>
    </row>
    <row r="24" spans="1:7" ht="30" customHeight="1">
      <c r="A24" s="180"/>
      <c r="B24" s="181"/>
      <c r="C24" s="180" t="s">
        <v>266</v>
      </c>
      <c r="D24" s="514"/>
      <c r="E24" s="179"/>
      <c r="F24" s="179"/>
      <c r="G24" s="355"/>
    </row>
    <row r="25" spans="1:7" ht="30" customHeight="1">
      <c r="A25" s="180">
        <v>18</v>
      </c>
      <c r="B25" s="181" t="s">
        <v>267</v>
      </c>
      <c r="C25" s="180" t="s">
        <v>268</v>
      </c>
      <c r="D25" s="514">
        <v>138000</v>
      </c>
      <c r="E25" s="179">
        <v>45484</v>
      </c>
      <c r="F25" s="179">
        <v>45484</v>
      </c>
      <c r="G25" s="355">
        <v>50000</v>
      </c>
    </row>
    <row r="26" spans="1:7" ht="30" customHeight="1">
      <c r="A26" s="715" t="s">
        <v>269</v>
      </c>
      <c r="B26" s="716"/>
      <c r="C26" s="242" t="s">
        <v>270</v>
      </c>
      <c r="D26" s="517">
        <v>1286362</v>
      </c>
      <c r="E26" s="238">
        <f>SUM(E21:E25)</f>
        <v>1206415</v>
      </c>
      <c r="F26" s="238">
        <f>SUM(F21:F25)</f>
        <v>1107442</v>
      </c>
      <c r="G26" s="358">
        <f>SUM(G21:G25)</f>
        <v>1350000</v>
      </c>
    </row>
    <row r="27" spans="1:7" ht="30" customHeight="1">
      <c r="A27" s="717" t="s">
        <v>272</v>
      </c>
      <c r="B27" s="718"/>
      <c r="C27" s="718"/>
      <c r="D27" s="517">
        <v>6222362</v>
      </c>
      <c r="E27" s="239">
        <v>7262223</v>
      </c>
      <c r="F27" s="238">
        <f>SUM(F26+F18+F17+F9+F6)</f>
        <v>6036333</v>
      </c>
      <c r="G27" s="358">
        <v>6379000</v>
      </c>
    </row>
    <row r="28" ht="24.75" customHeight="1"/>
    <row r="29" ht="18" customHeight="1"/>
    <row r="30" ht="18" customHeight="1"/>
    <row r="31" s="125" customFormat="1" ht="18" customHeight="1"/>
    <row r="32" ht="18" customHeight="1"/>
    <row r="33" ht="18" customHeight="1"/>
    <row r="34" s="103" customFormat="1" ht="18" customHeight="1"/>
    <row r="35" s="103" customFormat="1" ht="16.5" customHeight="1"/>
  </sheetData>
  <sheetProtection selectLockedCells="1" selectUnlockedCells="1"/>
  <mergeCells count="7">
    <mergeCell ref="A1:F1"/>
    <mergeCell ref="A17:B17"/>
    <mergeCell ref="A20:B20"/>
    <mergeCell ref="A26:B26"/>
    <mergeCell ref="A27:C27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B1">
      <selection activeCell="G46" sqref="G46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5" width="12.375" style="178" customWidth="1"/>
    <col min="6" max="6" width="13.25390625" style="178" customWidth="1"/>
    <col min="7" max="7" width="32.625" style="0" customWidth="1"/>
    <col min="8" max="8" width="14.625" style="178" customWidth="1"/>
    <col min="9" max="9" width="15.625" style="0" customWidth="1"/>
    <col min="10" max="10" width="14.875" style="0" customWidth="1"/>
    <col min="11" max="11" width="12.375" style="0" customWidth="1"/>
  </cols>
  <sheetData>
    <row r="1" s="3" customFormat="1" ht="12.75">
      <c r="H1" s="65" t="s">
        <v>126</v>
      </c>
    </row>
    <row r="2" spans="2:8" s="3" customFormat="1" ht="35.25" customHeight="1">
      <c r="B2" s="695" t="s">
        <v>498</v>
      </c>
      <c r="C2" s="695"/>
      <c r="D2" s="695"/>
      <c r="E2" s="695"/>
      <c r="F2" s="695"/>
      <c r="G2" s="695"/>
      <c r="H2" s="695"/>
    </row>
    <row r="3" s="3" customFormat="1" ht="12.75">
      <c r="H3" s="65" t="s">
        <v>430</v>
      </c>
    </row>
    <row r="4" spans="1:11" ht="39.75" customHeight="1">
      <c r="A4" s="279"/>
      <c r="B4" s="730" t="s">
        <v>438</v>
      </c>
      <c r="C4" s="731"/>
      <c r="D4" s="529" t="s">
        <v>439</v>
      </c>
      <c r="E4" s="529" t="s">
        <v>469</v>
      </c>
      <c r="F4" s="667" t="s">
        <v>463</v>
      </c>
      <c r="G4" s="732" t="s">
        <v>442</v>
      </c>
      <c r="H4" s="733"/>
      <c r="I4" s="308" t="s">
        <v>439</v>
      </c>
      <c r="J4" s="366" t="s">
        <v>499</v>
      </c>
      <c r="K4" s="366" t="s">
        <v>463</v>
      </c>
    </row>
    <row r="5" spans="1:11" ht="39.75" customHeight="1">
      <c r="A5" s="279"/>
      <c r="B5" s="734" t="s">
        <v>127</v>
      </c>
      <c r="C5" s="720"/>
      <c r="D5" s="219"/>
      <c r="E5" s="219"/>
      <c r="F5" s="221"/>
      <c r="G5" s="735" t="s">
        <v>127</v>
      </c>
      <c r="H5" s="736"/>
      <c r="I5" s="279"/>
      <c r="J5" s="279"/>
      <c r="K5" s="547"/>
    </row>
    <row r="6" spans="1:11" ht="15.75">
      <c r="A6" s="286" t="s">
        <v>311</v>
      </c>
      <c r="B6" s="281" t="s">
        <v>323</v>
      </c>
      <c r="C6" s="19">
        <v>7853391</v>
      </c>
      <c r="D6" s="19">
        <v>9119813</v>
      </c>
      <c r="E6" s="19">
        <v>9119813</v>
      </c>
      <c r="F6" s="306">
        <v>9013897</v>
      </c>
      <c r="G6" s="668" t="s">
        <v>358</v>
      </c>
      <c r="H6" s="367">
        <v>10798000</v>
      </c>
      <c r="I6" s="367">
        <v>10274573</v>
      </c>
      <c r="J6" s="367">
        <v>10274573</v>
      </c>
      <c r="K6" s="212">
        <v>10899844</v>
      </c>
    </row>
    <row r="7" spans="1:11" ht="15.75">
      <c r="A7" s="286" t="s">
        <v>313</v>
      </c>
      <c r="B7" s="281" t="s">
        <v>440</v>
      </c>
      <c r="C7" s="19">
        <v>2108389</v>
      </c>
      <c r="D7" s="19">
        <v>2068489</v>
      </c>
      <c r="E7" s="19">
        <v>2068489</v>
      </c>
      <c r="F7" s="306">
        <v>1981000</v>
      </c>
      <c r="G7" s="668" t="s">
        <v>359</v>
      </c>
      <c r="H7" s="367">
        <v>1804000</v>
      </c>
      <c r="I7" s="367">
        <v>1649407</v>
      </c>
      <c r="J7" s="367">
        <v>1649407</v>
      </c>
      <c r="K7" s="212">
        <v>1639401</v>
      </c>
    </row>
    <row r="8" spans="1:11" ht="15.75">
      <c r="A8" s="286" t="s">
        <v>314</v>
      </c>
      <c r="B8" s="281" t="s">
        <v>324</v>
      </c>
      <c r="C8" s="19">
        <v>1200000</v>
      </c>
      <c r="D8" s="19">
        <v>1200000</v>
      </c>
      <c r="E8" s="19">
        <v>1200000</v>
      </c>
      <c r="F8" s="306">
        <v>1200000</v>
      </c>
      <c r="G8" s="668" t="s">
        <v>197</v>
      </c>
      <c r="H8" s="367">
        <v>6222362</v>
      </c>
      <c r="I8" s="367">
        <v>7262223</v>
      </c>
      <c r="J8" s="367">
        <v>6036333</v>
      </c>
      <c r="K8" s="212">
        <v>6379000</v>
      </c>
    </row>
    <row r="9" spans="1:11" ht="15.75">
      <c r="A9" s="286" t="s">
        <v>315</v>
      </c>
      <c r="B9" s="281" t="s">
        <v>325</v>
      </c>
      <c r="C9" s="19"/>
      <c r="D9" s="19">
        <v>653542</v>
      </c>
      <c r="E9" s="19">
        <v>653542</v>
      </c>
      <c r="F9" s="306"/>
      <c r="G9" s="668"/>
      <c r="H9" s="367"/>
      <c r="I9" s="367"/>
      <c r="J9" s="367"/>
      <c r="K9" s="212"/>
    </row>
    <row r="10" spans="1:11" ht="15.75">
      <c r="A10" s="286" t="s">
        <v>316</v>
      </c>
      <c r="B10" s="278" t="s">
        <v>609</v>
      </c>
      <c r="C10" s="19"/>
      <c r="D10" s="19"/>
      <c r="E10" s="19"/>
      <c r="F10" s="306"/>
      <c r="G10" s="668" t="s">
        <v>128</v>
      </c>
      <c r="H10" s="367">
        <v>2108000</v>
      </c>
      <c r="I10" s="367">
        <v>2768292</v>
      </c>
      <c r="J10" s="367">
        <v>2768292</v>
      </c>
      <c r="K10" s="212">
        <v>1981000</v>
      </c>
    </row>
    <row r="11" spans="1:11" ht="15.75">
      <c r="A11" s="279"/>
      <c r="B11" s="278"/>
      <c r="C11" s="19"/>
      <c r="D11" s="19"/>
      <c r="E11" s="19"/>
      <c r="F11" s="306"/>
      <c r="G11" s="668"/>
      <c r="H11" s="367"/>
      <c r="I11" s="367"/>
      <c r="J11" s="367"/>
      <c r="K11" s="212"/>
    </row>
    <row r="12" spans="1:11" ht="15.75">
      <c r="A12" s="361" t="s">
        <v>321</v>
      </c>
      <c r="B12" s="362" t="s">
        <v>414</v>
      </c>
      <c r="C12" s="363">
        <v>11161780</v>
      </c>
      <c r="D12" s="363">
        <f>SUM(D6:D10)</f>
        <v>13041844</v>
      </c>
      <c r="E12" s="363">
        <v>13041844</v>
      </c>
      <c r="F12" s="524">
        <v>12194897</v>
      </c>
      <c r="G12" s="668"/>
      <c r="H12" s="367"/>
      <c r="I12" s="367"/>
      <c r="J12" s="367"/>
      <c r="K12" s="212"/>
    </row>
    <row r="13" spans="1:11" ht="15.75">
      <c r="A13" s="279"/>
      <c r="B13" s="278"/>
      <c r="C13" s="19"/>
      <c r="D13" s="19"/>
      <c r="E13" s="19"/>
      <c r="F13" s="306"/>
      <c r="G13" s="668"/>
      <c r="H13" s="367"/>
      <c r="I13" s="367"/>
      <c r="J13" s="367"/>
      <c r="K13" s="212"/>
    </row>
    <row r="14" spans="1:11" ht="15.75">
      <c r="A14" s="286" t="s">
        <v>273</v>
      </c>
      <c r="B14" s="278" t="s">
        <v>326</v>
      </c>
      <c r="C14" s="19">
        <v>10675000</v>
      </c>
      <c r="D14" s="19">
        <v>10686600</v>
      </c>
      <c r="E14" s="19">
        <v>10535772</v>
      </c>
      <c r="F14" s="306">
        <v>9312006</v>
      </c>
      <c r="G14" s="668" t="s">
        <v>198</v>
      </c>
      <c r="H14" s="367">
        <v>245000</v>
      </c>
      <c r="I14" s="367">
        <v>321145</v>
      </c>
      <c r="J14" s="367">
        <v>321145</v>
      </c>
      <c r="K14" s="212">
        <v>871000</v>
      </c>
    </row>
    <row r="15" spans="1:11" ht="30" customHeight="1">
      <c r="A15" s="548" t="s">
        <v>327</v>
      </c>
      <c r="B15" s="549" t="s">
        <v>103</v>
      </c>
      <c r="C15" s="527">
        <v>21836780</v>
      </c>
      <c r="D15" s="527">
        <f>SUM(D12:D14)</f>
        <v>23728444</v>
      </c>
      <c r="E15" s="527">
        <f>SUM(E12:E14)</f>
        <v>23577616</v>
      </c>
      <c r="F15" s="528">
        <f>SUM(F12:F14)</f>
        <v>21506903</v>
      </c>
      <c r="G15" s="668"/>
      <c r="H15" s="367"/>
      <c r="I15" s="367"/>
      <c r="J15" s="367"/>
      <c r="K15" s="212"/>
    </row>
    <row r="16" spans="1:11" ht="30" customHeight="1">
      <c r="A16" s="289" t="s">
        <v>275</v>
      </c>
      <c r="B16" s="317" t="s">
        <v>328</v>
      </c>
      <c r="C16" s="315"/>
      <c r="D16" s="315">
        <v>12912411</v>
      </c>
      <c r="E16" s="315">
        <v>12912411</v>
      </c>
      <c r="F16" s="364"/>
      <c r="G16" s="668"/>
      <c r="H16" s="367"/>
      <c r="I16" s="367"/>
      <c r="J16" s="367"/>
      <c r="K16" s="212"/>
    </row>
    <row r="17" spans="1:11" ht="31.5">
      <c r="A17" s="288" t="s">
        <v>448</v>
      </c>
      <c r="B17" s="319" t="s">
        <v>328</v>
      </c>
      <c r="C17" s="313"/>
      <c r="D17" s="315">
        <v>1481584</v>
      </c>
      <c r="E17" s="315">
        <v>1481584</v>
      </c>
      <c r="F17" s="314"/>
      <c r="G17" s="668" t="s">
        <v>199</v>
      </c>
      <c r="H17" s="367">
        <v>101000</v>
      </c>
      <c r="I17" s="367">
        <v>137894</v>
      </c>
      <c r="J17" s="367">
        <v>137892</v>
      </c>
      <c r="K17" s="212">
        <v>139000</v>
      </c>
    </row>
    <row r="18" spans="1:11" ht="15.75">
      <c r="A18" s="522"/>
      <c r="B18" s="520" t="s">
        <v>331</v>
      </c>
      <c r="C18" s="521">
        <v>1800000</v>
      </c>
      <c r="D18" s="521">
        <v>2105011</v>
      </c>
      <c r="E18" s="521">
        <v>2105011</v>
      </c>
      <c r="F18" s="523">
        <v>2105000</v>
      </c>
      <c r="G18" s="668"/>
      <c r="H18" s="367"/>
      <c r="I18" s="367"/>
      <c r="J18" s="367"/>
      <c r="K18" s="212"/>
    </row>
    <row r="19" spans="1:11" ht="15.75">
      <c r="A19" s="288" t="s">
        <v>329</v>
      </c>
      <c r="B19" s="278" t="s">
        <v>330</v>
      </c>
      <c r="C19" s="26"/>
      <c r="D19" s="26"/>
      <c r="E19" s="26"/>
      <c r="F19" s="307"/>
      <c r="G19" s="668"/>
      <c r="H19" s="367"/>
      <c r="I19" s="367"/>
      <c r="J19" s="367"/>
      <c r="K19" s="212"/>
    </row>
    <row r="20" spans="1:11" ht="15.75">
      <c r="A20" s="522" t="s">
        <v>332</v>
      </c>
      <c r="B20" s="520" t="s">
        <v>334</v>
      </c>
      <c r="C20" s="521">
        <v>565000</v>
      </c>
      <c r="D20" s="521">
        <v>414756</v>
      </c>
      <c r="E20" s="521">
        <v>414756</v>
      </c>
      <c r="F20" s="523">
        <v>415000</v>
      </c>
      <c r="G20" s="668"/>
      <c r="H20" s="367"/>
      <c r="I20" s="367"/>
      <c r="J20" s="367"/>
      <c r="K20" s="212"/>
    </row>
    <row r="21" spans="1:11" ht="15.75">
      <c r="A21" s="292" t="s">
        <v>333</v>
      </c>
      <c r="B21" s="278" t="s">
        <v>336</v>
      </c>
      <c r="C21" s="26"/>
      <c r="D21" s="26"/>
      <c r="E21" s="26"/>
      <c r="F21" s="307"/>
      <c r="G21" s="668"/>
      <c r="H21" s="367"/>
      <c r="I21" s="367"/>
      <c r="J21" s="367"/>
      <c r="K21" s="212"/>
    </row>
    <row r="22" spans="1:11" ht="15.75">
      <c r="A22" s="292" t="s">
        <v>335</v>
      </c>
      <c r="B22" s="278" t="s">
        <v>337</v>
      </c>
      <c r="C22" s="26">
        <v>674000</v>
      </c>
      <c r="D22" s="26"/>
      <c r="E22" s="26"/>
      <c r="F22" s="307"/>
      <c r="G22" s="668"/>
      <c r="H22" s="367"/>
      <c r="I22" s="367"/>
      <c r="J22" s="367"/>
      <c r="K22" s="212"/>
    </row>
    <row r="23" spans="1:11" ht="15.75">
      <c r="A23" s="287"/>
      <c r="B23" s="278" t="s">
        <v>338</v>
      </c>
      <c r="C23" s="26">
        <v>54000</v>
      </c>
      <c r="D23" s="26">
        <v>61800</v>
      </c>
      <c r="E23" s="26">
        <v>61800</v>
      </c>
      <c r="F23" s="307">
        <v>62000</v>
      </c>
      <c r="G23" s="668"/>
      <c r="H23" s="367"/>
      <c r="I23" s="367"/>
      <c r="J23" s="367"/>
      <c r="K23" s="212"/>
    </row>
    <row r="24" spans="1:11" ht="15.75">
      <c r="A24" s="287"/>
      <c r="B24" s="526" t="s">
        <v>471</v>
      </c>
      <c r="C24" s="527">
        <v>1293000</v>
      </c>
      <c r="D24" s="527">
        <f>SUM(D20:D23)</f>
        <v>476556</v>
      </c>
      <c r="E24" s="527">
        <f>SUM(E20:E23)</f>
        <v>476556</v>
      </c>
      <c r="F24" s="528">
        <f>SUM(F20:F23)</f>
        <v>477000</v>
      </c>
      <c r="G24" s="668"/>
      <c r="H24" s="367"/>
      <c r="I24" s="367"/>
      <c r="J24" s="367"/>
      <c r="K24" s="212"/>
    </row>
    <row r="25" spans="1:11" ht="15.75">
      <c r="A25" s="288" t="s">
        <v>339</v>
      </c>
      <c r="B25" s="317" t="s">
        <v>341</v>
      </c>
      <c r="C25" s="274">
        <v>11000</v>
      </c>
      <c r="D25" s="274">
        <v>20793</v>
      </c>
      <c r="E25" s="274">
        <v>20793</v>
      </c>
      <c r="F25" s="318">
        <v>30000</v>
      </c>
      <c r="G25" s="668"/>
      <c r="H25" s="367"/>
      <c r="I25" s="367"/>
      <c r="J25" s="367"/>
      <c r="K25" s="212"/>
    </row>
    <row r="26" spans="1:11" ht="15.75">
      <c r="A26" s="525"/>
      <c r="B26" s="526" t="s">
        <v>470</v>
      </c>
      <c r="C26" s="527">
        <f>SUM(C25+C24+C18)</f>
        <v>3104000</v>
      </c>
      <c r="D26" s="527">
        <f>SUM(D25+D24+D18)</f>
        <v>2602360</v>
      </c>
      <c r="E26" s="527">
        <v>2602360</v>
      </c>
      <c r="F26" s="528">
        <v>2612000</v>
      </c>
      <c r="G26" s="668"/>
      <c r="H26" s="367"/>
      <c r="I26" s="367"/>
      <c r="J26" s="367"/>
      <c r="K26" s="212"/>
    </row>
    <row r="27" spans="1:11" ht="15.75">
      <c r="A27" s="249" t="s">
        <v>340</v>
      </c>
      <c r="B27" s="278" t="s">
        <v>344</v>
      </c>
      <c r="C27" s="26">
        <v>200000</v>
      </c>
      <c r="D27" s="26">
        <v>144500</v>
      </c>
      <c r="E27" s="26">
        <v>144500</v>
      </c>
      <c r="F27" s="307">
        <v>100000</v>
      </c>
      <c r="G27" s="668"/>
      <c r="H27" s="367"/>
      <c r="I27" s="367"/>
      <c r="J27" s="367"/>
      <c r="K27" s="212"/>
    </row>
    <row r="28" spans="1:11" ht="15.75">
      <c r="A28" s="320" t="s">
        <v>342</v>
      </c>
      <c r="B28" s="278" t="s">
        <v>350</v>
      </c>
      <c r="C28" s="26"/>
      <c r="D28" s="26">
        <v>365678</v>
      </c>
      <c r="E28" s="26">
        <v>365678</v>
      </c>
      <c r="F28" s="307"/>
      <c r="G28" s="668"/>
      <c r="H28" s="367"/>
      <c r="I28" s="367"/>
      <c r="J28" s="367"/>
      <c r="K28" s="212"/>
    </row>
    <row r="29" spans="1:11" ht="15.75">
      <c r="A29" s="320" t="s">
        <v>349</v>
      </c>
      <c r="B29" s="278" t="s">
        <v>346</v>
      </c>
      <c r="C29" s="26"/>
      <c r="D29" s="26"/>
      <c r="E29" s="26"/>
      <c r="F29" s="307"/>
      <c r="G29" s="668" t="s">
        <v>360</v>
      </c>
      <c r="H29" s="367">
        <v>2413000</v>
      </c>
      <c r="I29" s="367">
        <v>3894584</v>
      </c>
      <c r="J29" s="367">
        <v>2014027</v>
      </c>
      <c r="K29" s="212">
        <v>4051556</v>
      </c>
    </row>
    <row r="30" spans="1:11" ht="15.75">
      <c r="A30" s="320" t="s">
        <v>345</v>
      </c>
      <c r="B30" s="278" t="s">
        <v>427</v>
      </c>
      <c r="C30" s="26"/>
      <c r="D30" s="26">
        <v>16650</v>
      </c>
      <c r="E30" s="26">
        <v>16650</v>
      </c>
      <c r="F30" s="307"/>
      <c r="G30" s="668"/>
      <c r="H30" s="367"/>
      <c r="I30" s="367"/>
      <c r="J30" s="367"/>
      <c r="K30" s="212"/>
    </row>
    <row r="31" spans="1:11" ht="15.75">
      <c r="A31" s="320" t="s">
        <v>426</v>
      </c>
      <c r="B31" s="278" t="s">
        <v>441</v>
      </c>
      <c r="C31" s="26"/>
      <c r="D31" s="26">
        <v>8678</v>
      </c>
      <c r="E31" s="26">
        <v>8678</v>
      </c>
      <c r="F31" s="307">
        <v>10000</v>
      </c>
      <c r="G31" s="668"/>
      <c r="H31" s="367"/>
      <c r="I31" s="367"/>
      <c r="J31" s="367"/>
      <c r="K31" s="212"/>
    </row>
    <row r="32" spans="1:11" ht="15.75">
      <c r="A32" s="320" t="s">
        <v>428</v>
      </c>
      <c r="B32" s="278" t="s">
        <v>395</v>
      </c>
      <c r="C32" s="26">
        <v>100000</v>
      </c>
      <c r="D32" s="26">
        <v>381190</v>
      </c>
      <c r="E32" s="26">
        <v>383798</v>
      </c>
      <c r="F32" s="307">
        <v>100000</v>
      </c>
      <c r="G32" s="668"/>
      <c r="H32" s="367"/>
      <c r="I32" s="367"/>
      <c r="J32" s="367"/>
      <c r="K32" s="212"/>
    </row>
    <row r="33" spans="1:11" ht="15.75">
      <c r="A33" s="320" t="s">
        <v>348</v>
      </c>
      <c r="B33" s="278" t="s">
        <v>347</v>
      </c>
      <c r="C33" s="26"/>
      <c r="D33" s="26"/>
      <c r="E33" s="26"/>
      <c r="F33" s="307"/>
      <c r="G33" s="668" t="s">
        <v>415</v>
      </c>
      <c r="H33" s="367">
        <v>7326000</v>
      </c>
      <c r="I33" s="367">
        <v>21104833</v>
      </c>
      <c r="J33" s="367">
        <v>2431164</v>
      </c>
      <c r="K33" s="212">
        <v>20000000</v>
      </c>
    </row>
    <row r="34" spans="1:11" ht="30" customHeight="1">
      <c r="A34" s="641"/>
      <c r="B34" s="642" t="s">
        <v>343</v>
      </c>
      <c r="C34" s="643">
        <v>300000</v>
      </c>
      <c r="D34" s="643">
        <f>SUM(D27:D32)</f>
        <v>916696</v>
      </c>
      <c r="E34" s="643">
        <f>SUM(E27:E32)</f>
        <v>919304</v>
      </c>
      <c r="F34" s="644">
        <f>SUM(F27:F32)</f>
        <v>210000</v>
      </c>
      <c r="G34" s="668" t="s">
        <v>362</v>
      </c>
      <c r="H34" s="367"/>
      <c r="I34" s="367"/>
      <c r="J34" s="367"/>
      <c r="K34" s="212"/>
    </row>
    <row r="35" spans="1:11" ht="15.75">
      <c r="A35" s="641" t="s">
        <v>603</v>
      </c>
      <c r="B35" s="642" t="s">
        <v>351</v>
      </c>
      <c r="C35" s="643">
        <v>700000</v>
      </c>
      <c r="D35" s="643">
        <v>475900</v>
      </c>
      <c r="E35" s="643">
        <v>475900</v>
      </c>
      <c r="F35" s="644">
        <v>200000</v>
      </c>
      <c r="G35" s="668" t="s">
        <v>363</v>
      </c>
      <c r="H35" s="367">
        <v>700000</v>
      </c>
      <c r="I35" s="367">
        <v>475900</v>
      </c>
      <c r="J35" s="367">
        <v>475900</v>
      </c>
      <c r="K35" s="212">
        <v>200000</v>
      </c>
    </row>
    <row r="36" spans="1:11" ht="15.75">
      <c r="A36" s="292"/>
      <c r="B36" s="642"/>
      <c r="C36" s="643"/>
      <c r="D36" s="643"/>
      <c r="E36" s="643"/>
      <c r="F36" s="644"/>
      <c r="G36" s="668" t="s">
        <v>361</v>
      </c>
      <c r="H36" s="367"/>
      <c r="I36" s="367"/>
      <c r="J36" s="367"/>
      <c r="K36" s="212"/>
    </row>
    <row r="37" spans="1:11" ht="15.75">
      <c r="A37" s="725"/>
      <c r="B37" s="646" t="s">
        <v>352</v>
      </c>
      <c r="C37" s="502">
        <v>25940780</v>
      </c>
      <c r="D37" s="502">
        <v>42117395</v>
      </c>
      <c r="E37" s="502">
        <f>SUM(E35+E34+E26+E17+E16+E15)</f>
        <v>41969175</v>
      </c>
      <c r="F37" s="507">
        <f>SUM(F35+F34+F26+F14+F12)</f>
        <v>24528903</v>
      </c>
      <c r="G37" s="668" t="s">
        <v>364</v>
      </c>
      <c r="H37" s="367">
        <v>100000</v>
      </c>
      <c r="I37" s="367">
        <v>100000</v>
      </c>
      <c r="J37" s="367"/>
      <c r="K37" s="212">
        <v>100000</v>
      </c>
    </row>
    <row r="38" spans="1:11" ht="15.75">
      <c r="A38" s="726"/>
      <c r="B38" s="642"/>
      <c r="C38" s="643">
        <v>6321000</v>
      </c>
      <c r="D38" s="643">
        <v>6320999</v>
      </c>
      <c r="E38" s="643">
        <v>6320999</v>
      </c>
      <c r="F38" s="644">
        <v>22219257</v>
      </c>
      <c r="G38" s="668" t="s">
        <v>416</v>
      </c>
      <c r="H38" s="367">
        <v>444000</v>
      </c>
      <c r="I38" s="367">
        <v>444418</v>
      </c>
      <c r="J38" s="367">
        <v>444418</v>
      </c>
      <c r="K38" s="212">
        <v>487359</v>
      </c>
    </row>
    <row r="39" spans="1:11" ht="15.75">
      <c r="A39" s="292" t="s">
        <v>353</v>
      </c>
      <c r="B39" s="642" t="s">
        <v>472</v>
      </c>
      <c r="C39" s="643"/>
      <c r="D39" s="643"/>
      <c r="E39" s="643">
        <v>487359</v>
      </c>
      <c r="F39" s="645"/>
      <c r="G39" s="668"/>
      <c r="H39" s="367"/>
      <c r="I39" s="367"/>
      <c r="J39" s="367"/>
      <c r="K39" s="212"/>
    </row>
    <row r="40" spans="1:11" ht="15.75">
      <c r="A40" s="287"/>
      <c r="B40" s="59"/>
      <c r="C40" s="19"/>
      <c r="D40" s="19"/>
      <c r="E40" s="19"/>
      <c r="F40" s="307"/>
      <c r="G40" s="668"/>
      <c r="H40" s="367"/>
      <c r="I40" s="367"/>
      <c r="J40" s="367"/>
      <c r="K40" s="212"/>
    </row>
    <row r="41" spans="2:11" ht="15.75">
      <c r="B41" s="365" t="s">
        <v>25</v>
      </c>
      <c r="C41" s="363">
        <v>32261780</v>
      </c>
      <c r="D41" s="363">
        <f>SUM(D37:D39)</f>
        <v>48438394</v>
      </c>
      <c r="E41" s="363">
        <f>SUM(E37:E40)</f>
        <v>48777533</v>
      </c>
      <c r="F41" s="524">
        <f>SUM(F37:F38)</f>
        <v>46748160</v>
      </c>
      <c r="G41" s="669" t="s">
        <v>39</v>
      </c>
      <c r="H41" s="430">
        <v>32261780</v>
      </c>
      <c r="I41" s="430">
        <v>48438394</v>
      </c>
      <c r="J41" s="430">
        <v>26558276</v>
      </c>
      <c r="K41" s="424">
        <v>46748160</v>
      </c>
    </row>
    <row r="42" spans="1:11" ht="15.75">
      <c r="A42" s="431"/>
      <c r="B42" s="282" t="s">
        <v>356</v>
      </c>
      <c r="C42" s="139"/>
      <c r="D42" s="139"/>
      <c r="E42" s="139"/>
      <c r="F42" s="139"/>
      <c r="G42" s="138"/>
      <c r="H42" s="368">
        <v>9</v>
      </c>
      <c r="I42" s="369">
        <v>11</v>
      </c>
      <c r="J42" s="369">
        <v>10</v>
      </c>
      <c r="K42" s="323">
        <v>9</v>
      </c>
    </row>
    <row r="43" spans="2:11" ht="15.75">
      <c r="B43" s="282" t="s">
        <v>355</v>
      </c>
      <c r="C43" s="139"/>
      <c r="D43" s="139"/>
      <c r="E43" s="139"/>
      <c r="F43" s="139"/>
      <c r="G43" s="138"/>
      <c r="H43" s="368">
        <v>8</v>
      </c>
      <c r="I43" s="369">
        <v>10</v>
      </c>
      <c r="J43" s="369">
        <v>10</v>
      </c>
      <c r="K43" s="323">
        <v>8</v>
      </c>
    </row>
    <row r="44" spans="2:8" ht="15.75">
      <c r="B44" s="282"/>
      <c r="C44" s="139"/>
      <c r="D44" s="139"/>
      <c r="E44" s="139"/>
      <c r="F44" s="139"/>
      <c r="G44" s="138"/>
      <c r="H44" s="139"/>
    </row>
    <row r="45" spans="2:8" ht="15.75">
      <c r="B45" s="138"/>
      <c r="C45" s="139"/>
      <c r="D45" s="139"/>
      <c r="E45" s="139"/>
      <c r="F45" s="139"/>
      <c r="G45" s="138"/>
      <c r="H45" s="139"/>
    </row>
    <row r="46" spans="2:8" ht="15.75">
      <c r="B46" s="138"/>
      <c r="C46" s="139"/>
      <c r="D46" s="139"/>
      <c r="E46" s="139"/>
      <c r="F46" s="139"/>
      <c r="G46" s="138"/>
      <c r="H46" s="139"/>
    </row>
    <row r="47" spans="2:8" ht="45" customHeight="1">
      <c r="B47" s="695" t="s">
        <v>504</v>
      </c>
      <c r="C47" s="695"/>
      <c r="D47" s="695"/>
      <c r="E47" s="695"/>
      <c r="F47" s="695"/>
      <c r="G47" s="695"/>
      <c r="H47" s="695"/>
    </row>
    <row r="48" spans="2:8" ht="12.75">
      <c r="B48" s="3"/>
      <c r="C48" s="3"/>
      <c r="D48" s="3"/>
      <c r="E48" s="3"/>
      <c r="F48" s="3"/>
      <c r="G48" s="3"/>
      <c r="H48" s="3"/>
    </row>
    <row r="49" ht="12.75">
      <c r="H49" s="65" t="s">
        <v>2</v>
      </c>
    </row>
    <row r="50" spans="2:11" ht="33.75" customHeight="1">
      <c r="B50" s="727" t="s">
        <v>500</v>
      </c>
      <c r="C50" s="727"/>
      <c r="D50" s="310" t="s">
        <v>501</v>
      </c>
      <c r="E50" s="305" t="s">
        <v>502</v>
      </c>
      <c r="F50" s="305" t="s">
        <v>503</v>
      </c>
      <c r="G50" s="728" t="s">
        <v>505</v>
      </c>
      <c r="H50" s="729"/>
      <c r="I50" s="312" t="s">
        <v>501</v>
      </c>
      <c r="J50" s="312" t="s">
        <v>502</v>
      </c>
      <c r="K50" s="312" t="s">
        <v>503</v>
      </c>
    </row>
    <row r="51" spans="2:11" ht="15.75">
      <c r="B51" s="720" t="s">
        <v>131</v>
      </c>
      <c r="C51" s="720"/>
      <c r="D51" s="219"/>
      <c r="E51" s="219"/>
      <c r="F51" s="219"/>
      <c r="G51" s="720" t="s">
        <v>131</v>
      </c>
      <c r="H51" s="722"/>
      <c r="I51" s="279"/>
      <c r="J51" s="279"/>
      <c r="K51" s="279"/>
    </row>
    <row r="52" spans="2:11" ht="15.75">
      <c r="B52" s="219" t="s">
        <v>354</v>
      </c>
      <c r="C52" s="219"/>
      <c r="D52" s="219"/>
      <c r="E52" s="219"/>
      <c r="F52" s="219"/>
      <c r="G52" s="219" t="s">
        <v>417</v>
      </c>
      <c r="H52" s="221"/>
      <c r="I52" s="279"/>
      <c r="J52" s="279"/>
      <c r="K52" s="279"/>
    </row>
    <row r="53" spans="1:11" s="175" customFormat="1" ht="15.75">
      <c r="A53" s="126" t="s">
        <v>279</v>
      </c>
      <c r="B53" s="59"/>
      <c r="C53" s="19"/>
      <c r="D53" s="19"/>
      <c r="E53" s="19"/>
      <c r="F53" s="19"/>
      <c r="G53" s="59"/>
      <c r="H53" s="306"/>
      <c r="I53" s="321"/>
      <c r="J53" s="321"/>
      <c r="K53" s="321"/>
    </row>
    <row r="54" spans="3:11" s="175" customFormat="1" ht="15.75">
      <c r="C54" s="19"/>
      <c r="D54" s="19"/>
      <c r="E54" s="19"/>
      <c r="F54" s="19"/>
      <c r="G54" s="59"/>
      <c r="H54" s="306"/>
      <c r="I54" s="346"/>
      <c r="J54" s="321"/>
      <c r="K54" s="321"/>
    </row>
    <row r="55" spans="1:11" ht="15.75">
      <c r="A55" s="175"/>
      <c r="B55" s="59"/>
      <c r="C55" s="59"/>
      <c r="D55" s="59"/>
      <c r="E55" s="59"/>
      <c r="F55" s="59"/>
      <c r="G55" s="59"/>
      <c r="H55" s="306"/>
      <c r="I55" s="279"/>
      <c r="J55" s="279"/>
      <c r="K55" s="279"/>
    </row>
    <row r="56" spans="2:11" ht="15.75">
      <c r="B56" s="59"/>
      <c r="C56" s="59"/>
      <c r="D56" s="59"/>
      <c r="E56" s="59"/>
      <c r="F56" s="59"/>
      <c r="G56" s="59"/>
      <c r="H56" s="306"/>
      <c r="I56" s="279"/>
      <c r="J56" s="279"/>
      <c r="K56" s="279"/>
    </row>
    <row r="57" spans="2:11" ht="15.75">
      <c r="B57" s="59"/>
      <c r="C57" s="59"/>
      <c r="D57" s="59"/>
      <c r="E57" s="59"/>
      <c r="F57" s="59"/>
      <c r="G57" s="59"/>
      <c r="H57" s="306"/>
      <c r="I57" s="279"/>
      <c r="J57" s="279"/>
      <c r="K57" s="279"/>
    </row>
    <row r="58" spans="2:11" ht="21.75" customHeight="1">
      <c r="B58" s="40"/>
      <c r="C58" s="26"/>
      <c r="D58" s="26"/>
      <c r="E58" s="26"/>
      <c r="F58" s="26"/>
      <c r="G58" s="40" t="s">
        <v>129</v>
      </c>
      <c r="H58" s="307"/>
      <c r="I58" s="279"/>
      <c r="J58" s="279"/>
      <c r="K58" s="279"/>
    </row>
    <row r="59" spans="2:11" ht="21.75" customHeight="1">
      <c r="B59" s="313" t="s">
        <v>357</v>
      </c>
      <c r="C59" s="315"/>
      <c r="D59" s="315"/>
      <c r="E59" s="315"/>
      <c r="F59" s="315"/>
      <c r="G59" s="273"/>
      <c r="H59" s="316"/>
      <c r="I59" s="322"/>
      <c r="J59" s="322"/>
      <c r="K59" s="322"/>
    </row>
    <row r="60" spans="2:11" ht="15.75">
      <c r="B60" s="720" t="s">
        <v>132</v>
      </c>
      <c r="C60" s="720"/>
      <c r="D60" s="720"/>
      <c r="E60" s="720"/>
      <c r="F60" s="720"/>
      <c r="G60" s="720"/>
      <c r="H60" s="307"/>
      <c r="I60" s="279"/>
      <c r="J60" s="279"/>
      <c r="K60" s="279"/>
    </row>
    <row r="61" spans="2:11" ht="15.75">
      <c r="B61" s="219"/>
      <c r="C61" s="219"/>
      <c r="D61" s="219"/>
      <c r="E61" s="219"/>
      <c r="F61" s="219"/>
      <c r="G61" s="219"/>
      <c r="H61" s="307"/>
      <c r="I61" s="279"/>
      <c r="J61" s="279"/>
      <c r="K61" s="279"/>
    </row>
    <row r="62" spans="2:11" ht="15.75">
      <c r="B62" s="721" t="s">
        <v>355</v>
      </c>
      <c r="C62" s="721"/>
      <c r="D62" s="721"/>
      <c r="E62" s="721"/>
      <c r="F62" s="721"/>
      <c r="G62" s="721"/>
      <c r="H62" s="306"/>
      <c r="I62" s="279"/>
      <c r="J62" s="279"/>
      <c r="K62" s="279"/>
    </row>
    <row r="63" spans="1:11" s="28" customFormat="1" ht="22.5" customHeight="1">
      <c r="A63"/>
      <c r="B63" s="723" t="s">
        <v>133</v>
      </c>
      <c r="C63" s="723"/>
      <c r="D63" s="220"/>
      <c r="E63" s="220"/>
      <c r="F63" s="220"/>
      <c r="G63" s="723" t="s">
        <v>133</v>
      </c>
      <c r="H63" s="724"/>
      <c r="I63" s="280"/>
      <c r="J63" s="280"/>
      <c r="K63" s="280"/>
    </row>
    <row r="64" spans="1:11" s="126" customFormat="1" ht="15.75">
      <c r="A64" s="28"/>
      <c r="B64" s="51" t="s">
        <v>134</v>
      </c>
      <c r="C64" s="51" t="s">
        <v>135</v>
      </c>
      <c r="D64" s="51"/>
      <c r="E64" s="51"/>
      <c r="F64" s="51"/>
      <c r="G64" s="51" t="s">
        <v>134</v>
      </c>
      <c r="H64" s="311" t="s">
        <v>134</v>
      </c>
      <c r="I64" s="287"/>
      <c r="J64" s="287"/>
      <c r="K64" s="287"/>
    </row>
    <row r="65" spans="1:11" ht="15.75">
      <c r="A65" s="126"/>
      <c r="B65" s="720" t="s">
        <v>136</v>
      </c>
      <c r="C65" s="720"/>
      <c r="D65" s="720"/>
      <c r="E65" s="720"/>
      <c r="F65" s="720"/>
      <c r="G65" s="720"/>
      <c r="H65" s="307"/>
      <c r="I65" s="279"/>
      <c r="J65" s="279"/>
      <c r="K65" s="279"/>
    </row>
    <row r="66" spans="2:11" ht="15.75">
      <c r="B66" s="721" t="s">
        <v>130</v>
      </c>
      <c r="C66" s="721"/>
      <c r="D66" s="721"/>
      <c r="E66" s="721"/>
      <c r="F66" s="721"/>
      <c r="G66" s="721"/>
      <c r="H66" s="306"/>
      <c r="I66" s="279"/>
      <c r="J66" s="279"/>
      <c r="K66" s="279"/>
    </row>
  </sheetData>
  <sheetProtection selectLockedCells="1" selectUnlockedCells="1"/>
  <mergeCells count="17">
    <mergeCell ref="A37:A38"/>
    <mergeCell ref="B50:C50"/>
    <mergeCell ref="G50:H50"/>
    <mergeCell ref="B2:H2"/>
    <mergeCell ref="B4:C4"/>
    <mergeCell ref="G4:H4"/>
    <mergeCell ref="B5:C5"/>
    <mergeCell ref="G5:H5"/>
    <mergeCell ref="B47:H47"/>
    <mergeCell ref="B65:G65"/>
    <mergeCell ref="B66:G66"/>
    <mergeCell ref="B51:C51"/>
    <mergeCell ref="G51:H51"/>
    <mergeCell ref="B63:C63"/>
    <mergeCell ref="G63:H63"/>
    <mergeCell ref="B60:G60"/>
    <mergeCell ref="B62:G62"/>
  </mergeCells>
  <printOptions/>
  <pageMargins left="0.55" right="0.7" top="0.1798611111111111" bottom="1.07" header="0.22" footer="1.12"/>
  <pageSetup horizontalDpi="300" verticalDpi="300" orientation="landscape" paperSize="9" scale="56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38" sqref="G38"/>
    </sheetView>
  </sheetViews>
  <sheetFormatPr defaultColWidth="9.00390625" defaultRowHeight="12.75"/>
  <cols>
    <col min="2" max="2" width="60.875" style="64" customWidth="1"/>
    <col min="3" max="3" width="12.75390625" style="64" customWidth="1"/>
    <col min="4" max="4" width="12.00390625" style="64" customWidth="1"/>
    <col min="5" max="5" width="13.125" style="64" customWidth="1"/>
    <col min="6" max="7" width="12.125" style="64" customWidth="1"/>
    <col min="8" max="8" width="9.125" style="64" customWidth="1"/>
  </cols>
  <sheetData>
    <row r="1" spans="5:7" ht="15.75">
      <c r="E1" s="64" t="s">
        <v>137</v>
      </c>
      <c r="F1" s="174"/>
      <c r="G1" s="174"/>
    </row>
    <row r="2" spans="5:7" ht="13.5" customHeight="1">
      <c r="E2" s="64" t="s">
        <v>1</v>
      </c>
      <c r="F2" s="174"/>
      <c r="G2" s="174"/>
    </row>
    <row r="3" spans="2:5" ht="38.25" customHeight="1">
      <c r="B3" s="695" t="s">
        <v>473</v>
      </c>
      <c r="C3" s="695"/>
      <c r="D3" s="695"/>
      <c r="E3" s="695"/>
    </row>
    <row r="4" ht="23.25" customHeight="1"/>
    <row r="5" spans="3:5" ht="13.5" customHeight="1">
      <c r="C5" s="196"/>
      <c r="E5" s="64" t="s">
        <v>430</v>
      </c>
    </row>
    <row r="6" spans="1:7" ht="39.75" customHeight="1">
      <c r="A6" s="283" t="s">
        <v>299</v>
      </c>
      <c r="B6" s="284" t="s">
        <v>138</v>
      </c>
      <c r="C6" s="285" t="s">
        <v>413</v>
      </c>
      <c r="D6" s="251" t="s">
        <v>443</v>
      </c>
      <c r="E6" s="251" t="s">
        <v>474</v>
      </c>
      <c r="F6" s="251" t="s">
        <v>463</v>
      </c>
      <c r="G6" s="251" t="s">
        <v>607</v>
      </c>
    </row>
    <row r="7" spans="1:7" ht="33" customHeight="1">
      <c r="A7" s="361" t="s">
        <v>311</v>
      </c>
      <c r="B7" s="370" t="s">
        <v>139</v>
      </c>
      <c r="C7" s="371"/>
      <c r="D7" s="372"/>
      <c r="E7" s="372"/>
      <c r="F7" s="530"/>
      <c r="G7" s="530"/>
    </row>
    <row r="8" spans="1:7" ht="31.5" customHeight="1">
      <c r="A8" s="286" t="s">
        <v>311</v>
      </c>
      <c r="B8" s="296" t="s">
        <v>317</v>
      </c>
      <c r="C8" s="176">
        <v>1025800</v>
      </c>
      <c r="D8" s="176">
        <v>1025800</v>
      </c>
      <c r="E8" s="176"/>
      <c r="F8" s="212">
        <v>1028030</v>
      </c>
      <c r="G8" s="212">
        <v>1028030</v>
      </c>
    </row>
    <row r="9" spans="1:7" ht="15.75">
      <c r="A9" s="286" t="s">
        <v>311</v>
      </c>
      <c r="B9" s="297" t="s">
        <v>318</v>
      </c>
      <c r="C9" s="176">
        <v>896000</v>
      </c>
      <c r="D9" s="176">
        <v>896000</v>
      </c>
      <c r="E9" s="176"/>
      <c r="F9" s="212">
        <v>896000</v>
      </c>
      <c r="G9" s="212">
        <v>896000</v>
      </c>
    </row>
    <row r="10" spans="1:7" ht="15.75">
      <c r="A10" s="286" t="s">
        <v>311</v>
      </c>
      <c r="B10" s="297" t="s">
        <v>319</v>
      </c>
      <c r="C10" s="176">
        <v>346173</v>
      </c>
      <c r="D10" s="176">
        <v>346173</v>
      </c>
      <c r="E10" s="176"/>
      <c r="F10" s="212">
        <v>100000</v>
      </c>
      <c r="G10" s="212">
        <v>100000</v>
      </c>
    </row>
    <row r="11" spans="1:7" ht="15.75">
      <c r="A11" s="286" t="s">
        <v>311</v>
      </c>
      <c r="B11" s="297" t="s">
        <v>320</v>
      </c>
      <c r="C11" s="176">
        <v>551610</v>
      </c>
      <c r="D11" s="176">
        <v>551610</v>
      </c>
      <c r="E11" s="176"/>
      <c r="F11" s="212">
        <v>551610</v>
      </c>
      <c r="G11" s="212">
        <v>551610</v>
      </c>
    </row>
    <row r="12" spans="1:7" ht="24.75" customHeight="1">
      <c r="A12" s="286" t="s">
        <v>321</v>
      </c>
      <c r="B12" s="298" t="s">
        <v>140</v>
      </c>
      <c r="C12" s="533">
        <f>SUM(C8:C11)</f>
        <v>2819583</v>
      </c>
      <c r="D12" s="533">
        <v>2819583</v>
      </c>
      <c r="E12" s="533">
        <v>2819583</v>
      </c>
      <c r="F12" s="534">
        <f>SUM(F8:F11)</f>
        <v>2575640</v>
      </c>
      <c r="G12" s="534">
        <f>SUM(G8:G11)</f>
        <v>2575640</v>
      </c>
    </row>
    <row r="13" spans="1:7" ht="15.75">
      <c r="A13" s="288"/>
      <c r="B13" s="299" t="s">
        <v>177</v>
      </c>
      <c r="C13" s="275">
        <v>5000000</v>
      </c>
      <c r="D13" s="275">
        <v>6300230</v>
      </c>
      <c r="E13" s="275">
        <v>6300230</v>
      </c>
      <c r="F13" s="531">
        <v>5000000</v>
      </c>
      <c r="G13" s="531">
        <v>5000000</v>
      </c>
    </row>
    <row r="14" spans="1:7" ht="15.75">
      <c r="A14" s="292"/>
      <c r="B14" s="302" t="s">
        <v>475</v>
      </c>
      <c r="C14" s="291">
        <v>-66942</v>
      </c>
      <c r="D14" s="291"/>
      <c r="E14" s="291"/>
      <c r="F14" s="532">
        <v>1373335</v>
      </c>
      <c r="G14" s="532">
        <v>1373335</v>
      </c>
    </row>
    <row r="15" spans="1:7" ht="15.75">
      <c r="A15" s="292"/>
      <c r="B15" s="302" t="s">
        <v>390</v>
      </c>
      <c r="C15" s="291">
        <v>100750</v>
      </c>
      <c r="D15" s="291"/>
      <c r="E15" s="291"/>
      <c r="F15" s="532">
        <v>54000</v>
      </c>
      <c r="G15" s="532">
        <v>54000</v>
      </c>
    </row>
    <row r="16" spans="1:7" ht="15.75">
      <c r="A16" s="292"/>
      <c r="B16" s="302" t="s">
        <v>476</v>
      </c>
      <c r="C16" s="291"/>
      <c r="D16" s="291"/>
      <c r="E16" s="291"/>
      <c r="F16" s="532">
        <v>10922</v>
      </c>
      <c r="G16" s="532">
        <v>10922</v>
      </c>
    </row>
    <row r="17" spans="1:7" ht="33" customHeight="1">
      <c r="A17" s="328" t="s">
        <v>311</v>
      </c>
      <c r="B17" s="327" t="s">
        <v>389</v>
      </c>
      <c r="C17" s="329">
        <f>SUM(C12:C15)</f>
        <v>7853391</v>
      </c>
      <c r="D17" s="329">
        <f>SUM(D12:D15)</f>
        <v>9119813</v>
      </c>
      <c r="E17" s="329">
        <v>9119813</v>
      </c>
      <c r="F17" s="424">
        <f>SUM(F12:F16)</f>
        <v>9013897</v>
      </c>
      <c r="G17" s="424">
        <f>SUM(G12:G16)</f>
        <v>9013897</v>
      </c>
    </row>
    <row r="18" spans="1:7" ht="33" customHeight="1">
      <c r="A18" s="286" t="s">
        <v>313</v>
      </c>
      <c r="B18" s="300" t="s">
        <v>161</v>
      </c>
      <c r="C18" s="275">
        <v>2068489</v>
      </c>
      <c r="D18" s="275">
        <v>2068489</v>
      </c>
      <c r="E18" s="275">
        <v>2068489</v>
      </c>
      <c r="F18" s="531">
        <v>1981000</v>
      </c>
      <c r="G18" s="531">
        <v>1981000</v>
      </c>
    </row>
    <row r="19" spans="1:7" ht="33" customHeight="1">
      <c r="A19" s="286"/>
      <c r="B19" s="300" t="s">
        <v>392</v>
      </c>
      <c r="C19" s="275">
        <v>39900</v>
      </c>
      <c r="D19" s="275"/>
      <c r="E19" s="275"/>
      <c r="F19" s="531"/>
      <c r="G19" s="531"/>
    </row>
    <row r="20" spans="1:7" ht="36.75" customHeight="1">
      <c r="A20" s="279"/>
      <c r="B20" s="301" t="s">
        <v>322</v>
      </c>
      <c r="C20" s="176"/>
      <c r="D20" s="176"/>
      <c r="E20" s="176"/>
      <c r="F20" s="212"/>
      <c r="G20" s="212"/>
    </row>
    <row r="21" spans="1:7" ht="15.75">
      <c r="A21" s="279"/>
      <c r="B21" s="297" t="s">
        <v>156</v>
      </c>
      <c r="C21" s="176"/>
      <c r="D21" s="176"/>
      <c r="E21" s="176"/>
      <c r="F21" s="212"/>
      <c r="G21" s="212"/>
    </row>
    <row r="22" spans="1:7" ht="15.75">
      <c r="A22" s="279"/>
      <c r="B22" s="297" t="s">
        <v>141</v>
      </c>
      <c r="C22" s="176"/>
      <c r="D22" s="176"/>
      <c r="E22" s="176"/>
      <c r="F22" s="212"/>
      <c r="G22" s="212"/>
    </row>
    <row r="23" spans="1:7" ht="33.75" customHeight="1">
      <c r="A23" s="279"/>
      <c r="B23" s="296" t="s">
        <v>157</v>
      </c>
      <c r="C23" s="176"/>
      <c r="D23" s="176"/>
      <c r="E23" s="176"/>
      <c r="F23" s="212"/>
      <c r="G23" s="212"/>
    </row>
    <row r="24" spans="1:7" ht="15.75">
      <c r="A24" s="279"/>
      <c r="B24" s="297" t="s">
        <v>158</v>
      </c>
      <c r="C24" s="176"/>
      <c r="D24" s="176"/>
      <c r="E24" s="176"/>
      <c r="F24" s="212"/>
      <c r="G24" s="212"/>
    </row>
    <row r="25" spans="1:7" ht="15.75">
      <c r="A25" s="279"/>
      <c r="B25" s="297" t="s">
        <v>142</v>
      </c>
      <c r="C25" s="176"/>
      <c r="D25" s="176"/>
      <c r="E25" s="176"/>
      <c r="F25" s="212"/>
      <c r="G25" s="212"/>
    </row>
    <row r="26" spans="1:7" ht="15.75">
      <c r="A26" s="279"/>
      <c r="B26" s="297" t="s">
        <v>163</v>
      </c>
      <c r="C26" s="176"/>
      <c r="D26" s="176"/>
      <c r="E26" s="176"/>
      <c r="F26" s="212"/>
      <c r="G26" s="212"/>
    </row>
    <row r="27" spans="1:7" ht="31.5" customHeight="1">
      <c r="A27" s="279"/>
      <c r="B27" s="296" t="s">
        <v>162</v>
      </c>
      <c r="C27" s="176"/>
      <c r="D27" s="176"/>
      <c r="E27" s="176"/>
      <c r="F27" s="212"/>
      <c r="G27" s="212"/>
    </row>
    <row r="28" spans="1:7" ht="15.75">
      <c r="A28" s="279"/>
      <c r="B28" s="297" t="s">
        <v>143</v>
      </c>
      <c r="C28" s="176"/>
      <c r="D28" s="176"/>
      <c r="E28" s="176"/>
      <c r="F28" s="212"/>
      <c r="G28" s="212"/>
    </row>
    <row r="29" spans="1:7" ht="15.75">
      <c r="A29" s="279"/>
      <c r="B29" s="297" t="s">
        <v>156</v>
      </c>
      <c r="C29" s="176"/>
      <c r="D29" s="176"/>
      <c r="E29" s="176"/>
      <c r="F29" s="212"/>
      <c r="G29" s="212"/>
    </row>
    <row r="30" spans="1:7" ht="15.75">
      <c r="A30" s="279"/>
      <c r="B30" s="297" t="s">
        <v>159</v>
      </c>
      <c r="C30" s="176"/>
      <c r="D30" s="176"/>
      <c r="E30" s="176"/>
      <c r="F30" s="212"/>
      <c r="G30" s="212"/>
    </row>
    <row r="31" spans="1:7" ht="15.75">
      <c r="A31" s="279"/>
      <c r="B31" s="297" t="s">
        <v>158</v>
      </c>
      <c r="C31" s="176"/>
      <c r="D31" s="176"/>
      <c r="E31" s="176"/>
      <c r="F31" s="212"/>
      <c r="G31" s="212"/>
    </row>
    <row r="32" spans="1:7" ht="15.75">
      <c r="A32" s="279"/>
      <c r="B32" s="297" t="s">
        <v>160</v>
      </c>
      <c r="C32" s="176"/>
      <c r="D32" s="176"/>
      <c r="E32" s="176"/>
      <c r="F32" s="212"/>
      <c r="G32" s="212"/>
    </row>
    <row r="33" spans="1:7" ht="15.75">
      <c r="A33" s="290"/>
      <c r="B33" s="302" t="s">
        <v>185</v>
      </c>
      <c r="C33" s="291"/>
      <c r="D33" s="176"/>
      <c r="E33" s="176"/>
      <c r="F33" s="212"/>
      <c r="G33" s="212"/>
    </row>
    <row r="34" spans="1:7" ht="24.75" customHeight="1">
      <c r="A34" s="290"/>
      <c r="B34" s="330" t="s">
        <v>391</v>
      </c>
      <c r="C34" s="291"/>
      <c r="D34" s="176"/>
      <c r="E34" s="176"/>
      <c r="F34" s="212"/>
      <c r="G34" s="212"/>
    </row>
    <row r="35" spans="1:7" ht="17.25" customHeight="1">
      <c r="A35" s="293" t="s">
        <v>314</v>
      </c>
      <c r="B35" s="294" t="s">
        <v>178</v>
      </c>
      <c r="C35" s="275">
        <v>1200000</v>
      </c>
      <c r="D35" s="275">
        <v>1200000</v>
      </c>
      <c r="E35" s="275">
        <v>1200000</v>
      </c>
      <c r="F35" s="531">
        <v>1200000</v>
      </c>
      <c r="G35" s="531">
        <v>1200000</v>
      </c>
    </row>
    <row r="36" spans="1:7" ht="15.75">
      <c r="A36" s="293" t="s">
        <v>315</v>
      </c>
      <c r="B36" s="303" t="s">
        <v>608</v>
      </c>
      <c r="C36" s="275"/>
      <c r="D36" s="275"/>
      <c r="E36" s="373"/>
      <c r="F36" s="531"/>
      <c r="G36" s="666">
        <v>1255666</v>
      </c>
    </row>
    <row r="37" spans="1:7" ht="15.75">
      <c r="A37" s="293" t="s">
        <v>316</v>
      </c>
      <c r="B37" s="303" t="s">
        <v>609</v>
      </c>
      <c r="C37" s="275"/>
      <c r="D37" s="275"/>
      <c r="E37" s="275"/>
      <c r="F37" s="531"/>
      <c r="G37" s="531"/>
    </row>
    <row r="38" spans="1:8" s="28" customFormat="1" ht="30" customHeight="1">
      <c r="A38" s="295" t="s">
        <v>321</v>
      </c>
      <c r="B38" s="304" t="s">
        <v>164</v>
      </c>
      <c r="C38" s="247">
        <f>SUM(C35+C19+C18+C17)</f>
        <v>11161780</v>
      </c>
      <c r="D38" s="247">
        <v>13041844</v>
      </c>
      <c r="E38" s="247">
        <v>13041844</v>
      </c>
      <c r="F38" s="246">
        <f>SUM(F35+F18+F17)</f>
        <v>12194897</v>
      </c>
      <c r="G38" s="246">
        <v>13450563</v>
      </c>
      <c r="H38" s="140"/>
    </row>
    <row r="39" spans="1:2" ht="15.75">
      <c r="A39" s="279"/>
      <c r="B39" s="3"/>
    </row>
  </sheetData>
  <sheetProtection selectLockedCells="1" selectUnlockedCells="1"/>
  <mergeCells count="1">
    <mergeCell ref="B3:E3"/>
  </mergeCells>
  <printOptions/>
  <pageMargins left="0.6" right="0.7" top="0.35" bottom="0.3298611111111111" header="0.5118055555555555" footer="0.511805555555555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SheetLayoutView="100" zoomScalePageLayoutView="0" workbookViewId="0" topLeftCell="A1">
      <selection activeCell="H11" sqref="H11"/>
    </sheetView>
  </sheetViews>
  <sheetFormatPr defaultColWidth="7.875" defaultRowHeight="12.75"/>
  <cols>
    <col min="1" max="2" width="6.25390625" style="64" customWidth="1"/>
    <col min="3" max="3" width="39.25390625" style="64" customWidth="1"/>
    <col min="4" max="4" width="11.375" style="64" customWidth="1"/>
    <col min="5" max="5" width="11.375" style="132" customWidth="1"/>
    <col min="6" max="6" width="11.375" style="64" customWidth="1"/>
    <col min="7" max="7" width="11.375" style="132" customWidth="1"/>
    <col min="8" max="250" width="7.875" style="132" customWidth="1"/>
  </cols>
  <sheetData>
    <row r="1" spans="4:7" ht="15.75">
      <c r="D1" s="65"/>
      <c r="F1" s="64" t="s">
        <v>144</v>
      </c>
      <c r="G1" s="65"/>
    </row>
    <row r="2" spans="4:7" ht="12.75" customHeight="1">
      <c r="D2" s="65"/>
      <c r="G2" s="65"/>
    </row>
    <row r="3" spans="1:7" ht="48.75" customHeight="1">
      <c r="A3" s="737" t="s">
        <v>493</v>
      </c>
      <c r="B3" s="737"/>
      <c r="C3" s="737"/>
      <c r="D3" s="737"/>
      <c r="E3" s="737"/>
      <c r="F3" s="737"/>
      <c r="G3" s="737"/>
    </row>
    <row r="4" spans="1:7" ht="15.75" customHeight="1">
      <c r="A4" s="99"/>
      <c r="B4" s="99"/>
      <c r="D4" s="65"/>
      <c r="F4" s="64" t="s">
        <v>430</v>
      </c>
      <c r="G4" s="65"/>
    </row>
    <row r="5" spans="1:256" s="48" customFormat="1" ht="57.75" customHeight="1">
      <c r="A5" s="142" t="s">
        <v>3</v>
      </c>
      <c r="B5" s="142" t="s">
        <v>299</v>
      </c>
      <c r="C5" s="143" t="s">
        <v>4</v>
      </c>
      <c r="D5" s="13" t="s">
        <v>393</v>
      </c>
      <c r="E5" s="13" t="s">
        <v>431</v>
      </c>
      <c r="F5" s="173" t="s">
        <v>474</v>
      </c>
      <c r="G5" s="15" t="s">
        <v>463</v>
      </c>
      <c r="IQ5" s="49"/>
      <c r="IR5" s="49"/>
      <c r="IS5" s="49"/>
      <c r="IT5" s="49"/>
      <c r="IU5" s="49"/>
      <c r="IV5" s="49"/>
    </row>
    <row r="6" spans="1:7" ht="29.25" customHeight="1">
      <c r="A6" s="144" t="s">
        <v>8</v>
      </c>
      <c r="B6" s="270" t="s">
        <v>405</v>
      </c>
      <c r="C6" s="146" t="s">
        <v>411</v>
      </c>
      <c r="D6" s="19">
        <v>1500000</v>
      </c>
      <c r="E6" s="145">
        <v>1585848</v>
      </c>
      <c r="F6" s="19">
        <v>1585848</v>
      </c>
      <c r="G6" s="19"/>
    </row>
    <row r="7" spans="1:7" ht="31.5" customHeight="1">
      <c r="A7" s="144" t="s">
        <v>10</v>
      </c>
      <c r="B7" s="270" t="s">
        <v>302</v>
      </c>
      <c r="C7" s="146" t="s">
        <v>298</v>
      </c>
      <c r="D7" s="19">
        <v>400000</v>
      </c>
      <c r="E7" s="145">
        <v>1480751</v>
      </c>
      <c r="F7" s="19"/>
      <c r="G7" s="19">
        <v>3190195</v>
      </c>
    </row>
    <row r="8" spans="1:7" ht="31.5" customHeight="1">
      <c r="A8" s="144" t="s">
        <v>12</v>
      </c>
      <c r="B8" s="271" t="s">
        <v>302</v>
      </c>
      <c r="C8" s="141" t="s">
        <v>195</v>
      </c>
      <c r="D8" s="19"/>
      <c r="E8" s="145"/>
      <c r="F8" s="19"/>
      <c r="G8" s="19"/>
    </row>
    <row r="9" spans="1:7" ht="31.5" customHeight="1">
      <c r="A9" s="144" t="s">
        <v>14</v>
      </c>
      <c r="B9" s="271" t="s">
        <v>302</v>
      </c>
      <c r="C9" s="141" t="s">
        <v>196</v>
      </c>
      <c r="D9" s="19"/>
      <c r="E9" s="145"/>
      <c r="F9" s="19"/>
      <c r="G9" s="19"/>
    </row>
    <row r="10" spans="1:7" ht="31.5" customHeight="1">
      <c r="A10" s="144" t="s">
        <v>16</v>
      </c>
      <c r="B10" s="271" t="s">
        <v>303</v>
      </c>
      <c r="C10" s="141" t="s">
        <v>300</v>
      </c>
      <c r="D10" s="19">
        <v>513000</v>
      </c>
      <c r="E10" s="145">
        <v>827985</v>
      </c>
      <c r="F10" s="19">
        <v>428179</v>
      </c>
      <c r="G10" s="19">
        <v>861361</v>
      </c>
    </row>
    <row r="11" spans="1:256" s="52" customFormat="1" ht="31.5" customHeight="1">
      <c r="A11" s="272"/>
      <c r="B11" s="272" t="s">
        <v>304</v>
      </c>
      <c r="C11" s="273" t="s">
        <v>129</v>
      </c>
      <c r="D11" s="274">
        <v>2413000</v>
      </c>
      <c r="E11" s="274">
        <v>3894584</v>
      </c>
      <c r="F11" s="274">
        <v>2014027</v>
      </c>
      <c r="G11" s="274">
        <v>4051556</v>
      </c>
      <c r="IQ11" s="28"/>
      <c r="IR11" s="28"/>
      <c r="IS11" s="28"/>
      <c r="IT11" s="28"/>
      <c r="IU11" s="28"/>
      <c r="IV11" s="28"/>
    </row>
    <row r="12" spans="1:5" ht="15.75">
      <c r="A12" s="147"/>
      <c r="B12" s="147"/>
      <c r="E12" s="64"/>
    </row>
    <row r="13" ht="15.75">
      <c r="E13" s="64"/>
    </row>
    <row r="14" spans="5:6" ht="15.75">
      <c r="E14" s="64"/>
      <c r="F14" s="64" t="s">
        <v>170</v>
      </c>
    </row>
    <row r="15" spans="3:7" ht="31.5" customHeight="1">
      <c r="C15" s="188" t="s">
        <v>494</v>
      </c>
      <c r="D15" s="188"/>
      <c r="E15" s="188"/>
      <c r="F15" s="188"/>
      <c r="G15" s="189"/>
    </row>
    <row r="16" ht="15.75" customHeight="1">
      <c r="E16" s="64"/>
    </row>
    <row r="17" spans="1:8" ht="49.5" customHeight="1">
      <c r="A17" s="267" t="s">
        <v>3</v>
      </c>
      <c r="B17" s="267"/>
      <c r="C17" s="268" t="s">
        <v>4</v>
      </c>
      <c r="D17" s="269" t="s">
        <v>393</v>
      </c>
      <c r="E17" s="269" t="s">
        <v>431</v>
      </c>
      <c r="F17" s="374" t="s">
        <v>495</v>
      </c>
      <c r="G17" s="269" t="s">
        <v>496</v>
      </c>
      <c r="H17" s="191"/>
    </row>
    <row r="18" spans="1:7" ht="39.75" customHeight="1">
      <c r="A18" s="233" t="s">
        <v>8</v>
      </c>
      <c r="B18" s="176" t="s">
        <v>305</v>
      </c>
      <c r="C18" s="176" t="s">
        <v>365</v>
      </c>
      <c r="D18" s="176"/>
      <c r="E18" s="176"/>
      <c r="F18" s="176"/>
      <c r="G18" s="190"/>
    </row>
    <row r="19" spans="1:7" ht="39.75" customHeight="1">
      <c r="A19" s="233" t="s">
        <v>10</v>
      </c>
      <c r="B19" s="176" t="s">
        <v>305</v>
      </c>
      <c r="C19" s="176" t="s">
        <v>410</v>
      </c>
      <c r="D19" s="176">
        <v>5748000</v>
      </c>
      <c r="E19" s="176">
        <v>16582413</v>
      </c>
      <c r="F19" s="176">
        <v>1914302</v>
      </c>
      <c r="G19" s="176">
        <v>15748000</v>
      </c>
    </row>
    <row r="20" spans="1:7" ht="39.75" customHeight="1">
      <c r="A20" s="233" t="s">
        <v>12</v>
      </c>
      <c r="B20" s="176" t="s">
        <v>306</v>
      </c>
      <c r="C20" s="176" t="s">
        <v>497</v>
      </c>
      <c r="D20" s="176"/>
      <c r="E20" s="176"/>
      <c r="F20" s="176"/>
      <c r="G20" s="176"/>
    </row>
    <row r="21" spans="1:7" ht="39.75" customHeight="1">
      <c r="A21" s="233" t="s">
        <v>14</v>
      </c>
      <c r="B21" s="176" t="s">
        <v>308</v>
      </c>
      <c r="C21" s="176" t="s">
        <v>309</v>
      </c>
      <c r="D21" s="176"/>
      <c r="E21" s="176"/>
      <c r="F21" s="176"/>
      <c r="G21" s="176"/>
    </row>
    <row r="22" spans="1:7" ht="39.75" customHeight="1">
      <c r="A22" s="233" t="s">
        <v>16</v>
      </c>
      <c r="B22" s="176" t="s">
        <v>307</v>
      </c>
      <c r="C22" s="176" t="s">
        <v>301</v>
      </c>
      <c r="D22" s="176">
        <v>1578000</v>
      </c>
      <c r="E22" s="176">
        <v>4522420</v>
      </c>
      <c r="F22" s="176">
        <v>516862</v>
      </c>
      <c r="G22" s="176">
        <v>4252000</v>
      </c>
    </row>
    <row r="23" spans="1:7" ht="39.75" customHeight="1">
      <c r="A23" s="275"/>
      <c r="B23" s="275" t="s">
        <v>310</v>
      </c>
      <c r="C23" s="275" t="s">
        <v>171</v>
      </c>
      <c r="D23" s="275">
        <v>7326000</v>
      </c>
      <c r="E23" s="275">
        <v>21104833</v>
      </c>
      <c r="F23" s="275">
        <v>2431164</v>
      </c>
      <c r="G23" s="275">
        <f>SUM(G19:G22)</f>
        <v>20000000</v>
      </c>
    </row>
    <row r="24" ht="15.75">
      <c r="E24" s="64"/>
    </row>
    <row r="25" ht="15.75">
      <c r="E25" s="64"/>
    </row>
    <row r="26" ht="15.75">
      <c r="E26" s="64"/>
    </row>
    <row r="27" ht="15.75">
      <c r="E27" s="64"/>
    </row>
    <row r="28" ht="15.75">
      <c r="E28" s="64"/>
    </row>
    <row r="29" ht="16.5" customHeight="1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  <row r="37" ht="15.75">
      <c r="E37" s="64"/>
    </row>
    <row r="38" ht="15.75">
      <c r="E38" s="64"/>
    </row>
    <row r="39" ht="15.75">
      <c r="E39" s="64"/>
    </row>
  </sheetData>
  <sheetProtection selectLockedCells="1" selectUnlockedCells="1"/>
  <mergeCells count="1">
    <mergeCell ref="A3:G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2017-02-16T14:19:37Z</cp:lastPrinted>
  <dcterms:created xsi:type="dcterms:W3CDTF">2002-11-18T12:26:49Z</dcterms:created>
  <dcterms:modified xsi:type="dcterms:W3CDTF">2017-09-15T08:58:10Z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