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4. sz. mell." sheetId="1" r:id="rId1"/>
  </sheets>
  <definedNames>
    <definedName name="_xlfn.IFERROR" hidden="1">#NAME?</definedName>
    <definedName name="_xlnm.Print_Area" localSheetId="0">'4. sz. mell.'!$A$1:$G$154</definedName>
  </definedNames>
  <calcPr fullCalcOnLoad="1"/>
</workbook>
</file>

<file path=xl/sharedStrings.xml><?xml version="1.0" encoding="utf-8"?>
<sst xmlns="http://schemas.openxmlformats.org/spreadsheetml/2006/main" count="302" uniqueCount="251">
  <si>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</si>
  <si>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</si>
  <si>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</si>
  <si>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</si>
  <si>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</si>
  <si>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</si>
  <si>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</si>
  <si>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</si>
  <si>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</si>
  <si>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</si>
  <si>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</si>
  <si>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</si>
  <si>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</si>
  <si>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</si>
  <si>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</si>
  <si>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</si>
  <si>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</si>
  <si>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</si>
  <si>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</si>
  <si>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</si>
  <si>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</si>
  <si>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</si>
  <si>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</si>
  <si>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</si>
  <si>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</si>
  <si>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</si>
  <si>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</si>
  <si>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</si>
  <si>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</si>
  <si>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</si>
  <si>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</si>
  <si>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</si>
  <si>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</si>
  <si>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</si>
  <si>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</si>
  <si>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</si>
  <si>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</si>
  <si>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</si>
  <si>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</si>
  <si>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</si>
  <si>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</si>
  <si>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</si>
  <si>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</si>
  <si>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</si>
  <si>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</si>
  <si>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</si>
  <si>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</si>
  <si>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</si>
  <si>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</si>
  <si>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</si>
  <si>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</si>
  <si>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</si>
  <si>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</si>
  <si>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</si>
  <si>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</si>
  <si>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</si>
  <si>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</si>
  <si>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</si>
  <si>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</si>
  <si>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</si>
  <si>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</si>
  <si>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</si>
  <si>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</si>
  <si>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</si>
  <si>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</si>
  <si>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</si>
  <si>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</si>
  <si>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</si>
  <si>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</si>
  <si>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</si>
  <si>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</si>
  <si>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</si>
  <si>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</si>
  <si>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</si>
  <si>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</si>
  <si>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</si>
  <si>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</si>
  <si>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</si>
  <si>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</si>
  <si>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</si>
  <si>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</si>
  <si>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</si>
  <si>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</si>
  <si>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</si>
  <si>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</si>
  <si>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</si>
  <si>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</si>
  <si>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</si>
  <si>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</si>
  <si>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</si>
  <si>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</si>
  <si>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</si>
  <si>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</si>
  <si>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</si>
  <si>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</si>
  <si>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</si>
  <si>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</si>
  <si>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</si>
  <si>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</si>
  <si>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</si>
  <si>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</si>
  <si>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</si>
  <si>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</si>
  <si>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</si>
  <si>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</si>
  <si>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</si>
  <si>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</si>
  <si>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</si>
  <si>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</si>
  <si>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</si>
  <si>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</si>
  <si>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</si>
  <si>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</si>
  <si>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</si>
  <si>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</si>
  <si>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</si>
  <si>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</si>
  <si>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</si>
  <si>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</si>
  <si>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</si>
  <si>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</si>
  <si>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</si>
  <si>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</si>
  <si>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</si>
  <si>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</si>
  <si>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</si>
  <si>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</si>
  <si>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</si>
  <si>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</si>
  <si>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</si>
  <si>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</si>
  <si>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</si>
  <si>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</si>
  <si>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</si>
  <si>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</si>
  <si>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</si>
  <si>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</si>
  <si>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</si>
  <si>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</si>
  <si>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</si>
  <si>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</si>
  <si>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</si>
  <si>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</si>
  <si>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</si>
  <si>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</si>
  <si>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</si>
  <si>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</si>
  <si>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</si>
  <si>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</si>
  <si>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</si>
  <si>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</si>
  <si>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</si>
  <si>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</si>
  <si>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</si>
  <si>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</si>
  <si>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</si>
  <si>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</si>
  <si>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</si>
  <si>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</si>
  <si>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</si>
  <si>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</si>
  <si>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</si>
  <si>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</si>
  <si>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</si>
  <si>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</si>
  <si>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</si>
  <si>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</si>
  <si>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</si>
  <si>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</si>
  <si>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</si>
  <si>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</si>
  <si>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</si>
  <si>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</si>
  <si>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</si>
  <si>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</si>
  <si>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</si>
  <si>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</si>
  <si>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</si>
  <si>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</si>
  <si>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</si>
  <si>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</si>
  <si>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</si>
  <si>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</si>
  <si>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</si>
  <si>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</si>
  <si>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</si>
  <si>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</si>
  <si>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</si>
  <si>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</si>
  <si>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</si>
  <si>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</si>
  <si>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</si>
  <si>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</si>
  <si>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</si>
  <si>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</si>
  <si>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</si>
  <si>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</si>
  <si>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</si>
  <si>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</si>
  <si>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</si>
  <si>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</si>
  <si>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</si>
  <si>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</si>
  <si>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</si>
  <si>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</si>
  <si>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</si>
  <si>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</si>
  <si>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</si>
  <si>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</si>
  <si>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</si>
  <si>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</si>
  <si>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</si>
  <si>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</si>
  <si>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</si>
  <si>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</si>
  <si>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</si>
  <si>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</si>
  <si>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</si>
  <si>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</si>
  <si>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</si>
  <si>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2018. évi előirányzat</t>
  </si>
  <si>
    <t>Külföldi finanszírozás kiadásai (8.1. + … + 8.4.)</t>
  </si>
  <si>
    <t>14.1.</t>
  </si>
  <si>
    <t>14.2.</t>
  </si>
  <si>
    <t>11.</t>
  </si>
  <si>
    <t>12.</t>
  </si>
  <si>
    <t>13.</t>
  </si>
  <si>
    <t>14.3.</t>
  </si>
  <si>
    <t>14.4.</t>
  </si>
  <si>
    <t>15.</t>
  </si>
  <si>
    <t>16.</t>
  </si>
  <si>
    <t>17.</t>
  </si>
  <si>
    <t>Előirányzat-csoport, kiemelt előirányzat megnevezése</t>
  </si>
  <si>
    <t>Feladat megnevezése</t>
  </si>
  <si>
    <t>Kötelező feladatok bevétele, kiadása</t>
  </si>
  <si>
    <t>Önként vállalt feladatok bevétele, kiadása</t>
  </si>
  <si>
    <t>Rövid lejáratú  hitelek, kölcsönök felvétele</t>
  </si>
  <si>
    <t>14.</t>
  </si>
  <si>
    <t>Államigazgatási feladatok bevétele, kiadása</t>
  </si>
  <si>
    <t>2.5.-ből   - Garancia- és kezességvállalásból kifizetés ÁH-n belülre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</si>
  <si>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</si>
  <si>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Sorszám</t>
  </si>
  <si>
    <t>B E V É T E L E K</t>
  </si>
  <si>
    <t>Forintban!</t>
  </si>
  <si>
    <t>KÖLTSÉGVETÉSI BEVÉTELEK ÖSSZESEN: (1.+…+8.)</t>
  </si>
  <si>
    <t>KÖLTSÉGVETÉSI ÉS FINANSZÍROZÁSI BEVÉTELEK ÖSSZESEN: (9.+16.)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</si>
  <si>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</si>
  <si>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KÖLTSÉGVETÉSI KIADÁSOK ÖSSZESEN (1.+2.+3.)</t>
  </si>
  <si>
    <t>KIADÁSOK ÖSSZESEN: (4.+9.)</t>
  </si>
  <si>
    <t>Módosított kötelező feladatok bevétele, kiadása</t>
  </si>
  <si>
    <t>Módosított előirányzat 05.22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</si>
</sst>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164" fontId="22" fillId="0" borderId="13" xfId="0" applyNumberFormat="1" applyFont="1" applyBorder="1" applyAlignment="1" applyProtection="1">
      <alignment horizontal="right" vertical="center" wrapTex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49" fontId="22" fillId="0" borderId="0" xfId="56" applyNumberFormat="1" applyFont="1" applyFill="1" applyAlignment="1" applyProtection="1">
      <alignment horizontal="left" vertical="center" wrapText="1"/>
      <protection/>
    </xf>
    <xf numFmtId="0" fontId="21" fillId="0" borderId="0" xfId="56" applyFont="1" applyFill="1" applyAlignment="1" applyProtection="1">
      <alignment wrapText="1"/>
      <protection/>
    </xf>
    <xf numFmtId="0" fontId="22" fillId="0" borderId="0" xfId="56" applyFont="1" applyFill="1" applyAlignment="1" applyProtection="1">
      <alignment horizontal="center" vertical="center" wrapText="1"/>
      <protection/>
    </xf>
    <xf numFmtId="0" fontId="21" fillId="0" borderId="0" xfId="56" applyFont="1" applyFill="1" applyProtection="1">
      <alignment/>
      <protection/>
    </xf>
    <xf numFmtId="49" fontId="22" fillId="0" borderId="10" xfId="56" applyNumberFormat="1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49" fontId="22" fillId="0" borderId="14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164" fontId="22" fillId="0" borderId="13" xfId="56" applyNumberFormat="1" applyFont="1" applyFill="1" applyBorder="1" applyAlignment="1" applyProtection="1">
      <alignment horizontal="right" vertical="center" wrapText="1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164" fontId="21" fillId="0" borderId="15" xfId="56" applyNumberFormat="1" applyFont="1" applyFill="1" applyBorder="1" applyAlignment="1" applyProtection="1">
      <alignment horizontal="right" vertical="center" wrapText="1"/>
      <protection locked="0"/>
    </xf>
    <xf numFmtId="49" fontId="21" fillId="0" borderId="16" xfId="56" applyNumberFormat="1" applyFont="1" applyFill="1" applyBorder="1" applyAlignment="1" applyProtection="1">
      <alignment horizontal="center" vertical="center" wrapText="1"/>
      <protection/>
    </xf>
    <xf numFmtId="164" fontId="21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21" fillId="0" borderId="18" xfId="56" applyNumberFormat="1" applyFont="1" applyFill="1" applyBorder="1" applyAlignment="1" applyProtection="1">
      <alignment horizontal="center" vertical="center" wrapText="1"/>
      <protection/>
    </xf>
    <xf numFmtId="164" fontId="21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Fill="1" applyAlignment="1" applyProtection="1">
      <alignment/>
      <protection/>
    </xf>
    <xf numFmtId="164" fontId="22" fillId="0" borderId="20" xfId="56" applyNumberFormat="1" applyFont="1" applyFill="1" applyBorder="1" applyAlignment="1" applyProtection="1">
      <alignment horizontal="right" vertical="center" wrapText="1"/>
      <protection/>
    </xf>
    <xf numFmtId="49" fontId="21" fillId="0" borderId="21" xfId="56" applyNumberFormat="1" applyFont="1" applyFill="1" applyBorder="1" applyAlignment="1" applyProtection="1">
      <alignment horizontal="center" vertical="center" wrapText="1"/>
      <protection/>
    </xf>
    <xf numFmtId="164" fontId="21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Fill="1" applyBorder="1" applyAlignment="1" applyProtection="1">
      <alignment horizontal="left" vertical="center" wrapText="1" indent="1"/>
      <protection/>
    </xf>
    <xf numFmtId="49" fontId="21" fillId="0" borderId="23" xfId="56" applyNumberFormat="1" applyFont="1" applyFill="1" applyBorder="1" applyAlignment="1" applyProtection="1">
      <alignment horizontal="center" vertical="center" wrapText="1"/>
      <protection/>
    </xf>
    <xf numFmtId="49" fontId="21" fillId="0" borderId="24" xfId="56" applyNumberFormat="1" applyFont="1" applyFill="1" applyBorder="1" applyAlignment="1" applyProtection="1">
      <alignment horizontal="center" vertical="center" wrapText="1"/>
      <protection/>
    </xf>
    <xf numFmtId="164" fontId="21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6" applyFont="1" applyFill="1" applyProtection="1">
      <alignment/>
      <protection/>
    </xf>
    <xf numFmtId="0" fontId="22" fillId="0" borderId="0" xfId="56" applyFont="1" applyFill="1" applyProtection="1">
      <alignment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0" fontId="21" fillId="0" borderId="0" xfId="56" applyFont="1" applyFill="1" applyAlignment="1" applyProtection="1">
      <alignment horizontal="right" vertical="center"/>
      <protection/>
    </xf>
    <xf numFmtId="0" fontId="22" fillId="0" borderId="28" xfId="56" applyFont="1" applyFill="1" applyBorder="1" applyAlignment="1" applyProtection="1">
      <alignment horizontal="right"/>
      <protection/>
    </xf>
    <xf numFmtId="49" fontId="22" fillId="0" borderId="0" xfId="56" applyNumberFormat="1" applyFont="1" applyFill="1" applyAlignment="1" applyProtection="1">
      <alignment horizontal="center" vertical="center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0" xfId="56" applyFont="1" applyFill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22" fillId="0" borderId="29" xfId="56" applyNumberFormat="1" applyFont="1" applyFill="1" applyBorder="1" applyAlignment="1" applyProtection="1">
      <alignment horizontal="center" vertical="center" wrapText="1"/>
      <protection/>
    </xf>
    <xf numFmtId="164" fontId="22" fillId="0" borderId="30" xfId="56" applyNumberFormat="1" applyFont="1" applyFill="1" applyBorder="1" applyAlignment="1" applyProtection="1">
      <alignment horizontal="right" vertical="center" wrapText="1"/>
      <protection/>
    </xf>
    <xf numFmtId="0" fontId="22" fillId="0" borderId="31" xfId="56" applyFont="1" applyFill="1" applyBorder="1" applyAlignment="1" applyProtection="1">
      <alignment horizontal="center" vertical="center" wrapText="1"/>
      <protection/>
    </xf>
    <xf numFmtId="0" fontId="22" fillId="0" borderId="32" xfId="56" applyFont="1" applyFill="1" applyBorder="1" applyAlignment="1" applyProtection="1">
      <alignment horizontal="center" vertical="center" wrapText="1"/>
      <protection/>
    </xf>
    <xf numFmtId="0" fontId="22" fillId="0" borderId="31" xfId="56" applyFont="1" applyFill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34" xfId="0" applyFont="1" applyBorder="1" applyAlignment="1" applyProtection="1">
      <alignment horizontal="left" vertical="center" wrapText="1" indent="1"/>
      <protection/>
    </xf>
    <xf numFmtId="0" fontId="21" fillId="0" borderId="3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0" fontId="22" fillId="0" borderId="28" xfId="56" applyFont="1" applyFill="1" applyBorder="1" applyAlignment="1" applyProtection="1">
      <alignment horizontal="center" vertical="center" wrapText="1"/>
      <protection/>
    </xf>
    <xf numFmtId="0" fontId="22" fillId="0" borderId="36" xfId="56" applyFont="1" applyFill="1" applyBorder="1" applyAlignment="1" applyProtection="1">
      <alignment horizontal="center" vertical="center" wrapText="1"/>
      <protection/>
    </xf>
    <xf numFmtId="164" fontId="22" fillId="0" borderId="28" xfId="56" applyNumberFormat="1" applyFont="1" applyFill="1" applyBorder="1" applyAlignment="1" applyProtection="1">
      <alignment horizontal="right" vertical="center" wrapText="1"/>
      <protection/>
    </xf>
    <xf numFmtId="164" fontId="21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6" applyNumberFormat="1" applyFont="1" applyFill="1" applyBorder="1" applyAlignment="1" applyProtection="1">
      <alignment horizontal="right" vertical="center" wrapText="1"/>
      <protection/>
    </xf>
    <xf numFmtId="164" fontId="22" fillId="0" borderId="29" xfId="56" applyNumberFormat="1" applyFont="1" applyFill="1" applyBorder="1" applyAlignment="1" applyProtection="1">
      <alignment horizontal="right" vertical="center" wrapText="1"/>
      <protection/>
    </xf>
    <xf numFmtId="164" fontId="22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29" xfId="56" applyFont="1" applyFill="1" applyBorder="1" applyAlignment="1" applyProtection="1">
      <alignment horizontal="center" vertical="center" wrapText="1"/>
      <protection/>
    </xf>
    <xf numFmtId="0" fontId="22" fillId="0" borderId="40" xfId="56" applyFont="1" applyFill="1" applyBorder="1" applyAlignment="1" applyProtection="1">
      <alignment horizontal="center" vertical="center" wrapText="1"/>
      <protection/>
    </xf>
    <xf numFmtId="164" fontId="21" fillId="0" borderId="4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56" applyNumberFormat="1" applyFont="1" applyFill="1" applyBorder="1" applyAlignment="1" applyProtection="1">
      <alignment horizontal="right" vertical="center" wrapText="1"/>
      <protection/>
    </xf>
    <xf numFmtId="164" fontId="21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30" xfId="56" applyFont="1" applyFill="1" applyBorder="1" applyAlignment="1" applyProtection="1">
      <alignment horizontal="center" vertical="center" wrapText="1"/>
      <protection/>
    </xf>
    <xf numFmtId="0" fontId="22" fillId="0" borderId="45" xfId="56" applyFont="1" applyFill="1" applyBorder="1" applyAlignment="1" applyProtection="1">
      <alignment horizontal="center" vertical="center" wrapText="1"/>
      <protection/>
    </xf>
    <xf numFmtId="164" fontId="21" fillId="0" borderId="4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6" xfId="56" applyNumberFormat="1" applyFont="1" applyFill="1" applyBorder="1" applyAlignment="1" applyProtection="1">
      <alignment horizontal="right" vertical="center" wrapText="1"/>
      <protection/>
    </xf>
    <xf numFmtId="164" fontId="21" fillId="0" borderId="47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8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3" xfId="56" applyFont="1" applyFill="1" applyBorder="1" applyAlignment="1" applyProtection="1">
      <alignment horizontal="left" vertical="center" wrapText="1" indent="1"/>
      <protection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left" vertical="center" wrapText="1" indent="1"/>
      <protection/>
    </xf>
    <xf numFmtId="0" fontId="22" fillId="0" borderId="49" xfId="0" applyFont="1" applyBorder="1" applyAlignment="1" applyProtection="1">
      <alignment horizontal="left" vertical="center" wrapText="1" indent="1"/>
      <protection/>
    </xf>
    <xf numFmtId="0" fontId="22" fillId="0" borderId="32" xfId="56" applyFont="1" applyFill="1" applyBorder="1" applyAlignment="1" applyProtection="1">
      <alignment vertical="center" wrapText="1"/>
      <protection/>
    </xf>
    <xf numFmtId="0" fontId="21" fillId="0" borderId="50" xfId="56" applyFont="1" applyFill="1" applyBorder="1" applyAlignment="1" applyProtection="1">
      <alignment horizontal="left" vertical="center" wrapText="1" indent="1"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0" fontId="21" fillId="0" borderId="51" xfId="56" applyFont="1" applyFill="1" applyBorder="1" applyAlignment="1" applyProtection="1">
      <alignment horizontal="left" vertical="center" wrapText="1" indent="1"/>
      <protection/>
    </xf>
    <xf numFmtId="0" fontId="21" fillId="0" borderId="34" xfId="56" applyFont="1" applyFill="1" applyBorder="1" applyAlignment="1" applyProtection="1">
      <alignment horizontal="left" indent="6"/>
      <protection/>
    </xf>
    <xf numFmtId="0" fontId="21" fillId="0" borderId="34" xfId="56" applyFont="1" applyFill="1" applyBorder="1" applyAlignment="1" applyProtection="1">
      <alignment horizontal="left" vertical="center" wrapText="1" indent="6"/>
      <protection/>
    </xf>
    <xf numFmtId="0" fontId="21" fillId="0" borderId="35" xfId="56" applyFont="1" applyFill="1" applyBorder="1" applyAlignment="1" applyProtection="1">
      <alignment horizontal="left" vertical="center" wrapText="1" indent="6"/>
      <protection/>
    </xf>
    <xf numFmtId="0" fontId="21" fillId="0" borderId="52" xfId="56" applyFont="1" applyFill="1" applyBorder="1" applyAlignment="1" applyProtection="1">
      <alignment horizontal="left" vertical="center" wrapText="1" indent="6"/>
      <protection/>
    </xf>
    <xf numFmtId="0" fontId="22" fillId="0" borderId="31" xfId="56" applyFont="1" applyFill="1" applyBorder="1" applyAlignment="1" applyProtection="1">
      <alignment vertical="center" wrapText="1"/>
      <protection/>
    </xf>
    <xf numFmtId="0" fontId="21" fillId="0" borderId="35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6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0" fontId="21" fillId="0" borderId="53" xfId="56" applyFont="1" applyFill="1" applyBorder="1" applyAlignment="1" applyProtection="1">
      <alignment horizontal="left" vertical="center" wrapText="1" indent="1"/>
      <protection/>
    </xf>
    <xf numFmtId="164" fontId="22" fillId="0" borderId="36" xfId="56" applyNumberFormat="1" applyFont="1" applyFill="1" applyBorder="1" applyAlignment="1" applyProtection="1">
      <alignment horizontal="right" vertical="center" wrapText="1"/>
      <protection/>
    </xf>
    <xf numFmtId="164" fontId="21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0" applyNumberFormat="1" applyFont="1" applyBorder="1" applyAlignment="1" applyProtection="1">
      <alignment horizontal="right" vertical="center" wrapText="1"/>
      <protection/>
    </xf>
    <xf numFmtId="164" fontId="22" fillId="0" borderId="28" xfId="0" applyNumberFormat="1" applyFont="1" applyBorder="1" applyAlignment="1" applyProtection="1" quotePrefix="1">
      <alignment horizontal="right" vertical="center" wrapText="1"/>
      <protection/>
    </xf>
    <xf numFmtId="164" fontId="22" fillId="0" borderId="40" xfId="56" applyNumberFormat="1" applyFont="1" applyFill="1" applyBorder="1" applyAlignment="1" applyProtection="1">
      <alignment horizontal="right" vertical="center" wrapText="1"/>
      <protection/>
    </xf>
    <xf numFmtId="164" fontId="21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9" xfId="0" applyNumberFormat="1" applyFont="1" applyBorder="1" applyAlignment="1" applyProtection="1">
      <alignment horizontal="right" vertical="center" wrapText="1"/>
      <protection/>
    </xf>
    <xf numFmtId="164" fontId="22" fillId="0" borderId="29" xfId="0" applyNumberFormat="1" applyFont="1" applyBorder="1" applyAlignment="1" applyProtection="1" quotePrefix="1">
      <alignment horizontal="right" vertical="center" wrapText="1"/>
      <protection/>
    </xf>
    <xf numFmtId="0" fontId="22" fillId="0" borderId="30" xfId="56" applyFont="1" applyFill="1" applyBorder="1" applyAlignment="1" applyProtection="1">
      <alignment horizontal="left" vertical="center" wrapText="1" indent="1"/>
      <protection/>
    </xf>
    <xf numFmtId="0" fontId="22" fillId="0" borderId="10" xfId="56" applyFont="1" applyFill="1" applyBorder="1" applyAlignment="1" applyProtection="1">
      <alignment vertical="center" wrapText="1"/>
      <protection/>
    </xf>
    <xf numFmtId="0" fontId="24" fillId="0" borderId="58" xfId="0" applyFont="1" applyFill="1" applyBorder="1" applyAlignment="1" applyProtection="1">
      <alignment horizontal="right" vertical="center"/>
      <protection/>
    </xf>
    <xf numFmtId="164" fontId="22" fillId="0" borderId="0" xfId="56" applyNumberFormat="1" applyFont="1" applyFill="1" applyBorder="1" applyAlignment="1" applyProtection="1">
      <alignment horizontal="right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1" fillId="0" borderId="59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60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0" applyNumberFormat="1" applyFont="1" applyBorder="1" applyAlignment="1" applyProtection="1">
      <alignment horizontal="right" vertical="center" wrapText="1"/>
      <protection/>
    </xf>
    <xf numFmtId="164" fontId="22" fillId="0" borderId="30" xfId="0" applyNumberFormat="1" applyFont="1" applyBorder="1" applyAlignment="1" applyProtection="1" quotePrefix="1">
      <alignment horizontal="right" vertical="center" wrapText="1"/>
      <protection/>
    </xf>
    <xf numFmtId="164" fontId="24" fillId="0" borderId="58" xfId="56" applyNumberFormat="1" applyFont="1" applyFill="1" applyBorder="1" applyAlignment="1" applyProtection="1">
      <alignment horizontal="left" vertical="center"/>
      <protection/>
    </xf>
    <xf numFmtId="0" fontId="22" fillId="0" borderId="0" xfId="56" applyFont="1" applyFill="1" applyAlignment="1" applyProtection="1">
      <alignment horizont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58" xfId="56" applyNumberFormat="1" applyFont="1" applyFill="1" applyBorder="1" applyAlignment="1" applyProtection="1">
      <alignment horizontal="left"/>
      <protection/>
    </xf>
    <xf numFmtId="0" fontId="22" fillId="0" borderId="29" xfId="56" applyFont="1" applyFill="1" applyBorder="1" applyAlignment="1" applyProtection="1">
      <alignment horizontal="left"/>
      <protection/>
    </xf>
    <xf numFmtId="0" fontId="22" fillId="0" borderId="6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Layout" zoomScale="50" zoomScaleSheetLayoutView="70" zoomScalePageLayoutView="50" workbookViewId="0" topLeftCell="A1">
      <selection activeCell="B156" sqref="B156"/>
    </sheetView>
  </sheetViews>
  <sheetFormatPr defaultColWidth="9.00390625" defaultRowHeight="12.75"/>
  <cols>
    <col min="1" max="1" width="15.625" style="35" customWidth="1"/>
    <col min="2" max="2" width="89.50390625" style="11" customWidth="1"/>
    <col min="3" max="4" width="24.625" style="36" customWidth="1"/>
    <col min="5" max="6" width="29.125" style="11" customWidth="1"/>
    <col min="7" max="7" width="31.375" style="11" customWidth="1"/>
    <col min="8" max="16384" width="9.375" style="11" customWidth="1"/>
  </cols>
  <sheetData>
    <row r="1" spans="1:7" s="9" customFormat="1" ht="42.75">
      <c r="A1" s="8" t="s">
        <v>233</v>
      </c>
      <c r="C1" s="10" t="s">
        <v>234</v>
      </c>
      <c r="D1" s="10" t="s">
        <v>249</v>
      </c>
      <c r="E1" s="10" t="s">
        <v>235</v>
      </c>
      <c r="F1" s="10"/>
      <c r="G1" s="10" t="s">
        <v>238</v>
      </c>
    </row>
    <row r="2" spans="1:7" s="9" customFormat="1" ht="15">
      <c r="A2" s="8"/>
      <c r="C2" s="10"/>
      <c r="D2" s="10"/>
      <c r="E2" s="10"/>
      <c r="F2" s="10"/>
      <c r="G2" s="10"/>
    </row>
    <row r="3" spans="1:7" s="9" customFormat="1" ht="15">
      <c r="A3" s="8"/>
      <c r="B3" s="10" t="s">
        <v>242</v>
      </c>
      <c r="C3" s="10"/>
      <c r="D3" s="10"/>
      <c r="E3" s="10"/>
      <c r="F3" s="10"/>
      <c r="G3" s="10"/>
    </row>
    <row r="4" spans="1:7" ht="15.75" customHeight="1" thickBot="1">
      <c r="A4" s="111"/>
      <c r="B4" s="111"/>
      <c r="C4" s="104"/>
      <c r="D4" s="104"/>
      <c r="E4" s="104"/>
      <c r="F4" s="104"/>
      <c r="G4" s="104" t="s">
        <v>243</v>
      </c>
    </row>
    <row r="5" spans="1:7" ht="29.25" thickBot="1">
      <c r="A5" s="12" t="s">
        <v>241</v>
      </c>
      <c r="B5" s="44" t="s">
        <v>232</v>
      </c>
      <c r="C5" s="60" t="s">
        <v>220</v>
      </c>
      <c r="D5" s="60" t="s">
        <v>250</v>
      </c>
      <c r="E5" s="51" t="s">
        <v>220</v>
      </c>
      <c r="F5" s="60" t="s">
        <v>250</v>
      </c>
      <c r="G5" s="51" t="s">
        <v>220</v>
      </c>
    </row>
    <row r="6" spans="1:7" s="15" customFormat="1" ht="15.75" thickBot="1">
      <c r="A6" s="14">
        <v>1</v>
      </c>
      <c r="B6" s="45">
        <v>2</v>
      </c>
      <c r="C6" s="61">
        <v>3</v>
      </c>
      <c r="D6" s="61"/>
      <c r="E6" s="52">
        <v>4</v>
      </c>
      <c r="F6" s="69"/>
      <c r="G6" s="69">
        <v>5</v>
      </c>
    </row>
    <row r="7" spans="1:7" ht="15.75" thickBot="1">
      <c r="A7" s="12" t="s">
        <v>0</v>
      </c>
      <c r="B7" s="46" t="s">
        <v>1</v>
      </c>
      <c r="C7" s="58">
        <f>SUM(C8:C13)</f>
        <v>24561300</v>
      </c>
      <c r="D7" s="58">
        <f>SUM(D8:D13)</f>
        <v>24561300</v>
      </c>
      <c r="E7" s="53">
        <f>SUM(E8:E13)</f>
        <v>0</v>
      </c>
      <c r="F7" s="43"/>
      <c r="G7" s="43">
        <f>SUM(G8:G13)</f>
        <v>0</v>
      </c>
    </row>
    <row r="8" spans="1:7" ht="15">
      <c r="A8" s="17" t="s">
        <v>2</v>
      </c>
      <c r="B8" s="47" t="s">
        <v>3</v>
      </c>
      <c r="C8" s="62">
        <v>14658280</v>
      </c>
      <c r="D8" s="62">
        <v>14658280</v>
      </c>
      <c r="E8" s="54"/>
      <c r="F8" s="70"/>
      <c r="G8" s="70"/>
    </row>
    <row r="9" spans="1:7" ht="15">
      <c r="A9" s="19" t="s">
        <v>4</v>
      </c>
      <c r="B9" s="48" t="s">
        <v>5</v>
      </c>
      <c r="C9" s="63"/>
      <c r="D9" s="63"/>
      <c r="E9" s="55"/>
      <c r="F9" s="31"/>
      <c r="G9" s="31"/>
    </row>
    <row r="10" spans="1:7" ht="15">
      <c r="A10" s="19" t="s">
        <v>6</v>
      </c>
      <c r="B10" s="48" t="s">
        <v>7</v>
      </c>
      <c r="C10" s="63">
        <v>8103020</v>
      </c>
      <c r="D10" s="63">
        <v>8103020</v>
      </c>
      <c r="E10" s="55"/>
      <c r="F10" s="31"/>
      <c r="G10" s="31"/>
    </row>
    <row r="11" spans="1:7" ht="15">
      <c r="A11" s="19" t="s">
        <v>8</v>
      </c>
      <c r="B11" s="48" t="s">
        <v>9</v>
      </c>
      <c r="C11" s="63">
        <v>1800000</v>
      </c>
      <c r="D11" s="63">
        <v>1800000</v>
      </c>
      <c r="E11" s="55"/>
      <c r="F11" s="31"/>
      <c r="G11" s="31"/>
    </row>
    <row r="12" spans="1:7" ht="15">
      <c r="A12" s="19" t="s">
        <v>10</v>
      </c>
      <c r="B12" s="48" t="s">
        <v>11</v>
      </c>
      <c r="C12" s="63"/>
      <c r="D12" s="63"/>
      <c r="E12" s="55"/>
      <c r="F12" s="31"/>
      <c r="G12" s="31"/>
    </row>
    <row r="13" spans="1:7" ht="15.75" thickBot="1">
      <c r="A13" s="21" t="s">
        <v>12</v>
      </c>
      <c r="B13" s="49" t="s">
        <v>13</v>
      </c>
      <c r="C13" s="63"/>
      <c r="D13" s="63"/>
      <c r="E13" s="55"/>
      <c r="F13" s="31"/>
      <c r="G13" s="31"/>
    </row>
    <row r="14" spans="1:7" ht="15.75" thickBot="1">
      <c r="A14" s="12" t="s">
        <v>14</v>
      </c>
      <c r="B14" s="50" t="s">
        <v>15</v>
      </c>
      <c r="C14" s="58">
        <f>SUM(C15:C19)</f>
        <v>10794395</v>
      </c>
      <c r="D14" s="58">
        <f>+D15+D16+D17+D18+D19+D20</f>
        <v>12026589</v>
      </c>
      <c r="E14" s="53">
        <f>SUM(E15:E19)</f>
        <v>2472655</v>
      </c>
      <c r="F14" s="43"/>
      <c r="G14" s="43">
        <f>SUM(G15:G19)</f>
        <v>0</v>
      </c>
    </row>
    <row r="15" spans="1:7" ht="15">
      <c r="A15" s="17" t="s">
        <v>16</v>
      </c>
      <c r="B15" s="47" t="s">
        <v>17</v>
      </c>
      <c r="C15" s="62"/>
      <c r="D15" s="62"/>
      <c r="E15" s="54"/>
      <c r="F15" s="70"/>
      <c r="G15" s="70"/>
    </row>
    <row r="16" spans="1:7" ht="15">
      <c r="A16" s="19" t="s">
        <v>18</v>
      </c>
      <c r="B16" s="48" t="s">
        <v>19</v>
      </c>
      <c r="C16" s="63"/>
      <c r="D16" s="63"/>
      <c r="E16" s="55"/>
      <c r="F16" s="31"/>
      <c r="G16" s="31"/>
    </row>
    <row r="17" spans="1:7" ht="15">
      <c r="A17" s="19" t="s">
        <v>20</v>
      </c>
      <c r="B17" s="48" t="s">
        <v>21</v>
      </c>
      <c r="C17" s="63"/>
      <c r="D17" s="63"/>
      <c r="E17" s="55">
        <v>2472655</v>
      </c>
      <c r="F17" s="31"/>
      <c r="G17" s="31"/>
    </row>
    <row r="18" spans="1:7" ht="15">
      <c r="A18" s="19" t="s">
        <v>22</v>
      </c>
      <c r="B18" s="48" t="s">
        <v>23</v>
      </c>
      <c r="C18" s="63"/>
      <c r="D18" s="63"/>
      <c r="E18" s="55"/>
      <c r="F18" s="31"/>
      <c r="G18" s="31"/>
    </row>
    <row r="19" spans="1:7" ht="15">
      <c r="A19" s="19" t="s">
        <v>24</v>
      </c>
      <c r="B19" s="48" t="s">
        <v>25</v>
      </c>
      <c r="C19" s="63">
        <v>10794395</v>
      </c>
      <c r="D19" s="63">
        <v>12026589</v>
      </c>
      <c r="E19" s="55"/>
      <c r="F19" s="31"/>
      <c r="G19" s="31"/>
    </row>
    <row r="20" spans="1:7" ht="15.75" thickBot="1">
      <c r="A20" s="21" t="s">
        <v>26</v>
      </c>
      <c r="B20" s="49" t="s">
        <v>27</v>
      </c>
      <c r="C20" s="64"/>
      <c r="D20" s="64"/>
      <c r="E20" s="56"/>
      <c r="F20" s="32"/>
      <c r="G20" s="32"/>
    </row>
    <row r="21" spans="1:7" ht="15.75" thickBot="1">
      <c r="A21" s="12" t="s">
        <v>28</v>
      </c>
      <c r="B21" s="46" t="s">
        <v>29</v>
      </c>
      <c r="C21" s="58">
        <f>SUM(C22:C26)</f>
        <v>1079797</v>
      </c>
      <c r="D21" s="58">
        <f>SUM(D22:D26)</f>
        <v>1079797</v>
      </c>
      <c r="E21" s="53">
        <f>SUM(E22:E26)</f>
        <v>25032507</v>
      </c>
      <c r="F21" s="43"/>
      <c r="G21" s="43">
        <f>SUM(G22:G26)</f>
        <v>0</v>
      </c>
    </row>
    <row r="22" spans="1:7" ht="15">
      <c r="A22" s="17" t="s">
        <v>30</v>
      </c>
      <c r="B22" s="47" t="s">
        <v>31</v>
      </c>
      <c r="C22" s="62">
        <v>1079797</v>
      </c>
      <c r="D22" s="62">
        <v>1079797</v>
      </c>
      <c r="E22" s="54">
        <v>25032507</v>
      </c>
      <c r="F22" s="70"/>
      <c r="G22" s="70"/>
    </row>
    <row r="23" spans="1:7" ht="15">
      <c r="A23" s="19" t="s">
        <v>32</v>
      </c>
      <c r="B23" s="48" t="s">
        <v>33</v>
      </c>
      <c r="C23" s="63"/>
      <c r="D23" s="63"/>
      <c r="E23" s="55"/>
      <c r="F23" s="31"/>
      <c r="G23" s="31"/>
    </row>
    <row r="24" spans="1:7" ht="15">
      <c r="A24" s="19" t="s">
        <v>34</v>
      </c>
      <c r="B24" s="48" t="s">
        <v>35</v>
      </c>
      <c r="C24" s="63"/>
      <c r="D24" s="63"/>
      <c r="E24" s="55"/>
      <c r="F24" s="31"/>
      <c r="G24" s="31"/>
    </row>
    <row r="25" spans="1:7" ht="15">
      <c r="A25" s="19" t="s">
        <v>36</v>
      </c>
      <c r="B25" s="48" t="s">
        <v>37</v>
      </c>
      <c r="C25" s="63"/>
      <c r="D25" s="63"/>
      <c r="E25" s="55"/>
      <c r="F25" s="31"/>
      <c r="G25" s="31"/>
    </row>
    <row r="26" spans="1:7" ht="15">
      <c r="A26" s="19" t="s">
        <v>38</v>
      </c>
      <c r="B26" s="48" t="s">
        <v>39</v>
      </c>
      <c r="C26" s="63"/>
      <c r="D26" s="63"/>
      <c r="E26" s="55"/>
      <c r="F26" s="31"/>
      <c r="G26" s="31"/>
    </row>
    <row r="27" spans="1:7" ht="15.75" thickBot="1">
      <c r="A27" s="21" t="s">
        <v>40</v>
      </c>
      <c r="B27" s="49" t="s">
        <v>41</v>
      </c>
      <c r="C27" s="64"/>
      <c r="D27" s="64"/>
      <c r="E27" s="56"/>
      <c r="F27" s="32"/>
      <c r="G27" s="32"/>
    </row>
    <row r="28" spans="1:7" ht="15.75" thickBot="1">
      <c r="A28" s="12" t="s">
        <v>42</v>
      </c>
      <c r="B28" s="46" t="s">
        <v>43</v>
      </c>
      <c r="C28" s="58">
        <f>SUM(C29,C32,C33,C34)</f>
        <v>5808000</v>
      </c>
      <c r="D28" s="58">
        <f>SUM(D29,D32,D33,D34)</f>
        <v>5808000</v>
      </c>
      <c r="E28" s="53">
        <f>SUM(E29,E32,E33,E34)</f>
        <v>0</v>
      </c>
      <c r="F28" s="43"/>
      <c r="G28" s="43">
        <f>SUM(G29,G32,G33,G34)</f>
        <v>0</v>
      </c>
    </row>
    <row r="29" spans="1:7" ht="15">
      <c r="A29" s="17" t="s">
        <v>44</v>
      </c>
      <c r="B29" s="47" t="s">
        <v>45</v>
      </c>
      <c r="C29" s="65">
        <v>4808000</v>
      </c>
      <c r="D29" s="65">
        <v>4808000</v>
      </c>
      <c r="E29" s="57"/>
      <c r="F29" s="71"/>
      <c r="G29" s="71"/>
    </row>
    <row r="30" spans="1:7" ht="15">
      <c r="A30" s="19" t="s">
        <v>46</v>
      </c>
      <c r="B30" s="48" t="s">
        <v>47</v>
      </c>
      <c r="C30" s="63"/>
      <c r="D30" s="63"/>
      <c r="E30" s="55"/>
      <c r="F30" s="31"/>
      <c r="G30" s="31"/>
    </row>
    <row r="31" spans="1:7" ht="15">
      <c r="A31" s="19" t="s">
        <v>48</v>
      </c>
      <c r="B31" s="48" t="s">
        <v>49</v>
      </c>
      <c r="C31" s="63"/>
      <c r="D31" s="63"/>
      <c r="E31" s="55"/>
      <c r="F31" s="31"/>
      <c r="G31" s="31"/>
    </row>
    <row r="32" spans="1:7" ht="15">
      <c r="A32" s="19" t="s">
        <v>50</v>
      </c>
      <c r="B32" s="48" t="s">
        <v>51</v>
      </c>
      <c r="C32" s="63">
        <v>950000</v>
      </c>
      <c r="D32" s="63">
        <v>950000</v>
      </c>
      <c r="E32" s="55"/>
      <c r="F32" s="31"/>
      <c r="G32" s="31"/>
    </row>
    <row r="33" spans="1:7" ht="15">
      <c r="A33" s="19" t="s">
        <v>52</v>
      </c>
      <c r="B33" s="48" t="s">
        <v>53</v>
      </c>
      <c r="C33" s="63"/>
      <c r="D33" s="63"/>
      <c r="E33" s="55"/>
      <c r="F33" s="31"/>
      <c r="G33" s="31"/>
    </row>
    <row r="34" spans="1:7" ht="15.75" thickBot="1">
      <c r="A34" s="21" t="s">
        <v>54</v>
      </c>
      <c r="B34" s="49" t="s">
        <v>55</v>
      </c>
      <c r="C34" s="64">
        <v>50000</v>
      </c>
      <c r="D34" s="64">
        <v>50000</v>
      </c>
      <c r="E34" s="56"/>
      <c r="F34" s="32"/>
      <c r="G34" s="32"/>
    </row>
    <row r="35" spans="1:7" ht="15.75" thickBot="1">
      <c r="A35" s="12" t="s">
        <v>56</v>
      </c>
      <c r="B35" s="46" t="s">
        <v>57</v>
      </c>
      <c r="C35" s="58">
        <f>SUM(C36:C45)</f>
        <v>0</v>
      </c>
      <c r="D35" s="58"/>
      <c r="E35" s="53">
        <f>SUM(E36:E45)</f>
        <v>2312353</v>
      </c>
      <c r="F35" s="43"/>
      <c r="G35" s="43">
        <f>SUM(G36:G45)</f>
        <v>0</v>
      </c>
    </row>
    <row r="36" spans="1:7" ht="15">
      <c r="A36" s="17" t="s">
        <v>58</v>
      </c>
      <c r="B36" s="47" t="s">
        <v>59</v>
      </c>
      <c r="C36" s="62"/>
      <c r="D36" s="62"/>
      <c r="E36" s="54"/>
      <c r="F36" s="70"/>
      <c r="G36" s="70"/>
    </row>
    <row r="37" spans="1:7" ht="15">
      <c r="A37" s="19" t="s">
        <v>60</v>
      </c>
      <c r="B37" s="48" t="s">
        <v>61</v>
      </c>
      <c r="C37" s="63"/>
      <c r="D37" s="63"/>
      <c r="E37" s="55">
        <v>872789</v>
      </c>
      <c r="F37" s="31"/>
      <c r="G37" s="31"/>
    </row>
    <row r="38" spans="1:7" ht="15">
      <c r="A38" s="19" t="s">
        <v>62</v>
      </c>
      <c r="B38" s="48" t="s">
        <v>63</v>
      </c>
      <c r="C38" s="63"/>
      <c r="D38" s="63"/>
      <c r="E38" s="55"/>
      <c r="F38" s="31"/>
      <c r="G38" s="31"/>
    </row>
    <row r="39" spans="1:7" ht="15">
      <c r="A39" s="19" t="s">
        <v>64</v>
      </c>
      <c r="B39" s="48" t="s">
        <v>65</v>
      </c>
      <c r="C39" s="63"/>
      <c r="D39" s="63"/>
      <c r="E39" s="55">
        <v>945599</v>
      </c>
      <c r="F39" s="31"/>
      <c r="G39" s="31"/>
    </row>
    <row r="40" spans="1:7" ht="15">
      <c r="A40" s="19" t="s">
        <v>66</v>
      </c>
      <c r="B40" s="48" t="s">
        <v>67</v>
      </c>
      <c r="C40" s="63"/>
      <c r="D40" s="63"/>
      <c r="E40" s="55"/>
      <c r="F40" s="31"/>
      <c r="G40" s="31"/>
    </row>
    <row r="41" spans="1:7" ht="15">
      <c r="A41" s="19" t="s">
        <v>68</v>
      </c>
      <c r="B41" s="48" t="s">
        <v>69</v>
      </c>
      <c r="C41" s="63"/>
      <c r="D41" s="63"/>
      <c r="E41" s="55">
        <v>490965</v>
      </c>
      <c r="F41" s="31"/>
      <c r="G41" s="31"/>
    </row>
    <row r="42" spans="1:7" ht="15">
      <c r="A42" s="19" t="s">
        <v>70</v>
      </c>
      <c r="B42" s="48" t="s">
        <v>71</v>
      </c>
      <c r="C42" s="63"/>
      <c r="D42" s="63"/>
      <c r="E42" s="55"/>
      <c r="F42" s="31"/>
      <c r="G42" s="31"/>
    </row>
    <row r="43" spans="1:7" ht="15">
      <c r="A43" s="19" t="s">
        <v>72</v>
      </c>
      <c r="B43" s="48" t="s">
        <v>73</v>
      </c>
      <c r="C43" s="63"/>
      <c r="D43" s="63"/>
      <c r="E43" s="55">
        <v>3000</v>
      </c>
      <c r="F43" s="31"/>
      <c r="G43" s="31"/>
    </row>
    <row r="44" spans="1:7" ht="15">
      <c r="A44" s="19" t="s">
        <v>74</v>
      </c>
      <c r="B44" s="48" t="s">
        <v>75</v>
      </c>
      <c r="C44" s="63"/>
      <c r="D44" s="63"/>
      <c r="E44" s="55"/>
      <c r="F44" s="31"/>
      <c r="G44" s="31"/>
    </row>
    <row r="45" spans="1:7" ht="15.75" thickBot="1">
      <c r="A45" s="21" t="s">
        <v>76</v>
      </c>
      <c r="B45" s="49" t="s">
        <v>77</v>
      </c>
      <c r="C45" s="64"/>
      <c r="D45" s="64"/>
      <c r="E45" s="56"/>
      <c r="F45" s="32"/>
      <c r="G45" s="32"/>
    </row>
    <row r="46" spans="1:7" ht="15.75" thickBot="1">
      <c r="A46" s="12" t="s">
        <v>78</v>
      </c>
      <c r="B46" s="46" t="s">
        <v>79</v>
      </c>
      <c r="C46" s="58">
        <f>SUM(C47:C51)</f>
        <v>0</v>
      </c>
      <c r="D46" s="58"/>
      <c r="E46" s="53">
        <f>SUM(E47:E51)</f>
        <v>0</v>
      </c>
      <c r="F46" s="43"/>
      <c r="G46" s="43">
        <f>SUM(G47:G51)</f>
        <v>0</v>
      </c>
    </row>
    <row r="47" spans="1:7" ht="15">
      <c r="A47" s="17" t="s">
        <v>80</v>
      </c>
      <c r="B47" s="47" t="s">
        <v>81</v>
      </c>
      <c r="C47" s="62"/>
      <c r="D47" s="62"/>
      <c r="E47" s="54"/>
      <c r="F47" s="70"/>
      <c r="G47" s="70"/>
    </row>
    <row r="48" spans="1:7" ht="15">
      <c r="A48" s="19" t="s">
        <v>82</v>
      </c>
      <c r="B48" s="48" t="s">
        <v>83</v>
      </c>
      <c r="C48" s="63"/>
      <c r="D48" s="63"/>
      <c r="E48" s="55"/>
      <c r="F48" s="31"/>
      <c r="G48" s="31"/>
    </row>
    <row r="49" spans="1:7" ht="15">
      <c r="A49" s="19" t="s">
        <v>84</v>
      </c>
      <c r="B49" s="48" t="s">
        <v>85</v>
      </c>
      <c r="C49" s="63"/>
      <c r="D49" s="63"/>
      <c r="E49" s="55"/>
      <c r="F49" s="31"/>
      <c r="G49" s="31"/>
    </row>
    <row r="50" spans="1:7" ht="15">
      <c r="A50" s="19" t="s">
        <v>86</v>
      </c>
      <c r="B50" s="48" t="s">
        <v>87</v>
      </c>
      <c r="C50" s="63"/>
      <c r="D50" s="63"/>
      <c r="E50" s="55"/>
      <c r="F50" s="31"/>
      <c r="G50" s="31"/>
    </row>
    <row r="51" spans="1:7" ht="15.75" thickBot="1">
      <c r="A51" s="76" t="s">
        <v>88</v>
      </c>
      <c r="B51" s="77" t="s">
        <v>89</v>
      </c>
      <c r="C51" s="66"/>
      <c r="D51" s="66"/>
      <c r="E51" s="74"/>
      <c r="F51" s="72"/>
      <c r="G51" s="72"/>
    </row>
    <row r="52" spans="1:7" ht="15.75" thickBot="1">
      <c r="A52" s="42" t="s">
        <v>90</v>
      </c>
      <c r="B52" s="75" t="s">
        <v>91</v>
      </c>
      <c r="C52" s="58">
        <f>SUM(C53:C55)</f>
        <v>0</v>
      </c>
      <c r="D52" s="58"/>
      <c r="E52" s="53">
        <f>SUM(E53:E55)</f>
        <v>0</v>
      </c>
      <c r="F52" s="43"/>
      <c r="G52" s="43">
        <f>SUM(G53:G55)</f>
        <v>0</v>
      </c>
    </row>
    <row r="53" spans="1:7" ht="15">
      <c r="A53" s="17" t="s">
        <v>92</v>
      </c>
      <c r="B53" s="47" t="s">
        <v>93</v>
      </c>
      <c r="C53" s="62"/>
      <c r="D53" s="62"/>
      <c r="E53" s="54"/>
      <c r="F53" s="70"/>
      <c r="G53" s="70"/>
    </row>
    <row r="54" spans="1:7" ht="15">
      <c r="A54" s="19" t="s">
        <v>94</v>
      </c>
      <c r="B54" s="48" t="s">
        <v>95</v>
      </c>
      <c r="C54" s="63"/>
      <c r="D54" s="63"/>
      <c r="E54" s="55"/>
      <c r="F54" s="31"/>
      <c r="G54" s="31"/>
    </row>
    <row r="55" spans="1:7" ht="15">
      <c r="A55" s="19" t="s">
        <v>96</v>
      </c>
      <c r="B55" s="48" t="s">
        <v>97</v>
      </c>
      <c r="C55" s="63"/>
      <c r="D55" s="63"/>
      <c r="E55" s="55"/>
      <c r="F55" s="31"/>
      <c r="G55" s="31"/>
    </row>
    <row r="56" spans="1:7" ht="15.75" thickBot="1">
      <c r="A56" s="21" t="s">
        <v>98</v>
      </c>
      <c r="B56" s="49" t="s">
        <v>99</v>
      </c>
      <c r="C56" s="64"/>
      <c r="D56" s="64"/>
      <c r="E56" s="56"/>
      <c r="F56" s="32"/>
      <c r="G56" s="32"/>
    </row>
    <row r="57" spans="1:7" ht="15.75" thickBot="1">
      <c r="A57" s="12" t="s">
        <v>100</v>
      </c>
      <c r="B57" s="50" t="s">
        <v>101</v>
      </c>
      <c r="C57" s="58">
        <f>SUM(C58:C60)</f>
        <v>0</v>
      </c>
      <c r="D57" s="58"/>
      <c r="E57" s="53">
        <f>SUM(E58:E60)</f>
        <v>0</v>
      </c>
      <c r="F57" s="43"/>
      <c r="G57" s="43">
        <f>SUM(G58:G60)</f>
        <v>0</v>
      </c>
    </row>
    <row r="58" spans="1:7" ht="15">
      <c r="A58" s="17" t="s">
        <v>102</v>
      </c>
      <c r="B58" s="47" t="s">
        <v>103</v>
      </c>
      <c r="C58" s="63"/>
      <c r="D58" s="63"/>
      <c r="E58" s="55"/>
      <c r="F58" s="31"/>
      <c r="G58" s="31"/>
    </row>
    <row r="59" spans="1:7" ht="15">
      <c r="A59" s="19" t="s">
        <v>104</v>
      </c>
      <c r="B59" s="48" t="s">
        <v>105</v>
      </c>
      <c r="C59" s="63"/>
      <c r="D59" s="63"/>
      <c r="E59" s="55"/>
      <c r="F59" s="31"/>
      <c r="G59" s="31"/>
    </row>
    <row r="60" spans="1:7" ht="15">
      <c r="A60" s="19" t="s">
        <v>106</v>
      </c>
      <c r="B60" s="48" t="s">
        <v>107</v>
      </c>
      <c r="C60" s="63"/>
      <c r="D60" s="63"/>
      <c r="E60" s="55"/>
      <c r="F60" s="31"/>
      <c r="G60" s="31"/>
    </row>
    <row r="61" spans="1:7" ht="15.75" thickBot="1">
      <c r="A61" s="21" t="s">
        <v>108</v>
      </c>
      <c r="B61" s="49" t="s">
        <v>109</v>
      </c>
      <c r="C61" s="63"/>
      <c r="D61" s="63"/>
      <c r="E61" s="55"/>
      <c r="F61" s="31"/>
      <c r="G61" s="31"/>
    </row>
    <row r="62" spans="1:7" ht="15.75" thickBot="1">
      <c r="A62" s="12" t="s">
        <v>110</v>
      </c>
      <c r="B62" s="46" t="s">
        <v>244</v>
      </c>
      <c r="C62" s="58">
        <f>SUM(C7,C14,C21,C28,C35)</f>
        <v>42243492</v>
      </c>
      <c r="D62" s="58">
        <f>SUM(D7,D14,D21,D28,D35)</f>
        <v>43475686</v>
      </c>
      <c r="E62" s="53">
        <f>SUM(E7,E14,E21,E28,E35)</f>
        <v>29817515</v>
      </c>
      <c r="F62" s="43"/>
      <c r="G62" s="43">
        <f>SUM(G7,G14,G28,G35)</f>
        <v>0</v>
      </c>
    </row>
    <row r="63" spans="1:7" ht="15.75" thickBot="1">
      <c r="A63" s="1" t="s">
        <v>212</v>
      </c>
      <c r="B63" s="50" t="s">
        <v>111</v>
      </c>
      <c r="C63" s="58">
        <f>SUM(C64:C66)</f>
        <v>0</v>
      </c>
      <c r="D63" s="58"/>
      <c r="E63" s="53">
        <f>SUM(E64:E66)</f>
        <v>0</v>
      </c>
      <c r="F63" s="43"/>
      <c r="G63" s="43">
        <f>SUM(G64:G66)</f>
        <v>0</v>
      </c>
    </row>
    <row r="64" spans="1:7" ht="15">
      <c r="A64" s="17" t="s">
        <v>112</v>
      </c>
      <c r="B64" s="47" t="s">
        <v>113</v>
      </c>
      <c r="C64" s="63"/>
      <c r="D64" s="63"/>
      <c r="E64" s="55"/>
      <c r="F64" s="31"/>
      <c r="G64" s="31"/>
    </row>
    <row r="65" spans="1:7" ht="15">
      <c r="A65" s="19" t="s">
        <v>114</v>
      </c>
      <c r="B65" s="48" t="s">
        <v>115</v>
      </c>
      <c r="C65" s="63"/>
      <c r="D65" s="63"/>
      <c r="E65" s="55"/>
      <c r="F65" s="31"/>
      <c r="G65" s="31"/>
    </row>
    <row r="66" spans="1:7" ht="15.75" thickBot="1">
      <c r="A66" s="21" t="s">
        <v>116</v>
      </c>
      <c r="B66" s="49" t="s">
        <v>236</v>
      </c>
      <c r="C66" s="63"/>
      <c r="D66" s="63"/>
      <c r="E66" s="55"/>
      <c r="F66" s="31"/>
      <c r="G66" s="31"/>
    </row>
    <row r="67" spans="1:7" ht="15.75" thickBot="1">
      <c r="A67" s="1" t="s">
        <v>224</v>
      </c>
      <c r="B67" s="50" t="s">
        <v>117</v>
      </c>
      <c r="C67" s="58">
        <f>SUM(C68:C71)</f>
        <v>0</v>
      </c>
      <c r="D67" s="58"/>
      <c r="E67" s="53">
        <f>SUM(E68:E71)</f>
        <v>0</v>
      </c>
      <c r="F67" s="43"/>
      <c r="G67" s="43">
        <f>SUM(G68:G71)</f>
        <v>0</v>
      </c>
    </row>
    <row r="68" spans="1:7" ht="15">
      <c r="A68" s="17" t="s">
        <v>118</v>
      </c>
      <c r="B68" s="47" t="s">
        <v>119</v>
      </c>
      <c r="C68" s="63"/>
      <c r="D68" s="63"/>
      <c r="E68" s="55"/>
      <c r="F68" s="31"/>
      <c r="G68" s="31"/>
    </row>
    <row r="69" spans="1:7" ht="15">
      <c r="A69" s="19" t="s">
        <v>120</v>
      </c>
      <c r="B69" s="48" t="s">
        <v>121</v>
      </c>
      <c r="C69" s="63"/>
      <c r="D69" s="63"/>
      <c r="E69" s="55"/>
      <c r="F69" s="31"/>
      <c r="G69" s="31"/>
    </row>
    <row r="70" spans="1:7" ht="15">
      <c r="A70" s="19" t="s">
        <v>122</v>
      </c>
      <c r="B70" s="48" t="s">
        <v>123</v>
      </c>
      <c r="C70" s="63"/>
      <c r="D70" s="63"/>
      <c r="E70" s="55"/>
      <c r="F70" s="31"/>
      <c r="G70" s="31"/>
    </row>
    <row r="71" spans="1:7" ht="15.75" thickBot="1">
      <c r="A71" s="21" t="s">
        <v>124</v>
      </c>
      <c r="B71" s="49" t="s">
        <v>125</v>
      </c>
      <c r="C71" s="63"/>
      <c r="D71" s="63"/>
      <c r="E71" s="55"/>
      <c r="F71" s="31"/>
      <c r="G71" s="31"/>
    </row>
    <row r="72" spans="1:7" ht="15.75" thickBot="1">
      <c r="A72" s="1" t="s">
        <v>225</v>
      </c>
      <c r="B72" s="50" t="s">
        <v>126</v>
      </c>
      <c r="C72" s="58">
        <f>SUM(C73:C74)</f>
        <v>0</v>
      </c>
      <c r="D72" s="58"/>
      <c r="E72" s="53">
        <f>SUM(E73:E74)</f>
        <v>2502339</v>
      </c>
      <c r="F72" s="43"/>
      <c r="G72" s="43">
        <f>SUM(G73:G74)</f>
        <v>0</v>
      </c>
    </row>
    <row r="73" spans="1:7" ht="15">
      <c r="A73" s="17" t="s">
        <v>127</v>
      </c>
      <c r="B73" s="47" t="s">
        <v>128</v>
      </c>
      <c r="C73" s="63"/>
      <c r="D73" s="63"/>
      <c r="E73" s="55">
        <v>2502339</v>
      </c>
      <c r="F73" s="31"/>
      <c r="G73" s="31"/>
    </row>
    <row r="74" spans="1:7" ht="15.75" thickBot="1">
      <c r="A74" s="21" t="s">
        <v>129</v>
      </c>
      <c r="B74" s="49" t="s">
        <v>130</v>
      </c>
      <c r="C74" s="63"/>
      <c r="D74" s="63"/>
      <c r="E74" s="55"/>
      <c r="F74" s="31"/>
      <c r="G74" s="31"/>
    </row>
    <row r="75" spans="1:7" ht="15.75" thickBot="1">
      <c r="A75" s="1" t="s">
        <v>226</v>
      </c>
      <c r="B75" s="50" t="s">
        <v>131</v>
      </c>
      <c r="C75" s="58">
        <f>SUM(C76:C78)</f>
        <v>0</v>
      </c>
      <c r="D75" s="58"/>
      <c r="E75" s="53">
        <f>SUM(E76:E78)</f>
        <v>0</v>
      </c>
      <c r="F75" s="43"/>
      <c r="G75" s="43">
        <f>SUM(G76:G78)</f>
        <v>0</v>
      </c>
    </row>
    <row r="76" spans="1:7" ht="15">
      <c r="A76" s="17" t="s">
        <v>132</v>
      </c>
      <c r="B76" s="47" t="s">
        <v>133</v>
      </c>
      <c r="C76" s="63"/>
      <c r="D76" s="63"/>
      <c r="E76" s="55"/>
      <c r="F76" s="31"/>
      <c r="G76" s="31"/>
    </row>
    <row r="77" spans="1:7" ht="15">
      <c r="A77" s="19" t="s">
        <v>134</v>
      </c>
      <c r="B77" s="48" t="s">
        <v>135</v>
      </c>
      <c r="C77" s="63"/>
      <c r="D77" s="63"/>
      <c r="E77" s="55"/>
      <c r="F77" s="31"/>
      <c r="G77" s="31"/>
    </row>
    <row r="78" spans="1:7" ht="15.75" thickBot="1">
      <c r="A78" s="21" t="s">
        <v>136</v>
      </c>
      <c r="B78" s="49" t="s">
        <v>137</v>
      </c>
      <c r="C78" s="63"/>
      <c r="D78" s="63"/>
      <c r="E78" s="55"/>
      <c r="F78" s="31"/>
      <c r="G78" s="31"/>
    </row>
    <row r="79" spans="1:7" ht="15.75" thickBot="1">
      <c r="A79" s="1" t="s">
        <v>237</v>
      </c>
      <c r="B79" s="50" t="s">
        <v>138</v>
      </c>
      <c r="C79" s="58">
        <f>SUM(C80:C83)</f>
        <v>0</v>
      </c>
      <c r="D79" s="58"/>
      <c r="E79" s="53">
        <f>SUM(E80:E83)</f>
        <v>24167838</v>
      </c>
      <c r="F79" s="43"/>
      <c r="G79" s="43">
        <f>SUM(G80:G83)</f>
        <v>0</v>
      </c>
    </row>
    <row r="80" spans="1:7" ht="15">
      <c r="A80" s="2" t="s">
        <v>222</v>
      </c>
      <c r="B80" s="47" t="s">
        <v>139</v>
      </c>
      <c r="C80" s="63"/>
      <c r="D80" s="63"/>
      <c r="E80" s="55">
        <v>24167838</v>
      </c>
      <c r="F80" s="31"/>
      <c r="G80" s="31"/>
    </row>
    <row r="81" spans="1:7" ht="15">
      <c r="A81" s="2" t="s">
        <v>223</v>
      </c>
      <c r="B81" s="48" t="s">
        <v>140</v>
      </c>
      <c r="C81" s="63"/>
      <c r="D81" s="63"/>
      <c r="E81" s="55"/>
      <c r="F81" s="31"/>
      <c r="G81" s="31"/>
    </row>
    <row r="82" spans="1:7" ht="15">
      <c r="A82" s="2" t="s">
        <v>227</v>
      </c>
      <c r="B82" s="48" t="s">
        <v>141</v>
      </c>
      <c r="C82" s="63"/>
      <c r="D82" s="63"/>
      <c r="E82" s="55"/>
      <c r="F82" s="31"/>
      <c r="G82" s="31"/>
    </row>
    <row r="83" spans="1:7" ht="15.75" thickBot="1">
      <c r="A83" s="2" t="s">
        <v>228</v>
      </c>
      <c r="B83" s="49" t="s">
        <v>142</v>
      </c>
      <c r="C83" s="63"/>
      <c r="D83" s="63"/>
      <c r="E83" s="55"/>
      <c r="F83" s="31"/>
      <c r="G83" s="31"/>
    </row>
    <row r="84" spans="1:7" ht="15.75" thickBot="1">
      <c r="A84" s="1" t="s">
        <v>229</v>
      </c>
      <c r="B84" s="50" t="s">
        <v>143</v>
      </c>
      <c r="C84" s="67"/>
      <c r="D84" s="67"/>
      <c r="E84" s="59"/>
      <c r="F84" s="73"/>
      <c r="G84" s="73"/>
    </row>
    <row r="85" spans="1:7" ht="15.75" thickBot="1">
      <c r="A85" s="1" t="s">
        <v>230</v>
      </c>
      <c r="B85" s="50" t="s">
        <v>144</v>
      </c>
      <c r="C85" s="58">
        <f>SUM(C63,C67,C72,C75,C79,C84)</f>
        <v>0</v>
      </c>
      <c r="D85" s="58"/>
      <c r="E85" s="53">
        <f>SUM(E63,E67,E72,E75,E79,E84)</f>
        <v>26670177</v>
      </c>
      <c r="F85" s="43"/>
      <c r="G85" s="43">
        <f>SUM(G63,G67,G72,G75,G79,G84)</f>
        <v>0</v>
      </c>
    </row>
    <row r="86" spans="1:7" ht="27" customHeight="1" thickBot="1">
      <c r="A86" s="3" t="s">
        <v>231</v>
      </c>
      <c r="B86" s="78" t="s">
        <v>245</v>
      </c>
      <c r="C86" s="58">
        <f>SUM(C62,C85)</f>
        <v>42243492</v>
      </c>
      <c r="D86" s="58">
        <f>SUM(D62,D85)</f>
        <v>43475686</v>
      </c>
      <c r="E86" s="53">
        <f>SUM(E62,E85)</f>
        <v>56487692</v>
      </c>
      <c r="F86" s="43"/>
      <c r="G86" s="43">
        <f>SUM(G62,G85)</f>
        <v>0</v>
      </c>
    </row>
    <row r="87" spans="1:7" ht="15">
      <c r="A87" s="6"/>
      <c r="B87" s="7"/>
      <c r="C87" s="105"/>
      <c r="D87" s="105"/>
      <c r="E87" s="105"/>
      <c r="F87" s="105"/>
      <c r="G87" s="105"/>
    </row>
    <row r="88" spans="1:11" ht="16.5" customHeight="1">
      <c r="A88" s="113" t="s">
        <v>145</v>
      </c>
      <c r="B88" s="113"/>
      <c r="C88" s="113"/>
      <c r="D88" s="106"/>
      <c r="K88" s="11" t="s">
        <v>218</v>
      </c>
    </row>
    <row r="89" spans="1:7" s="23" customFormat="1" ht="16.5" customHeight="1" thickBot="1">
      <c r="A89" s="114"/>
      <c r="B89" s="114"/>
      <c r="C89" s="104"/>
      <c r="D89" s="104"/>
      <c r="E89" s="104"/>
      <c r="F89" s="104"/>
      <c r="G89" s="104" t="s">
        <v>243</v>
      </c>
    </row>
    <row r="90" spans="1:7" ht="29.25" thickBot="1">
      <c r="A90" s="12" t="s">
        <v>241</v>
      </c>
      <c r="B90" s="44" t="s">
        <v>146</v>
      </c>
      <c r="C90" s="60" t="s">
        <v>220</v>
      </c>
      <c r="D90" s="60" t="s">
        <v>250</v>
      </c>
      <c r="E90" s="51" t="s">
        <v>220</v>
      </c>
      <c r="F90" s="60" t="s">
        <v>250</v>
      </c>
      <c r="G90" s="13" t="s">
        <v>220</v>
      </c>
    </row>
    <row r="91" spans="1:7" s="15" customFormat="1" ht="15.75" thickBot="1">
      <c r="A91" s="12">
        <v>1</v>
      </c>
      <c r="B91" s="44">
        <v>2</v>
      </c>
      <c r="C91" s="60">
        <v>3</v>
      </c>
      <c r="D91" s="60">
        <v>4</v>
      </c>
      <c r="E91" s="51">
        <v>5</v>
      </c>
      <c r="F91" s="68">
        <v>6</v>
      </c>
      <c r="G91" s="13">
        <v>7</v>
      </c>
    </row>
    <row r="92" spans="1:7" ht="15.75" thickBot="1">
      <c r="A92" s="14" t="s">
        <v>0</v>
      </c>
      <c r="B92" s="79" t="s">
        <v>246</v>
      </c>
      <c r="C92" s="97">
        <f>SUM(C93:C97)</f>
        <v>38370643</v>
      </c>
      <c r="D92" s="97">
        <f>+D93+D94+D95+D96+D97</f>
        <v>39854668</v>
      </c>
      <c r="E92" s="92">
        <f>SUM(E93:E97)</f>
        <v>10720357</v>
      </c>
      <c r="F92" s="92">
        <f>SUM(F93:F97)</f>
        <v>11720357</v>
      </c>
      <c r="G92" s="24">
        <f>SUM(G93:G97)</f>
        <v>0</v>
      </c>
    </row>
    <row r="93" spans="1:7" ht="15">
      <c r="A93" s="25" t="s">
        <v>2</v>
      </c>
      <c r="B93" s="80" t="s">
        <v>147</v>
      </c>
      <c r="C93" s="98">
        <v>17990673</v>
      </c>
      <c r="D93" s="98">
        <v>17996148</v>
      </c>
      <c r="E93" s="93"/>
      <c r="F93" s="107"/>
      <c r="G93" s="26"/>
    </row>
    <row r="94" spans="1:7" ht="15">
      <c r="A94" s="19" t="s">
        <v>4</v>
      </c>
      <c r="B94" s="81" t="s">
        <v>148</v>
      </c>
      <c r="C94" s="63">
        <v>2450185</v>
      </c>
      <c r="D94" s="63">
        <v>2329623</v>
      </c>
      <c r="E94" s="55"/>
      <c r="F94" s="31"/>
      <c r="G94" s="20"/>
    </row>
    <row r="95" spans="1:7" ht="15">
      <c r="A95" s="19" t="s">
        <v>6</v>
      </c>
      <c r="B95" s="81" t="s">
        <v>149</v>
      </c>
      <c r="C95" s="64">
        <v>10980290</v>
      </c>
      <c r="D95" s="64">
        <v>10980290</v>
      </c>
      <c r="E95" s="56">
        <v>3997853</v>
      </c>
      <c r="F95" s="32">
        <v>3997853</v>
      </c>
      <c r="G95" s="22"/>
    </row>
    <row r="96" spans="1:7" ht="15">
      <c r="A96" s="19" t="s">
        <v>8</v>
      </c>
      <c r="B96" s="82" t="s">
        <v>150</v>
      </c>
      <c r="C96" s="64">
        <v>2101000</v>
      </c>
      <c r="D96" s="64">
        <v>2101000</v>
      </c>
      <c r="E96" s="56"/>
      <c r="F96" s="32"/>
      <c r="G96" s="22"/>
    </row>
    <row r="97" spans="1:7" ht="15">
      <c r="A97" s="19" t="s">
        <v>151</v>
      </c>
      <c r="B97" s="27" t="s">
        <v>152</v>
      </c>
      <c r="C97" s="64">
        <v>4848495</v>
      </c>
      <c r="D97" s="64">
        <v>6447607</v>
      </c>
      <c r="E97" s="56">
        <v>6722504</v>
      </c>
      <c r="F97" s="32">
        <f>+F102+F107</f>
        <v>7722504</v>
      </c>
      <c r="G97" s="22"/>
    </row>
    <row r="98" spans="1:7" ht="15">
      <c r="A98" s="19" t="s">
        <v>12</v>
      </c>
      <c r="B98" s="81" t="s">
        <v>153</v>
      </c>
      <c r="C98" s="64"/>
      <c r="D98" s="64"/>
      <c r="E98" s="56"/>
      <c r="F98" s="32"/>
      <c r="G98" s="22"/>
    </row>
    <row r="99" spans="1:7" ht="15">
      <c r="A99" s="19" t="s">
        <v>154</v>
      </c>
      <c r="B99" s="83" t="s">
        <v>155</v>
      </c>
      <c r="C99" s="64"/>
      <c r="D99" s="64"/>
      <c r="E99" s="56"/>
      <c r="F99" s="32"/>
      <c r="G99" s="22"/>
    </row>
    <row r="100" spans="1:7" ht="15">
      <c r="A100" s="19" t="s">
        <v>156</v>
      </c>
      <c r="B100" s="84" t="s">
        <v>157</v>
      </c>
      <c r="C100" s="64"/>
      <c r="D100" s="64"/>
      <c r="E100" s="56"/>
      <c r="F100" s="32"/>
      <c r="G100" s="22"/>
    </row>
    <row r="101" spans="1:7" ht="15">
      <c r="A101" s="19" t="s">
        <v>158</v>
      </c>
      <c r="B101" s="84" t="s">
        <v>159</v>
      </c>
      <c r="C101" s="64"/>
      <c r="D101" s="64"/>
      <c r="E101" s="56"/>
      <c r="F101" s="32"/>
      <c r="G101" s="22"/>
    </row>
    <row r="102" spans="1:7" ht="15">
      <c r="A102" s="19" t="s">
        <v>160</v>
      </c>
      <c r="B102" s="83" t="s">
        <v>161</v>
      </c>
      <c r="C102" s="64"/>
      <c r="D102" s="64">
        <v>6447607</v>
      </c>
      <c r="E102" s="56">
        <v>6482504</v>
      </c>
      <c r="F102" s="32">
        <v>6482504</v>
      </c>
      <c r="G102" s="22"/>
    </row>
    <row r="103" spans="1:7" ht="15">
      <c r="A103" s="19" t="s">
        <v>162</v>
      </c>
      <c r="B103" s="83" t="s">
        <v>163</v>
      </c>
      <c r="C103" s="64"/>
      <c r="D103" s="64"/>
      <c r="E103" s="56"/>
      <c r="F103" s="32"/>
      <c r="G103" s="22"/>
    </row>
    <row r="104" spans="1:7" ht="15">
      <c r="A104" s="19" t="s">
        <v>164</v>
      </c>
      <c r="B104" s="84" t="s">
        <v>165</v>
      </c>
      <c r="C104" s="64"/>
      <c r="D104" s="64"/>
      <c r="E104" s="56"/>
      <c r="F104" s="32"/>
      <c r="G104" s="22"/>
    </row>
    <row r="105" spans="1:7" ht="15">
      <c r="A105" s="28" t="s">
        <v>166</v>
      </c>
      <c r="B105" s="85" t="s">
        <v>167</v>
      </c>
      <c r="C105" s="64"/>
      <c r="D105" s="64"/>
      <c r="E105" s="56"/>
      <c r="F105" s="32"/>
      <c r="G105" s="22"/>
    </row>
    <row r="106" spans="1:7" ht="15">
      <c r="A106" s="19" t="s">
        <v>168</v>
      </c>
      <c r="B106" s="85" t="s">
        <v>169</v>
      </c>
      <c r="C106" s="64"/>
      <c r="D106" s="64"/>
      <c r="E106" s="56"/>
      <c r="F106" s="32"/>
      <c r="G106" s="22"/>
    </row>
    <row r="107" spans="1:7" ht="15.75" thickBot="1">
      <c r="A107" s="29" t="s">
        <v>170</v>
      </c>
      <c r="B107" s="86" t="s">
        <v>171</v>
      </c>
      <c r="C107" s="99"/>
      <c r="D107" s="99"/>
      <c r="E107" s="94">
        <v>240000</v>
      </c>
      <c r="F107" s="108">
        <v>1240000</v>
      </c>
      <c r="G107" s="30"/>
    </row>
    <row r="108" spans="1:7" ht="15.75" thickBot="1">
      <c r="A108" s="12" t="s">
        <v>14</v>
      </c>
      <c r="B108" s="87" t="s">
        <v>240</v>
      </c>
      <c r="C108" s="58">
        <f>SUM(C109,C111,C113)</f>
        <v>2895797</v>
      </c>
      <c r="D108" s="58">
        <f>SUM(D109,D111,D113)</f>
        <v>2895797</v>
      </c>
      <c r="E108" s="53">
        <f>SUM(E109,E111,E113)</f>
        <v>26793155</v>
      </c>
      <c r="F108" s="53">
        <f>SUM(F109,F111,F113)</f>
        <v>26793155</v>
      </c>
      <c r="G108" s="16">
        <f>SUM(G109,G111,G113)</f>
        <v>0</v>
      </c>
    </row>
    <row r="109" spans="1:7" ht="15">
      <c r="A109" s="17" t="s">
        <v>16</v>
      </c>
      <c r="B109" s="81" t="s">
        <v>172</v>
      </c>
      <c r="C109" s="62">
        <v>1079797</v>
      </c>
      <c r="D109" s="62">
        <v>1079797</v>
      </c>
      <c r="E109" s="54">
        <v>22137024</v>
      </c>
      <c r="F109" s="54">
        <v>22137024</v>
      </c>
      <c r="G109" s="18"/>
    </row>
    <row r="110" spans="1:7" ht="15">
      <c r="A110" s="17" t="s">
        <v>18</v>
      </c>
      <c r="B110" s="88" t="s">
        <v>173</v>
      </c>
      <c r="C110" s="62"/>
      <c r="D110" s="62"/>
      <c r="E110" s="54">
        <v>22137024</v>
      </c>
      <c r="F110" s="54">
        <v>22137024</v>
      </c>
      <c r="G110" s="18"/>
    </row>
    <row r="111" spans="1:7" ht="15">
      <c r="A111" s="17" t="s">
        <v>20</v>
      </c>
      <c r="B111" s="88" t="s">
        <v>174</v>
      </c>
      <c r="C111" s="63">
        <v>1816000</v>
      </c>
      <c r="D111" s="63">
        <v>1816000</v>
      </c>
      <c r="E111" s="55">
        <v>4656131</v>
      </c>
      <c r="F111" s="55">
        <v>4656131</v>
      </c>
      <c r="G111" s="20"/>
    </row>
    <row r="112" spans="1:7" ht="15">
      <c r="A112" s="17" t="s">
        <v>22</v>
      </c>
      <c r="B112" s="88" t="s">
        <v>175</v>
      </c>
      <c r="C112" s="63"/>
      <c r="D112" s="63"/>
      <c r="E112" s="55"/>
      <c r="F112" s="55"/>
      <c r="G112" s="31"/>
    </row>
    <row r="113" spans="1:7" ht="15">
      <c r="A113" s="17" t="s">
        <v>24</v>
      </c>
      <c r="B113" s="49" t="s">
        <v>176</v>
      </c>
      <c r="C113" s="63"/>
      <c r="D113" s="63"/>
      <c r="E113" s="55"/>
      <c r="F113" s="55"/>
      <c r="G113" s="31"/>
    </row>
    <row r="114" spans="1:7" ht="15">
      <c r="A114" s="17" t="s">
        <v>26</v>
      </c>
      <c r="B114" s="48" t="s">
        <v>239</v>
      </c>
      <c r="C114" s="63"/>
      <c r="D114" s="63"/>
      <c r="E114" s="55"/>
      <c r="F114" s="55"/>
      <c r="G114" s="31"/>
    </row>
    <row r="115" spans="1:7" ht="15">
      <c r="A115" s="17" t="s">
        <v>177</v>
      </c>
      <c r="B115" s="89" t="s">
        <v>178</v>
      </c>
      <c r="C115" s="63"/>
      <c r="D115" s="63"/>
      <c r="E115" s="55"/>
      <c r="F115" s="55"/>
      <c r="G115" s="31"/>
    </row>
    <row r="116" spans="1:7" ht="15">
      <c r="A116" s="17" t="s">
        <v>179</v>
      </c>
      <c r="B116" s="84" t="s">
        <v>159</v>
      </c>
      <c r="C116" s="63"/>
      <c r="D116" s="63"/>
      <c r="E116" s="55"/>
      <c r="F116" s="55"/>
      <c r="G116" s="31"/>
    </row>
    <row r="117" spans="1:7" ht="15">
      <c r="A117" s="17" t="s">
        <v>180</v>
      </c>
      <c r="B117" s="84" t="s">
        <v>181</v>
      </c>
      <c r="C117" s="63"/>
      <c r="D117" s="63"/>
      <c r="E117" s="55"/>
      <c r="F117" s="55"/>
      <c r="G117" s="31"/>
    </row>
    <row r="118" spans="1:7" ht="15">
      <c r="A118" s="17" t="s">
        <v>182</v>
      </c>
      <c r="B118" s="84" t="s">
        <v>183</v>
      </c>
      <c r="C118" s="63"/>
      <c r="D118" s="63"/>
      <c r="E118" s="55"/>
      <c r="F118" s="55"/>
      <c r="G118" s="31"/>
    </row>
    <row r="119" spans="1:7" ht="15">
      <c r="A119" s="17" t="s">
        <v>184</v>
      </c>
      <c r="B119" s="84" t="s">
        <v>165</v>
      </c>
      <c r="C119" s="63"/>
      <c r="D119" s="63"/>
      <c r="E119" s="55"/>
      <c r="F119" s="55"/>
      <c r="G119" s="31"/>
    </row>
    <row r="120" spans="1:7" ht="15">
      <c r="A120" s="17" t="s">
        <v>185</v>
      </c>
      <c r="B120" s="84" t="s">
        <v>186</v>
      </c>
      <c r="C120" s="63"/>
      <c r="D120" s="63"/>
      <c r="E120" s="55"/>
      <c r="F120" s="55"/>
      <c r="G120" s="31"/>
    </row>
    <row r="121" spans="1:7" ht="15.75" thickBot="1">
      <c r="A121" s="28" t="s">
        <v>187</v>
      </c>
      <c r="B121" s="84" t="s">
        <v>188</v>
      </c>
      <c r="C121" s="64"/>
      <c r="D121" s="64"/>
      <c r="E121" s="56"/>
      <c r="F121" s="56"/>
      <c r="G121" s="32"/>
    </row>
    <row r="122" spans="1:7" ht="15.75" thickBot="1">
      <c r="A122" s="12" t="s">
        <v>28</v>
      </c>
      <c r="B122" s="46" t="s">
        <v>189</v>
      </c>
      <c r="C122" s="58">
        <f>SUM(C123:C124)</f>
        <v>0</v>
      </c>
      <c r="D122" s="58"/>
      <c r="E122" s="53">
        <f>SUM(E123:E124)</f>
        <v>18974180</v>
      </c>
      <c r="F122" s="53">
        <f>SUM(F123:F124)</f>
        <v>17722349</v>
      </c>
      <c r="G122" s="16">
        <f>SUM(G123:G124)</f>
        <v>0</v>
      </c>
    </row>
    <row r="123" spans="1:7" ht="15">
      <c r="A123" s="17" t="s">
        <v>30</v>
      </c>
      <c r="B123" s="90" t="s">
        <v>190</v>
      </c>
      <c r="C123" s="62"/>
      <c r="D123" s="62"/>
      <c r="E123" s="54">
        <v>18974180</v>
      </c>
      <c r="F123" s="54">
        <v>17722349</v>
      </c>
      <c r="G123" s="18"/>
    </row>
    <row r="124" spans="1:7" ht="15.75" thickBot="1">
      <c r="A124" s="21" t="s">
        <v>32</v>
      </c>
      <c r="B124" s="88" t="s">
        <v>191</v>
      </c>
      <c r="C124" s="64"/>
      <c r="D124" s="64"/>
      <c r="E124" s="56"/>
      <c r="F124" s="56"/>
      <c r="G124" s="22"/>
    </row>
    <row r="125" spans="1:7" ht="15.75" thickBot="1">
      <c r="A125" s="12" t="s">
        <v>192</v>
      </c>
      <c r="B125" s="102" t="s">
        <v>247</v>
      </c>
      <c r="C125" s="53">
        <f>SUM(C92,C108,C122)</f>
        <v>41266440</v>
      </c>
      <c r="D125" s="53">
        <f>+D108+D92</f>
        <v>42750465</v>
      </c>
      <c r="E125" s="53">
        <f>SUM(E92,E108,E122)</f>
        <v>56487692</v>
      </c>
      <c r="F125" s="53">
        <f>+F122+F108+F92</f>
        <v>56235861</v>
      </c>
      <c r="G125" s="53">
        <f>SUM(G92,G108,G122)</f>
        <v>0</v>
      </c>
    </row>
    <row r="126" spans="1:7" ht="15.75" thickBot="1">
      <c r="A126" s="12" t="s">
        <v>56</v>
      </c>
      <c r="B126" s="102" t="s">
        <v>193</v>
      </c>
      <c r="C126" s="53">
        <f>SUM(C127:C129)</f>
        <v>0</v>
      </c>
      <c r="D126" s="53"/>
      <c r="E126" s="53">
        <f>SUM(E127:E129)</f>
        <v>0</v>
      </c>
      <c r="F126" s="53">
        <f>SUM(F127:F129)</f>
        <v>0</v>
      </c>
      <c r="G126" s="53">
        <f>SUM(G127:G129)</f>
        <v>0</v>
      </c>
    </row>
    <row r="127" spans="1:7" ht="15">
      <c r="A127" s="17" t="s">
        <v>58</v>
      </c>
      <c r="B127" s="90" t="s">
        <v>194</v>
      </c>
      <c r="C127" s="63"/>
      <c r="D127" s="63"/>
      <c r="E127" s="55"/>
      <c r="F127" s="31"/>
      <c r="G127" s="31"/>
    </row>
    <row r="128" spans="1:7" ht="15">
      <c r="A128" s="17" t="s">
        <v>60</v>
      </c>
      <c r="B128" s="90" t="s">
        <v>195</v>
      </c>
      <c r="C128" s="63"/>
      <c r="D128" s="63"/>
      <c r="E128" s="55"/>
      <c r="F128" s="31"/>
      <c r="G128" s="31"/>
    </row>
    <row r="129" spans="1:7" ht="15.75" thickBot="1">
      <c r="A129" s="28" t="s">
        <v>62</v>
      </c>
      <c r="B129" s="91" t="s">
        <v>196</v>
      </c>
      <c r="C129" s="63"/>
      <c r="D129" s="63"/>
      <c r="E129" s="55"/>
      <c r="F129" s="31"/>
      <c r="G129" s="31"/>
    </row>
    <row r="130" spans="1:7" ht="15.75" thickBot="1">
      <c r="A130" s="12" t="s">
        <v>78</v>
      </c>
      <c r="B130" s="46" t="s">
        <v>197</v>
      </c>
      <c r="C130" s="58">
        <f>SUM(C131:C134)</f>
        <v>0</v>
      </c>
      <c r="D130" s="58"/>
      <c r="E130" s="53">
        <f>SUM(E131:E134)</f>
        <v>0</v>
      </c>
      <c r="F130" s="43"/>
      <c r="G130" s="16">
        <f>SUM(G131:G134)</f>
        <v>0</v>
      </c>
    </row>
    <row r="131" spans="1:7" ht="15">
      <c r="A131" s="17" t="s">
        <v>80</v>
      </c>
      <c r="B131" s="90" t="s">
        <v>198</v>
      </c>
      <c r="C131" s="63"/>
      <c r="D131" s="63"/>
      <c r="E131" s="55"/>
      <c r="F131" s="31"/>
      <c r="G131" s="31"/>
    </row>
    <row r="132" spans="1:7" ht="15">
      <c r="A132" s="19" t="s">
        <v>82</v>
      </c>
      <c r="B132" s="81" t="s">
        <v>199</v>
      </c>
      <c r="C132" s="63"/>
      <c r="D132" s="63"/>
      <c r="E132" s="55"/>
      <c r="F132" s="31"/>
      <c r="G132" s="31"/>
    </row>
    <row r="133" spans="1:7" ht="15">
      <c r="A133" s="19" t="s">
        <v>84</v>
      </c>
      <c r="B133" s="81" t="s">
        <v>200</v>
      </c>
      <c r="C133" s="63"/>
      <c r="D133" s="63"/>
      <c r="E133" s="55"/>
      <c r="F133" s="31"/>
      <c r="G133" s="31"/>
    </row>
    <row r="134" spans="1:7" ht="15.75" thickBot="1">
      <c r="A134" s="28" t="s">
        <v>86</v>
      </c>
      <c r="B134" s="91" t="s">
        <v>201</v>
      </c>
      <c r="C134" s="63"/>
      <c r="D134" s="63"/>
      <c r="E134" s="55"/>
      <c r="F134" s="31"/>
      <c r="G134" s="31"/>
    </row>
    <row r="135" spans="1:7" ht="15.75" thickBot="1">
      <c r="A135" s="12" t="s">
        <v>202</v>
      </c>
      <c r="B135" s="46" t="s">
        <v>203</v>
      </c>
      <c r="C135" s="58">
        <f>SUM(C136:C139)</f>
        <v>977052</v>
      </c>
      <c r="D135" s="58">
        <f>SUM(D136:D139)</f>
        <v>977052</v>
      </c>
      <c r="E135" s="53">
        <f>SUM(E136:E139)</f>
        <v>0</v>
      </c>
      <c r="F135" s="43"/>
      <c r="G135" s="16">
        <f>SUM(G136:G139)</f>
        <v>0</v>
      </c>
    </row>
    <row r="136" spans="1:7" ht="15">
      <c r="A136" s="17" t="s">
        <v>92</v>
      </c>
      <c r="B136" s="90" t="s">
        <v>204</v>
      </c>
      <c r="C136" s="63"/>
      <c r="D136" s="63"/>
      <c r="E136" s="55"/>
      <c r="F136" s="31"/>
      <c r="G136" s="31"/>
    </row>
    <row r="137" spans="1:7" ht="15">
      <c r="A137" s="17" t="s">
        <v>94</v>
      </c>
      <c r="B137" s="90" t="s">
        <v>205</v>
      </c>
      <c r="C137" s="63">
        <v>977052</v>
      </c>
      <c r="D137" s="63">
        <v>977052</v>
      </c>
      <c r="E137" s="55"/>
      <c r="F137" s="31"/>
      <c r="G137" s="31"/>
    </row>
    <row r="138" spans="1:7" ht="15">
      <c r="A138" s="17" t="s">
        <v>96</v>
      </c>
      <c r="B138" s="90" t="s">
        <v>206</v>
      </c>
      <c r="C138" s="63"/>
      <c r="D138" s="63"/>
      <c r="E138" s="55"/>
      <c r="F138" s="31"/>
      <c r="G138" s="31"/>
    </row>
    <row r="139" spans="1:7" ht="15.75" thickBot="1">
      <c r="A139" s="28" t="s">
        <v>98</v>
      </c>
      <c r="B139" s="91" t="s">
        <v>219</v>
      </c>
      <c r="C139" s="63"/>
      <c r="D139" s="63"/>
      <c r="E139" s="55"/>
      <c r="F139" s="31"/>
      <c r="G139" s="31"/>
    </row>
    <row r="140" spans="1:7" ht="15.75" thickBot="1">
      <c r="A140" s="12" t="s">
        <v>100</v>
      </c>
      <c r="B140" s="46" t="s">
        <v>221</v>
      </c>
      <c r="C140" s="100">
        <f>SUM(C141:C144)</f>
        <v>0</v>
      </c>
      <c r="D140" s="100">
        <f>SUM(D141:D144)</f>
        <v>0</v>
      </c>
      <c r="E140" s="95">
        <f>SUM(E141:E144)</f>
        <v>0</v>
      </c>
      <c r="F140" s="109"/>
      <c r="G140" s="4">
        <f>SUM(G141:G144)</f>
        <v>0</v>
      </c>
    </row>
    <row r="141" spans="1:7" ht="15">
      <c r="A141" s="17" t="s">
        <v>102</v>
      </c>
      <c r="B141" s="90" t="s">
        <v>207</v>
      </c>
      <c r="C141" s="63"/>
      <c r="D141" s="63"/>
      <c r="E141" s="55"/>
      <c r="F141" s="31"/>
      <c r="G141" s="31"/>
    </row>
    <row r="142" spans="1:7" ht="15">
      <c r="A142" s="17" t="s">
        <v>104</v>
      </c>
      <c r="B142" s="90" t="s">
        <v>208</v>
      </c>
      <c r="C142" s="63"/>
      <c r="D142" s="63"/>
      <c r="E142" s="55"/>
      <c r="F142" s="31"/>
      <c r="G142" s="31"/>
    </row>
    <row r="143" spans="1:7" ht="15">
      <c r="A143" s="17" t="s">
        <v>106</v>
      </c>
      <c r="B143" s="90" t="s">
        <v>209</v>
      </c>
      <c r="C143" s="63"/>
      <c r="D143" s="63"/>
      <c r="E143" s="55"/>
      <c r="F143" s="31"/>
      <c r="G143" s="31"/>
    </row>
    <row r="144" spans="1:7" ht="15.75" thickBot="1">
      <c r="A144" s="17" t="s">
        <v>108</v>
      </c>
      <c r="B144" s="90" t="s">
        <v>210</v>
      </c>
      <c r="C144" s="63"/>
      <c r="D144" s="63"/>
      <c r="E144" s="55"/>
      <c r="F144" s="31"/>
      <c r="G144" s="31"/>
    </row>
    <row r="145" spans="1:11" ht="15.75" thickBot="1">
      <c r="A145" s="12" t="s">
        <v>110</v>
      </c>
      <c r="B145" s="46" t="s">
        <v>211</v>
      </c>
      <c r="C145" s="101">
        <f>SUM(C126,C130,C135,C140)</f>
        <v>977052</v>
      </c>
      <c r="D145" s="101">
        <f>SUM(D126,D130,D135,D140)</f>
        <v>977052</v>
      </c>
      <c r="E145" s="96">
        <f>SUM(E126,E130,E135,E140)</f>
        <v>0</v>
      </c>
      <c r="F145" s="110"/>
      <c r="G145" s="5">
        <f>SUM(G126,G130,G135,G140)</f>
        <v>0</v>
      </c>
      <c r="H145" s="33"/>
      <c r="I145" s="34"/>
      <c r="J145" s="34"/>
      <c r="K145" s="34"/>
    </row>
    <row r="146" spans="1:7" ht="15.75" thickBot="1">
      <c r="A146" s="3" t="s">
        <v>212</v>
      </c>
      <c r="B146" s="78" t="s">
        <v>248</v>
      </c>
      <c r="C146" s="101">
        <f>SUM(C125,C145)</f>
        <v>42243492</v>
      </c>
      <c r="D146" s="101">
        <f>+D145+D125</f>
        <v>43727517</v>
      </c>
      <c r="E146" s="96">
        <f>SUM(E125,E145)</f>
        <v>56487692</v>
      </c>
      <c r="F146" s="110">
        <f>+F145+F125</f>
        <v>56235861</v>
      </c>
      <c r="G146" s="5">
        <f>SUM(G125,G145)</f>
        <v>0</v>
      </c>
    </row>
    <row r="147" spans="5:7" ht="15.75" thickBot="1">
      <c r="E147" s="36"/>
      <c r="F147" s="36"/>
      <c r="G147" s="36"/>
    </row>
    <row r="148" spans="1:7" ht="15.75" thickBot="1">
      <c r="A148" s="115" t="s">
        <v>216</v>
      </c>
      <c r="B148" s="116"/>
      <c r="C148" s="37">
        <v>2</v>
      </c>
      <c r="D148" s="37">
        <v>2</v>
      </c>
      <c r="E148" s="37">
        <v>2</v>
      </c>
      <c r="F148" s="37">
        <v>2</v>
      </c>
      <c r="G148" s="37"/>
    </row>
    <row r="149" spans="1:7" ht="15.75" thickBot="1">
      <c r="A149" s="115" t="s">
        <v>217</v>
      </c>
      <c r="B149" s="116"/>
      <c r="C149" s="37">
        <v>6</v>
      </c>
      <c r="D149" s="37">
        <v>11</v>
      </c>
      <c r="E149" s="37">
        <v>6</v>
      </c>
      <c r="F149" s="37">
        <v>11</v>
      </c>
      <c r="G149" s="37"/>
    </row>
    <row r="150" spans="1:4" ht="15">
      <c r="A150" s="38"/>
      <c r="B150" s="39"/>
      <c r="C150" s="40"/>
      <c r="D150" s="40"/>
    </row>
    <row r="151" spans="1:7" ht="15">
      <c r="A151" s="112" t="s">
        <v>213</v>
      </c>
      <c r="B151" s="112"/>
      <c r="C151" s="112"/>
      <c r="D151" s="112"/>
      <c r="E151" s="112"/>
      <c r="F151" s="112"/>
      <c r="G151" s="112"/>
    </row>
    <row r="152" spans="1:7" ht="15.75" thickBot="1">
      <c r="A152" s="111"/>
      <c r="B152" s="111"/>
      <c r="C152" s="104"/>
      <c r="D152" s="104"/>
      <c r="E152" s="104"/>
      <c r="F152" s="104"/>
      <c r="G152" s="104" t="s">
        <v>243</v>
      </c>
    </row>
    <row r="153" spans="1:7" ht="29.25" thickBot="1">
      <c r="A153" s="60" t="s">
        <v>0</v>
      </c>
      <c r="B153" s="103" t="s">
        <v>214</v>
      </c>
      <c r="C153" s="41">
        <f>+C62-C125</f>
        <v>977052</v>
      </c>
      <c r="D153" s="41"/>
      <c r="E153" s="41">
        <f>+E62-E125</f>
        <v>-26670177</v>
      </c>
      <c r="F153" s="41"/>
      <c r="G153" s="41">
        <f>+G62-G125</f>
        <v>0</v>
      </c>
    </row>
    <row r="154" spans="1:7" ht="29.25" thickBot="1">
      <c r="A154" s="60" t="s">
        <v>14</v>
      </c>
      <c r="B154" s="103" t="s">
        <v>215</v>
      </c>
      <c r="C154" s="41">
        <f>+C85-C145</f>
        <v>-977052</v>
      </c>
      <c r="D154" s="41"/>
      <c r="E154" s="41">
        <f>+E85-E145</f>
        <v>26670177</v>
      </c>
      <c r="F154" s="41"/>
      <c r="G154" s="41">
        <f>+G85-G145</f>
        <v>0</v>
      </c>
    </row>
  </sheetData>
  <sheetProtection/>
  <mergeCells count="7">
    <mergeCell ref="A152:B152"/>
    <mergeCell ref="A151:G151"/>
    <mergeCell ref="A88:C88"/>
    <mergeCell ref="A4:B4"/>
    <mergeCell ref="A89:B89"/>
    <mergeCell ref="A148:B148"/>
    <mergeCell ref="A149:B149"/>
  </mergeCells>
  <printOptions horizontalCentered="1"/>
  <pageMargins left="0.1968503937007874" right="0.984251968503937" top="1.062992125984252" bottom="0.4724409448818898" header="0.7874015748031497" footer="0.5905511811023623"/>
  <pageSetup fitToHeight="2" horizontalDpi="600" verticalDpi="600" orientation="landscape" paperSize="9" scale="45" r:id="rId1"/>
  <headerFooter>
    <oddHeader>&amp;L&amp;"Times New Roman CE,Félkövér"&amp;14 2018.&amp;C&amp;"Times New Roman CE,Félkövér"&amp;14Pári Község Önkormányzata&amp;R&amp;"Times New Roman CE,Félkövér dőlt"&amp;14 4. sz. melléklet</oddHeader>
  </headerFooter>
  <rowBreaks count="2" manualBreakCount="2">
    <brk id="62" max="6" man="1"/>
    <brk id="87" max="4" man="1"/>
  </rowBreaks>
  <ignoredErrors>
    <ignoredError sqref="D14 E146:F146 D125 D146 F125 D92" formula="1"/>
    <ignoredError sqref="F9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2018-05-30T08:15:36Z</cp:lastPrinted>
  <dcterms:created xsi:type="dcterms:W3CDTF">2014-02-06T13:22:03Z</dcterms:created>
  <dcterms:modified xsi:type="dcterms:W3CDTF">2018-05-30T08:15:47Z</dcterms:modified>
  <cp:category/>
  <cp:version/>
  <cp:contentType/>
  <cp:contentStatus/>
</cp:coreProperties>
</file>