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Nagyrákos\2020 07 14\2019. évi ktgvetési beszámoló\"/>
    </mc:Choice>
  </mc:AlternateContent>
  <xr:revisionPtr revIDLastSave="0" documentId="8_{72D67893-E6C9-4B03-AEA9-FB8CE01E6579}" xr6:coauthVersionLast="44" xr6:coauthVersionMax="44" xr10:uidLastSave="{00000000-0000-0000-0000-000000000000}"/>
  <bookViews>
    <workbookView xWindow="-120" yWindow="-120" windowWidth="29040" windowHeight="15840" xr2:uid="{DFD0775E-2CA2-432E-A3B0-3536B0C09AA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9" i="1" l="1"/>
  <c r="H89" i="1"/>
  <c r="I89" i="1" s="1"/>
  <c r="G89" i="1"/>
  <c r="F89" i="1"/>
  <c r="I88" i="1"/>
  <c r="J83" i="1"/>
  <c r="I83" i="1"/>
  <c r="H83" i="1"/>
  <c r="G83" i="1"/>
  <c r="F83" i="1"/>
  <c r="G82" i="1"/>
  <c r="G92" i="1" s="1"/>
  <c r="I80" i="1"/>
  <c r="J79" i="1"/>
  <c r="I79" i="1"/>
  <c r="H79" i="1"/>
  <c r="G79" i="1"/>
  <c r="F79" i="1"/>
  <c r="I76" i="1"/>
  <c r="I75" i="1"/>
  <c r="J74" i="1"/>
  <c r="H74" i="1"/>
  <c r="I74" i="1" s="1"/>
  <c r="G74" i="1"/>
  <c r="F74" i="1"/>
  <c r="I73" i="1"/>
  <c r="I72" i="1"/>
  <c r="I70" i="1"/>
  <c r="I69" i="1"/>
  <c r="J68" i="1"/>
  <c r="I68" i="1"/>
  <c r="H68" i="1"/>
  <c r="H62" i="1" s="1"/>
  <c r="G68" i="1"/>
  <c r="F68" i="1"/>
  <c r="I67" i="1"/>
  <c r="I66" i="1"/>
  <c r="I64" i="1"/>
  <c r="I63" i="1"/>
  <c r="J62" i="1"/>
  <c r="J82" i="1" s="1"/>
  <c r="J92" i="1" s="1"/>
  <c r="G62" i="1"/>
  <c r="F62" i="1"/>
  <c r="F82" i="1" s="1"/>
  <c r="F92" i="1" s="1"/>
  <c r="I52" i="1"/>
  <c r="J51" i="1"/>
  <c r="I51" i="1"/>
  <c r="H51" i="1"/>
  <c r="G51" i="1"/>
  <c r="F51" i="1"/>
  <c r="J45" i="1"/>
  <c r="H45" i="1"/>
  <c r="G45" i="1"/>
  <c r="F45" i="1"/>
  <c r="I40" i="1"/>
  <c r="J39" i="1"/>
  <c r="H39" i="1"/>
  <c r="I39" i="1" s="1"/>
  <c r="G39" i="1"/>
  <c r="F39" i="1"/>
  <c r="I36" i="1"/>
  <c r="J35" i="1"/>
  <c r="I35" i="1"/>
  <c r="H35" i="1"/>
  <c r="G35" i="1"/>
  <c r="F35" i="1"/>
  <c r="I33" i="1"/>
  <c r="I32" i="1"/>
  <c r="I31" i="1"/>
  <c r="I29" i="1"/>
  <c r="J28" i="1"/>
  <c r="J27" i="1" s="1"/>
  <c r="H28" i="1"/>
  <c r="I28" i="1" s="1"/>
  <c r="G28" i="1"/>
  <c r="G27" i="1" s="1"/>
  <c r="F28" i="1"/>
  <c r="F27" i="1" s="1"/>
  <c r="H27" i="1"/>
  <c r="I27" i="1" s="1"/>
  <c r="I26" i="1"/>
  <c r="I24" i="1"/>
  <c r="J23" i="1"/>
  <c r="J17" i="1" s="1"/>
  <c r="H23" i="1"/>
  <c r="I23" i="1" s="1"/>
  <c r="G23" i="1"/>
  <c r="G17" i="1" s="1"/>
  <c r="G9" i="1" s="1"/>
  <c r="G44" i="1" s="1"/>
  <c r="G54" i="1" s="1"/>
  <c r="F23" i="1"/>
  <c r="F17" i="1" s="1"/>
  <c r="F9" i="1" s="1"/>
  <c r="I22" i="1"/>
  <c r="I21" i="1"/>
  <c r="J20" i="1"/>
  <c r="I20" i="1"/>
  <c r="H20" i="1"/>
  <c r="G20" i="1"/>
  <c r="F20" i="1"/>
  <c r="I19" i="1"/>
  <c r="J18" i="1"/>
  <c r="H18" i="1"/>
  <c r="H17" i="1" s="1"/>
  <c r="G18" i="1"/>
  <c r="F18" i="1"/>
  <c r="I16" i="1"/>
  <c r="I15" i="1"/>
  <c r="I13" i="1"/>
  <c r="I12" i="1"/>
  <c r="J10" i="1"/>
  <c r="I10" i="1"/>
  <c r="H10" i="1"/>
  <c r="G10" i="1"/>
  <c r="F10" i="1"/>
  <c r="F44" i="1" l="1"/>
  <c r="F54" i="1" s="1"/>
  <c r="J9" i="1"/>
  <c r="J44" i="1" s="1"/>
  <c r="J54" i="1" s="1"/>
  <c r="I62" i="1"/>
  <c r="H82" i="1"/>
  <c r="H9" i="1"/>
  <c r="I17" i="1"/>
  <c r="I18" i="1"/>
  <c r="I82" i="1" l="1"/>
  <c r="H92" i="1"/>
  <c r="I92" i="1" s="1"/>
  <c r="H44" i="1"/>
  <c r="I9" i="1"/>
  <c r="I44" i="1" l="1"/>
  <c r="H54" i="1"/>
  <c r="I54" i="1" s="1"/>
</calcChain>
</file>

<file path=xl/sharedStrings.xml><?xml version="1.0" encoding="utf-8"?>
<sst xmlns="http://schemas.openxmlformats.org/spreadsheetml/2006/main" count="169" uniqueCount="144">
  <si>
    <t>3/2020. (VII.16.)  önkormányzati rendelet 1. számú melléklete</t>
  </si>
  <si>
    <t>Nagyrákos Község Önkormányzatának bevételi és kiadási</t>
  </si>
  <si>
    <t>előirányzatai és évi teljesítési adatai 2019. évben</t>
  </si>
  <si>
    <t>adatok Ft-ban</t>
  </si>
  <si>
    <t>Sor-sz.</t>
  </si>
  <si>
    <t>Megnevezés</t>
  </si>
  <si>
    <t xml:space="preserve">2019. évi eredeti előirányzat </t>
  </si>
  <si>
    <t xml:space="preserve">2019. évi módosított előirányzat </t>
  </si>
  <si>
    <t>2019. évi teljesítés adatai</t>
  </si>
  <si>
    <t>Teljesítés           %-a</t>
  </si>
  <si>
    <t>2019. évi teljesítés adataiból önként vállalt feladatok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</si>
  <si>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</si>
  <si>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</si>
  <si>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</si>
  <si>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</si>
  <si>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</si>
  <si>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</si>
  <si>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-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</si>
  <si>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</si>
  <si>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</si>
  <si>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</si>
  <si>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</si>
  <si>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</si>
  <si>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</si>
  <si>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</si>
  <si>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</si>
  <si>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1.6.</t>
  </si>
  <si>
    <t>Egyéb működési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</si>
  <si>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</si>
  <si>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</si>
  <si>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</si>
  <si>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</si>
  <si>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</si>
  <si>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</si>
  <si>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</si>
  <si>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</si>
  <si>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</si>
  <si>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</si>
  <si>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</si>
  <si>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</si>
  <si>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</si>
  <si>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Talajterhelési díj</t>
  </si>
  <si>
    <t>2.5.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</si>
  <si>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</si>
  <si>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</si>
  <si>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</si>
  <si>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</si>
  <si>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</si>
  <si>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</si>
  <si>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</si>
  <si>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</si>
  <si>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</si>
  <si>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</si>
  <si>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</si>
  <si>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</si>
  <si>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</si>
  <si>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Helyi önkormányzatok kiegészítő támogatásai</t>
  </si>
  <si>
    <t>3.6.</t>
  </si>
  <si>
    <t>Elszámolásból származó bevételek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</si>
  <si>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</si>
  <si>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</si>
  <si>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</si>
  <si>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</si>
  <si>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</si>
  <si>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</si>
  <si>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Önkormányzatok felhalmozási célú költségvetési támogatás</t>
  </si>
  <si>
    <t>Véglegesen átvett pénzeszközök</t>
  </si>
  <si>
    <t>7.</t>
  </si>
  <si>
    <t>Működési célú pénzeszköz átvétel ÁHT-n belülről</t>
  </si>
  <si>
    <t>8.</t>
  </si>
  <si>
    <t>Működési célú pénzeszköz átvétel ÁHT-n kívülről</t>
  </si>
  <si>
    <t>9.</t>
  </si>
  <si>
    <t>Felhalmozási célú pénzeszköz átvétel ÁHT-n belülről</t>
  </si>
  <si>
    <t>10.</t>
  </si>
  <si>
    <t>Felhalmozási célú pénzeszköz átvétel ÁHT-n kívülről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</si>
  <si>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</si>
  <si>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</si>
  <si>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</si>
  <si>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</si>
  <si>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</si>
  <si>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</si>
  <si>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</si>
  <si>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</si>
  <si>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</si>
  <si>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</si>
  <si>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</si>
  <si>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bevételei, megelőlegezések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</si>
  <si>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</si>
  <si>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</si>
  <si>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</si>
  <si>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</si>
  <si>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</si>
  <si>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</si>
  <si>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</si>
  <si>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</si>
  <si>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</si>
  <si>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</si>
  <si>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</si>
  <si>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</si>
  <si>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</si>
  <si>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</si>
  <si>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</si>
  <si>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</si>
  <si>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</si>
  <si>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</si>
  <si>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</si>
  <si>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</si>
  <si>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</si>
  <si>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</si>
  <si>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Előző- és tárgyévi  évi befizetési kötelezettség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</si>
  <si>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</si>
  <si>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</si>
  <si>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</si>
  <si>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</si>
  <si>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</si>
  <si>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</si>
  <si>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</si>
  <si>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</si>
  <si>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Kormányzati beruházások</t>
  </si>
  <si>
    <t>26.</t>
  </si>
  <si>
    <t>Lakástámogatás, lakásépítés</t>
  </si>
  <si>
    <t>27.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</si>
  <si>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</si>
  <si>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</si>
  <si>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</si>
  <si>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</si>
  <si>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</si>
  <si>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28.</t>
  </si>
  <si>
    <t>Likvid hitel törlesztés</t>
  </si>
  <si>
    <t>29.</t>
  </si>
  <si>
    <t>Rövid lejáratú hitel törlesztés</t>
  </si>
  <si>
    <t>30.</t>
  </si>
  <si>
    <t>Felhalmozási célú hitel törlesztés</t>
  </si>
  <si>
    <t>31.</t>
  </si>
  <si>
    <t>Értékpapír vásárlás</t>
  </si>
  <si>
    <t>32.</t>
  </si>
  <si>
    <t>Egyéb finanszírozás kiadásai, megelőlegezés visszatérítése</t>
  </si>
  <si>
    <t>Egyéb pénzforgalom nélküli kiadások</t>
  </si>
  <si>
    <t>33.</t>
  </si>
  <si>
    <t>Általános tartalék</t>
  </si>
  <si>
    <t>34.</t>
  </si>
  <si>
    <t>Céltartalék</t>
  </si>
  <si>
    <t xml:space="preserve">Kiadások mindösszesen </t>
  </si>
  <si>
    <t>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</si>
</sst>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3" fontId="2" fillId="0" borderId="10" xfId="0" applyNumberFormat="1" applyFont="1" applyBorder="1" applyAlignment="1">
      <alignment horizontal="right"/>
    </xf>
    <xf numFmtId="16" fontId="5" fillId="0" borderId="14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3" fontId="13" fillId="0" borderId="10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0" fontId="14" fillId="0" borderId="15" xfId="0" applyFont="1" applyBorder="1" applyAlignment="1">
      <alignment horizontal="left"/>
    </xf>
    <xf numFmtId="3" fontId="17" fillId="0" borderId="16" xfId="0" applyNumberFormat="1" applyFont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3" fontId="17" fillId="0" borderId="6" xfId="0" applyNumberFormat="1" applyFont="1" applyBorder="1" applyAlignment="1">
      <alignment horizontal="right"/>
    </xf>
    <xf numFmtId="3" fontId="17" fillId="0" borderId="7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13" fillId="0" borderId="16" xfId="0" applyNumberFormat="1" applyFont="1" applyBorder="1"/>
    <xf numFmtId="3" fontId="13" fillId="0" borderId="10" xfId="0" applyNumberFormat="1" applyFont="1" applyBorder="1"/>
    <xf numFmtId="3" fontId="13" fillId="0" borderId="8" xfId="0" applyNumberFormat="1" applyFont="1" applyBorder="1"/>
    <xf numFmtId="49" fontId="5" fillId="0" borderId="17" xfId="0" applyNumberFormat="1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3" fillId="0" borderId="21" xfId="0" applyNumberFormat="1" applyFont="1" applyBorder="1" applyAlignment="1">
      <alignment horizontal="right"/>
    </xf>
    <xf numFmtId="3" fontId="16" fillId="0" borderId="22" xfId="0" applyNumberFormat="1" applyFont="1" applyBorder="1" applyAlignment="1">
      <alignment horizontal="right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3" fontId="2" fillId="0" borderId="16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49" fontId="4" fillId="0" borderId="24" xfId="0" applyNumberFormat="1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5" fillId="0" borderId="27" xfId="0" applyNumberFormat="1" applyFont="1" applyBorder="1" applyAlignment="1">
      <alignment horizontal="right"/>
    </xf>
    <xf numFmtId="3" fontId="13" fillId="0" borderId="28" xfId="0" applyNumberFormat="1" applyFont="1" applyBorder="1" applyAlignment="1">
      <alignment horizontal="right"/>
    </xf>
    <xf numFmtId="0" fontId="14" fillId="0" borderId="18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3" fontId="2" fillId="0" borderId="18" xfId="0" applyNumberFormat="1" applyFont="1" applyBorder="1" applyAlignment="1">
      <alignment horizontal="right"/>
    </xf>
    <xf numFmtId="49" fontId="5" fillId="0" borderId="29" xfId="0" applyNumberFormat="1" applyFont="1" applyBorder="1" applyAlignment="1">
      <alignment horizontal="center"/>
    </xf>
    <xf numFmtId="3" fontId="13" fillId="0" borderId="27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12" fillId="0" borderId="26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3" fontId="13" fillId="0" borderId="6" xfId="0" applyNumberFormat="1" applyFont="1" applyBorder="1" applyAlignment="1">
      <alignment horizontal="right" wrapText="1"/>
    </xf>
    <xf numFmtId="3" fontId="13" fillId="0" borderId="8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left"/>
    </xf>
    <xf numFmtId="0" fontId="12" fillId="0" borderId="6" xfId="0" applyFont="1" applyBorder="1"/>
    <xf numFmtId="0" fontId="7" fillId="0" borderId="6" xfId="0" applyFont="1" applyBorder="1" applyAlignment="1">
      <alignment horizontal="left"/>
    </xf>
    <xf numFmtId="3" fontId="16" fillId="0" borderId="6" xfId="0" applyNumberFormat="1" applyFont="1" applyBorder="1" applyAlignment="1">
      <alignment horizontal="right"/>
    </xf>
    <xf numFmtId="3" fontId="14" fillId="0" borderId="6" xfId="0" applyNumberFormat="1" applyFont="1" applyBorder="1" applyAlignment="1">
      <alignment horizontal="right"/>
    </xf>
    <xf numFmtId="3" fontId="14" fillId="0" borderId="8" xfId="0" applyNumberFormat="1" applyFont="1" applyBorder="1" applyAlignment="1">
      <alignment horizontal="right"/>
    </xf>
    <xf numFmtId="3" fontId="14" fillId="0" borderId="6" xfId="0" applyNumberFormat="1" applyFont="1" applyBorder="1" applyAlignment="1">
      <alignment horizontal="right" wrapText="1"/>
    </xf>
    <xf numFmtId="3" fontId="14" fillId="0" borderId="8" xfId="0" applyNumberFormat="1" applyFont="1" applyBorder="1" applyAlignment="1">
      <alignment horizontal="right" wrapText="1"/>
    </xf>
    <xf numFmtId="3" fontId="16" fillId="0" borderId="6" xfId="0" applyNumberFormat="1" applyFont="1" applyBorder="1" applyAlignment="1">
      <alignment horizontal="right" wrapText="1"/>
    </xf>
    <xf numFmtId="3" fontId="16" fillId="0" borderId="8" xfId="0" applyNumberFormat="1" applyFont="1" applyBorder="1" applyAlignment="1">
      <alignment horizontal="right" wrapText="1"/>
    </xf>
    <xf numFmtId="0" fontId="12" fillId="0" borderId="6" xfId="0" applyFont="1" applyBorder="1" applyAlignment="1">
      <alignment horizontal="left"/>
    </xf>
    <xf numFmtId="3" fontId="16" fillId="0" borderId="7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0" fontId="19" fillId="0" borderId="6" xfId="0" applyFont="1" applyBorder="1" applyAlignment="1">
      <alignment horizontal="left"/>
    </xf>
    <xf numFmtId="49" fontId="5" fillId="0" borderId="30" xfId="0" applyNumberFormat="1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3" fontId="20" fillId="0" borderId="31" xfId="0" applyNumberFormat="1" applyFont="1" applyBorder="1" applyAlignment="1">
      <alignment horizontal="right"/>
    </xf>
    <xf numFmtId="3" fontId="21" fillId="0" borderId="31" xfId="0" applyNumberFormat="1" applyFont="1" applyBorder="1" applyAlignment="1">
      <alignment horizontal="right"/>
    </xf>
    <xf numFmtId="3" fontId="15" fillId="0" borderId="32" xfId="0" applyNumberFormat="1" applyFont="1" applyBorder="1" applyAlignment="1">
      <alignment horizontal="right"/>
    </xf>
    <xf numFmtId="3" fontId="21" fillId="0" borderId="3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5" xfId="0" applyFont="1" applyBorder="1"/>
    <xf numFmtId="0" fontId="9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4" xfId="0" applyFont="1" applyBorder="1"/>
    <xf numFmtId="0" fontId="5" fillId="0" borderId="11" xfId="0" applyFont="1" applyBorder="1" applyAlignment="1">
      <alignment horizontal="center" vertical="center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 wrapText="1"/>
    </xf>
    <xf numFmtId="0" fontId="14" fillId="0" borderId="39" xfId="0" applyFont="1" applyBorder="1"/>
    <xf numFmtId="0" fontId="14" fillId="0" borderId="20" xfId="0" applyFont="1" applyBorder="1"/>
    <xf numFmtId="3" fontId="13" fillId="0" borderId="10" xfId="0" applyNumberFormat="1" applyFont="1" applyBorder="1" applyAlignment="1">
      <alignment horizontal="right" wrapText="1"/>
    </xf>
    <xf numFmtId="3" fontId="13" fillId="0" borderId="6" xfId="0" applyNumberFormat="1" applyFont="1" applyBorder="1" applyAlignment="1">
      <alignment horizontal="right" wrapText="1"/>
    </xf>
    <xf numFmtId="3" fontId="13" fillId="0" borderId="13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 wrapText="1"/>
    </xf>
    <xf numFmtId="0" fontId="5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wrapText="1"/>
    </xf>
    <xf numFmtId="0" fontId="14" fillId="0" borderId="42" xfId="0" applyFont="1" applyBorder="1"/>
    <xf numFmtId="0" fontId="14" fillId="0" borderId="43" xfId="0" applyFont="1" applyBorder="1"/>
    <xf numFmtId="3" fontId="13" fillId="0" borderId="26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14" fillId="0" borderId="26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22" fillId="0" borderId="15" xfId="0" applyFont="1" applyBorder="1" applyAlignment="1">
      <alignment horizontal="left"/>
    </xf>
    <xf numFmtId="3" fontId="17" fillId="0" borderId="8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left"/>
    </xf>
    <xf numFmtId="3" fontId="17" fillId="0" borderId="6" xfId="0" applyNumberFormat="1" applyFont="1" applyBorder="1" applyAlignment="1">
      <alignment horizontal="right" wrapText="1"/>
    </xf>
    <xf numFmtId="3" fontId="17" fillId="0" borderId="8" xfId="0" applyNumberFormat="1" applyFont="1" applyBorder="1" applyAlignment="1">
      <alignment horizontal="right" wrapText="1"/>
    </xf>
    <xf numFmtId="3" fontId="15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2" fillId="0" borderId="31" xfId="0" applyFont="1" applyBorder="1"/>
    <xf numFmtId="3" fontId="15" fillId="0" borderId="31" xfId="0" applyNumberFormat="1" applyFont="1" applyBorder="1" applyAlignment="1">
      <alignment horizontal="right"/>
    </xf>
    <xf numFmtId="3" fontId="16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874D-1922-4749-964D-F115E95D1F03}">
  <dimension ref="A1:J94"/>
  <sheetViews>
    <sheetView tabSelected="1" workbookViewId="0">
      <selection sqref="A1:J1048576"/>
    </sheetView>
  </sheetViews>
  <sheetFormatPr defaultRowHeight="15" x14ac:dyDescent="0.25"/>
  <cols>
    <col min="1" max="1" width="3.7109375" style="1" customWidth="1"/>
    <col min="2" max="3" width="4.140625" style="1"/>
    <col min="4" max="4" width="18.7109375" style="1" customWidth="1"/>
    <col min="5" max="5" width="14" style="1" customWidth="1"/>
    <col min="6" max="6" width="14.42578125" style="1" customWidth="1"/>
    <col min="7" max="7" width="14.5703125" style="1" customWidth="1"/>
    <col min="8" max="8" width="15.28515625" style="1" customWidth="1"/>
    <col min="9" max="9" width="9.5703125" style="1" customWidth="1"/>
    <col min="10" max="10" width="10.85546875" style="1" customWidth="1"/>
  </cols>
  <sheetData>
    <row r="1" spans="1:10" x14ac:dyDescent="0.25">
      <c r="E1" s="2" t="s">
        <v>0</v>
      </c>
      <c r="F1" s="2"/>
      <c r="G1" s="2"/>
      <c r="H1" s="2"/>
      <c r="I1" s="2"/>
    </row>
    <row r="3" spans="1:10" ht="18.75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0" ht="18.75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4"/>
    </row>
    <row r="5" spans="1:10" ht="15.75" thickBot="1" x14ac:dyDescent="0.3">
      <c r="C5" s="5"/>
      <c r="D5" s="5"/>
      <c r="E5" s="5"/>
      <c r="F5" s="5"/>
      <c r="G5" s="5"/>
      <c r="H5" s="5"/>
      <c r="I5" s="6" t="s">
        <v>3</v>
      </c>
      <c r="J5" s="5"/>
    </row>
    <row r="6" spans="1:10" ht="15.75" thickTop="1" x14ac:dyDescent="0.25">
      <c r="A6" s="7" t="s">
        <v>4</v>
      </c>
      <c r="B6" s="8" t="s">
        <v>5</v>
      </c>
      <c r="C6" s="8"/>
      <c r="D6" s="8"/>
      <c r="E6" s="8"/>
      <c r="F6" s="9" t="s">
        <v>6</v>
      </c>
      <c r="G6" s="9" t="s">
        <v>7</v>
      </c>
      <c r="H6" s="9" t="s">
        <v>8</v>
      </c>
      <c r="I6" s="10" t="s">
        <v>9</v>
      </c>
      <c r="J6" s="11" t="s">
        <v>10</v>
      </c>
    </row>
    <row r="7" spans="1:10" x14ac:dyDescent="0.25">
      <c r="A7" s="12"/>
      <c r="B7" s="13"/>
      <c r="C7" s="13"/>
      <c r="D7" s="13"/>
      <c r="E7" s="13"/>
      <c r="F7" s="14"/>
      <c r="G7" s="14"/>
      <c r="H7" s="14"/>
      <c r="I7" s="15"/>
      <c r="J7" s="16"/>
    </row>
    <row r="8" spans="1:10" ht="20.25" x14ac:dyDescent="0.3">
      <c r="A8" s="17"/>
      <c r="B8" s="18" t="s">
        <v>11</v>
      </c>
      <c r="C8" s="18"/>
      <c r="D8" s="18"/>
      <c r="E8" s="19"/>
      <c r="F8" s="20"/>
      <c r="G8" s="21"/>
      <c r="H8" s="22"/>
      <c r="I8" s="23"/>
      <c r="J8" s="24"/>
    </row>
    <row r="9" spans="1:10" ht="18.75" x14ac:dyDescent="0.3">
      <c r="A9" s="25"/>
      <c r="B9" s="26" t="s">
        <v>12</v>
      </c>
      <c r="C9" s="27"/>
      <c r="D9" s="27"/>
      <c r="E9" s="27"/>
      <c r="F9" s="28">
        <f>SUM(F17+F10)</f>
        <v>6662200</v>
      </c>
      <c r="G9" s="28">
        <f>SUM(G17+G10)</f>
        <v>14207467</v>
      </c>
      <c r="H9" s="28">
        <f>SUM(H17+H10)</f>
        <v>14213194</v>
      </c>
      <c r="I9" s="29">
        <f>SUM(H9/G9*100)</f>
        <v>100.04030978921155</v>
      </c>
      <c r="J9" s="30">
        <f>SUM(J10+J17)</f>
        <v>255813</v>
      </c>
    </row>
    <row r="10" spans="1:10" ht="18.75" x14ac:dyDescent="0.3">
      <c r="A10" s="31" t="s">
        <v>13</v>
      </c>
      <c r="B10" s="32" t="s">
        <v>14</v>
      </c>
      <c r="C10" s="32"/>
      <c r="D10" s="32"/>
      <c r="E10" s="32"/>
      <c r="F10" s="33">
        <f>SUM(F11:F16)</f>
        <v>1426150</v>
      </c>
      <c r="G10" s="28">
        <f>SUM(G11:G16)</f>
        <v>2063417</v>
      </c>
      <c r="H10" s="28">
        <f>SUM(H11:H16)</f>
        <v>2055274</v>
      </c>
      <c r="I10" s="29">
        <f>SUM(H10/G10*100)</f>
        <v>99.605363336640153</v>
      </c>
      <c r="J10" s="30">
        <f>SUM(J11:J16)</f>
        <v>0</v>
      </c>
    </row>
    <row r="11" spans="1:10" ht="15.75" x14ac:dyDescent="0.25">
      <c r="A11" s="34" t="s">
        <v>15</v>
      </c>
      <c r="B11" s="35" t="s">
        <v>16</v>
      </c>
      <c r="C11" s="35"/>
      <c r="D11" s="35"/>
      <c r="E11" s="35"/>
      <c r="F11" s="36">
        <v>0</v>
      </c>
      <c r="G11" s="37">
        <v>0</v>
      </c>
      <c r="H11" s="37">
        <v>0</v>
      </c>
      <c r="I11" s="38" t="s">
        <v>17</v>
      </c>
      <c r="J11" s="39">
        <v>0</v>
      </c>
    </row>
    <row r="12" spans="1:10" ht="15.75" x14ac:dyDescent="0.25">
      <c r="A12" s="40" t="s">
        <v>18</v>
      </c>
      <c r="B12" s="35" t="s">
        <v>19</v>
      </c>
      <c r="C12" s="35"/>
      <c r="D12" s="35"/>
      <c r="E12" s="35"/>
      <c r="F12" s="36">
        <v>576000</v>
      </c>
      <c r="G12" s="37">
        <v>723872</v>
      </c>
      <c r="H12" s="37">
        <v>715872</v>
      </c>
      <c r="I12" s="38">
        <f t="shared" ref="I12:I32" si="0">SUM(H12/G12*100)</f>
        <v>98.894832235533357</v>
      </c>
      <c r="J12" s="39">
        <v>0</v>
      </c>
    </row>
    <row r="13" spans="1:10" ht="15.75" x14ac:dyDescent="0.25">
      <c r="A13" s="34" t="s">
        <v>20</v>
      </c>
      <c r="B13" s="35" t="s">
        <v>21</v>
      </c>
      <c r="C13" s="35"/>
      <c r="D13" s="35"/>
      <c r="E13" s="35"/>
      <c r="F13" s="36">
        <v>850000</v>
      </c>
      <c r="G13" s="37">
        <v>1181000</v>
      </c>
      <c r="H13" s="37">
        <v>1180950</v>
      </c>
      <c r="I13" s="38">
        <f t="shared" si="0"/>
        <v>99.995766299745981</v>
      </c>
      <c r="J13" s="41">
        <v>0</v>
      </c>
    </row>
    <row r="14" spans="1:10" ht="15.75" x14ac:dyDescent="0.25">
      <c r="A14" s="34" t="s">
        <v>22</v>
      </c>
      <c r="B14" s="35" t="s">
        <v>23</v>
      </c>
      <c r="C14" s="35"/>
      <c r="D14" s="35"/>
      <c r="E14" s="35"/>
      <c r="F14" s="36">
        <v>0</v>
      </c>
      <c r="G14" s="37">
        <v>0</v>
      </c>
      <c r="H14" s="37">
        <v>0</v>
      </c>
      <c r="I14" s="38" t="s">
        <v>17</v>
      </c>
      <c r="J14" s="41">
        <v>0</v>
      </c>
    </row>
    <row r="15" spans="1:10" ht="15.75" x14ac:dyDescent="0.25">
      <c r="A15" s="34" t="s">
        <v>24</v>
      </c>
      <c r="B15" s="35" t="s">
        <v>25</v>
      </c>
      <c r="C15" s="35"/>
      <c r="D15" s="35"/>
      <c r="E15" s="35"/>
      <c r="F15" s="36">
        <v>100</v>
      </c>
      <c r="G15" s="37">
        <v>103</v>
      </c>
      <c r="H15" s="37">
        <v>16</v>
      </c>
      <c r="I15" s="38">
        <f t="shared" si="0"/>
        <v>15.53398058252427</v>
      </c>
      <c r="J15" s="41">
        <v>0</v>
      </c>
    </row>
    <row r="16" spans="1:10" ht="15.75" x14ac:dyDescent="0.25">
      <c r="A16" s="34" t="s">
        <v>26</v>
      </c>
      <c r="B16" s="35" t="s">
        <v>27</v>
      </c>
      <c r="C16" s="35"/>
      <c r="D16" s="35"/>
      <c r="E16" s="35"/>
      <c r="F16" s="36">
        <v>50</v>
      </c>
      <c r="G16" s="37">
        <v>158442</v>
      </c>
      <c r="H16" s="37">
        <v>158436</v>
      </c>
      <c r="I16" s="38">
        <f t="shared" si="0"/>
        <v>99.99621312530769</v>
      </c>
      <c r="J16" s="41">
        <v>0</v>
      </c>
    </row>
    <row r="17" spans="1:10" ht="18.75" x14ac:dyDescent="0.3">
      <c r="A17" s="31" t="s">
        <v>28</v>
      </c>
      <c r="B17" s="32" t="s">
        <v>29</v>
      </c>
      <c r="C17" s="32"/>
      <c r="D17" s="32"/>
      <c r="E17" s="32"/>
      <c r="F17" s="42">
        <f>SUM(F26+F22+F23+F20+F18)</f>
        <v>5236050</v>
      </c>
      <c r="G17" s="42">
        <f>SUM(G26+G22+G23+G20+G18)</f>
        <v>12144050</v>
      </c>
      <c r="H17" s="42">
        <f>SUM(H26+H22+H23+H20+H18)</f>
        <v>12157920</v>
      </c>
      <c r="I17" s="29">
        <f t="shared" si="0"/>
        <v>100.11421230973193</v>
      </c>
      <c r="J17" s="30">
        <f>SUM(J26+J22+J23+J20+J18)</f>
        <v>255813</v>
      </c>
    </row>
    <row r="18" spans="1:10" ht="15.75" x14ac:dyDescent="0.25">
      <c r="A18" s="40" t="s">
        <v>30</v>
      </c>
      <c r="B18" s="35" t="s">
        <v>31</v>
      </c>
      <c r="C18" s="35"/>
      <c r="D18" s="35"/>
      <c r="E18" s="35"/>
      <c r="F18" s="43">
        <f>SUM(F19:F19)</f>
        <v>420000</v>
      </c>
      <c r="G18" s="36">
        <f>SUM(G19:G19)</f>
        <v>458000</v>
      </c>
      <c r="H18" s="37">
        <f>SUM(H19:H19)</f>
        <v>458000</v>
      </c>
      <c r="I18" s="38">
        <f t="shared" si="0"/>
        <v>100</v>
      </c>
      <c r="J18" s="44">
        <f>SUM(J19:J19)</f>
        <v>0</v>
      </c>
    </row>
    <row r="19" spans="1:10" ht="15.75" x14ac:dyDescent="0.25">
      <c r="A19" s="40"/>
      <c r="B19" s="45"/>
      <c r="C19" s="35" t="s">
        <v>32</v>
      </c>
      <c r="D19" s="35"/>
      <c r="E19" s="35"/>
      <c r="F19" s="46">
        <v>420000</v>
      </c>
      <c r="G19" s="47">
        <v>458000</v>
      </c>
      <c r="H19" s="48">
        <v>458000</v>
      </c>
      <c r="I19" s="49">
        <f t="shared" si="0"/>
        <v>100</v>
      </c>
      <c r="J19" s="50">
        <v>0</v>
      </c>
    </row>
    <row r="20" spans="1:10" ht="15.75" x14ac:dyDescent="0.25">
      <c r="A20" s="40" t="s">
        <v>33</v>
      </c>
      <c r="B20" s="35" t="s">
        <v>34</v>
      </c>
      <c r="C20" s="35"/>
      <c r="D20" s="35"/>
      <c r="E20" s="35"/>
      <c r="F20" s="51">
        <f>SUM(F21:F21)</f>
        <v>3414050</v>
      </c>
      <c r="G20" s="52">
        <f>SUM(G21:G21)</f>
        <v>9514050</v>
      </c>
      <c r="H20" s="52">
        <f>SUM(H21:H21)</f>
        <v>9525945</v>
      </c>
      <c r="I20" s="38">
        <f t="shared" si="0"/>
        <v>100.1250256200041</v>
      </c>
      <c r="J20" s="53">
        <f>SUM(J21:J21)</f>
        <v>255813</v>
      </c>
    </row>
    <row r="21" spans="1:10" ht="15.75" x14ac:dyDescent="0.25">
      <c r="A21" s="40"/>
      <c r="B21" s="45"/>
      <c r="C21" s="35" t="s">
        <v>35</v>
      </c>
      <c r="D21" s="35"/>
      <c r="E21" s="35"/>
      <c r="F21" s="46">
        <v>3414050</v>
      </c>
      <c r="G21" s="47">
        <v>9514050</v>
      </c>
      <c r="H21" s="48">
        <v>9525945</v>
      </c>
      <c r="I21" s="49">
        <f>SUM(H21/G21*100)</f>
        <v>100.1250256200041</v>
      </c>
      <c r="J21" s="50">
        <v>255813</v>
      </c>
    </row>
    <row r="22" spans="1:10" ht="15.75" x14ac:dyDescent="0.25">
      <c r="A22" s="40" t="s">
        <v>36</v>
      </c>
      <c r="B22" s="35" t="s">
        <v>37</v>
      </c>
      <c r="C22" s="35"/>
      <c r="D22" s="35"/>
      <c r="E22" s="35"/>
      <c r="F22" s="43">
        <v>1100000</v>
      </c>
      <c r="G22" s="36">
        <v>1621000</v>
      </c>
      <c r="H22" s="37">
        <v>1621741</v>
      </c>
      <c r="I22" s="38">
        <f>SUM(H22/G22*100)</f>
        <v>100.04571252313387</v>
      </c>
      <c r="J22" s="41">
        <v>0</v>
      </c>
    </row>
    <row r="23" spans="1:10" ht="15.75" x14ac:dyDescent="0.25">
      <c r="A23" s="40" t="s">
        <v>38</v>
      </c>
      <c r="B23" s="35" t="s">
        <v>39</v>
      </c>
      <c r="C23" s="35"/>
      <c r="D23" s="35"/>
      <c r="E23" s="35"/>
      <c r="F23" s="51">
        <f>SUM(F24:F25)</f>
        <v>300000</v>
      </c>
      <c r="G23" s="52">
        <f>SUM(G24:G25)</f>
        <v>533000</v>
      </c>
      <c r="H23" s="52">
        <f>SUM(H24:H25)</f>
        <v>533750</v>
      </c>
      <c r="I23" s="38">
        <f>SUM(H23/G23*100)</f>
        <v>100.14071294559099</v>
      </c>
      <c r="J23" s="53">
        <f>SUM(J24:J25)</f>
        <v>0</v>
      </c>
    </row>
    <row r="24" spans="1:10" ht="15.75" x14ac:dyDescent="0.25">
      <c r="A24" s="40"/>
      <c r="B24" s="35"/>
      <c r="C24" s="35" t="s">
        <v>40</v>
      </c>
      <c r="D24" s="35"/>
      <c r="E24" s="35"/>
      <c r="F24" s="46">
        <v>300000</v>
      </c>
      <c r="G24" s="47">
        <v>533000</v>
      </c>
      <c r="H24" s="48">
        <v>533750</v>
      </c>
      <c r="I24" s="49">
        <f>SUM(H24/G24*100)</f>
        <v>100.14071294559099</v>
      </c>
      <c r="J24" s="50">
        <v>0</v>
      </c>
    </row>
    <row r="25" spans="1:10" ht="15.75" x14ac:dyDescent="0.25">
      <c r="A25" s="40"/>
      <c r="B25" s="35"/>
      <c r="C25" s="35" t="s">
        <v>41</v>
      </c>
      <c r="D25" s="35"/>
      <c r="E25" s="35"/>
      <c r="F25" s="46">
        <v>0</v>
      </c>
      <c r="G25" s="47">
        <v>0</v>
      </c>
      <c r="H25" s="48">
        <v>0</v>
      </c>
      <c r="I25" s="49" t="s">
        <v>17</v>
      </c>
      <c r="J25" s="50">
        <v>0</v>
      </c>
    </row>
    <row r="26" spans="1:10" ht="15.75" x14ac:dyDescent="0.25">
      <c r="A26" s="54" t="s">
        <v>42</v>
      </c>
      <c r="B26" s="55" t="s">
        <v>43</v>
      </c>
      <c r="C26" s="56"/>
      <c r="D26" s="56"/>
      <c r="E26" s="57"/>
      <c r="F26" s="58">
        <v>2000</v>
      </c>
      <c r="G26" s="59">
        <v>18000</v>
      </c>
      <c r="H26" s="60">
        <v>18484</v>
      </c>
      <c r="I26" s="61">
        <f t="shared" si="0"/>
        <v>102.6888888888889</v>
      </c>
      <c r="J26" s="62">
        <v>0</v>
      </c>
    </row>
    <row r="27" spans="1:10" ht="18.75" x14ac:dyDescent="0.3">
      <c r="A27" s="40"/>
      <c r="B27" s="63" t="s">
        <v>44</v>
      </c>
      <c r="C27" s="64"/>
      <c r="D27" s="64"/>
      <c r="E27" s="65"/>
      <c r="F27" s="66">
        <f>SUM(F28)</f>
        <v>19263675</v>
      </c>
      <c r="G27" s="67">
        <f>SUM(G28)</f>
        <v>21598719</v>
      </c>
      <c r="H27" s="67">
        <f>SUM(H28)</f>
        <v>21598719</v>
      </c>
      <c r="I27" s="67">
        <f t="shared" si="0"/>
        <v>100</v>
      </c>
      <c r="J27" s="68">
        <f>SUM(J28)</f>
        <v>0</v>
      </c>
    </row>
    <row r="28" spans="1:10" ht="15.75" x14ac:dyDescent="0.25">
      <c r="A28" s="69" t="s">
        <v>45</v>
      </c>
      <c r="B28" s="70" t="s">
        <v>46</v>
      </c>
      <c r="C28" s="71"/>
      <c r="D28" s="71"/>
      <c r="E28" s="72"/>
      <c r="F28" s="73">
        <f>SUM(F29:F34)</f>
        <v>19263675</v>
      </c>
      <c r="G28" s="74">
        <f>SUM(G29:G34)</f>
        <v>21598719</v>
      </c>
      <c r="H28" s="74">
        <f>SUM(H29:H34)</f>
        <v>21598719</v>
      </c>
      <c r="I28" s="75">
        <f t="shared" si="0"/>
        <v>100</v>
      </c>
      <c r="J28" s="76">
        <f>SUM(J29:J34)</f>
        <v>0</v>
      </c>
    </row>
    <row r="29" spans="1:10" ht="15.75" x14ac:dyDescent="0.25">
      <c r="A29" s="40" t="s">
        <v>47</v>
      </c>
      <c r="B29" s="77" t="s">
        <v>48</v>
      </c>
      <c r="C29" s="78"/>
      <c r="D29" s="78"/>
      <c r="E29" s="79"/>
      <c r="F29" s="36">
        <v>11425435</v>
      </c>
      <c r="G29" s="37">
        <v>11616251</v>
      </c>
      <c r="H29" s="37">
        <v>11616251</v>
      </c>
      <c r="I29" s="38">
        <f t="shared" si="0"/>
        <v>100</v>
      </c>
      <c r="J29" s="41">
        <v>0</v>
      </c>
    </row>
    <row r="30" spans="1:10" ht="15.75" x14ac:dyDescent="0.25">
      <c r="A30" s="40" t="s">
        <v>49</v>
      </c>
      <c r="B30" s="35" t="s">
        <v>50</v>
      </c>
      <c r="C30" s="35"/>
      <c r="D30" s="35"/>
      <c r="E30" s="35"/>
      <c r="F30" s="36">
        <v>0</v>
      </c>
      <c r="G30" s="37">
        <v>0</v>
      </c>
      <c r="H30" s="37">
        <v>0</v>
      </c>
      <c r="I30" s="38" t="s">
        <v>17</v>
      </c>
      <c r="J30" s="41">
        <v>0</v>
      </c>
    </row>
    <row r="31" spans="1:10" ht="15.75" x14ac:dyDescent="0.25">
      <c r="A31" s="40" t="s">
        <v>51</v>
      </c>
      <c r="B31" s="35" t="s">
        <v>52</v>
      </c>
      <c r="C31" s="35"/>
      <c r="D31" s="35"/>
      <c r="E31" s="35"/>
      <c r="F31" s="36">
        <v>6038240</v>
      </c>
      <c r="G31" s="37">
        <v>7577948</v>
      </c>
      <c r="H31" s="37">
        <v>7577948</v>
      </c>
      <c r="I31" s="38">
        <f t="shared" si="0"/>
        <v>100</v>
      </c>
      <c r="J31" s="41">
        <v>0</v>
      </c>
    </row>
    <row r="32" spans="1:10" ht="15.75" x14ac:dyDescent="0.25">
      <c r="A32" s="40" t="s">
        <v>53</v>
      </c>
      <c r="B32" s="35" t="s">
        <v>54</v>
      </c>
      <c r="C32" s="35"/>
      <c r="D32" s="35"/>
      <c r="E32" s="35"/>
      <c r="F32" s="36">
        <v>1800000</v>
      </c>
      <c r="G32" s="37">
        <v>1800000</v>
      </c>
      <c r="H32" s="37">
        <v>1800000</v>
      </c>
      <c r="I32" s="38">
        <f t="shared" si="0"/>
        <v>100</v>
      </c>
      <c r="J32" s="41">
        <v>0</v>
      </c>
    </row>
    <row r="33" spans="1:10" ht="15.75" x14ac:dyDescent="0.25">
      <c r="A33" s="40" t="s">
        <v>55</v>
      </c>
      <c r="B33" s="35" t="s">
        <v>56</v>
      </c>
      <c r="C33" s="35"/>
      <c r="D33" s="35"/>
      <c r="E33" s="35"/>
      <c r="F33" s="36">
        <v>0</v>
      </c>
      <c r="G33" s="37">
        <v>604520</v>
      </c>
      <c r="H33" s="37">
        <v>604520</v>
      </c>
      <c r="I33" s="38">
        <f>SUM(H33/G33*100)</f>
        <v>100</v>
      </c>
      <c r="J33" s="41">
        <v>0</v>
      </c>
    </row>
    <row r="34" spans="1:10" ht="15.75" x14ac:dyDescent="0.25">
      <c r="A34" s="40" t="s">
        <v>57</v>
      </c>
      <c r="B34" s="35" t="s">
        <v>58</v>
      </c>
      <c r="C34" s="35"/>
      <c r="D34" s="35"/>
      <c r="E34" s="35"/>
      <c r="F34" s="36">
        <v>0</v>
      </c>
      <c r="G34" s="37">
        <v>0</v>
      </c>
      <c r="H34" s="37">
        <v>0</v>
      </c>
      <c r="I34" s="38" t="s">
        <v>17</v>
      </c>
      <c r="J34" s="41">
        <v>0</v>
      </c>
    </row>
    <row r="35" spans="1:10" ht="18.75" x14ac:dyDescent="0.3">
      <c r="A35" s="40"/>
      <c r="B35" s="80" t="s">
        <v>59</v>
      </c>
      <c r="C35" s="80"/>
      <c r="D35" s="80"/>
      <c r="E35" s="80"/>
      <c r="F35" s="66">
        <f>SUM(F36:F38)</f>
        <v>217402</v>
      </c>
      <c r="G35" s="67">
        <f>SUM(G36:G38)</f>
        <v>233667</v>
      </c>
      <c r="H35" s="67">
        <f>SUM(H36:H38)</f>
        <v>233667</v>
      </c>
      <c r="I35" s="81">
        <f t="shared" ref="I35:I40" si="1">SUM(H35/G35*100)</f>
        <v>100</v>
      </c>
      <c r="J35" s="30">
        <f>SUM(J36:J38)</f>
        <v>0</v>
      </c>
    </row>
    <row r="36" spans="1:10" ht="15.75" x14ac:dyDescent="0.25">
      <c r="A36" s="82" t="s">
        <v>60</v>
      </c>
      <c r="B36" s="35" t="s">
        <v>61</v>
      </c>
      <c r="C36" s="35"/>
      <c r="D36" s="35"/>
      <c r="E36" s="35"/>
      <c r="F36" s="36">
        <v>217402</v>
      </c>
      <c r="G36" s="37">
        <v>233667</v>
      </c>
      <c r="H36" s="37">
        <v>233667</v>
      </c>
      <c r="I36" s="83">
        <f t="shared" si="1"/>
        <v>100</v>
      </c>
      <c r="J36" s="44">
        <v>0</v>
      </c>
    </row>
    <row r="37" spans="1:10" ht="15.75" x14ac:dyDescent="0.25">
      <c r="A37" s="82" t="s">
        <v>62</v>
      </c>
      <c r="B37" s="35" t="s">
        <v>63</v>
      </c>
      <c r="C37" s="35"/>
      <c r="D37" s="35"/>
      <c r="E37" s="35"/>
      <c r="F37" s="36">
        <v>0</v>
      </c>
      <c r="G37" s="37">
        <v>0</v>
      </c>
      <c r="H37" s="37">
        <v>0</v>
      </c>
      <c r="I37" s="83" t="s">
        <v>17</v>
      </c>
      <c r="J37" s="44">
        <v>0</v>
      </c>
    </row>
    <row r="38" spans="1:10" ht="15.75" x14ac:dyDescent="0.25">
      <c r="A38" s="82" t="s">
        <v>64</v>
      </c>
      <c r="B38" s="35" t="s">
        <v>65</v>
      </c>
      <c r="C38" s="35"/>
      <c r="D38" s="35"/>
      <c r="E38" s="35"/>
      <c r="F38" s="36">
        <v>0</v>
      </c>
      <c r="G38" s="37">
        <v>0</v>
      </c>
      <c r="H38" s="37">
        <v>0</v>
      </c>
      <c r="I38" s="38" t="s">
        <v>17</v>
      </c>
      <c r="J38" s="44">
        <v>0</v>
      </c>
    </row>
    <row r="39" spans="1:10" ht="18.75" x14ac:dyDescent="0.3">
      <c r="A39" s="84"/>
      <c r="B39" s="85" t="s">
        <v>66</v>
      </c>
      <c r="C39" s="85"/>
      <c r="D39" s="85"/>
      <c r="E39" s="85"/>
      <c r="F39" s="28">
        <f>SUM(F40:F43)</f>
        <v>4742703</v>
      </c>
      <c r="G39" s="28">
        <f>SUM(G40:G43)</f>
        <v>13979388</v>
      </c>
      <c r="H39" s="28">
        <f>SUM(H40:H43)</f>
        <v>13979388</v>
      </c>
      <c r="I39" s="29">
        <f t="shared" si="1"/>
        <v>100</v>
      </c>
      <c r="J39" s="30">
        <f>SUM(J40:J43)</f>
        <v>0</v>
      </c>
    </row>
    <row r="40" spans="1:10" ht="15.75" x14ac:dyDescent="0.25">
      <c r="A40" s="84" t="s">
        <v>67</v>
      </c>
      <c r="B40" s="86" t="s">
        <v>68</v>
      </c>
      <c r="C40" s="86"/>
      <c r="D40" s="86"/>
      <c r="E40" s="86"/>
      <c r="F40" s="37">
        <v>4742703</v>
      </c>
      <c r="G40" s="37">
        <v>7806118</v>
      </c>
      <c r="H40" s="37">
        <v>7806118</v>
      </c>
      <c r="I40" s="38">
        <f t="shared" si="1"/>
        <v>100</v>
      </c>
      <c r="J40" s="44">
        <v>0</v>
      </c>
    </row>
    <row r="41" spans="1:10" ht="15.75" x14ac:dyDescent="0.25">
      <c r="A41" s="84" t="s">
        <v>69</v>
      </c>
      <c r="B41" s="86" t="s">
        <v>70</v>
      </c>
      <c r="C41" s="86"/>
      <c r="D41" s="86"/>
      <c r="E41" s="86"/>
      <c r="F41" s="37">
        <v>0</v>
      </c>
      <c r="G41" s="37">
        <v>0</v>
      </c>
      <c r="H41" s="87">
        <v>0</v>
      </c>
      <c r="I41" s="38" t="s">
        <v>17</v>
      </c>
      <c r="J41" s="88">
        <v>0</v>
      </c>
    </row>
    <row r="42" spans="1:10" ht="15.75" x14ac:dyDescent="0.25">
      <c r="A42" s="84" t="s">
        <v>71</v>
      </c>
      <c r="B42" s="86" t="s">
        <v>72</v>
      </c>
      <c r="C42" s="86"/>
      <c r="D42" s="86"/>
      <c r="E42" s="86"/>
      <c r="F42" s="37">
        <v>0</v>
      </c>
      <c r="G42" s="37">
        <v>6173270</v>
      </c>
      <c r="H42" s="87">
        <v>6173270</v>
      </c>
      <c r="I42" s="38" t="s">
        <v>17</v>
      </c>
      <c r="J42" s="88">
        <v>0</v>
      </c>
    </row>
    <row r="43" spans="1:10" ht="15.75" x14ac:dyDescent="0.25">
      <c r="A43" s="84" t="s">
        <v>73</v>
      </c>
      <c r="B43" s="86" t="s">
        <v>74</v>
      </c>
      <c r="C43" s="86"/>
      <c r="D43" s="86"/>
      <c r="E43" s="86"/>
      <c r="F43" s="37">
        <v>0</v>
      </c>
      <c r="G43" s="37">
        <v>0</v>
      </c>
      <c r="H43" s="37">
        <v>0</v>
      </c>
      <c r="I43" s="38" t="s">
        <v>17</v>
      </c>
      <c r="J43" s="44">
        <v>0</v>
      </c>
    </row>
    <row r="44" spans="1:10" ht="18.75" x14ac:dyDescent="0.3">
      <c r="A44" s="84"/>
      <c r="B44" s="89" t="s">
        <v>75</v>
      </c>
      <c r="C44" s="89"/>
      <c r="D44" s="89"/>
      <c r="E44" s="89"/>
      <c r="F44" s="28">
        <f>SUM(F9+F27+F35+F39)</f>
        <v>30885980</v>
      </c>
      <c r="G44" s="28">
        <f>SUM(G9+G27+G35+G39)</f>
        <v>50019241</v>
      </c>
      <c r="H44" s="28">
        <f>SUM(H9+H27+H35+H39)</f>
        <v>50024968</v>
      </c>
      <c r="I44" s="29">
        <f>SUM(H44/G44*100)</f>
        <v>100.01144959396724</v>
      </c>
      <c r="J44" s="30">
        <f>SUM(J9+J27+J35+J39)</f>
        <v>255813</v>
      </c>
    </row>
    <row r="45" spans="1:10" ht="18.75" x14ac:dyDescent="0.3">
      <c r="A45" s="84"/>
      <c r="B45" s="90" t="s">
        <v>76</v>
      </c>
      <c r="C45" s="90"/>
      <c r="D45" s="90"/>
      <c r="E45" s="90"/>
      <c r="F45" s="28">
        <f>SUM(F46:F50)</f>
        <v>0</v>
      </c>
      <c r="G45" s="28">
        <f>SUM(G46:G50)</f>
        <v>690796</v>
      </c>
      <c r="H45" s="28">
        <f>SUM(H46:H50)</f>
        <v>690796</v>
      </c>
      <c r="I45" s="38" t="s">
        <v>17</v>
      </c>
      <c r="J45" s="30">
        <f>SUM(J46:J50)</f>
        <v>0</v>
      </c>
    </row>
    <row r="46" spans="1:10" ht="15.75" x14ac:dyDescent="0.25">
      <c r="A46" s="84" t="s">
        <v>77</v>
      </c>
      <c r="B46" s="86" t="s">
        <v>78</v>
      </c>
      <c r="C46" s="91"/>
      <c r="D46" s="91"/>
      <c r="E46" s="91"/>
      <c r="F46" s="92"/>
      <c r="G46" s="93"/>
      <c r="H46" s="93"/>
      <c r="I46" s="38"/>
      <c r="J46" s="94"/>
    </row>
    <row r="47" spans="1:10" ht="15.75" x14ac:dyDescent="0.25">
      <c r="A47" s="84" t="s">
        <v>79</v>
      </c>
      <c r="B47" s="86" t="s">
        <v>80</v>
      </c>
      <c r="C47" s="86"/>
      <c r="D47" s="86"/>
      <c r="E47" s="86"/>
      <c r="F47" s="92"/>
      <c r="G47" s="92"/>
      <c r="H47" s="92"/>
      <c r="I47" s="38"/>
      <c r="J47" s="41"/>
    </row>
    <row r="48" spans="1:10" ht="15.75" x14ac:dyDescent="0.25">
      <c r="A48" s="84" t="s">
        <v>81</v>
      </c>
      <c r="B48" s="86" t="s">
        <v>82</v>
      </c>
      <c r="C48" s="86"/>
      <c r="D48" s="86"/>
      <c r="E48" s="86"/>
      <c r="F48" s="92"/>
      <c r="G48" s="93"/>
      <c r="H48" s="95"/>
      <c r="I48" s="38"/>
      <c r="J48" s="96"/>
    </row>
    <row r="49" spans="1:10" ht="15.75" x14ac:dyDescent="0.25">
      <c r="A49" s="84" t="s">
        <v>83</v>
      </c>
      <c r="B49" s="86" t="s">
        <v>84</v>
      </c>
      <c r="C49" s="86"/>
      <c r="D49" s="86"/>
      <c r="E49" s="86"/>
      <c r="F49" s="92"/>
      <c r="G49" s="93"/>
      <c r="H49" s="95"/>
      <c r="I49" s="38"/>
      <c r="J49" s="96"/>
    </row>
    <row r="50" spans="1:10" ht="15.75" x14ac:dyDescent="0.25">
      <c r="A50" s="84" t="s">
        <v>85</v>
      </c>
      <c r="B50" s="86" t="s">
        <v>86</v>
      </c>
      <c r="C50" s="86"/>
      <c r="D50" s="86"/>
      <c r="E50" s="86"/>
      <c r="F50" s="92">
        <v>0</v>
      </c>
      <c r="G50" s="92">
        <v>690796</v>
      </c>
      <c r="H50" s="97">
        <v>690796</v>
      </c>
      <c r="I50" s="38" t="s">
        <v>17</v>
      </c>
      <c r="J50" s="98">
        <v>0</v>
      </c>
    </row>
    <row r="51" spans="1:10" ht="18.75" x14ac:dyDescent="0.3">
      <c r="A51" s="84"/>
      <c r="B51" s="99" t="s">
        <v>87</v>
      </c>
      <c r="C51" s="99"/>
      <c r="D51" s="99"/>
      <c r="E51" s="99"/>
      <c r="F51" s="28">
        <f>SUM(F52:F53)</f>
        <v>14431603</v>
      </c>
      <c r="G51" s="28">
        <f>SUM(G52:G53)</f>
        <v>14431603</v>
      </c>
      <c r="H51" s="28">
        <f>SUM(H52:H53)</f>
        <v>14431603</v>
      </c>
      <c r="I51" s="29">
        <f>SUM(H51/G51*100)</f>
        <v>100</v>
      </c>
      <c r="J51" s="30">
        <f>SUM(J52:J53)</f>
        <v>0</v>
      </c>
    </row>
    <row r="52" spans="1:10" x14ac:dyDescent="0.25">
      <c r="A52" s="84" t="s">
        <v>88</v>
      </c>
      <c r="B52" s="86" t="s">
        <v>89</v>
      </c>
      <c r="C52" s="86"/>
      <c r="D52" s="86"/>
      <c r="E52" s="86"/>
      <c r="F52" s="92">
        <v>14431603</v>
      </c>
      <c r="G52" s="92">
        <v>14431603</v>
      </c>
      <c r="H52" s="92">
        <v>14431603</v>
      </c>
      <c r="I52" s="100">
        <f>SUM(H52/G52*100)</f>
        <v>100</v>
      </c>
      <c r="J52" s="41">
        <v>0</v>
      </c>
    </row>
    <row r="53" spans="1:10" ht="15.75" x14ac:dyDescent="0.25">
      <c r="A53" s="84" t="s">
        <v>90</v>
      </c>
      <c r="B53" s="86" t="s">
        <v>91</v>
      </c>
      <c r="C53" s="86"/>
      <c r="D53" s="86"/>
      <c r="E53" s="86"/>
      <c r="F53" s="92"/>
      <c r="G53" s="92"/>
      <c r="H53" s="92"/>
      <c r="I53" s="101"/>
      <c r="J53" s="41"/>
    </row>
    <row r="54" spans="1:10" ht="22.5" x14ac:dyDescent="0.3">
      <c r="A54" s="84"/>
      <c r="B54" s="102" t="s">
        <v>92</v>
      </c>
      <c r="C54" s="102"/>
      <c r="D54" s="102"/>
      <c r="E54" s="102"/>
      <c r="F54" s="28">
        <f>SUM(F44+F45+F51)</f>
        <v>45317583</v>
      </c>
      <c r="G54" s="28">
        <f>SUM(G44+G45+G51)</f>
        <v>65141640</v>
      </c>
      <c r="H54" s="28">
        <f>SUM(H44+H45+H51)</f>
        <v>65147367</v>
      </c>
      <c r="I54" s="29">
        <f>SUM(H54/G54*100)</f>
        <v>100.00879161163274</v>
      </c>
      <c r="J54" s="30">
        <f>SUM(J44+J45+J51+J35)</f>
        <v>255813</v>
      </c>
    </row>
    <row r="55" spans="1:10" ht="16.5" thickBot="1" x14ac:dyDescent="0.3">
      <c r="A55" s="103"/>
      <c r="B55" s="104"/>
      <c r="C55" s="104"/>
      <c r="D55" s="104"/>
      <c r="E55" s="104"/>
      <c r="F55" s="105"/>
      <c r="G55" s="106"/>
      <c r="H55" s="106"/>
      <c r="I55" s="107"/>
      <c r="J55" s="108"/>
    </row>
    <row r="56" spans="1:10" ht="15.75" thickTop="1" x14ac:dyDescent="0.25">
      <c r="B56" s="109" t="s">
        <v>93</v>
      </c>
      <c r="C56" s="109"/>
      <c r="D56" s="109"/>
      <c r="E56" s="109"/>
      <c r="F56" s="109"/>
      <c r="G56" s="109"/>
      <c r="H56" s="109"/>
      <c r="I56" s="109"/>
    </row>
    <row r="58" spans="1:10" ht="15.75" thickBot="1" x14ac:dyDescent="0.3">
      <c r="I58" s="6" t="s">
        <v>3</v>
      </c>
    </row>
    <row r="59" spans="1:10" ht="15.75" thickTop="1" x14ac:dyDescent="0.25">
      <c r="A59" s="7" t="s">
        <v>4</v>
      </c>
      <c r="B59" s="8" t="s">
        <v>5</v>
      </c>
      <c r="C59" s="8"/>
      <c r="D59" s="8"/>
      <c r="E59" s="8"/>
      <c r="F59" s="9" t="s">
        <v>6</v>
      </c>
      <c r="G59" s="9" t="s">
        <v>7</v>
      </c>
      <c r="H59" s="9" t="s">
        <v>8</v>
      </c>
      <c r="I59" s="10" t="s">
        <v>9</v>
      </c>
      <c r="J59" s="11" t="s">
        <v>10</v>
      </c>
    </row>
    <row r="60" spans="1:10" x14ac:dyDescent="0.25">
      <c r="A60" s="12"/>
      <c r="B60" s="13"/>
      <c r="C60" s="13"/>
      <c r="D60" s="13"/>
      <c r="E60" s="13"/>
      <c r="F60" s="14"/>
      <c r="G60" s="14"/>
      <c r="H60" s="14"/>
      <c r="I60" s="15"/>
      <c r="J60" s="16"/>
    </row>
    <row r="61" spans="1:10" ht="20.25" x14ac:dyDescent="0.3">
      <c r="A61" s="110"/>
      <c r="B61" s="111" t="s">
        <v>94</v>
      </c>
      <c r="C61" s="18"/>
      <c r="D61" s="18"/>
      <c r="E61" s="19"/>
      <c r="F61" s="21"/>
      <c r="G61" s="21"/>
      <c r="H61" s="112"/>
      <c r="I61" s="113"/>
      <c r="J61" s="114"/>
    </row>
    <row r="62" spans="1:10" ht="18.75" x14ac:dyDescent="0.3">
      <c r="A62" s="115"/>
      <c r="B62" s="27" t="s">
        <v>95</v>
      </c>
      <c r="C62" s="27"/>
      <c r="D62" s="27"/>
      <c r="E62" s="27"/>
      <c r="F62" s="28">
        <f>SUM(F63:F68)</f>
        <v>35533545</v>
      </c>
      <c r="G62" s="28">
        <f>SUM(G63:G68)</f>
        <v>37247035</v>
      </c>
      <c r="H62" s="28">
        <f>SUM(H63:H68)</f>
        <v>36995076</v>
      </c>
      <c r="I62" s="29">
        <f>SUM(H62/G62*100)</f>
        <v>99.323546156090003</v>
      </c>
      <c r="J62" s="30">
        <f>SUM(J63:J68)</f>
        <v>255813</v>
      </c>
    </row>
    <row r="63" spans="1:10" ht="15.75" x14ac:dyDescent="0.25">
      <c r="A63" s="116" t="s">
        <v>96</v>
      </c>
      <c r="B63" s="117" t="s">
        <v>97</v>
      </c>
      <c r="C63" s="118"/>
      <c r="D63" s="118"/>
      <c r="E63" s="119"/>
      <c r="F63" s="36">
        <v>12957373</v>
      </c>
      <c r="G63" s="37">
        <v>14196525</v>
      </c>
      <c r="H63" s="37">
        <v>14186336</v>
      </c>
      <c r="I63" s="38">
        <f>SUM(H63/G63*100)</f>
        <v>99.928228915174671</v>
      </c>
      <c r="J63" s="44">
        <v>0</v>
      </c>
    </row>
    <row r="64" spans="1:10" x14ac:dyDescent="0.25">
      <c r="A64" s="116" t="s">
        <v>98</v>
      </c>
      <c r="B64" s="120" t="s">
        <v>99</v>
      </c>
      <c r="C64" s="121"/>
      <c r="D64" s="121"/>
      <c r="E64" s="122"/>
      <c r="F64" s="123">
        <v>2240345</v>
      </c>
      <c r="G64" s="124">
        <v>2332919</v>
      </c>
      <c r="H64" s="124">
        <v>2292135</v>
      </c>
      <c r="I64" s="125">
        <f>SUM(H64/G64*100)</f>
        <v>98.251803856027578</v>
      </c>
      <c r="J64" s="126">
        <v>0</v>
      </c>
    </row>
    <row r="65" spans="1:10" x14ac:dyDescent="0.25">
      <c r="A65" s="127"/>
      <c r="B65" s="128" t="s">
        <v>100</v>
      </c>
      <c r="C65" s="129"/>
      <c r="D65" s="129"/>
      <c r="E65" s="130"/>
      <c r="F65" s="123"/>
      <c r="G65" s="124"/>
      <c r="H65" s="124"/>
      <c r="I65" s="131"/>
      <c r="J65" s="126"/>
    </row>
    <row r="66" spans="1:10" ht="15.75" x14ac:dyDescent="0.25">
      <c r="A66" s="132" t="s">
        <v>101</v>
      </c>
      <c r="B66" s="117" t="s">
        <v>102</v>
      </c>
      <c r="C66" s="118"/>
      <c r="D66" s="118"/>
      <c r="E66" s="119"/>
      <c r="F66" s="36">
        <v>15825179</v>
      </c>
      <c r="G66" s="37">
        <v>17211943</v>
      </c>
      <c r="H66" s="37">
        <v>17011116</v>
      </c>
      <c r="I66" s="38">
        <f t="shared" ref="I66:I76" si="2">SUM(H66/G66*100)</f>
        <v>98.833211334711024</v>
      </c>
      <c r="J66" s="44">
        <v>0</v>
      </c>
    </row>
    <row r="67" spans="1:10" ht="15.75" x14ac:dyDescent="0.25">
      <c r="A67" s="132" t="s">
        <v>103</v>
      </c>
      <c r="B67" s="133" t="s">
        <v>104</v>
      </c>
      <c r="C67" s="133"/>
      <c r="D67" s="133"/>
      <c r="E67" s="133"/>
      <c r="F67" s="37">
        <v>780000</v>
      </c>
      <c r="G67" s="37">
        <v>724000</v>
      </c>
      <c r="H67" s="37">
        <v>724000</v>
      </c>
      <c r="I67" s="38">
        <f t="shared" si="2"/>
        <v>100</v>
      </c>
      <c r="J67" s="44">
        <v>0</v>
      </c>
    </row>
    <row r="68" spans="1:10" ht="15.75" x14ac:dyDescent="0.25">
      <c r="A68" s="132" t="s">
        <v>105</v>
      </c>
      <c r="B68" s="134" t="s">
        <v>106</v>
      </c>
      <c r="C68" s="134"/>
      <c r="D68" s="134"/>
      <c r="E68" s="134"/>
      <c r="F68" s="37">
        <f>SUM(F69:F71)</f>
        <v>3730648</v>
      </c>
      <c r="G68" s="37">
        <f>SUM(G69:G71)</f>
        <v>2781648</v>
      </c>
      <c r="H68" s="37">
        <f>SUM(H69:H71)</f>
        <v>2781489</v>
      </c>
      <c r="I68" s="38">
        <f t="shared" si="2"/>
        <v>99.994283964038587</v>
      </c>
      <c r="J68" s="44">
        <f>SUM(J69:J71)</f>
        <v>255813</v>
      </c>
    </row>
    <row r="69" spans="1:10" ht="15.75" x14ac:dyDescent="0.25">
      <c r="A69" s="135"/>
      <c r="B69" s="136" t="s">
        <v>107</v>
      </c>
      <c r="C69" s="136"/>
      <c r="D69" s="136"/>
      <c r="E69" s="136"/>
      <c r="F69" s="47">
        <v>3033648</v>
      </c>
      <c r="G69" s="48">
        <v>2751648</v>
      </c>
      <c r="H69" s="48">
        <v>2751489</v>
      </c>
      <c r="I69" s="49">
        <f t="shared" si="2"/>
        <v>99.994221644628965</v>
      </c>
      <c r="J69" s="137">
        <v>225813</v>
      </c>
    </row>
    <row r="70" spans="1:10" ht="15.75" x14ac:dyDescent="0.25">
      <c r="A70" s="135"/>
      <c r="B70" s="136" t="s">
        <v>108</v>
      </c>
      <c r="C70" s="136"/>
      <c r="D70" s="136"/>
      <c r="E70" s="136"/>
      <c r="F70" s="47">
        <v>697000</v>
      </c>
      <c r="G70" s="48">
        <v>30000</v>
      </c>
      <c r="H70" s="48">
        <v>30000</v>
      </c>
      <c r="I70" s="49">
        <f t="shared" si="2"/>
        <v>100</v>
      </c>
      <c r="J70" s="137">
        <v>30000</v>
      </c>
    </row>
    <row r="71" spans="1:10" ht="15.75" x14ac:dyDescent="0.25">
      <c r="A71" s="135"/>
      <c r="B71" s="136" t="s">
        <v>109</v>
      </c>
      <c r="C71" s="136"/>
      <c r="D71" s="136"/>
      <c r="E71" s="136"/>
      <c r="F71" s="47">
        <v>0</v>
      </c>
      <c r="G71" s="48">
        <v>0</v>
      </c>
      <c r="H71" s="48">
        <v>0</v>
      </c>
      <c r="I71" s="49" t="s">
        <v>17</v>
      </c>
      <c r="J71" s="137">
        <v>0</v>
      </c>
    </row>
    <row r="72" spans="1:10" ht="15.75" x14ac:dyDescent="0.25">
      <c r="A72" s="135" t="s">
        <v>69</v>
      </c>
      <c r="B72" s="35" t="s">
        <v>110</v>
      </c>
      <c r="C72" s="35"/>
      <c r="D72" s="35"/>
      <c r="E72" s="35"/>
      <c r="F72" s="138"/>
      <c r="G72" s="92"/>
      <c r="H72" s="92"/>
      <c r="I72" s="49" t="e">
        <f t="shared" si="2"/>
        <v>#DIV/0!</v>
      </c>
      <c r="J72" s="41"/>
    </row>
    <row r="73" spans="1:10" ht="15.75" x14ac:dyDescent="0.25">
      <c r="A73" s="135" t="s">
        <v>67</v>
      </c>
      <c r="B73" s="35" t="s">
        <v>111</v>
      </c>
      <c r="C73" s="35"/>
      <c r="D73" s="35"/>
      <c r="E73" s="35"/>
      <c r="F73" s="138"/>
      <c r="G73" s="92"/>
      <c r="H73" s="92"/>
      <c r="I73" s="49" t="e">
        <f t="shared" si="2"/>
        <v>#DIV/0!</v>
      </c>
      <c r="J73" s="41"/>
    </row>
    <row r="74" spans="1:10" ht="18.75" x14ac:dyDescent="0.3">
      <c r="A74" s="135"/>
      <c r="B74" s="80" t="s">
        <v>112</v>
      </c>
      <c r="C74" s="80"/>
      <c r="D74" s="80"/>
      <c r="E74" s="80"/>
      <c r="F74" s="33">
        <f>SUM(F75:F79)</f>
        <v>2299300</v>
      </c>
      <c r="G74" s="28">
        <f>SUM(G75:G79)</f>
        <v>9734282</v>
      </c>
      <c r="H74" s="28">
        <f>SUM(H75:H79)</f>
        <v>5655039</v>
      </c>
      <c r="I74" s="29">
        <f t="shared" si="2"/>
        <v>58.094053572723702</v>
      </c>
      <c r="J74" s="30">
        <f>SUM(J75:J79)</f>
        <v>0</v>
      </c>
    </row>
    <row r="75" spans="1:10" ht="15.75" x14ac:dyDescent="0.25">
      <c r="A75" s="139" t="s">
        <v>113</v>
      </c>
      <c r="B75" s="133" t="s">
        <v>114</v>
      </c>
      <c r="C75" s="133"/>
      <c r="D75" s="133"/>
      <c r="E75" s="133"/>
      <c r="F75" s="37">
        <v>2019300</v>
      </c>
      <c r="G75" s="37">
        <v>5084055</v>
      </c>
      <c r="H75" s="37">
        <v>1004812</v>
      </c>
      <c r="I75" s="38">
        <f t="shared" si="2"/>
        <v>19.76398760438272</v>
      </c>
      <c r="J75" s="44">
        <v>0</v>
      </c>
    </row>
    <row r="76" spans="1:10" ht="15.75" x14ac:dyDescent="0.25">
      <c r="A76" s="139" t="s">
        <v>115</v>
      </c>
      <c r="B76" s="86" t="s">
        <v>116</v>
      </c>
      <c r="C76" s="86"/>
      <c r="D76" s="86"/>
      <c r="E76" s="86"/>
      <c r="F76" s="37">
        <v>0</v>
      </c>
      <c r="G76" s="37">
        <v>4370227</v>
      </c>
      <c r="H76" s="87">
        <v>4370227</v>
      </c>
      <c r="I76" s="38">
        <f t="shared" si="2"/>
        <v>100</v>
      </c>
      <c r="J76" s="88">
        <v>0</v>
      </c>
    </row>
    <row r="77" spans="1:10" ht="15.75" x14ac:dyDescent="0.25">
      <c r="A77" s="139" t="s">
        <v>117</v>
      </c>
      <c r="B77" s="86" t="s">
        <v>118</v>
      </c>
      <c r="C77" s="86"/>
      <c r="D77" s="86"/>
      <c r="E77" s="86"/>
      <c r="F77" s="37">
        <v>0</v>
      </c>
      <c r="G77" s="37">
        <v>0</v>
      </c>
      <c r="H77" s="87">
        <v>0</v>
      </c>
      <c r="I77" s="49" t="s">
        <v>17</v>
      </c>
      <c r="J77" s="88">
        <v>0</v>
      </c>
    </row>
    <row r="78" spans="1:10" ht="15.75" x14ac:dyDescent="0.25">
      <c r="A78" s="139" t="s">
        <v>119</v>
      </c>
      <c r="B78" s="86" t="s">
        <v>120</v>
      </c>
      <c r="C78" s="86"/>
      <c r="D78" s="86"/>
      <c r="E78" s="86"/>
      <c r="F78" s="37">
        <v>0</v>
      </c>
      <c r="G78" s="37">
        <v>0</v>
      </c>
      <c r="H78" s="87">
        <v>0</v>
      </c>
      <c r="I78" s="49" t="s">
        <v>17</v>
      </c>
      <c r="J78" s="88">
        <v>0</v>
      </c>
    </row>
    <row r="79" spans="1:10" ht="15.75" x14ac:dyDescent="0.25">
      <c r="A79" s="139" t="s">
        <v>121</v>
      </c>
      <c r="B79" s="86" t="s">
        <v>122</v>
      </c>
      <c r="C79" s="86"/>
      <c r="D79" s="86"/>
      <c r="E79" s="86"/>
      <c r="F79" s="37">
        <f>SUM(F80:F81)</f>
        <v>280000</v>
      </c>
      <c r="G79" s="37">
        <f>SUM(G80:G81)</f>
        <v>280000</v>
      </c>
      <c r="H79" s="37">
        <f>SUM(H80:H81)</f>
        <v>280000</v>
      </c>
      <c r="I79" s="38">
        <f>SUM(H79/G79*100)</f>
        <v>100</v>
      </c>
      <c r="J79" s="44">
        <f>SUM(J80:J81)</f>
        <v>0</v>
      </c>
    </row>
    <row r="80" spans="1:10" ht="15.75" x14ac:dyDescent="0.25">
      <c r="A80" s="139"/>
      <c r="B80" s="140" t="s">
        <v>123</v>
      </c>
      <c r="C80" s="140"/>
      <c r="D80" s="140"/>
      <c r="E80" s="140"/>
      <c r="F80" s="48">
        <v>280000</v>
      </c>
      <c r="G80" s="48">
        <v>280000</v>
      </c>
      <c r="H80" s="48">
        <v>280000</v>
      </c>
      <c r="I80" s="49">
        <f>SUM(H80/G80*100)</f>
        <v>100</v>
      </c>
      <c r="J80" s="137">
        <v>0</v>
      </c>
    </row>
    <row r="81" spans="1:10" ht="15.75" x14ac:dyDescent="0.25">
      <c r="A81" s="139"/>
      <c r="B81" s="140" t="s">
        <v>124</v>
      </c>
      <c r="C81" s="140"/>
      <c r="D81" s="140"/>
      <c r="E81" s="140"/>
      <c r="F81" s="48">
        <v>0</v>
      </c>
      <c r="G81" s="48">
        <v>0</v>
      </c>
      <c r="H81" s="141">
        <v>0</v>
      </c>
      <c r="I81" s="49" t="s">
        <v>17</v>
      </c>
      <c r="J81" s="142">
        <v>0</v>
      </c>
    </row>
    <row r="82" spans="1:10" ht="18.75" x14ac:dyDescent="0.3">
      <c r="A82" s="139"/>
      <c r="B82" s="89" t="s">
        <v>125</v>
      </c>
      <c r="C82" s="89"/>
      <c r="D82" s="89"/>
      <c r="E82" s="89"/>
      <c r="F82" s="28">
        <f>SUM(F62+F74)</f>
        <v>37832845</v>
      </c>
      <c r="G82" s="28">
        <f>SUM(G62+G74)</f>
        <v>46981317</v>
      </c>
      <c r="H82" s="28">
        <f>SUM(H62+H74)</f>
        <v>42650115</v>
      </c>
      <c r="I82" s="29">
        <f>SUM(H82/G82*100)</f>
        <v>90.781011949920426</v>
      </c>
      <c r="J82" s="30">
        <f>SUM(J62+J74)</f>
        <v>255813</v>
      </c>
    </row>
    <row r="83" spans="1:10" ht="16.5" x14ac:dyDescent="0.25">
      <c r="A83" s="139"/>
      <c r="B83" s="99" t="s">
        <v>126</v>
      </c>
      <c r="C83" s="99"/>
      <c r="D83" s="99"/>
      <c r="E83" s="99"/>
      <c r="F83" s="143">
        <f>SUM(F84:F88)</f>
        <v>770547</v>
      </c>
      <c r="G83" s="143">
        <f>SUM(G84:G88)</f>
        <v>770547</v>
      </c>
      <c r="H83" s="143">
        <f>SUM(H84:H88)</f>
        <v>770547</v>
      </c>
      <c r="I83" s="101">
        <f>SUM(H83/G83*100)</f>
        <v>100</v>
      </c>
      <c r="J83" s="39">
        <f>SUM(J84:J88)</f>
        <v>0</v>
      </c>
    </row>
    <row r="84" spans="1:10" ht="15.75" x14ac:dyDescent="0.25">
      <c r="A84" s="139" t="s">
        <v>127</v>
      </c>
      <c r="B84" s="86" t="s">
        <v>128</v>
      </c>
      <c r="C84" s="86"/>
      <c r="D84" s="86"/>
      <c r="E84" s="86"/>
      <c r="F84" s="37"/>
      <c r="G84" s="37"/>
      <c r="H84" s="37"/>
      <c r="I84" s="38"/>
      <c r="J84" s="44"/>
    </row>
    <row r="85" spans="1:10" ht="15.75" x14ac:dyDescent="0.25">
      <c r="A85" s="139" t="s">
        <v>129</v>
      </c>
      <c r="B85" s="86" t="s">
        <v>130</v>
      </c>
      <c r="C85" s="86"/>
      <c r="D85" s="86"/>
      <c r="E85" s="86"/>
      <c r="F85" s="37"/>
      <c r="G85" s="37"/>
      <c r="H85" s="37"/>
      <c r="I85" s="38"/>
      <c r="J85" s="44"/>
    </row>
    <row r="86" spans="1:10" ht="15.75" x14ac:dyDescent="0.25">
      <c r="A86" s="139" t="s">
        <v>131</v>
      </c>
      <c r="B86" s="86" t="s">
        <v>132</v>
      </c>
      <c r="C86" s="86"/>
      <c r="D86" s="86"/>
      <c r="E86" s="86"/>
      <c r="F86" s="37"/>
      <c r="G86" s="37"/>
      <c r="H86" s="37"/>
      <c r="I86" s="38"/>
      <c r="J86" s="44"/>
    </row>
    <row r="87" spans="1:10" ht="15.75" x14ac:dyDescent="0.25">
      <c r="A87" s="139" t="s">
        <v>133</v>
      </c>
      <c r="B87" s="86" t="s">
        <v>134</v>
      </c>
      <c r="C87" s="86"/>
      <c r="D87" s="86"/>
      <c r="E87" s="86"/>
      <c r="F87" s="37"/>
      <c r="G87" s="37"/>
      <c r="H87" s="37"/>
      <c r="I87" s="38"/>
      <c r="J87" s="44"/>
    </row>
    <row r="88" spans="1:10" ht="15.75" x14ac:dyDescent="0.25">
      <c r="A88" s="139" t="s">
        <v>135</v>
      </c>
      <c r="B88" s="86" t="s">
        <v>136</v>
      </c>
      <c r="C88" s="86"/>
      <c r="D88" s="86"/>
      <c r="E88" s="86"/>
      <c r="F88" s="37">
        <v>770547</v>
      </c>
      <c r="G88" s="37">
        <v>770547</v>
      </c>
      <c r="H88" s="37">
        <v>770547</v>
      </c>
      <c r="I88" s="38">
        <f>SUM(H88/G88*100)</f>
        <v>100</v>
      </c>
      <c r="J88" s="44"/>
    </row>
    <row r="89" spans="1:10" ht="18.75" x14ac:dyDescent="0.3">
      <c r="A89" s="139"/>
      <c r="B89" s="99" t="s">
        <v>137</v>
      </c>
      <c r="C89" s="99"/>
      <c r="D89" s="99"/>
      <c r="E89" s="99"/>
      <c r="F89" s="28">
        <f>SUM(F90:F91)</f>
        <v>6714191</v>
      </c>
      <c r="G89" s="28">
        <f>SUM(G90:G91)</f>
        <v>17389776</v>
      </c>
      <c r="H89" s="28">
        <f>SUM(H90:H91)</f>
        <v>0</v>
      </c>
      <c r="I89" s="29">
        <f>SUM(H89/G89*100)</f>
        <v>0</v>
      </c>
      <c r="J89" s="30">
        <f>SUM(J90:J91)</f>
        <v>0</v>
      </c>
    </row>
    <row r="90" spans="1:10" ht="15.75" x14ac:dyDescent="0.25">
      <c r="A90" s="139" t="s">
        <v>138</v>
      </c>
      <c r="B90" s="86" t="s">
        <v>139</v>
      </c>
      <c r="C90" s="86"/>
      <c r="D90" s="86"/>
      <c r="E90" s="86"/>
      <c r="F90" s="37">
        <v>6714191</v>
      </c>
      <c r="G90" s="37">
        <v>17389776</v>
      </c>
      <c r="H90" s="37">
        <v>0</v>
      </c>
      <c r="I90" s="49">
        <v>0</v>
      </c>
      <c r="J90" s="44">
        <v>0</v>
      </c>
    </row>
    <row r="91" spans="1:10" ht="15.75" x14ac:dyDescent="0.25">
      <c r="A91" s="139" t="s">
        <v>140</v>
      </c>
      <c r="B91" s="86" t="s">
        <v>141</v>
      </c>
      <c r="C91" s="86"/>
      <c r="D91" s="86"/>
      <c r="E91" s="86"/>
      <c r="F91" s="37"/>
      <c r="G91" s="37"/>
      <c r="H91" s="37"/>
      <c r="I91" s="49"/>
      <c r="J91" s="44"/>
    </row>
    <row r="92" spans="1:10" ht="20.25" x14ac:dyDescent="0.3">
      <c r="A92" s="139"/>
      <c r="B92" s="144" t="s">
        <v>142</v>
      </c>
      <c r="C92" s="144"/>
      <c r="D92" s="144"/>
      <c r="E92" s="144"/>
      <c r="F92" s="28">
        <f>SUM(F82+F83+F89)</f>
        <v>45317583</v>
      </c>
      <c r="G92" s="28">
        <f>SUM(G82+G83+G89)</f>
        <v>65141640</v>
      </c>
      <c r="H92" s="28">
        <f>SUM(H82+H83+H89)</f>
        <v>43420662</v>
      </c>
      <c r="I92" s="29">
        <f>SUM(H92/G92*100)</f>
        <v>66.655770410447147</v>
      </c>
      <c r="J92" s="30">
        <f>SUM(J82+J83+J89)</f>
        <v>255813</v>
      </c>
    </row>
    <row r="93" spans="1:10" ht="19.5" thickBot="1" x14ac:dyDescent="0.35">
      <c r="A93" s="145"/>
      <c r="B93" s="146" t="s">
        <v>143</v>
      </c>
      <c r="C93" s="146"/>
      <c r="D93" s="146"/>
      <c r="E93" s="146"/>
      <c r="F93" s="147">
        <v>6</v>
      </c>
      <c r="G93" s="147">
        <v>6</v>
      </c>
      <c r="H93" s="147">
        <v>6</v>
      </c>
      <c r="I93" s="148"/>
      <c r="J93" s="149"/>
    </row>
    <row r="94" spans="1:10" ht="15.75" thickTop="1" x14ac:dyDescent="0.25">
      <c r="A94" s="150"/>
      <c r="E94" s="151"/>
      <c r="F94" s="151"/>
      <c r="G94" s="151"/>
    </row>
  </sheetData>
  <mergeCells count="105">
    <mergeCell ref="B89:E89"/>
    <mergeCell ref="B90:E90"/>
    <mergeCell ref="B91:E91"/>
    <mergeCell ref="B92:E92"/>
    <mergeCell ref="B93:E93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J59:J60"/>
    <mergeCell ref="B61:E61"/>
    <mergeCell ref="B62:E62"/>
    <mergeCell ref="B63:E63"/>
    <mergeCell ref="B64:E64"/>
    <mergeCell ref="F64:F65"/>
    <mergeCell ref="G64:G65"/>
    <mergeCell ref="H64:H65"/>
    <mergeCell ref="I64:I65"/>
    <mergeCell ref="J64:J65"/>
    <mergeCell ref="B56:I56"/>
    <mergeCell ref="A59:A60"/>
    <mergeCell ref="B59:E60"/>
    <mergeCell ref="F59:F60"/>
    <mergeCell ref="G59:G60"/>
    <mergeCell ref="H59:H60"/>
    <mergeCell ref="I59:I60"/>
    <mergeCell ref="B50:E50"/>
    <mergeCell ref="B51:E51"/>
    <mergeCell ref="B52:E52"/>
    <mergeCell ref="B53:E53"/>
    <mergeCell ref="B54:E54"/>
    <mergeCell ref="B55:E55"/>
    <mergeCell ref="B44:E44"/>
    <mergeCell ref="B45:E45"/>
    <mergeCell ref="B46:E46"/>
    <mergeCell ref="B47:E47"/>
    <mergeCell ref="B48:E48"/>
    <mergeCell ref="B49:E49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C19:E19"/>
    <mergeCell ref="B20:E20"/>
    <mergeCell ref="C21:E21"/>
    <mergeCell ref="B22:E22"/>
    <mergeCell ref="B23:E23"/>
    <mergeCell ref="B24:B25"/>
    <mergeCell ref="C24:E24"/>
    <mergeCell ref="C25:E25"/>
    <mergeCell ref="B13:E13"/>
    <mergeCell ref="B14:E14"/>
    <mergeCell ref="B15:E15"/>
    <mergeCell ref="B16:E16"/>
    <mergeCell ref="B17:E17"/>
    <mergeCell ref="B18:E18"/>
    <mergeCell ref="J6:J7"/>
    <mergeCell ref="B8:E8"/>
    <mergeCell ref="B9:E9"/>
    <mergeCell ref="B10:E10"/>
    <mergeCell ref="B11:E11"/>
    <mergeCell ref="B12:E12"/>
    <mergeCell ref="E1:I1"/>
    <mergeCell ref="A3:I3"/>
    <mergeCell ref="A4:I4"/>
    <mergeCell ref="A6:A7"/>
    <mergeCell ref="B6:E7"/>
    <mergeCell ref="F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2020-07-17T10:31:52Z</dcterms:created>
  <dcterms:modified xsi:type="dcterms:W3CDTF">2020-07-17T10:32:33Z</dcterms:modified>
</cp:coreProperties>
</file>