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ITKARSAG\2017. évi költségvetés III. negyedéves korrekció_11_03\Elfogadott rendelet\"/>
    </mc:Choice>
  </mc:AlternateContent>
  <bookViews>
    <workbookView xWindow="0" yWindow="0" windowWidth="15345" windowHeight="6135"/>
  </bookViews>
  <sheets>
    <sheet name="Felújítás korrekció" sheetId="8" r:id="rId1"/>
  </sheets>
  <definedNames>
    <definedName name="_xlnm.Print_Titles" localSheetId="0">'Felújítás korrekció'!$5:$14</definedName>
    <definedName name="_xlnm.Print_Area" localSheetId="0">'Felújítás korrekció'!$A$1:$L$99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8" l="1"/>
  <c r="L97" i="8" l="1"/>
  <c r="K97" i="8"/>
  <c r="L86" i="8"/>
  <c r="K86" i="8"/>
  <c r="L72" i="8"/>
  <c r="K72" i="8"/>
  <c r="J95" i="8"/>
  <c r="J90" i="8"/>
  <c r="J84" i="8"/>
  <c r="J82" i="8"/>
  <c r="J80" i="8"/>
  <c r="J78" i="8"/>
  <c r="J76" i="8"/>
  <c r="J70" i="8"/>
  <c r="J66" i="8"/>
  <c r="J62" i="8"/>
  <c r="K56" i="8"/>
  <c r="L56" i="8"/>
  <c r="J54" i="8"/>
  <c r="J52" i="8"/>
  <c r="L48" i="8"/>
  <c r="L92" i="8" s="1"/>
  <c r="K48" i="8"/>
  <c r="K92" i="8" s="1"/>
  <c r="K98" i="8" s="1"/>
  <c r="E48" i="8"/>
  <c r="J22" i="8"/>
  <c r="J24" i="8"/>
  <c r="J25" i="8"/>
  <c r="J26" i="8"/>
  <c r="J30" i="8"/>
  <c r="J32" i="8"/>
  <c r="J34" i="8"/>
  <c r="J38" i="8"/>
  <c r="J44" i="8"/>
  <c r="J46" i="8"/>
  <c r="J18" i="8"/>
  <c r="L98" i="8" l="1"/>
  <c r="I97" i="8"/>
  <c r="D97" i="8"/>
  <c r="J97" i="8"/>
  <c r="I86" i="8"/>
  <c r="D86" i="8"/>
  <c r="I72" i="8"/>
  <c r="D72" i="8"/>
  <c r="I56" i="8"/>
  <c r="D56" i="8"/>
  <c r="D42" i="8"/>
  <c r="J42" i="8" s="1"/>
  <c r="D40" i="8"/>
  <c r="J40" i="8" s="1"/>
  <c r="D36" i="8"/>
  <c r="J36" i="8" s="1"/>
  <c r="I48" i="8"/>
  <c r="D28" i="8"/>
  <c r="J28" i="8" s="1"/>
  <c r="D20" i="8"/>
  <c r="J20" i="8" s="1"/>
  <c r="J56" i="8" l="1"/>
  <c r="I92" i="8"/>
  <c r="I98" i="8" s="1"/>
  <c r="D48" i="8"/>
  <c r="D92" i="8" s="1"/>
  <c r="D98" i="8" s="1"/>
  <c r="J72" i="8"/>
  <c r="J86" i="8"/>
  <c r="J48" i="8"/>
  <c r="J92" i="8" l="1"/>
  <c r="J98" i="8" s="1"/>
</calcChain>
</file>

<file path=xl/sharedStrings.xml><?xml version="1.0" encoding="utf-8"?>
<sst xmlns="http://schemas.openxmlformats.org/spreadsheetml/2006/main" count="115" uniqueCount="100">
  <si>
    <t>Megnevezés</t>
  </si>
  <si>
    <t>03201001</t>
  </si>
  <si>
    <t>03201004</t>
  </si>
  <si>
    <t>03201008</t>
  </si>
  <si>
    <t>03201009</t>
  </si>
  <si>
    <t>03201011</t>
  </si>
  <si>
    <t>03201013</t>
  </si>
  <si>
    <t>03201014</t>
  </si>
  <si>
    <t>03201015</t>
  </si>
  <si>
    <t>03201016</t>
  </si>
  <si>
    <t>03201017</t>
  </si>
  <si>
    <t>03201018</t>
  </si>
  <si>
    <t>03201019</t>
  </si>
  <si>
    <t>03201021</t>
  </si>
  <si>
    <t>03201024</t>
  </si>
  <si>
    <t>05201002</t>
  </si>
  <si>
    <t>05201004</t>
  </si>
  <si>
    <t>06201001</t>
  </si>
  <si>
    <t>06201104</t>
  </si>
  <si>
    <t>06201185</t>
  </si>
  <si>
    <t>07201004</t>
  </si>
  <si>
    <t>07201007</t>
  </si>
  <si>
    <t>07201008</t>
  </si>
  <si>
    <t>07201009</t>
  </si>
  <si>
    <t>Ft-ban</t>
  </si>
  <si>
    <t>A</t>
  </si>
  <si>
    <t>B</t>
  </si>
  <si>
    <t>C</t>
  </si>
  <si>
    <t>D</t>
  </si>
  <si>
    <t>E</t>
  </si>
  <si>
    <t>F</t>
  </si>
  <si>
    <t>G</t>
  </si>
  <si>
    <t>Feladat</t>
  </si>
  <si>
    <t>ügylet</t>
  </si>
  <si>
    <t>Módosított</t>
  </si>
  <si>
    <t>kódja</t>
  </si>
  <si>
    <t>Működés</t>
  </si>
  <si>
    <t>Összesen</t>
  </si>
  <si>
    <t xml:space="preserve">     </t>
  </si>
  <si>
    <t>VAGYONGAZDÁLKODÁSI FUNKCIÓ</t>
  </si>
  <si>
    <t>SZOCIÁLIS FUNKCIÓ</t>
  </si>
  <si>
    <t>OKTATÁSI FUNKCIÓ</t>
  </si>
  <si>
    <t xml:space="preserve"> - Óvodák:</t>
  </si>
  <si>
    <t xml:space="preserve">    </t>
  </si>
  <si>
    <t>KULTURÁLIS FUNKCIÓ</t>
  </si>
  <si>
    <t>H</t>
  </si>
  <si>
    <t>I</t>
  </si>
  <si>
    <t>J</t>
  </si>
  <si>
    <t>K</t>
  </si>
  <si>
    <t>Felújítás</t>
  </si>
  <si>
    <t xml:space="preserve"> - Hatóságok (B-A-Z Megyei  Kormányhivatal Népegészségügyi Szakigazgatási Szerve, Nemzeti Élelmiszerbiztonsági Hivatal, Katsztrófavédelem, stb.) által feltárt hiányosságok megszüntetése</t>
  </si>
  <si>
    <t xml:space="preserve"> - Intézményi konyhai berendezések felújítása</t>
  </si>
  <si>
    <t xml:space="preserve"> - Váratlan meghibásodások elhárítása</t>
  </si>
  <si>
    <t xml:space="preserve"> - Intézményekben - helyszíni felmérésen alapuló - balesetveszély megszüntetése, állagmegóvás</t>
  </si>
  <si>
    <t xml:space="preserve">   </t>
  </si>
  <si>
    <t xml:space="preserve"> - Balesetveszélyes nyílászárók cseréje</t>
  </si>
  <si>
    <t xml:space="preserve"> - Intézmények működtetéséhez szükséges - pályázattal nem érintett és nem támogatott - kiegészítő, valamint egyéb építési, felújítási munkák</t>
  </si>
  <si>
    <t xml:space="preserve"> - Intézmények elektromos felújítása</t>
  </si>
  <si>
    <t xml:space="preserve"> - Életveszély elhárítás</t>
  </si>
  <si>
    <t xml:space="preserve"> - Katasztrófavédelmi Hatóság által feltárt hiányosságok megszüntetése</t>
  </si>
  <si>
    <t xml:space="preserve"> - Kötelező biztonságtechnikai ellenőrzések (veszélyesüzemű berendezések, gázberendezések, villámvédelmi berendezések ellenőrzése, villamosszabványossági ellenőrzések, érintésvédelmi felülvizsgálat)</t>
  </si>
  <si>
    <t xml:space="preserve"> - Gázcsatlakozó vezetékek és berendezések felülvizsgálata</t>
  </si>
  <si>
    <t xml:space="preserve"> - Igazságügyi szakértők által feltárt hiányosságok megszüntetése</t>
  </si>
  <si>
    <t xml:space="preserve"> - Szociális bérlakások felújítása (MIK Zrt.)</t>
  </si>
  <si>
    <t xml:space="preserve"> - Lakások felújítása, elhelyezési költség (MÁV telep) - MIK Zrt.</t>
  </si>
  <si>
    <t>VAGYONGAZDÁLKODÁSI FUNKCIÓ ÖSSZESEN</t>
  </si>
  <si>
    <t xml:space="preserve"> - Hatóság (Észak-Magyarországi Regionális Közigazg. Hivatal) által feltárt hiányosságok megszüntetése bölcsődéknél</t>
  </si>
  <si>
    <t xml:space="preserve"> - Miskolci Egyesített Szociális, Egészségügyi és Gyermekjóléti Intézmény telephelyein tárgyi feltételek biztosítása</t>
  </si>
  <si>
    <t>SZOCIÁLIS FUNKCIÓ ÖSSZESEN</t>
  </si>
  <si>
    <t xml:space="preserve">    - Vadász úti Tagóvoda esővíz okozta hibák kijavítása</t>
  </si>
  <si>
    <t xml:space="preserve"> - Általános iskolák:</t>
  </si>
  <si>
    <t xml:space="preserve">   - Veszélyes homlokzati vakolat és homlokzati burkoló elemek javítása általános iskolákban (Selyemréti, 10. sz. Petőfi Sándor, II. Rákóczi F.)</t>
  </si>
  <si>
    <t xml:space="preserve"> - Középfokú oktatási intézmények:</t>
  </si>
  <si>
    <t xml:space="preserve">   - Hatóság által feltárt hiányosságok megszüntetése középfokú oktatási intézményekben (2012. évi ellenőrzés alapján)</t>
  </si>
  <si>
    <t>OKTATÁSI FUNKCIÓ ÖSSZESEN</t>
  </si>
  <si>
    <t xml:space="preserve">   - II. Rákóczi Ferenc Megyei és Városi Könyvtár épületgépészeti rekonstrukciója</t>
  </si>
  <si>
    <t xml:space="preserve">   - ÁRPÁD SZENT FÁJA - kombinált kerámia falkép részleges helyreállítása</t>
  </si>
  <si>
    <t xml:space="preserve">    - Perecesi Római Katolikus templom felújítása</t>
  </si>
  <si>
    <t xml:space="preserve"> - Miskolci Szimfonikus Zenekar Nonprofit Kft. Malom épület belső felújítása, előtető dúcolása</t>
  </si>
  <si>
    <t>KULTURÁLIS FUNKCIÓ ÖSSZESEN</t>
  </si>
  <si>
    <t>Egyéb intézményi felújítások</t>
  </si>
  <si>
    <t>Felújítás mindösszesenből:</t>
  </si>
  <si>
    <t>INTÉZMÉNYI FELÚJÍTÁSOK ÖSSZESEN</t>
  </si>
  <si>
    <t>03205013</t>
  </si>
  <si>
    <t xml:space="preserve"> - Bérleményszolgáltatás felújítási kiadásai</t>
  </si>
  <si>
    <t>07201010</t>
  </si>
  <si>
    <t xml:space="preserve"> - Miskolc város védett síremlékei felújítási kiadásai</t>
  </si>
  <si>
    <t>7. melléklet Az Önkormányzat 2017. évi költségvetéséről szóló 1/2017. (II. 21.) rendelet módosításáról szóló</t>
  </si>
  <si>
    <t>(3.3. melléklet az 1/2017. (II. 21.) önkormányzati rendelethez)</t>
  </si>
  <si>
    <t>A 2017. ÉVI FELÚJÍTÁSOK ÉS KAPCSOLÓDÓ KIADÁSOK ELŐIRÁNYZATAI FELADATONKÉNT</t>
  </si>
  <si>
    <t>Korrekció utáni</t>
  </si>
  <si>
    <t>előirányzat</t>
  </si>
  <si>
    <t>Korrekció</t>
  </si>
  <si>
    <t>módosított</t>
  </si>
  <si>
    <t>*</t>
  </si>
  <si>
    <t>*ebből: felhalmozási célú pénzeszközátadás</t>
  </si>
  <si>
    <t>42</t>
  </si>
  <si>
    <t xml:space="preserve">ÖNKORMÁNYZATI SZINTŰ FELÚJÍTÁSOK MINDÖSSZESEN: </t>
  </si>
  <si>
    <t>ÖNKORMÁNYZATI FELÚJÍTÁSOK ÖSSZESEN</t>
  </si>
  <si>
    <t>34/2017. (XII.5.)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</si>
</sst>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8"/>
      </right>
      <top/>
      <bottom/>
      <diagonal/>
    </border>
    <border>
      <left style="medium">
        <color indexed="64"/>
      </left>
      <right style="double">
        <color indexed="8"/>
      </right>
      <top/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double">
        <color indexed="64"/>
      </right>
      <top style="medium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3" fontId="2" fillId="0" borderId="0" xfId="0" applyNumberFormat="1" applyFont="1" applyFill="1"/>
    <xf numFmtId="0" fontId="2" fillId="0" borderId="0" xfId="0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5" fillId="0" borderId="43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3" fontId="7" fillId="0" borderId="57" xfId="0" applyNumberFormat="1" applyFont="1" applyFill="1" applyBorder="1" applyAlignment="1">
      <alignment horizontal="center"/>
    </xf>
    <xf numFmtId="3" fontId="7" fillId="0" borderId="19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 vertical="center"/>
    </xf>
    <xf numFmtId="3" fontId="7" fillId="0" borderId="83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7" fillId="0" borderId="47" xfId="0" applyNumberFormat="1" applyFont="1" applyFill="1" applyBorder="1" applyAlignment="1">
      <alignment horizontal="center"/>
    </xf>
    <xf numFmtId="3" fontId="7" fillId="0" borderId="46" xfId="0" applyNumberFormat="1" applyFont="1" applyFill="1" applyBorder="1" applyAlignment="1">
      <alignment horizontal="center"/>
    </xf>
    <xf numFmtId="3" fontId="7" fillId="0" borderId="81" xfId="0" applyNumberFormat="1" applyFont="1" applyFill="1" applyBorder="1" applyAlignment="1">
      <alignment horizontal="center"/>
    </xf>
    <xf numFmtId="3" fontId="7" fillId="0" borderId="82" xfId="0" applyNumberFormat="1" applyFont="1" applyFill="1" applyBorder="1" applyAlignment="1">
      <alignment horizontal="center"/>
    </xf>
    <xf numFmtId="3" fontId="7" fillId="0" borderId="77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7" fillId="0" borderId="75" xfId="0" applyNumberFormat="1" applyFont="1" applyFill="1" applyBorder="1" applyAlignment="1">
      <alignment horizontal="center"/>
    </xf>
    <xf numFmtId="3" fontId="7" fillId="0" borderId="84" xfId="0" applyNumberFormat="1" applyFont="1" applyFill="1" applyBorder="1" applyAlignment="1">
      <alignment horizontal="center"/>
    </xf>
    <xf numFmtId="3" fontId="5" fillId="0" borderId="74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/>
    </xf>
    <xf numFmtId="3" fontId="5" fillId="0" borderId="88" xfId="0" applyNumberFormat="1" applyFont="1" applyFill="1" applyBorder="1" applyAlignment="1">
      <alignment horizontal="center"/>
    </xf>
    <xf numFmtId="3" fontId="5" fillId="0" borderId="89" xfId="0" applyNumberFormat="1" applyFont="1" applyFill="1" applyBorder="1" applyAlignment="1">
      <alignment horizontal="center"/>
    </xf>
    <xf numFmtId="3" fontId="7" fillId="0" borderId="91" xfId="0" applyNumberFormat="1" applyFont="1" applyFill="1" applyBorder="1" applyAlignment="1">
      <alignment horizontal="center"/>
    </xf>
    <xf numFmtId="3" fontId="7" fillId="0" borderId="92" xfId="0" applyNumberFormat="1" applyFont="1" applyFill="1" applyBorder="1" applyAlignment="1">
      <alignment horizontal="center"/>
    </xf>
    <xf numFmtId="3" fontId="7" fillId="0" borderId="93" xfId="0" applyNumberFormat="1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9" fillId="2" borderId="5" xfId="0" applyFont="1" applyFill="1" applyBorder="1"/>
    <xf numFmtId="0" fontId="6" fillId="2" borderId="38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/>
    </xf>
    <xf numFmtId="3" fontId="6" fillId="2" borderId="52" xfId="0" applyNumberFormat="1" applyFont="1" applyFill="1" applyBorder="1" applyAlignment="1">
      <alignment vertical="center"/>
    </xf>
    <xf numFmtId="3" fontId="6" fillId="2" borderId="76" xfId="0" applyNumberFormat="1" applyFont="1" applyFill="1" applyBorder="1" applyAlignment="1">
      <alignment vertical="center"/>
    </xf>
    <xf numFmtId="3" fontId="6" fillId="2" borderId="53" xfId="0" applyNumberFormat="1" applyFont="1" applyFill="1" applyBorder="1" applyAlignment="1">
      <alignment vertical="center"/>
    </xf>
    <xf numFmtId="3" fontId="6" fillId="2" borderId="100" xfId="0" applyNumberFormat="1" applyFont="1" applyFill="1" applyBorder="1" applyAlignment="1">
      <alignment vertical="center"/>
    </xf>
    <xf numFmtId="3" fontId="6" fillId="2" borderId="101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left"/>
    </xf>
    <xf numFmtId="3" fontId="6" fillId="2" borderId="96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/>
    </xf>
    <xf numFmtId="49" fontId="10" fillId="2" borderId="40" xfId="0" applyNumberFormat="1" applyFont="1" applyFill="1" applyBorder="1" applyAlignment="1">
      <alignment vertical="center"/>
    </xf>
    <xf numFmtId="0" fontId="6" fillId="2" borderId="68" xfId="0" applyFont="1" applyFill="1" applyBorder="1" applyAlignment="1">
      <alignment vertical="center"/>
    </xf>
    <xf numFmtId="3" fontId="6" fillId="2" borderId="67" xfId="0" applyNumberFormat="1" applyFont="1" applyFill="1" applyBorder="1" applyAlignment="1">
      <alignment vertical="center"/>
    </xf>
    <xf numFmtId="3" fontId="6" fillId="2" borderId="78" xfId="0" applyNumberFormat="1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97" xfId="0" applyNumberFormat="1" applyFont="1" applyFill="1" applyBorder="1" applyAlignment="1">
      <alignment vertical="center"/>
    </xf>
    <xf numFmtId="49" fontId="10" fillId="2" borderId="42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/>
    </xf>
    <xf numFmtId="3" fontId="6" fillId="2" borderId="64" xfId="0" applyNumberFormat="1" applyFont="1" applyFill="1" applyBorder="1" applyAlignment="1">
      <alignment vertical="center"/>
    </xf>
    <xf numFmtId="3" fontId="6" fillId="2" borderId="79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6" fillId="2" borderId="98" xfId="0" applyNumberFormat="1" applyFont="1" applyFill="1" applyBorder="1" applyAlignment="1">
      <alignment vertical="center"/>
    </xf>
    <xf numFmtId="3" fontId="6" fillId="2" borderId="65" xfId="0" applyNumberFormat="1" applyFont="1" applyFill="1" applyBorder="1"/>
    <xf numFmtId="3" fontId="6" fillId="2" borderId="80" xfId="0" applyNumberFormat="1" applyFont="1" applyFill="1" applyBorder="1"/>
    <xf numFmtId="3" fontId="6" fillId="2" borderId="66" xfId="0" applyNumberFormat="1" applyFont="1" applyFill="1" applyBorder="1"/>
    <xf numFmtId="3" fontId="6" fillId="2" borderId="99" xfId="0" applyNumberFormat="1" applyFont="1" applyFill="1" applyBorder="1"/>
    <xf numFmtId="3" fontId="6" fillId="2" borderId="47" xfId="0" applyNumberFormat="1" applyFont="1" applyFill="1" applyBorder="1"/>
    <xf numFmtId="3" fontId="6" fillId="2" borderId="75" xfId="0" applyNumberFormat="1" applyFont="1" applyFill="1" applyBorder="1"/>
    <xf numFmtId="3" fontId="6" fillId="2" borderId="7" xfId="0" applyNumberFormat="1" applyFont="1" applyFill="1" applyBorder="1"/>
    <xf numFmtId="3" fontId="6" fillId="2" borderId="92" xfId="0" applyNumberFormat="1" applyFont="1" applyFill="1" applyBorder="1"/>
    <xf numFmtId="3" fontId="6" fillId="2" borderId="10" xfId="0" applyNumberFormat="1" applyFont="1" applyFill="1" applyBorder="1"/>
    <xf numFmtId="3" fontId="6" fillId="2" borderId="94" xfId="0" applyNumberFormat="1" applyFont="1" applyFill="1" applyBorder="1"/>
    <xf numFmtId="0" fontId="6" fillId="3" borderId="41" xfId="0" applyFont="1" applyFill="1" applyBorder="1" applyAlignment="1">
      <alignment vertical="center"/>
    </xf>
    <xf numFmtId="3" fontId="6" fillId="3" borderId="67" xfId="0" applyNumberFormat="1" applyFont="1" applyFill="1" applyBorder="1"/>
    <xf numFmtId="3" fontId="6" fillId="3" borderId="78" xfId="0" applyNumberFormat="1" applyFont="1" applyFill="1" applyBorder="1"/>
    <xf numFmtId="3" fontId="6" fillId="3" borderId="22" xfId="0" applyNumberFormat="1" applyFont="1" applyFill="1" applyBorder="1"/>
    <xf numFmtId="3" fontId="6" fillId="3" borderId="97" xfId="0" applyNumberFormat="1" applyFont="1" applyFill="1" applyBorder="1"/>
    <xf numFmtId="0" fontId="6" fillId="3" borderId="14" xfId="0" applyFont="1" applyFill="1" applyBorder="1" applyAlignment="1">
      <alignment vertical="center"/>
    </xf>
    <xf numFmtId="3" fontId="6" fillId="3" borderId="64" xfId="0" applyNumberFormat="1" applyFont="1" applyFill="1" applyBorder="1" applyAlignment="1">
      <alignment vertical="center"/>
    </xf>
    <xf numFmtId="3" fontId="6" fillId="3" borderId="79" xfId="0" applyNumberFormat="1" applyFont="1" applyFill="1" applyBorder="1" applyAlignment="1">
      <alignment vertical="center"/>
    </xf>
    <xf numFmtId="3" fontId="6" fillId="3" borderId="16" xfId="0" applyNumberFormat="1" applyFont="1" applyFill="1" applyBorder="1" applyAlignment="1">
      <alignment vertical="center"/>
    </xf>
    <xf numFmtId="3" fontId="6" fillId="3" borderId="98" xfId="0" applyNumberFormat="1" applyFont="1" applyFill="1" applyBorder="1" applyAlignment="1">
      <alignment vertical="center"/>
    </xf>
    <xf numFmtId="0" fontId="10" fillId="2" borderId="45" xfId="0" applyFont="1" applyFill="1" applyBorder="1" applyAlignment="1">
      <alignment horizontal="center"/>
    </xf>
    <xf numFmtId="49" fontId="10" fillId="2" borderId="39" xfId="0" applyNumberFormat="1" applyFont="1" applyFill="1" applyBorder="1"/>
    <xf numFmtId="3" fontId="10" fillId="2" borderId="47" xfId="0" applyNumberFormat="1" applyFont="1" applyFill="1" applyBorder="1" applyAlignment="1">
      <alignment horizontal="centerContinuous"/>
    </xf>
    <xf numFmtId="3" fontId="10" fillId="2" borderId="75" xfId="0" applyNumberFormat="1" applyFont="1" applyFill="1" applyBorder="1" applyAlignment="1">
      <alignment horizontal="centerContinuous"/>
    </xf>
    <xf numFmtId="3" fontId="10" fillId="2" borderId="7" xfId="0" applyNumberFormat="1" applyFont="1" applyFill="1" applyBorder="1" applyAlignment="1">
      <alignment horizontal="centerContinuous"/>
    </xf>
    <xf numFmtId="3" fontId="10" fillId="2" borderId="6" xfId="0" applyNumberFormat="1" applyFont="1" applyFill="1" applyBorder="1" applyAlignment="1">
      <alignment horizontal="centerContinuous"/>
    </xf>
    <xf numFmtId="3" fontId="10" fillId="2" borderId="92" xfId="0" applyNumberFormat="1" applyFont="1" applyFill="1" applyBorder="1" applyAlignment="1">
      <alignment horizontal="centerContinuous"/>
    </xf>
    <xf numFmtId="3" fontId="10" fillId="2" borderId="47" xfId="0" applyNumberFormat="1" applyFont="1" applyFill="1" applyBorder="1" applyAlignment="1">
      <alignment horizontal="right"/>
    </xf>
    <xf numFmtId="3" fontId="10" fillId="2" borderId="75" xfId="0" applyNumberFormat="1" applyFont="1" applyFill="1" applyBorder="1" applyAlignment="1">
      <alignment horizontal="right"/>
    </xf>
    <xf numFmtId="3" fontId="10" fillId="2" borderId="7" xfId="0" applyNumberFormat="1" applyFont="1" applyFill="1" applyBorder="1" applyAlignment="1">
      <alignment horizontal="right"/>
    </xf>
    <xf numFmtId="3" fontId="10" fillId="2" borderId="92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left"/>
    </xf>
    <xf numFmtId="0" fontId="10" fillId="2" borderId="48" xfId="0" applyFont="1" applyFill="1" applyBorder="1" applyAlignment="1">
      <alignment horizontal="center"/>
    </xf>
    <xf numFmtId="49" fontId="10" fillId="2" borderId="31" xfId="0" applyNumberFormat="1" applyFont="1" applyFill="1" applyBorder="1" applyAlignment="1">
      <alignment horizontal="left"/>
    </xf>
    <xf numFmtId="0" fontId="10" fillId="2" borderId="49" xfId="0" applyFont="1" applyFill="1" applyBorder="1" applyAlignment="1">
      <alignment horizontal="left" wrapText="1"/>
    </xf>
    <xf numFmtId="3" fontId="10" fillId="2" borderId="20" xfId="0" applyNumberFormat="1" applyFont="1" applyFill="1" applyBorder="1" applyAlignment="1">
      <alignment horizontal="right"/>
    </xf>
    <xf numFmtId="3" fontId="10" fillId="2" borderId="61" xfId="0" applyNumberFormat="1" applyFont="1" applyFill="1" applyBorder="1" applyAlignment="1">
      <alignment horizontal="right"/>
    </xf>
    <xf numFmtId="3" fontId="10" fillId="2" borderId="10" xfId="0" applyNumberFormat="1" applyFont="1" applyFill="1" applyBorder="1" applyAlignment="1">
      <alignment horizontal="right"/>
    </xf>
    <xf numFmtId="3" fontId="10" fillId="2" borderId="94" xfId="0" applyNumberFormat="1" applyFont="1" applyFill="1" applyBorder="1" applyAlignment="1">
      <alignment horizontal="right"/>
    </xf>
    <xf numFmtId="0" fontId="10" fillId="2" borderId="50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left"/>
    </xf>
    <xf numFmtId="3" fontId="10" fillId="2" borderId="44" xfId="0" applyNumberFormat="1" applyFont="1" applyFill="1" applyBorder="1" applyAlignment="1">
      <alignment horizontal="right"/>
    </xf>
    <xf numFmtId="3" fontId="10" fillId="2" borderId="62" xfId="0" applyNumberFormat="1" applyFont="1" applyFill="1" applyBorder="1" applyAlignment="1">
      <alignment horizontal="right"/>
    </xf>
    <xf numFmtId="3" fontId="10" fillId="2" borderId="11" xfId="0" applyNumberFormat="1" applyFont="1" applyFill="1" applyBorder="1" applyAlignment="1">
      <alignment horizontal="right"/>
    </xf>
    <xf numFmtId="3" fontId="10" fillId="2" borderId="95" xfId="0" applyNumberFormat="1" applyFont="1" applyFill="1" applyBorder="1" applyAlignment="1">
      <alignment horizontal="right"/>
    </xf>
    <xf numFmtId="49" fontId="10" fillId="2" borderId="34" xfId="0" quotePrefix="1" applyNumberFormat="1" applyFont="1" applyFill="1" applyBorder="1" applyAlignment="1">
      <alignment horizontal="left"/>
    </xf>
    <xf numFmtId="49" fontId="10" fillId="2" borderId="31" xfId="0" applyNumberFormat="1" applyFont="1" applyFill="1" applyBorder="1" applyAlignment="1">
      <alignment horizontal="right"/>
    </xf>
    <xf numFmtId="49" fontId="10" fillId="2" borderId="32" xfId="0" applyNumberFormat="1" applyFont="1" applyFill="1" applyBorder="1" applyAlignment="1">
      <alignment horizontal="left"/>
    </xf>
    <xf numFmtId="0" fontId="10" fillId="2" borderId="33" xfId="0" applyFont="1" applyFill="1" applyBorder="1" applyAlignment="1">
      <alignment horizontal="left" wrapText="1"/>
    </xf>
    <xf numFmtId="49" fontId="10" fillId="2" borderId="34" xfId="0" applyNumberFormat="1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49" fontId="10" fillId="2" borderId="35" xfId="0" quotePrefix="1" applyNumberFormat="1" applyFont="1" applyFill="1" applyBorder="1" applyAlignment="1">
      <alignment horizontal="left"/>
    </xf>
    <xf numFmtId="0" fontId="10" fillId="2" borderId="12" xfId="0" applyFont="1" applyFill="1" applyBorder="1" applyAlignment="1">
      <alignment horizontal="left" wrapText="1"/>
    </xf>
    <xf numFmtId="49" fontId="10" fillId="2" borderId="35" xfId="0" applyNumberFormat="1" applyFont="1" applyFill="1" applyBorder="1" applyAlignment="1">
      <alignment horizontal="left"/>
    </xf>
    <xf numFmtId="0" fontId="10" fillId="2" borderId="12" xfId="0" applyFont="1" applyFill="1" applyBorder="1" applyAlignment="1">
      <alignment horizontal="left"/>
    </xf>
    <xf numFmtId="0" fontId="10" fillId="2" borderId="71" xfId="0" applyFont="1" applyFill="1" applyBorder="1" applyAlignment="1">
      <alignment horizontal="left"/>
    </xf>
    <xf numFmtId="0" fontId="10" fillId="2" borderId="72" xfId="0" applyFont="1" applyFill="1" applyBorder="1" applyAlignment="1">
      <alignment horizontal="left"/>
    </xf>
    <xf numFmtId="0" fontId="10" fillId="2" borderId="70" xfId="0" applyFont="1" applyFill="1" applyBorder="1" applyAlignment="1">
      <alignment horizontal="left"/>
    </xf>
    <xf numFmtId="0" fontId="10" fillId="2" borderId="12" xfId="0" applyFont="1" applyFill="1" applyBorder="1" applyAlignment="1">
      <alignment horizontal="center"/>
    </xf>
    <xf numFmtId="49" fontId="10" fillId="2" borderId="69" xfId="0" applyNumberFormat="1" applyFont="1" applyFill="1" applyBorder="1" applyAlignment="1">
      <alignment horizontal="left"/>
    </xf>
    <xf numFmtId="0" fontId="10" fillId="2" borderId="73" xfId="0" applyFont="1" applyFill="1" applyBorder="1" applyAlignment="1">
      <alignment horizontal="left"/>
    </xf>
    <xf numFmtId="49" fontId="10" fillId="2" borderId="39" xfId="0" applyNumberFormat="1" applyFont="1" applyFill="1" applyBorder="1" applyAlignment="1">
      <alignment horizontal="left"/>
    </xf>
    <xf numFmtId="49" fontId="10" fillId="2" borderId="36" xfId="0" quotePrefix="1" applyNumberFormat="1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3" fontId="6" fillId="2" borderId="20" xfId="0" applyNumberFormat="1" applyFont="1" applyFill="1" applyBorder="1" applyAlignment="1">
      <alignment horizontal="right"/>
    </xf>
    <xf numFmtId="3" fontId="6" fillId="2" borderId="61" xfId="0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3" fontId="6" fillId="2" borderId="94" xfId="0" applyNumberFormat="1" applyFont="1" applyFill="1" applyBorder="1" applyAlignment="1">
      <alignment horizontal="right"/>
    </xf>
    <xf numFmtId="0" fontId="10" fillId="2" borderId="50" xfId="0" applyFont="1" applyFill="1" applyBorder="1" applyAlignment="1">
      <alignment horizontal="center" vertical="center"/>
    </xf>
    <xf numFmtId="49" fontId="10" fillId="2" borderId="51" xfId="0" applyNumberFormat="1" applyFont="1" applyFill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vertical="center"/>
    </xf>
    <xf numFmtId="3" fontId="6" fillId="2" borderId="47" xfId="0" applyNumberFormat="1" applyFont="1" applyFill="1" applyBorder="1" applyAlignment="1">
      <alignment vertical="center"/>
    </xf>
    <xf numFmtId="3" fontId="6" fillId="2" borderId="75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3" fontId="6" fillId="2" borderId="92" xfId="0" applyNumberFormat="1" applyFont="1" applyFill="1" applyBorder="1" applyAlignment="1">
      <alignment vertical="center"/>
    </xf>
    <xf numFmtId="0" fontId="10" fillId="2" borderId="28" xfId="0" applyFont="1" applyFill="1" applyBorder="1" applyAlignment="1">
      <alignment horizontal="center"/>
    </xf>
    <xf numFmtId="49" fontId="10" fillId="2" borderId="21" xfId="0" applyNumberFormat="1" applyFont="1" applyFill="1" applyBorder="1" applyAlignment="1">
      <alignment horizontal="left"/>
    </xf>
    <xf numFmtId="3" fontId="6" fillId="2" borderId="47" xfId="0" applyNumberFormat="1" applyFont="1" applyFill="1" applyBorder="1" applyAlignment="1">
      <alignment horizontal="right"/>
    </xf>
    <xf numFmtId="3" fontId="6" fillId="2" borderId="75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right"/>
    </xf>
    <xf numFmtId="3" fontId="6" fillId="2" borderId="92" xfId="0" applyNumberFormat="1" applyFont="1" applyFill="1" applyBorder="1" applyAlignment="1">
      <alignment horizontal="right"/>
    </xf>
    <xf numFmtId="0" fontId="10" fillId="2" borderId="2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49" fontId="10" fillId="2" borderId="28" xfId="0" quotePrefix="1" applyNumberFormat="1" applyFont="1" applyFill="1" applyBorder="1"/>
    <xf numFmtId="0" fontId="10" fillId="2" borderId="9" xfId="0" applyFont="1" applyFill="1" applyBorder="1" applyAlignment="1">
      <alignment wrapText="1"/>
    </xf>
    <xf numFmtId="49" fontId="10" fillId="2" borderId="21" xfId="0" applyNumberFormat="1" applyFont="1" applyFill="1" applyBorder="1"/>
    <xf numFmtId="49" fontId="10" fillId="2" borderId="54" xfId="0" applyNumberFormat="1" applyFont="1" applyFill="1" applyBorder="1" applyAlignment="1">
      <alignment vertical="center"/>
    </xf>
    <xf numFmtId="49" fontId="10" fillId="2" borderId="55" xfId="0" applyNumberFormat="1" applyFont="1" applyFill="1" applyBorder="1" applyAlignment="1">
      <alignment horizontal="left"/>
    </xf>
    <xf numFmtId="0" fontId="10" fillId="2" borderId="5" xfId="0" applyFont="1" applyFill="1" applyBorder="1" applyAlignment="1">
      <alignment horizontal="center"/>
    </xf>
    <xf numFmtId="49" fontId="10" fillId="2" borderId="56" xfId="0" applyNumberFormat="1" applyFont="1" applyFill="1" applyBorder="1" applyAlignment="1">
      <alignment horizontal="left"/>
    </xf>
    <xf numFmtId="0" fontId="10" fillId="2" borderId="30" xfId="0" applyFont="1" applyFill="1" applyBorder="1" applyAlignment="1">
      <alignment horizontal="left"/>
    </xf>
    <xf numFmtId="49" fontId="10" fillId="2" borderId="21" xfId="0" quotePrefix="1" applyNumberFormat="1" applyFont="1" applyFill="1" applyBorder="1"/>
    <xf numFmtId="0" fontId="10" fillId="2" borderId="0" xfId="0" applyFont="1" applyFill="1" applyBorder="1" applyAlignment="1">
      <alignment wrapText="1"/>
    </xf>
    <xf numFmtId="3" fontId="10" fillId="2" borderId="57" xfId="0" applyNumberFormat="1" applyFont="1" applyFill="1" applyBorder="1" applyAlignment="1">
      <alignment horizontal="right"/>
    </xf>
    <xf numFmtId="3" fontId="10" fillId="2" borderId="77" xfId="0" applyNumberFormat="1" applyFont="1" applyFill="1" applyBorder="1" applyAlignment="1">
      <alignment horizontal="right"/>
    </xf>
    <xf numFmtId="3" fontId="10" fillId="2" borderId="19" xfId="0" applyNumberFormat="1" applyFont="1" applyFill="1" applyBorder="1" applyAlignment="1">
      <alignment horizontal="right"/>
    </xf>
    <xf numFmtId="3" fontId="10" fillId="2" borderId="91" xfId="0" applyNumberFormat="1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left"/>
    </xf>
    <xf numFmtId="0" fontId="10" fillId="2" borderId="58" xfId="0" applyFont="1" applyFill="1" applyBorder="1" applyAlignment="1">
      <alignment horizontal="left"/>
    </xf>
    <xf numFmtId="0" fontId="10" fillId="2" borderId="59" xfId="0" applyFont="1" applyFill="1" applyBorder="1" applyAlignment="1">
      <alignment horizontal="left" wrapText="1"/>
    </xf>
    <xf numFmtId="49" fontId="10" fillId="2" borderId="18" xfId="0" applyNumberFormat="1" applyFont="1" applyFill="1" applyBorder="1" applyAlignment="1">
      <alignment horizontal="left"/>
    </xf>
    <xf numFmtId="0" fontId="10" fillId="2" borderId="60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 wrapText="1"/>
    </xf>
    <xf numFmtId="0" fontId="10" fillId="2" borderId="29" xfId="0" applyFont="1" applyFill="1" applyBorder="1" applyAlignment="1">
      <alignment horizontal="center" vertical="center"/>
    </xf>
    <xf numFmtId="49" fontId="10" fillId="2" borderId="37" xfId="0" applyNumberFormat="1" applyFont="1" applyFill="1" applyBorder="1" applyAlignment="1">
      <alignment vertical="center"/>
    </xf>
    <xf numFmtId="0" fontId="10" fillId="2" borderId="29" xfId="0" applyFont="1" applyFill="1" applyBorder="1" applyAlignment="1">
      <alignment horizontal="center"/>
    </xf>
    <xf numFmtId="0" fontId="10" fillId="2" borderId="70" xfId="0" applyFont="1" applyFill="1" applyBorder="1" applyAlignment="1">
      <alignment wrapText="1"/>
    </xf>
    <xf numFmtId="49" fontId="10" fillId="2" borderId="3" xfId="0" quotePrefix="1" applyNumberFormat="1" applyFont="1" applyFill="1" applyBorder="1"/>
    <xf numFmtId="49" fontId="10" fillId="2" borderId="25" xfId="0" quotePrefix="1" applyNumberFormat="1" applyFont="1" applyFill="1" applyBorder="1"/>
    <xf numFmtId="0" fontId="10" fillId="2" borderId="73" xfId="0" applyFont="1" applyFill="1" applyBorder="1" applyAlignment="1">
      <alignment wrapText="1"/>
    </xf>
    <xf numFmtId="49" fontId="10" fillId="2" borderId="63" xfId="0" applyNumberFormat="1" applyFont="1" applyFill="1" applyBorder="1" applyAlignment="1">
      <alignment horizontal="left"/>
    </xf>
    <xf numFmtId="49" fontId="10" fillId="2" borderId="25" xfId="0" applyNumberFormat="1" applyFont="1" applyFill="1" applyBorder="1" applyAlignment="1">
      <alignment horizontal="left"/>
    </xf>
    <xf numFmtId="0" fontId="10" fillId="2" borderId="13" xfId="0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vertical="center"/>
    </xf>
    <xf numFmtId="49" fontId="10" fillId="2" borderId="28" xfId="0" applyNumberFormat="1" applyFont="1" applyFill="1" applyBorder="1"/>
    <xf numFmtId="0" fontId="10" fillId="2" borderId="9" xfId="0" applyFont="1" applyFill="1" applyBorder="1"/>
    <xf numFmtId="49" fontId="10" fillId="2" borderId="3" xfId="0" applyNumberFormat="1" applyFont="1" applyFill="1" applyBorder="1"/>
    <xf numFmtId="0" fontId="10" fillId="2" borderId="35" xfId="0" applyFont="1" applyFill="1" applyBorder="1" applyAlignment="1">
      <alignment horizontal="left"/>
    </xf>
    <xf numFmtId="3" fontId="6" fillId="2" borderId="11" xfId="0" applyNumberFormat="1" applyFont="1" applyFill="1" applyBorder="1" applyAlignment="1">
      <alignment horizontal="right"/>
    </xf>
    <xf numFmtId="3" fontId="10" fillId="2" borderId="20" xfId="0" applyNumberFormat="1" applyFont="1" applyFill="1" applyBorder="1"/>
    <xf numFmtId="3" fontId="6" fillId="2" borderId="95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0" fillId="2" borderId="5" xfId="0" applyFont="1" applyFill="1" applyBorder="1"/>
    <xf numFmtId="0" fontId="10" fillId="2" borderId="39" xfId="0" applyFont="1" applyFill="1" applyBorder="1" applyAlignment="1">
      <alignment vertical="center"/>
    </xf>
    <xf numFmtId="49" fontId="10" fillId="2" borderId="34" xfId="0" applyNumberFormat="1" applyFont="1" applyFill="1" applyBorder="1" applyAlignment="1">
      <alignment vertical="center"/>
    </xf>
    <xf numFmtId="0" fontId="10" fillId="2" borderId="34" xfId="0" applyFont="1" applyFill="1" applyBorder="1" applyAlignment="1">
      <alignment horizontal="left"/>
    </xf>
    <xf numFmtId="49" fontId="10" fillId="3" borderId="41" xfId="0" applyNumberFormat="1" applyFont="1" applyFill="1" applyBorder="1"/>
    <xf numFmtId="49" fontId="10" fillId="3" borderId="42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3" fontId="7" fillId="0" borderId="86" xfId="0" applyNumberFormat="1" applyFont="1" applyFill="1" applyBorder="1" applyAlignment="1">
      <alignment horizontal="center"/>
    </xf>
    <xf numFmtId="3" fontId="7" fillId="0" borderId="24" xfId="0" applyNumberFormat="1" applyFont="1" applyFill="1" applyBorder="1" applyAlignment="1">
      <alignment horizontal="center"/>
    </xf>
    <xf numFmtId="3" fontId="7" fillId="0" borderId="87" xfId="0" applyNumberFormat="1" applyFont="1" applyFill="1" applyBorder="1" applyAlignment="1">
      <alignment horizontal="center"/>
    </xf>
    <xf numFmtId="3" fontId="7" fillId="0" borderId="9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zoomScaleNormal="100" zoomScaleSheetLayoutView="80" workbookViewId="0">
      <selection activeCell="D4" sqref="D4:L4"/>
    </sheetView>
  </sheetViews>
  <sheetFormatPr defaultRowHeight="15" x14ac:dyDescent="0.25"/>
  <cols>
    <col min="1" max="1" width="6.5703125" style="2" customWidth="1"/>
    <col min="2" max="2" width="12.28515625" style="3" customWidth="1"/>
    <col min="3" max="3" width="75.7109375" style="1" customWidth="1"/>
    <col min="4" max="4" width="12.42578125" style="6" bestFit="1" customWidth="1"/>
    <col min="5" max="5" width="14" style="6" customWidth="1"/>
    <col min="6" max="6" width="13.7109375" style="6" customWidth="1"/>
    <col min="7" max="8" width="12.42578125" style="6" customWidth="1"/>
    <col min="9" max="9" width="13.5703125" style="6" customWidth="1"/>
    <col min="10" max="10" width="12.42578125" style="6" bestFit="1" customWidth="1"/>
    <col min="11" max="11" width="11" style="1" customWidth="1"/>
    <col min="12" max="12" width="13.7109375" style="1" customWidth="1"/>
    <col min="13" max="253" width="9.140625" style="1"/>
    <col min="254" max="254" width="4.7109375" style="1" customWidth="1"/>
    <col min="255" max="255" width="9.42578125" style="1" customWidth="1"/>
    <col min="256" max="256" width="59.28515625" style="1" customWidth="1"/>
    <col min="257" max="257" width="11.28515625" style="1" bestFit="1" customWidth="1"/>
    <col min="258" max="259" width="11.28515625" style="1" customWidth="1"/>
    <col min="260" max="260" width="12.42578125" style="1" bestFit="1" customWidth="1"/>
    <col min="261" max="261" width="11.28515625" style="1" customWidth="1"/>
    <col min="262" max="262" width="12.42578125" style="1" bestFit="1" customWidth="1"/>
    <col min="263" max="265" width="11.28515625" style="1" customWidth="1"/>
    <col min="266" max="266" width="8" style="1" customWidth="1"/>
    <col min="267" max="509" width="9.140625" style="1"/>
    <col min="510" max="510" width="4.7109375" style="1" customWidth="1"/>
    <col min="511" max="511" width="9.42578125" style="1" customWidth="1"/>
    <col min="512" max="512" width="59.28515625" style="1" customWidth="1"/>
    <col min="513" max="513" width="11.28515625" style="1" bestFit="1" customWidth="1"/>
    <col min="514" max="515" width="11.28515625" style="1" customWidth="1"/>
    <col min="516" max="516" width="12.42578125" style="1" bestFit="1" customWidth="1"/>
    <col min="517" max="517" width="11.28515625" style="1" customWidth="1"/>
    <col min="518" max="518" width="12.42578125" style="1" bestFit="1" customWidth="1"/>
    <col min="519" max="521" width="11.28515625" style="1" customWidth="1"/>
    <col min="522" max="522" width="8" style="1" customWidth="1"/>
    <col min="523" max="765" width="9.140625" style="1"/>
    <col min="766" max="766" width="4.7109375" style="1" customWidth="1"/>
    <col min="767" max="767" width="9.42578125" style="1" customWidth="1"/>
    <col min="768" max="768" width="59.28515625" style="1" customWidth="1"/>
    <col min="769" max="769" width="11.28515625" style="1" bestFit="1" customWidth="1"/>
    <col min="770" max="771" width="11.28515625" style="1" customWidth="1"/>
    <col min="772" max="772" width="12.42578125" style="1" bestFit="1" customWidth="1"/>
    <col min="773" max="773" width="11.28515625" style="1" customWidth="1"/>
    <col min="774" max="774" width="12.42578125" style="1" bestFit="1" customWidth="1"/>
    <col min="775" max="777" width="11.28515625" style="1" customWidth="1"/>
    <col min="778" max="778" width="8" style="1" customWidth="1"/>
    <col min="779" max="1021" width="9.140625" style="1"/>
    <col min="1022" max="1022" width="4.7109375" style="1" customWidth="1"/>
    <col min="1023" max="1023" width="9.42578125" style="1" customWidth="1"/>
    <col min="1024" max="1024" width="59.28515625" style="1" customWidth="1"/>
    <col min="1025" max="1025" width="11.28515625" style="1" bestFit="1" customWidth="1"/>
    <col min="1026" max="1027" width="11.28515625" style="1" customWidth="1"/>
    <col min="1028" max="1028" width="12.42578125" style="1" bestFit="1" customWidth="1"/>
    <col min="1029" max="1029" width="11.28515625" style="1" customWidth="1"/>
    <col min="1030" max="1030" width="12.42578125" style="1" bestFit="1" customWidth="1"/>
    <col min="1031" max="1033" width="11.28515625" style="1" customWidth="1"/>
    <col min="1034" max="1034" width="8" style="1" customWidth="1"/>
    <col min="1035" max="1277" width="9.140625" style="1"/>
    <col min="1278" max="1278" width="4.7109375" style="1" customWidth="1"/>
    <col min="1279" max="1279" width="9.42578125" style="1" customWidth="1"/>
    <col min="1280" max="1280" width="59.28515625" style="1" customWidth="1"/>
    <col min="1281" max="1281" width="11.28515625" style="1" bestFit="1" customWidth="1"/>
    <col min="1282" max="1283" width="11.28515625" style="1" customWidth="1"/>
    <col min="1284" max="1284" width="12.42578125" style="1" bestFit="1" customWidth="1"/>
    <col min="1285" max="1285" width="11.28515625" style="1" customWidth="1"/>
    <col min="1286" max="1286" width="12.42578125" style="1" bestFit="1" customWidth="1"/>
    <col min="1287" max="1289" width="11.28515625" style="1" customWidth="1"/>
    <col min="1290" max="1290" width="8" style="1" customWidth="1"/>
    <col min="1291" max="1533" width="9.140625" style="1"/>
    <col min="1534" max="1534" width="4.7109375" style="1" customWidth="1"/>
    <col min="1535" max="1535" width="9.42578125" style="1" customWidth="1"/>
    <col min="1536" max="1536" width="59.28515625" style="1" customWidth="1"/>
    <col min="1537" max="1537" width="11.28515625" style="1" bestFit="1" customWidth="1"/>
    <col min="1538" max="1539" width="11.28515625" style="1" customWidth="1"/>
    <col min="1540" max="1540" width="12.42578125" style="1" bestFit="1" customWidth="1"/>
    <col min="1541" max="1541" width="11.28515625" style="1" customWidth="1"/>
    <col min="1542" max="1542" width="12.42578125" style="1" bestFit="1" customWidth="1"/>
    <col min="1543" max="1545" width="11.28515625" style="1" customWidth="1"/>
    <col min="1546" max="1546" width="8" style="1" customWidth="1"/>
    <col min="1547" max="1789" width="9.140625" style="1"/>
    <col min="1790" max="1790" width="4.7109375" style="1" customWidth="1"/>
    <col min="1791" max="1791" width="9.42578125" style="1" customWidth="1"/>
    <col min="1792" max="1792" width="59.28515625" style="1" customWidth="1"/>
    <col min="1793" max="1793" width="11.28515625" style="1" bestFit="1" customWidth="1"/>
    <col min="1794" max="1795" width="11.28515625" style="1" customWidth="1"/>
    <col min="1796" max="1796" width="12.42578125" style="1" bestFit="1" customWidth="1"/>
    <col min="1797" max="1797" width="11.28515625" style="1" customWidth="1"/>
    <col min="1798" max="1798" width="12.42578125" style="1" bestFit="1" customWidth="1"/>
    <col min="1799" max="1801" width="11.28515625" style="1" customWidth="1"/>
    <col min="1802" max="1802" width="8" style="1" customWidth="1"/>
    <col min="1803" max="2045" width="9.140625" style="1"/>
    <col min="2046" max="2046" width="4.7109375" style="1" customWidth="1"/>
    <col min="2047" max="2047" width="9.42578125" style="1" customWidth="1"/>
    <col min="2048" max="2048" width="59.28515625" style="1" customWidth="1"/>
    <col min="2049" max="2049" width="11.28515625" style="1" bestFit="1" customWidth="1"/>
    <col min="2050" max="2051" width="11.28515625" style="1" customWidth="1"/>
    <col min="2052" max="2052" width="12.42578125" style="1" bestFit="1" customWidth="1"/>
    <col min="2053" max="2053" width="11.28515625" style="1" customWidth="1"/>
    <col min="2054" max="2054" width="12.42578125" style="1" bestFit="1" customWidth="1"/>
    <col min="2055" max="2057" width="11.28515625" style="1" customWidth="1"/>
    <col min="2058" max="2058" width="8" style="1" customWidth="1"/>
    <col min="2059" max="2301" width="9.140625" style="1"/>
    <col min="2302" max="2302" width="4.7109375" style="1" customWidth="1"/>
    <col min="2303" max="2303" width="9.42578125" style="1" customWidth="1"/>
    <col min="2304" max="2304" width="59.28515625" style="1" customWidth="1"/>
    <col min="2305" max="2305" width="11.28515625" style="1" bestFit="1" customWidth="1"/>
    <col min="2306" max="2307" width="11.28515625" style="1" customWidth="1"/>
    <col min="2308" max="2308" width="12.42578125" style="1" bestFit="1" customWidth="1"/>
    <col min="2309" max="2309" width="11.28515625" style="1" customWidth="1"/>
    <col min="2310" max="2310" width="12.42578125" style="1" bestFit="1" customWidth="1"/>
    <col min="2311" max="2313" width="11.28515625" style="1" customWidth="1"/>
    <col min="2314" max="2314" width="8" style="1" customWidth="1"/>
    <col min="2315" max="2557" width="9.140625" style="1"/>
    <col min="2558" max="2558" width="4.7109375" style="1" customWidth="1"/>
    <col min="2559" max="2559" width="9.42578125" style="1" customWidth="1"/>
    <col min="2560" max="2560" width="59.28515625" style="1" customWidth="1"/>
    <col min="2561" max="2561" width="11.28515625" style="1" bestFit="1" customWidth="1"/>
    <col min="2562" max="2563" width="11.28515625" style="1" customWidth="1"/>
    <col min="2564" max="2564" width="12.42578125" style="1" bestFit="1" customWidth="1"/>
    <col min="2565" max="2565" width="11.28515625" style="1" customWidth="1"/>
    <col min="2566" max="2566" width="12.42578125" style="1" bestFit="1" customWidth="1"/>
    <col min="2567" max="2569" width="11.28515625" style="1" customWidth="1"/>
    <col min="2570" max="2570" width="8" style="1" customWidth="1"/>
    <col min="2571" max="2813" width="9.140625" style="1"/>
    <col min="2814" max="2814" width="4.7109375" style="1" customWidth="1"/>
    <col min="2815" max="2815" width="9.42578125" style="1" customWidth="1"/>
    <col min="2816" max="2816" width="59.28515625" style="1" customWidth="1"/>
    <col min="2817" max="2817" width="11.28515625" style="1" bestFit="1" customWidth="1"/>
    <col min="2818" max="2819" width="11.28515625" style="1" customWidth="1"/>
    <col min="2820" max="2820" width="12.42578125" style="1" bestFit="1" customWidth="1"/>
    <col min="2821" max="2821" width="11.28515625" style="1" customWidth="1"/>
    <col min="2822" max="2822" width="12.42578125" style="1" bestFit="1" customWidth="1"/>
    <col min="2823" max="2825" width="11.28515625" style="1" customWidth="1"/>
    <col min="2826" max="2826" width="8" style="1" customWidth="1"/>
    <col min="2827" max="3069" width="9.140625" style="1"/>
    <col min="3070" max="3070" width="4.7109375" style="1" customWidth="1"/>
    <col min="3071" max="3071" width="9.42578125" style="1" customWidth="1"/>
    <col min="3072" max="3072" width="59.28515625" style="1" customWidth="1"/>
    <col min="3073" max="3073" width="11.28515625" style="1" bestFit="1" customWidth="1"/>
    <col min="3074" max="3075" width="11.28515625" style="1" customWidth="1"/>
    <col min="3076" max="3076" width="12.42578125" style="1" bestFit="1" customWidth="1"/>
    <col min="3077" max="3077" width="11.28515625" style="1" customWidth="1"/>
    <col min="3078" max="3078" width="12.42578125" style="1" bestFit="1" customWidth="1"/>
    <col min="3079" max="3081" width="11.28515625" style="1" customWidth="1"/>
    <col min="3082" max="3082" width="8" style="1" customWidth="1"/>
    <col min="3083" max="3325" width="9.140625" style="1"/>
    <col min="3326" max="3326" width="4.7109375" style="1" customWidth="1"/>
    <col min="3327" max="3327" width="9.42578125" style="1" customWidth="1"/>
    <col min="3328" max="3328" width="59.28515625" style="1" customWidth="1"/>
    <col min="3329" max="3329" width="11.28515625" style="1" bestFit="1" customWidth="1"/>
    <col min="3330" max="3331" width="11.28515625" style="1" customWidth="1"/>
    <col min="3332" max="3332" width="12.42578125" style="1" bestFit="1" customWidth="1"/>
    <col min="3333" max="3333" width="11.28515625" style="1" customWidth="1"/>
    <col min="3334" max="3334" width="12.42578125" style="1" bestFit="1" customWidth="1"/>
    <col min="3335" max="3337" width="11.28515625" style="1" customWidth="1"/>
    <col min="3338" max="3338" width="8" style="1" customWidth="1"/>
    <col min="3339" max="3581" width="9.140625" style="1"/>
    <col min="3582" max="3582" width="4.7109375" style="1" customWidth="1"/>
    <col min="3583" max="3583" width="9.42578125" style="1" customWidth="1"/>
    <col min="3584" max="3584" width="59.28515625" style="1" customWidth="1"/>
    <col min="3585" max="3585" width="11.28515625" style="1" bestFit="1" customWidth="1"/>
    <col min="3586" max="3587" width="11.28515625" style="1" customWidth="1"/>
    <col min="3588" max="3588" width="12.42578125" style="1" bestFit="1" customWidth="1"/>
    <col min="3589" max="3589" width="11.28515625" style="1" customWidth="1"/>
    <col min="3590" max="3590" width="12.42578125" style="1" bestFit="1" customWidth="1"/>
    <col min="3591" max="3593" width="11.28515625" style="1" customWidth="1"/>
    <col min="3594" max="3594" width="8" style="1" customWidth="1"/>
    <col min="3595" max="3837" width="9.140625" style="1"/>
    <col min="3838" max="3838" width="4.7109375" style="1" customWidth="1"/>
    <col min="3839" max="3839" width="9.42578125" style="1" customWidth="1"/>
    <col min="3840" max="3840" width="59.28515625" style="1" customWidth="1"/>
    <col min="3841" max="3841" width="11.28515625" style="1" bestFit="1" customWidth="1"/>
    <col min="3842" max="3843" width="11.28515625" style="1" customWidth="1"/>
    <col min="3844" max="3844" width="12.42578125" style="1" bestFit="1" customWidth="1"/>
    <col min="3845" max="3845" width="11.28515625" style="1" customWidth="1"/>
    <col min="3846" max="3846" width="12.42578125" style="1" bestFit="1" customWidth="1"/>
    <col min="3847" max="3849" width="11.28515625" style="1" customWidth="1"/>
    <col min="3850" max="3850" width="8" style="1" customWidth="1"/>
    <col min="3851" max="4093" width="9.140625" style="1"/>
    <col min="4094" max="4094" width="4.7109375" style="1" customWidth="1"/>
    <col min="4095" max="4095" width="9.42578125" style="1" customWidth="1"/>
    <col min="4096" max="4096" width="59.28515625" style="1" customWidth="1"/>
    <col min="4097" max="4097" width="11.28515625" style="1" bestFit="1" customWidth="1"/>
    <col min="4098" max="4099" width="11.28515625" style="1" customWidth="1"/>
    <col min="4100" max="4100" width="12.42578125" style="1" bestFit="1" customWidth="1"/>
    <col min="4101" max="4101" width="11.28515625" style="1" customWidth="1"/>
    <col min="4102" max="4102" width="12.42578125" style="1" bestFit="1" customWidth="1"/>
    <col min="4103" max="4105" width="11.28515625" style="1" customWidth="1"/>
    <col min="4106" max="4106" width="8" style="1" customWidth="1"/>
    <col min="4107" max="4349" width="9.140625" style="1"/>
    <col min="4350" max="4350" width="4.7109375" style="1" customWidth="1"/>
    <col min="4351" max="4351" width="9.42578125" style="1" customWidth="1"/>
    <col min="4352" max="4352" width="59.28515625" style="1" customWidth="1"/>
    <col min="4353" max="4353" width="11.28515625" style="1" bestFit="1" customWidth="1"/>
    <col min="4354" max="4355" width="11.28515625" style="1" customWidth="1"/>
    <col min="4356" max="4356" width="12.42578125" style="1" bestFit="1" customWidth="1"/>
    <col min="4357" max="4357" width="11.28515625" style="1" customWidth="1"/>
    <col min="4358" max="4358" width="12.42578125" style="1" bestFit="1" customWidth="1"/>
    <col min="4359" max="4361" width="11.28515625" style="1" customWidth="1"/>
    <col min="4362" max="4362" width="8" style="1" customWidth="1"/>
    <col min="4363" max="4605" width="9.140625" style="1"/>
    <col min="4606" max="4606" width="4.7109375" style="1" customWidth="1"/>
    <col min="4607" max="4607" width="9.42578125" style="1" customWidth="1"/>
    <col min="4608" max="4608" width="59.28515625" style="1" customWidth="1"/>
    <col min="4609" max="4609" width="11.28515625" style="1" bestFit="1" customWidth="1"/>
    <col min="4610" max="4611" width="11.28515625" style="1" customWidth="1"/>
    <col min="4612" max="4612" width="12.42578125" style="1" bestFit="1" customWidth="1"/>
    <col min="4613" max="4613" width="11.28515625" style="1" customWidth="1"/>
    <col min="4614" max="4614" width="12.42578125" style="1" bestFit="1" customWidth="1"/>
    <col min="4615" max="4617" width="11.28515625" style="1" customWidth="1"/>
    <col min="4618" max="4618" width="8" style="1" customWidth="1"/>
    <col min="4619" max="4861" width="9.140625" style="1"/>
    <col min="4862" max="4862" width="4.7109375" style="1" customWidth="1"/>
    <col min="4863" max="4863" width="9.42578125" style="1" customWidth="1"/>
    <col min="4864" max="4864" width="59.28515625" style="1" customWidth="1"/>
    <col min="4865" max="4865" width="11.28515625" style="1" bestFit="1" customWidth="1"/>
    <col min="4866" max="4867" width="11.28515625" style="1" customWidth="1"/>
    <col min="4868" max="4868" width="12.42578125" style="1" bestFit="1" customWidth="1"/>
    <col min="4869" max="4869" width="11.28515625" style="1" customWidth="1"/>
    <col min="4870" max="4870" width="12.42578125" style="1" bestFit="1" customWidth="1"/>
    <col min="4871" max="4873" width="11.28515625" style="1" customWidth="1"/>
    <col min="4874" max="4874" width="8" style="1" customWidth="1"/>
    <col min="4875" max="5117" width="9.140625" style="1"/>
    <col min="5118" max="5118" width="4.7109375" style="1" customWidth="1"/>
    <col min="5119" max="5119" width="9.42578125" style="1" customWidth="1"/>
    <col min="5120" max="5120" width="59.28515625" style="1" customWidth="1"/>
    <col min="5121" max="5121" width="11.28515625" style="1" bestFit="1" customWidth="1"/>
    <col min="5122" max="5123" width="11.28515625" style="1" customWidth="1"/>
    <col min="5124" max="5124" width="12.42578125" style="1" bestFit="1" customWidth="1"/>
    <col min="5125" max="5125" width="11.28515625" style="1" customWidth="1"/>
    <col min="5126" max="5126" width="12.42578125" style="1" bestFit="1" customWidth="1"/>
    <col min="5127" max="5129" width="11.28515625" style="1" customWidth="1"/>
    <col min="5130" max="5130" width="8" style="1" customWidth="1"/>
    <col min="5131" max="5373" width="9.140625" style="1"/>
    <col min="5374" max="5374" width="4.7109375" style="1" customWidth="1"/>
    <col min="5375" max="5375" width="9.42578125" style="1" customWidth="1"/>
    <col min="5376" max="5376" width="59.28515625" style="1" customWidth="1"/>
    <col min="5377" max="5377" width="11.28515625" style="1" bestFit="1" customWidth="1"/>
    <col min="5378" max="5379" width="11.28515625" style="1" customWidth="1"/>
    <col min="5380" max="5380" width="12.42578125" style="1" bestFit="1" customWidth="1"/>
    <col min="5381" max="5381" width="11.28515625" style="1" customWidth="1"/>
    <col min="5382" max="5382" width="12.42578125" style="1" bestFit="1" customWidth="1"/>
    <col min="5383" max="5385" width="11.28515625" style="1" customWidth="1"/>
    <col min="5386" max="5386" width="8" style="1" customWidth="1"/>
    <col min="5387" max="5629" width="9.140625" style="1"/>
    <col min="5630" max="5630" width="4.7109375" style="1" customWidth="1"/>
    <col min="5631" max="5631" width="9.42578125" style="1" customWidth="1"/>
    <col min="5632" max="5632" width="59.28515625" style="1" customWidth="1"/>
    <col min="5633" max="5633" width="11.28515625" style="1" bestFit="1" customWidth="1"/>
    <col min="5634" max="5635" width="11.28515625" style="1" customWidth="1"/>
    <col min="5636" max="5636" width="12.42578125" style="1" bestFit="1" customWidth="1"/>
    <col min="5637" max="5637" width="11.28515625" style="1" customWidth="1"/>
    <col min="5638" max="5638" width="12.42578125" style="1" bestFit="1" customWidth="1"/>
    <col min="5639" max="5641" width="11.28515625" style="1" customWidth="1"/>
    <col min="5642" max="5642" width="8" style="1" customWidth="1"/>
    <col min="5643" max="5885" width="9.140625" style="1"/>
    <col min="5886" max="5886" width="4.7109375" style="1" customWidth="1"/>
    <col min="5887" max="5887" width="9.42578125" style="1" customWidth="1"/>
    <col min="5888" max="5888" width="59.28515625" style="1" customWidth="1"/>
    <col min="5889" max="5889" width="11.28515625" style="1" bestFit="1" customWidth="1"/>
    <col min="5890" max="5891" width="11.28515625" style="1" customWidth="1"/>
    <col min="5892" max="5892" width="12.42578125" style="1" bestFit="1" customWidth="1"/>
    <col min="5893" max="5893" width="11.28515625" style="1" customWidth="1"/>
    <col min="5894" max="5894" width="12.42578125" style="1" bestFit="1" customWidth="1"/>
    <col min="5895" max="5897" width="11.28515625" style="1" customWidth="1"/>
    <col min="5898" max="5898" width="8" style="1" customWidth="1"/>
    <col min="5899" max="6141" width="9.140625" style="1"/>
    <col min="6142" max="6142" width="4.7109375" style="1" customWidth="1"/>
    <col min="6143" max="6143" width="9.42578125" style="1" customWidth="1"/>
    <col min="6144" max="6144" width="59.28515625" style="1" customWidth="1"/>
    <col min="6145" max="6145" width="11.28515625" style="1" bestFit="1" customWidth="1"/>
    <col min="6146" max="6147" width="11.28515625" style="1" customWidth="1"/>
    <col min="6148" max="6148" width="12.42578125" style="1" bestFit="1" customWidth="1"/>
    <col min="6149" max="6149" width="11.28515625" style="1" customWidth="1"/>
    <col min="6150" max="6150" width="12.42578125" style="1" bestFit="1" customWidth="1"/>
    <col min="6151" max="6153" width="11.28515625" style="1" customWidth="1"/>
    <col min="6154" max="6154" width="8" style="1" customWidth="1"/>
    <col min="6155" max="6397" width="9.140625" style="1"/>
    <col min="6398" max="6398" width="4.7109375" style="1" customWidth="1"/>
    <col min="6399" max="6399" width="9.42578125" style="1" customWidth="1"/>
    <col min="6400" max="6400" width="59.28515625" style="1" customWidth="1"/>
    <col min="6401" max="6401" width="11.28515625" style="1" bestFit="1" customWidth="1"/>
    <col min="6402" max="6403" width="11.28515625" style="1" customWidth="1"/>
    <col min="6404" max="6404" width="12.42578125" style="1" bestFit="1" customWidth="1"/>
    <col min="6405" max="6405" width="11.28515625" style="1" customWidth="1"/>
    <col min="6406" max="6406" width="12.42578125" style="1" bestFit="1" customWidth="1"/>
    <col min="6407" max="6409" width="11.28515625" style="1" customWidth="1"/>
    <col min="6410" max="6410" width="8" style="1" customWidth="1"/>
    <col min="6411" max="6653" width="9.140625" style="1"/>
    <col min="6654" max="6654" width="4.7109375" style="1" customWidth="1"/>
    <col min="6655" max="6655" width="9.42578125" style="1" customWidth="1"/>
    <col min="6656" max="6656" width="59.28515625" style="1" customWidth="1"/>
    <col min="6657" max="6657" width="11.28515625" style="1" bestFit="1" customWidth="1"/>
    <col min="6658" max="6659" width="11.28515625" style="1" customWidth="1"/>
    <col min="6660" max="6660" width="12.42578125" style="1" bestFit="1" customWidth="1"/>
    <col min="6661" max="6661" width="11.28515625" style="1" customWidth="1"/>
    <col min="6662" max="6662" width="12.42578125" style="1" bestFit="1" customWidth="1"/>
    <col min="6663" max="6665" width="11.28515625" style="1" customWidth="1"/>
    <col min="6666" max="6666" width="8" style="1" customWidth="1"/>
    <col min="6667" max="6909" width="9.140625" style="1"/>
    <col min="6910" max="6910" width="4.7109375" style="1" customWidth="1"/>
    <col min="6911" max="6911" width="9.42578125" style="1" customWidth="1"/>
    <col min="6912" max="6912" width="59.28515625" style="1" customWidth="1"/>
    <col min="6913" max="6913" width="11.28515625" style="1" bestFit="1" customWidth="1"/>
    <col min="6914" max="6915" width="11.28515625" style="1" customWidth="1"/>
    <col min="6916" max="6916" width="12.42578125" style="1" bestFit="1" customWidth="1"/>
    <col min="6917" max="6917" width="11.28515625" style="1" customWidth="1"/>
    <col min="6918" max="6918" width="12.42578125" style="1" bestFit="1" customWidth="1"/>
    <col min="6919" max="6921" width="11.28515625" style="1" customWidth="1"/>
    <col min="6922" max="6922" width="8" style="1" customWidth="1"/>
    <col min="6923" max="7165" width="9.140625" style="1"/>
    <col min="7166" max="7166" width="4.7109375" style="1" customWidth="1"/>
    <col min="7167" max="7167" width="9.42578125" style="1" customWidth="1"/>
    <col min="7168" max="7168" width="59.28515625" style="1" customWidth="1"/>
    <col min="7169" max="7169" width="11.28515625" style="1" bestFit="1" customWidth="1"/>
    <col min="7170" max="7171" width="11.28515625" style="1" customWidth="1"/>
    <col min="7172" max="7172" width="12.42578125" style="1" bestFit="1" customWidth="1"/>
    <col min="7173" max="7173" width="11.28515625" style="1" customWidth="1"/>
    <col min="7174" max="7174" width="12.42578125" style="1" bestFit="1" customWidth="1"/>
    <col min="7175" max="7177" width="11.28515625" style="1" customWidth="1"/>
    <col min="7178" max="7178" width="8" style="1" customWidth="1"/>
    <col min="7179" max="7421" width="9.140625" style="1"/>
    <col min="7422" max="7422" width="4.7109375" style="1" customWidth="1"/>
    <col min="7423" max="7423" width="9.42578125" style="1" customWidth="1"/>
    <col min="7424" max="7424" width="59.28515625" style="1" customWidth="1"/>
    <col min="7425" max="7425" width="11.28515625" style="1" bestFit="1" customWidth="1"/>
    <col min="7426" max="7427" width="11.28515625" style="1" customWidth="1"/>
    <col min="7428" max="7428" width="12.42578125" style="1" bestFit="1" customWidth="1"/>
    <col min="7429" max="7429" width="11.28515625" style="1" customWidth="1"/>
    <col min="7430" max="7430" width="12.42578125" style="1" bestFit="1" customWidth="1"/>
    <col min="7431" max="7433" width="11.28515625" style="1" customWidth="1"/>
    <col min="7434" max="7434" width="8" style="1" customWidth="1"/>
    <col min="7435" max="7677" width="9.140625" style="1"/>
    <col min="7678" max="7678" width="4.7109375" style="1" customWidth="1"/>
    <col min="7679" max="7679" width="9.42578125" style="1" customWidth="1"/>
    <col min="7680" max="7680" width="59.28515625" style="1" customWidth="1"/>
    <col min="7681" max="7681" width="11.28515625" style="1" bestFit="1" customWidth="1"/>
    <col min="7682" max="7683" width="11.28515625" style="1" customWidth="1"/>
    <col min="7684" max="7684" width="12.42578125" style="1" bestFit="1" customWidth="1"/>
    <col min="7685" max="7685" width="11.28515625" style="1" customWidth="1"/>
    <col min="7686" max="7686" width="12.42578125" style="1" bestFit="1" customWidth="1"/>
    <col min="7687" max="7689" width="11.28515625" style="1" customWidth="1"/>
    <col min="7690" max="7690" width="8" style="1" customWidth="1"/>
    <col min="7691" max="7933" width="9.140625" style="1"/>
    <col min="7934" max="7934" width="4.7109375" style="1" customWidth="1"/>
    <col min="7935" max="7935" width="9.42578125" style="1" customWidth="1"/>
    <col min="7936" max="7936" width="59.28515625" style="1" customWidth="1"/>
    <col min="7937" max="7937" width="11.28515625" style="1" bestFit="1" customWidth="1"/>
    <col min="7938" max="7939" width="11.28515625" style="1" customWidth="1"/>
    <col min="7940" max="7940" width="12.42578125" style="1" bestFit="1" customWidth="1"/>
    <col min="7941" max="7941" width="11.28515625" style="1" customWidth="1"/>
    <col min="7942" max="7942" width="12.42578125" style="1" bestFit="1" customWidth="1"/>
    <col min="7943" max="7945" width="11.28515625" style="1" customWidth="1"/>
    <col min="7946" max="7946" width="8" style="1" customWidth="1"/>
    <col min="7947" max="8189" width="9.140625" style="1"/>
    <col min="8190" max="8190" width="4.7109375" style="1" customWidth="1"/>
    <col min="8191" max="8191" width="9.42578125" style="1" customWidth="1"/>
    <col min="8192" max="8192" width="59.28515625" style="1" customWidth="1"/>
    <col min="8193" max="8193" width="11.28515625" style="1" bestFit="1" customWidth="1"/>
    <col min="8194" max="8195" width="11.28515625" style="1" customWidth="1"/>
    <col min="8196" max="8196" width="12.42578125" style="1" bestFit="1" customWidth="1"/>
    <col min="8197" max="8197" width="11.28515625" style="1" customWidth="1"/>
    <col min="8198" max="8198" width="12.42578125" style="1" bestFit="1" customWidth="1"/>
    <col min="8199" max="8201" width="11.28515625" style="1" customWidth="1"/>
    <col min="8202" max="8202" width="8" style="1" customWidth="1"/>
    <col min="8203" max="8445" width="9.140625" style="1"/>
    <col min="8446" max="8446" width="4.7109375" style="1" customWidth="1"/>
    <col min="8447" max="8447" width="9.42578125" style="1" customWidth="1"/>
    <col min="8448" max="8448" width="59.28515625" style="1" customWidth="1"/>
    <col min="8449" max="8449" width="11.28515625" style="1" bestFit="1" customWidth="1"/>
    <col min="8450" max="8451" width="11.28515625" style="1" customWidth="1"/>
    <col min="8452" max="8452" width="12.42578125" style="1" bestFit="1" customWidth="1"/>
    <col min="8453" max="8453" width="11.28515625" style="1" customWidth="1"/>
    <col min="8454" max="8454" width="12.42578125" style="1" bestFit="1" customWidth="1"/>
    <col min="8455" max="8457" width="11.28515625" style="1" customWidth="1"/>
    <col min="8458" max="8458" width="8" style="1" customWidth="1"/>
    <col min="8459" max="8701" width="9.140625" style="1"/>
    <col min="8702" max="8702" width="4.7109375" style="1" customWidth="1"/>
    <col min="8703" max="8703" width="9.42578125" style="1" customWidth="1"/>
    <col min="8704" max="8704" width="59.28515625" style="1" customWidth="1"/>
    <col min="8705" max="8705" width="11.28515625" style="1" bestFit="1" customWidth="1"/>
    <col min="8706" max="8707" width="11.28515625" style="1" customWidth="1"/>
    <col min="8708" max="8708" width="12.42578125" style="1" bestFit="1" customWidth="1"/>
    <col min="8709" max="8709" width="11.28515625" style="1" customWidth="1"/>
    <col min="8710" max="8710" width="12.42578125" style="1" bestFit="1" customWidth="1"/>
    <col min="8711" max="8713" width="11.28515625" style="1" customWidth="1"/>
    <col min="8714" max="8714" width="8" style="1" customWidth="1"/>
    <col min="8715" max="8957" width="9.140625" style="1"/>
    <col min="8958" max="8958" width="4.7109375" style="1" customWidth="1"/>
    <col min="8959" max="8959" width="9.42578125" style="1" customWidth="1"/>
    <col min="8960" max="8960" width="59.28515625" style="1" customWidth="1"/>
    <col min="8961" max="8961" width="11.28515625" style="1" bestFit="1" customWidth="1"/>
    <col min="8962" max="8963" width="11.28515625" style="1" customWidth="1"/>
    <col min="8964" max="8964" width="12.42578125" style="1" bestFit="1" customWidth="1"/>
    <col min="8965" max="8965" width="11.28515625" style="1" customWidth="1"/>
    <col min="8966" max="8966" width="12.42578125" style="1" bestFit="1" customWidth="1"/>
    <col min="8967" max="8969" width="11.28515625" style="1" customWidth="1"/>
    <col min="8970" max="8970" width="8" style="1" customWidth="1"/>
    <col min="8971" max="9213" width="9.140625" style="1"/>
    <col min="9214" max="9214" width="4.7109375" style="1" customWidth="1"/>
    <col min="9215" max="9215" width="9.42578125" style="1" customWidth="1"/>
    <col min="9216" max="9216" width="59.28515625" style="1" customWidth="1"/>
    <col min="9217" max="9217" width="11.28515625" style="1" bestFit="1" customWidth="1"/>
    <col min="9218" max="9219" width="11.28515625" style="1" customWidth="1"/>
    <col min="9220" max="9220" width="12.42578125" style="1" bestFit="1" customWidth="1"/>
    <col min="9221" max="9221" width="11.28515625" style="1" customWidth="1"/>
    <col min="9222" max="9222" width="12.42578125" style="1" bestFit="1" customWidth="1"/>
    <col min="9223" max="9225" width="11.28515625" style="1" customWidth="1"/>
    <col min="9226" max="9226" width="8" style="1" customWidth="1"/>
    <col min="9227" max="9469" width="9.140625" style="1"/>
    <col min="9470" max="9470" width="4.7109375" style="1" customWidth="1"/>
    <col min="9471" max="9471" width="9.42578125" style="1" customWidth="1"/>
    <col min="9472" max="9472" width="59.28515625" style="1" customWidth="1"/>
    <col min="9473" max="9473" width="11.28515625" style="1" bestFit="1" customWidth="1"/>
    <col min="9474" max="9475" width="11.28515625" style="1" customWidth="1"/>
    <col min="9476" max="9476" width="12.42578125" style="1" bestFit="1" customWidth="1"/>
    <col min="9477" max="9477" width="11.28515625" style="1" customWidth="1"/>
    <col min="9478" max="9478" width="12.42578125" style="1" bestFit="1" customWidth="1"/>
    <col min="9479" max="9481" width="11.28515625" style="1" customWidth="1"/>
    <col min="9482" max="9482" width="8" style="1" customWidth="1"/>
    <col min="9483" max="9725" width="9.140625" style="1"/>
    <col min="9726" max="9726" width="4.7109375" style="1" customWidth="1"/>
    <col min="9727" max="9727" width="9.42578125" style="1" customWidth="1"/>
    <col min="9728" max="9728" width="59.28515625" style="1" customWidth="1"/>
    <col min="9729" max="9729" width="11.28515625" style="1" bestFit="1" customWidth="1"/>
    <col min="9730" max="9731" width="11.28515625" style="1" customWidth="1"/>
    <col min="9732" max="9732" width="12.42578125" style="1" bestFit="1" customWidth="1"/>
    <col min="9733" max="9733" width="11.28515625" style="1" customWidth="1"/>
    <col min="9734" max="9734" width="12.42578125" style="1" bestFit="1" customWidth="1"/>
    <col min="9735" max="9737" width="11.28515625" style="1" customWidth="1"/>
    <col min="9738" max="9738" width="8" style="1" customWidth="1"/>
    <col min="9739" max="9981" width="9.140625" style="1"/>
    <col min="9982" max="9982" width="4.7109375" style="1" customWidth="1"/>
    <col min="9983" max="9983" width="9.42578125" style="1" customWidth="1"/>
    <col min="9984" max="9984" width="59.28515625" style="1" customWidth="1"/>
    <col min="9985" max="9985" width="11.28515625" style="1" bestFit="1" customWidth="1"/>
    <col min="9986" max="9987" width="11.28515625" style="1" customWidth="1"/>
    <col min="9988" max="9988" width="12.42578125" style="1" bestFit="1" customWidth="1"/>
    <col min="9989" max="9989" width="11.28515625" style="1" customWidth="1"/>
    <col min="9990" max="9990" width="12.42578125" style="1" bestFit="1" customWidth="1"/>
    <col min="9991" max="9993" width="11.28515625" style="1" customWidth="1"/>
    <col min="9994" max="9994" width="8" style="1" customWidth="1"/>
    <col min="9995" max="10237" width="9.140625" style="1"/>
    <col min="10238" max="10238" width="4.7109375" style="1" customWidth="1"/>
    <col min="10239" max="10239" width="9.42578125" style="1" customWidth="1"/>
    <col min="10240" max="10240" width="59.28515625" style="1" customWidth="1"/>
    <col min="10241" max="10241" width="11.28515625" style="1" bestFit="1" customWidth="1"/>
    <col min="10242" max="10243" width="11.28515625" style="1" customWidth="1"/>
    <col min="10244" max="10244" width="12.42578125" style="1" bestFit="1" customWidth="1"/>
    <col min="10245" max="10245" width="11.28515625" style="1" customWidth="1"/>
    <col min="10246" max="10246" width="12.42578125" style="1" bestFit="1" customWidth="1"/>
    <col min="10247" max="10249" width="11.28515625" style="1" customWidth="1"/>
    <col min="10250" max="10250" width="8" style="1" customWidth="1"/>
    <col min="10251" max="10493" width="9.140625" style="1"/>
    <col min="10494" max="10494" width="4.7109375" style="1" customWidth="1"/>
    <col min="10495" max="10495" width="9.42578125" style="1" customWidth="1"/>
    <col min="10496" max="10496" width="59.28515625" style="1" customWidth="1"/>
    <col min="10497" max="10497" width="11.28515625" style="1" bestFit="1" customWidth="1"/>
    <col min="10498" max="10499" width="11.28515625" style="1" customWidth="1"/>
    <col min="10500" max="10500" width="12.42578125" style="1" bestFit="1" customWidth="1"/>
    <col min="10501" max="10501" width="11.28515625" style="1" customWidth="1"/>
    <col min="10502" max="10502" width="12.42578125" style="1" bestFit="1" customWidth="1"/>
    <col min="10503" max="10505" width="11.28515625" style="1" customWidth="1"/>
    <col min="10506" max="10506" width="8" style="1" customWidth="1"/>
    <col min="10507" max="10749" width="9.140625" style="1"/>
    <col min="10750" max="10750" width="4.7109375" style="1" customWidth="1"/>
    <col min="10751" max="10751" width="9.42578125" style="1" customWidth="1"/>
    <col min="10752" max="10752" width="59.28515625" style="1" customWidth="1"/>
    <col min="10753" max="10753" width="11.28515625" style="1" bestFit="1" customWidth="1"/>
    <col min="10754" max="10755" width="11.28515625" style="1" customWidth="1"/>
    <col min="10756" max="10756" width="12.42578125" style="1" bestFit="1" customWidth="1"/>
    <col min="10757" max="10757" width="11.28515625" style="1" customWidth="1"/>
    <col min="10758" max="10758" width="12.42578125" style="1" bestFit="1" customWidth="1"/>
    <col min="10759" max="10761" width="11.28515625" style="1" customWidth="1"/>
    <col min="10762" max="10762" width="8" style="1" customWidth="1"/>
    <col min="10763" max="11005" width="9.140625" style="1"/>
    <col min="11006" max="11006" width="4.7109375" style="1" customWidth="1"/>
    <col min="11007" max="11007" width="9.42578125" style="1" customWidth="1"/>
    <col min="11008" max="11008" width="59.28515625" style="1" customWidth="1"/>
    <col min="11009" max="11009" width="11.28515625" style="1" bestFit="1" customWidth="1"/>
    <col min="11010" max="11011" width="11.28515625" style="1" customWidth="1"/>
    <col min="11012" max="11012" width="12.42578125" style="1" bestFit="1" customWidth="1"/>
    <col min="11013" max="11013" width="11.28515625" style="1" customWidth="1"/>
    <col min="11014" max="11014" width="12.42578125" style="1" bestFit="1" customWidth="1"/>
    <col min="11015" max="11017" width="11.28515625" style="1" customWidth="1"/>
    <col min="11018" max="11018" width="8" style="1" customWidth="1"/>
    <col min="11019" max="11261" width="9.140625" style="1"/>
    <col min="11262" max="11262" width="4.7109375" style="1" customWidth="1"/>
    <col min="11263" max="11263" width="9.42578125" style="1" customWidth="1"/>
    <col min="11264" max="11264" width="59.28515625" style="1" customWidth="1"/>
    <col min="11265" max="11265" width="11.28515625" style="1" bestFit="1" customWidth="1"/>
    <col min="11266" max="11267" width="11.28515625" style="1" customWidth="1"/>
    <col min="11268" max="11268" width="12.42578125" style="1" bestFit="1" customWidth="1"/>
    <col min="11269" max="11269" width="11.28515625" style="1" customWidth="1"/>
    <col min="11270" max="11270" width="12.42578125" style="1" bestFit="1" customWidth="1"/>
    <col min="11271" max="11273" width="11.28515625" style="1" customWidth="1"/>
    <col min="11274" max="11274" width="8" style="1" customWidth="1"/>
    <col min="11275" max="11517" width="9.140625" style="1"/>
    <col min="11518" max="11518" width="4.7109375" style="1" customWidth="1"/>
    <col min="11519" max="11519" width="9.42578125" style="1" customWidth="1"/>
    <col min="11520" max="11520" width="59.28515625" style="1" customWidth="1"/>
    <col min="11521" max="11521" width="11.28515625" style="1" bestFit="1" customWidth="1"/>
    <col min="11522" max="11523" width="11.28515625" style="1" customWidth="1"/>
    <col min="11524" max="11524" width="12.42578125" style="1" bestFit="1" customWidth="1"/>
    <col min="11525" max="11525" width="11.28515625" style="1" customWidth="1"/>
    <col min="11526" max="11526" width="12.42578125" style="1" bestFit="1" customWidth="1"/>
    <col min="11527" max="11529" width="11.28515625" style="1" customWidth="1"/>
    <col min="11530" max="11530" width="8" style="1" customWidth="1"/>
    <col min="11531" max="11773" width="9.140625" style="1"/>
    <col min="11774" max="11774" width="4.7109375" style="1" customWidth="1"/>
    <col min="11775" max="11775" width="9.42578125" style="1" customWidth="1"/>
    <col min="11776" max="11776" width="59.28515625" style="1" customWidth="1"/>
    <col min="11777" max="11777" width="11.28515625" style="1" bestFit="1" customWidth="1"/>
    <col min="11778" max="11779" width="11.28515625" style="1" customWidth="1"/>
    <col min="11780" max="11780" width="12.42578125" style="1" bestFit="1" customWidth="1"/>
    <col min="11781" max="11781" width="11.28515625" style="1" customWidth="1"/>
    <col min="11782" max="11782" width="12.42578125" style="1" bestFit="1" customWidth="1"/>
    <col min="11783" max="11785" width="11.28515625" style="1" customWidth="1"/>
    <col min="11786" max="11786" width="8" style="1" customWidth="1"/>
    <col min="11787" max="12029" width="9.140625" style="1"/>
    <col min="12030" max="12030" width="4.7109375" style="1" customWidth="1"/>
    <col min="12031" max="12031" width="9.42578125" style="1" customWidth="1"/>
    <col min="12032" max="12032" width="59.28515625" style="1" customWidth="1"/>
    <col min="12033" max="12033" width="11.28515625" style="1" bestFit="1" customWidth="1"/>
    <col min="12034" max="12035" width="11.28515625" style="1" customWidth="1"/>
    <col min="12036" max="12036" width="12.42578125" style="1" bestFit="1" customWidth="1"/>
    <col min="12037" max="12037" width="11.28515625" style="1" customWidth="1"/>
    <col min="12038" max="12038" width="12.42578125" style="1" bestFit="1" customWidth="1"/>
    <col min="12039" max="12041" width="11.28515625" style="1" customWidth="1"/>
    <col min="12042" max="12042" width="8" style="1" customWidth="1"/>
    <col min="12043" max="12285" width="9.140625" style="1"/>
    <col min="12286" max="12286" width="4.7109375" style="1" customWidth="1"/>
    <col min="12287" max="12287" width="9.42578125" style="1" customWidth="1"/>
    <col min="12288" max="12288" width="59.28515625" style="1" customWidth="1"/>
    <col min="12289" max="12289" width="11.28515625" style="1" bestFit="1" customWidth="1"/>
    <col min="12290" max="12291" width="11.28515625" style="1" customWidth="1"/>
    <col min="12292" max="12292" width="12.42578125" style="1" bestFit="1" customWidth="1"/>
    <col min="12293" max="12293" width="11.28515625" style="1" customWidth="1"/>
    <col min="12294" max="12294" width="12.42578125" style="1" bestFit="1" customWidth="1"/>
    <col min="12295" max="12297" width="11.28515625" style="1" customWidth="1"/>
    <col min="12298" max="12298" width="8" style="1" customWidth="1"/>
    <col min="12299" max="12541" width="9.140625" style="1"/>
    <col min="12542" max="12542" width="4.7109375" style="1" customWidth="1"/>
    <col min="12543" max="12543" width="9.42578125" style="1" customWidth="1"/>
    <col min="12544" max="12544" width="59.28515625" style="1" customWidth="1"/>
    <col min="12545" max="12545" width="11.28515625" style="1" bestFit="1" customWidth="1"/>
    <col min="12546" max="12547" width="11.28515625" style="1" customWidth="1"/>
    <col min="12548" max="12548" width="12.42578125" style="1" bestFit="1" customWidth="1"/>
    <col min="12549" max="12549" width="11.28515625" style="1" customWidth="1"/>
    <col min="12550" max="12550" width="12.42578125" style="1" bestFit="1" customWidth="1"/>
    <col min="12551" max="12553" width="11.28515625" style="1" customWidth="1"/>
    <col min="12554" max="12554" width="8" style="1" customWidth="1"/>
    <col min="12555" max="12797" width="9.140625" style="1"/>
    <col min="12798" max="12798" width="4.7109375" style="1" customWidth="1"/>
    <col min="12799" max="12799" width="9.42578125" style="1" customWidth="1"/>
    <col min="12800" max="12800" width="59.28515625" style="1" customWidth="1"/>
    <col min="12801" max="12801" width="11.28515625" style="1" bestFit="1" customWidth="1"/>
    <col min="12802" max="12803" width="11.28515625" style="1" customWidth="1"/>
    <col min="12804" max="12804" width="12.42578125" style="1" bestFit="1" customWidth="1"/>
    <col min="12805" max="12805" width="11.28515625" style="1" customWidth="1"/>
    <col min="12806" max="12806" width="12.42578125" style="1" bestFit="1" customWidth="1"/>
    <col min="12807" max="12809" width="11.28515625" style="1" customWidth="1"/>
    <col min="12810" max="12810" width="8" style="1" customWidth="1"/>
    <col min="12811" max="13053" width="9.140625" style="1"/>
    <col min="13054" max="13054" width="4.7109375" style="1" customWidth="1"/>
    <col min="13055" max="13055" width="9.42578125" style="1" customWidth="1"/>
    <col min="13056" max="13056" width="59.28515625" style="1" customWidth="1"/>
    <col min="13057" max="13057" width="11.28515625" style="1" bestFit="1" customWidth="1"/>
    <col min="13058" max="13059" width="11.28515625" style="1" customWidth="1"/>
    <col min="13060" max="13060" width="12.42578125" style="1" bestFit="1" customWidth="1"/>
    <col min="13061" max="13061" width="11.28515625" style="1" customWidth="1"/>
    <col min="13062" max="13062" width="12.42578125" style="1" bestFit="1" customWidth="1"/>
    <col min="13063" max="13065" width="11.28515625" style="1" customWidth="1"/>
    <col min="13066" max="13066" width="8" style="1" customWidth="1"/>
    <col min="13067" max="13309" width="9.140625" style="1"/>
    <col min="13310" max="13310" width="4.7109375" style="1" customWidth="1"/>
    <col min="13311" max="13311" width="9.42578125" style="1" customWidth="1"/>
    <col min="13312" max="13312" width="59.28515625" style="1" customWidth="1"/>
    <col min="13313" max="13313" width="11.28515625" style="1" bestFit="1" customWidth="1"/>
    <col min="13314" max="13315" width="11.28515625" style="1" customWidth="1"/>
    <col min="13316" max="13316" width="12.42578125" style="1" bestFit="1" customWidth="1"/>
    <col min="13317" max="13317" width="11.28515625" style="1" customWidth="1"/>
    <col min="13318" max="13318" width="12.42578125" style="1" bestFit="1" customWidth="1"/>
    <col min="13319" max="13321" width="11.28515625" style="1" customWidth="1"/>
    <col min="13322" max="13322" width="8" style="1" customWidth="1"/>
    <col min="13323" max="13565" width="9.140625" style="1"/>
    <col min="13566" max="13566" width="4.7109375" style="1" customWidth="1"/>
    <col min="13567" max="13567" width="9.42578125" style="1" customWidth="1"/>
    <col min="13568" max="13568" width="59.28515625" style="1" customWidth="1"/>
    <col min="13569" max="13569" width="11.28515625" style="1" bestFit="1" customWidth="1"/>
    <col min="13570" max="13571" width="11.28515625" style="1" customWidth="1"/>
    <col min="13572" max="13572" width="12.42578125" style="1" bestFit="1" customWidth="1"/>
    <col min="13573" max="13573" width="11.28515625" style="1" customWidth="1"/>
    <col min="13574" max="13574" width="12.42578125" style="1" bestFit="1" customWidth="1"/>
    <col min="13575" max="13577" width="11.28515625" style="1" customWidth="1"/>
    <col min="13578" max="13578" width="8" style="1" customWidth="1"/>
    <col min="13579" max="13821" width="9.140625" style="1"/>
    <col min="13822" max="13822" width="4.7109375" style="1" customWidth="1"/>
    <col min="13823" max="13823" width="9.42578125" style="1" customWidth="1"/>
    <col min="13824" max="13824" width="59.28515625" style="1" customWidth="1"/>
    <col min="13825" max="13825" width="11.28515625" style="1" bestFit="1" customWidth="1"/>
    <col min="13826" max="13827" width="11.28515625" style="1" customWidth="1"/>
    <col min="13828" max="13828" width="12.42578125" style="1" bestFit="1" customWidth="1"/>
    <col min="13829" max="13829" width="11.28515625" style="1" customWidth="1"/>
    <col min="13830" max="13830" width="12.42578125" style="1" bestFit="1" customWidth="1"/>
    <col min="13831" max="13833" width="11.28515625" style="1" customWidth="1"/>
    <col min="13834" max="13834" width="8" style="1" customWidth="1"/>
    <col min="13835" max="14077" width="9.140625" style="1"/>
    <col min="14078" max="14078" width="4.7109375" style="1" customWidth="1"/>
    <col min="14079" max="14079" width="9.42578125" style="1" customWidth="1"/>
    <col min="14080" max="14080" width="59.28515625" style="1" customWidth="1"/>
    <col min="14081" max="14081" width="11.28515625" style="1" bestFit="1" customWidth="1"/>
    <col min="14082" max="14083" width="11.28515625" style="1" customWidth="1"/>
    <col min="14084" max="14084" width="12.42578125" style="1" bestFit="1" customWidth="1"/>
    <col min="14085" max="14085" width="11.28515625" style="1" customWidth="1"/>
    <col min="14086" max="14086" width="12.42578125" style="1" bestFit="1" customWidth="1"/>
    <col min="14087" max="14089" width="11.28515625" style="1" customWidth="1"/>
    <col min="14090" max="14090" width="8" style="1" customWidth="1"/>
    <col min="14091" max="14333" width="9.140625" style="1"/>
    <col min="14334" max="14334" width="4.7109375" style="1" customWidth="1"/>
    <col min="14335" max="14335" width="9.42578125" style="1" customWidth="1"/>
    <col min="14336" max="14336" width="59.28515625" style="1" customWidth="1"/>
    <col min="14337" max="14337" width="11.28515625" style="1" bestFit="1" customWidth="1"/>
    <col min="14338" max="14339" width="11.28515625" style="1" customWidth="1"/>
    <col min="14340" max="14340" width="12.42578125" style="1" bestFit="1" customWidth="1"/>
    <col min="14341" max="14341" width="11.28515625" style="1" customWidth="1"/>
    <col min="14342" max="14342" width="12.42578125" style="1" bestFit="1" customWidth="1"/>
    <col min="14343" max="14345" width="11.28515625" style="1" customWidth="1"/>
    <col min="14346" max="14346" width="8" style="1" customWidth="1"/>
    <col min="14347" max="14589" width="9.140625" style="1"/>
    <col min="14590" max="14590" width="4.7109375" style="1" customWidth="1"/>
    <col min="14591" max="14591" width="9.42578125" style="1" customWidth="1"/>
    <col min="14592" max="14592" width="59.28515625" style="1" customWidth="1"/>
    <col min="14593" max="14593" width="11.28515625" style="1" bestFit="1" customWidth="1"/>
    <col min="14594" max="14595" width="11.28515625" style="1" customWidth="1"/>
    <col min="14596" max="14596" width="12.42578125" style="1" bestFit="1" customWidth="1"/>
    <col min="14597" max="14597" width="11.28515625" style="1" customWidth="1"/>
    <col min="14598" max="14598" width="12.42578125" style="1" bestFit="1" customWidth="1"/>
    <col min="14599" max="14601" width="11.28515625" style="1" customWidth="1"/>
    <col min="14602" max="14602" width="8" style="1" customWidth="1"/>
    <col min="14603" max="14845" width="9.140625" style="1"/>
    <col min="14846" max="14846" width="4.7109375" style="1" customWidth="1"/>
    <col min="14847" max="14847" width="9.42578125" style="1" customWidth="1"/>
    <col min="14848" max="14848" width="59.28515625" style="1" customWidth="1"/>
    <col min="14849" max="14849" width="11.28515625" style="1" bestFit="1" customWidth="1"/>
    <col min="14850" max="14851" width="11.28515625" style="1" customWidth="1"/>
    <col min="14852" max="14852" width="12.42578125" style="1" bestFit="1" customWidth="1"/>
    <col min="14853" max="14853" width="11.28515625" style="1" customWidth="1"/>
    <col min="14854" max="14854" width="12.42578125" style="1" bestFit="1" customWidth="1"/>
    <col min="14855" max="14857" width="11.28515625" style="1" customWidth="1"/>
    <col min="14858" max="14858" width="8" style="1" customWidth="1"/>
    <col min="14859" max="15101" width="9.140625" style="1"/>
    <col min="15102" max="15102" width="4.7109375" style="1" customWidth="1"/>
    <col min="15103" max="15103" width="9.42578125" style="1" customWidth="1"/>
    <col min="15104" max="15104" width="59.28515625" style="1" customWidth="1"/>
    <col min="15105" max="15105" width="11.28515625" style="1" bestFit="1" customWidth="1"/>
    <col min="15106" max="15107" width="11.28515625" style="1" customWidth="1"/>
    <col min="15108" max="15108" width="12.42578125" style="1" bestFit="1" customWidth="1"/>
    <col min="15109" max="15109" width="11.28515625" style="1" customWidth="1"/>
    <col min="15110" max="15110" width="12.42578125" style="1" bestFit="1" customWidth="1"/>
    <col min="15111" max="15113" width="11.28515625" style="1" customWidth="1"/>
    <col min="15114" max="15114" width="8" style="1" customWidth="1"/>
    <col min="15115" max="15357" width="9.140625" style="1"/>
    <col min="15358" max="15358" width="4.7109375" style="1" customWidth="1"/>
    <col min="15359" max="15359" width="9.42578125" style="1" customWidth="1"/>
    <col min="15360" max="15360" width="59.28515625" style="1" customWidth="1"/>
    <col min="15361" max="15361" width="11.28515625" style="1" bestFit="1" customWidth="1"/>
    <col min="15362" max="15363" width="11.28515625" style="1" customWidth="1"/>
    <col min="15364" max="15364" width="12.42578125" style="1" bestFit="1" customWidth="1"/>
    <col min="15365" max="15365" width="11.28515625" style="1" customWidth="1"/>
    <col min="15366" max="15366" width="12.42578125" style="1" bestFit="1" customWidth="1"/>
    <col min="15367" max="15369" width="11.28515625" style="1" customWidth="1"/>
    <col min="15370" max="15370" width="8" style="1" customWidth="1"/>
    <col min="15371" max="15613" width="9.140625" style="1"/>
    <col min="15614" max="15614" width="4.7109375" style="1" customWidth="1"/>
    <col min="15615" max="15615" width="9.42578125" style="1" customWidth="1"/>
    <col min="15616" max="15616" width="59.28515625" style="1" customWidth="1"/>
    <col min="15617" max="15617" width="11.28515625" style="1" bestFit="1" customWidth="1"/>
    <col min="15618" max="15619" width="11.28515625" style="1" customWidth="1"/>
    <col min="15620" max="15620" width="12.42578125" style="1" bestFit="1" customWidth="1"/>
    <col min="15621" max="15621" width="11.28515625" style="1" customWidth="1"/>
    <col min="15622" max="15622" width="12.42578125" style="1" bestFit="1" customWidth="1"/>
    <col min="15623" max="15625" width="11.28515625" style="1" customWidth="1"/>
    <col min="15626" max="15626" width="8" style="1" customWidth="1"/>
    <col min="15627" max="15869" width="9.140625" style="1"/>
    <col min="15870" max="15870" width="4.7109375" style="1" customWidth="1"/>
    <col min="15871" max="15871" width="9.42578125" style="1" customWidth="1"/>
    <col min="15872" max="15872" width="59.28515625" style="1" customWidth="1"/>
    <col min="15873" max="15873" width="11.28515625" style="1" bestFit="1" customWidth="1"/>
    <col min="15874" max="15875" width="11.28515625" style="1" customWidth="1"/>
    <col min="15876" max="15876" width="12.42578125" style="1" bestFit="1" customWidth="1"/>
    <col min="15877" max="15877" width="11.28515625" style="1" customWidth="1"/>
    <col min="15878" max="15878" width="12.42578125" style="1" bestFit="1" customWidth="1"/>
    <col min="15879" max="15881" width="11.28515625" style="1" customWidth="1"/>
    <col min="15882" max="15882" width="8" style="1" customWidth="1"/>
    <col min="15883" max="16125" width="9.140625" style="1"/>
    <col min="16126" max="16126" width="4.7109375" style="1" customWidth="1"/>
    <col min="16127" max="16127" width="9.42578125" style="1" customWidth="1"/>
    <col min="16128" max="16128" width="59.28515625" style="1" customWidth="1"/>
    <col min="16129" max="16129" width="11.28515625" style="1" bestFit="1" customWidth="1"/>
    <col min="16130" max="16131" width="11.28515625" style="1" customWidth="1"/>
    <col min="16132" max="16132" width="12.42578125" style="1" bestFit="1" customWidth="1"/>
    <col min="16133" max="16133" width="11.28515625" style="1" customWidth="1"/>
    <col min="16134" max="16134" width="12.42578125" style="1" bestFit="1" customWidth="1"/>
    <col min="16135" max="16137" width="11.28515625" style="1" customWidth="1"/>
    <col min="16138" max="16138" width="8" style="1" customWidth="1"/>
    <col min="16139" max="16384" width="9.140625" style="1"/>
  </cols>
  <sheetData>
    <row r="1" spans="1:12" s="9" customFormat="1" ht="14.25" x14ac:dyDescent="0.2">
      <c r="A1" s="7"/>
      <c r="B1" s="8"/>
      <c r="D1" s="10"/>
      <c r="E1" s="10"/>
      <c r="F1" s="10"/>
      <c r="G1" s="10"/>
      <c r="H1" s="10"/>
      <c r="I1" s="10"/>
    </row>
    <row r="2" spans="1:12" s="9" customFormat="1" ht="14.25" x14ac:dyDescent="0.2">
      <c r="A2" s="7"/>
      <c r="B2" s="8"/>
      <c r="C2" s="11"/>
      <c r="D2" s="208" t="s">
        <v>87</v>
      </c>
      <c r="E2" s="208"/>
      <c r="F2" s="208"/>
      <c r="G2" s="208"/>
      <c r="H2" s="208"/>
      <c r="I2" s="208"/>
      <c r="J2" s="208"/>
      <c r="K2" s="208"/>
      <c r="L2" s="208"/>
    </row>
    <row r="3" spans="1:12" s="9" customFormat="1" ht="14.25" x14ac:dyDescent="0.2">
      <c r="A3" s="7"/>
      <c r="B3" s="8"/>
      <c r="C3" s="11"/>
      <c r="D3" s="208" t="s">
        <v>99</v>
      </c>
      <c r="E3" s="208"/>
      <c r="F3" s="208"/>
      <c r="G3" s="208"/>
      <c r="H3" s="208"/>
      <c r="I3" s="208"/>
      <c r="J3" s="208"/>
      <c r="K3" s="208"/>
      <c r="L3" s="208"/>
    </row>
    <row r="4" spans="1:12" s="9" customFormat="1" ht="14.25" x14ac:dyDescent="0.2">
      <c r="A4" s="7"/>
      <c r="B4" s="8"/>
      <c r="C4" s="11"/>
      <c r="D4" s="208" t="s">
        <v>88</v>
      </c>
      <c r="E4" s="208"/>
      <c r="F4" s="208"/>
      <c r="G4" s="208"/>
      <c r="H4" s="208"/>
      <c r="I4" s="208"/>
      <c r="J4" s="208"/>
      <c r="K4" s="208"/>
      <c r="L4" s="208"/>
    </row>
    <row r="5" spans="1:12" s="9" customFormat="1" ht="14.25" x14ac:dyDescent="0.2">
      <c r="A5" s="7"/>
      <c r="B5" s="8"/>
      <c r="D5" s="10"/>
      <c r="E5" s="10"/>
      <c r="F5" s="10"/>
      <c r="G5" s="10"/>
      <c r="H5" s="10"/>
      <c r="I5" s="10"/>
    </row>
    <row r="6" spans="1:12" s="9" customFormat="1" ht="18.95" customHeight="1" x14ac:dyDescent="0.25">
      <c r="A6" s="209" t="s">
        <v>89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s="9" customFormat="1" ht="18.95" customHeight="1" x14ac:dyDescent="0.25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</row>
    <row r="8" spans="1:12" s="9" customFormat="1" x14ac:dyDescent="0.25">
      <c r="A8" s="7"/>
      <c r="B8" s="8"/>
      <c r="C8" s="31"/>
      <c r="D8" s="32"/>
      <c r="E8" s="32"/>
      <c r="F8" s="32"/>
      <c r="G8" s="32"/>
      <c r="H8" s="32"/>
      <c r="I8" s="32"/>
    </row>
    <row r="9" spans="1:12" s="9" customFormat="1" ht="14.25" x14ac:dyDescent="0.2">
      <c r="A9" s="7"/>
      <c r="B9" s="8"/>
      <c r="D9" s="12"/>
      <c r="E9" s="12"/>
      <c r="F9" s="12"/>
      <c r="G9" s="12"/>
      <c r="H9" s="12"/>
      <c r="I9" s="12"/>
      <c r="L9" s="11" t="s">
        <v>24</v>
      </c>
    </row>
    <row r="10" spans="1:12" s="17" customFormat="1" ht="12.75" thickBot="1" x14ac:dyDescent="0.25">
      <c r="A10" s="13"/>
      <c r="B10" s="14" t="s">
        <v>25</v>
      </c>
      <c r="C10" s="15" t="s">
        <v>26</v>
      </c>
      <c r="D10" s="16" t="s">
        <v>27</v>
      </c>
      <c r="E10" s="16" t="s">
        <v>28</v>
      </c>
      <c r="F10" s="36" t="s">
        <v>29</v>
      </c>
      <c r="G10" s="35" t="s">
        <v>30</v>
      </c>
      <c r="H10" s="16" t="s">
        <v>31</v>
      </c>
      <c r="I10" s="36" t="s">
        <v>45</v>
      </c>
      <c r="J10" s="37" t="s">
        <v>46</v>
      </c>
      <c r="K10" s="16" t="s">
        <v>47</v>
      </c>
      <c r="L10" s="38" t="s">
        <v>48</v>
      </c>
    </row>
    <row r="11" spans="1:12" s="9" customFormat="1" ht="20.100000000000001" customHeight="1" x14ac:dyDescent="0.2">
      <c r="A11" s="198"/>
      <c r="B11" s="18" t="s">
        <v>32</v>
      </c>
      <c r="C11" s="201" t="s">
        <v>0</v>
      </c>
      <c r="D11" s="204" t="s">
        <v>49</v>
      </c>
      <c r="E11" s="205"/>
      <c r="F11" s="206"/>
      <c r="G11" s="204" t="s">
        <v>36</v>
      </c>
      <c r="H11" s="205"/>
      <c r="I11" s="206"/>
      <c r="J11" s="204" t="s">
        <v>37</v>
      </c>
      <c r="K11" s="205"/>
      <c r="L11" s="207"/>
    </row>
    <row r="12" spans="1:12" s="9" customFormat="1" ht="20.100000000000001" customHeight="1" x14ac:dyDescent="0.2">
      <c r="A12" s="199"/>
      <c r="B12" s="19" t="s">
        <v>33</v>
      </c>
      <c r="C12" s="202"/>
      <c r="D12" s="20" t="s">
        <v>34</v>
      </c>
      <c r="E12" s="25"/>
      <c r="F12" s="21" t="s">
        <v>90</v>
      </c>
      <c r="G12" s="30" t="s">
        <v>34</v>
      </c>
      <c r="H12" s="25"/>
      <c r="I12" s="21" t="s">
        <v>90</v>
      </c>
      <c r="J12" s="20" t="s">
        <v>34</v>
      </c>
      <c r="K12" s="25"/>
      <c r="L12" s="39" t="s">
        <v>90</v>
      </c>
    </row>
    <row r="13" spans="1:12" s="9" customFormat="1" ht="20.100000000000001" customHeight="1" x14ac:dyDescent="0.2">
      <c r="A13" s="199"/>
      <c r="B13" s="19" t="s">
        <v>35</v>
      </c>
      <c r="C13" s="202"/>
      <c r="D13" s="26" t="s">
        <v>91</v>
      </c>
      <c r="E13" s="27" t="s">
        <v>92</v>
      </c>
      <c r="F13" s="22" t="s">
        <v>93</v>
      </c>
      <c r="G13" s="33" t="s">
        <v>91</v>
      </c>
      <c r="H13" s="27" t="s">
        <v>92</v>
      </c>
      <c r="I13" s="22" t="s">
        <v>93</v>
      </c>
      <c r="J13" s="26" t="s">
        <v>91</v>
      </c>
      <c r="K13" s="27" t="s">
        <v>92</v>
      </c>
      <c r="L13" s="40" t="s">
        <v>93</v>
      </c>
    </row>
    <row r="14" spans="1:12" s="9" customFormat="1" ht="20.100000000000001" customHeight="1" thickBot="1" x14ac:dyDescent="0.25">
      <c r="A14" s="200"/>
      <c r="B14" s="23"/>
      <c r="C14" s="203"/>
      <c r="D14" s="28"/>
      <c r="E14" s="29"/>
      <c r="F14" s="24" t="s">
        <v>91</v>
      </c>
      <c r="G14" s="34"/>
      <c r="H14" s="29"/>
      <c r="I14" s="24" t="s">
        <v>91</v>
      </c>
      <c r="J14" s="28"/>
      <c r="K14" s="29"/>
      <c r="L14" s="41" t="s">
        <v>91</v>
      </c>
    </row>
    <row r="15" spans="1:12" ht="12.75" customHeight="1" x14ac:dyDescent="0.25">
      <c r="A15" s="89"/>
      <c r="B15" s="90"/>
      <c r="C15" s="44"/>
      <c r="D15" s="91"/>
      <c r="E15" s="92"/>
      <c r="F15" s="93"/>
      <c r="G15" s="92"/>
      <c r="H15" s="92"/>
      <c r="I15" s="93"/>
      <c r="J15" s="94"/>
      <c r="K15" s="92"/>
      <c r="L15" s="95"/>
    </row>
    <row r="16" spans="1:12" x14ac:dyDescent="0.25">
      <c r="A16" s="89">
        <v>1</v>
      </c>
      <c r="B16" s="90"/>
      <c r="C16" s="45" t="s">
        <v>39</v>
      </c>
      <c r="D16" s="96"/>
      <c r="E16" s="97"/>
      <c r="F16" s="98"/>
      <c r="G16" s="97"/>
      <c r="H16" s="97"/>
      <c r="I16" s="98"/>
      <c r="J16" s="96"/>
      <c r="K16" s="97"/>
      <c r="L16" s="99"/>
    </row>
    <row r="17" spans="1:12" ht="12.75" customHeight="1" x14ac:dyDescent="0.25">
      <c r="A17" s="89"/>
      <c r="B17" s="90"/>
      <c r="C17" s="100"/>
      <c r="D17" s="96"/>
      <c r="E17" s="97"/>
      <c r="F17" s="98"/>
      <c r="G17" s="97"/>
      <c r="H17" s="97"/>
      <c r="I17" s="98"/>
      <c r="J17" s="96"/>
      <c r="K17" s="97"/>
      <c r="L17" s="99"/>
    </row>
    <row r="18" spans="1:12" ht="39" x14ac:dyDescent="0.25">
      <c r="A18" s="101">
        <v>2</v>
      </c>
      <c r="B18" s="102" t="s">
        <v>1</v>
      </c>
      <c r="C18" s="103" t="s">
        <v>50</v>
      </c>
      <c r="D18" s="104">
        <v>5024878</v>
      </c>
      <c r="E18" s="105"/>
      <c r="F18" s="106">
        <v>5024878</v>
      </c>
      <c r="G18" s="105">
        <v>175122</v>
      </c>
      <c r="H18" s="105"/>
      <c r="I18" s="106">
        <v>175122</v>
      </c>
      <c r="J18" s="104">
        <f>D18+G18</f>
        <v>5200000</v>
      </c>
      <c r="K18" s="105"/>
      <c r="L18" s="107">
        <v>5200000</v>
      </c>
    </row>
    <row r="19" spans="1:12" ht="12.75" customHeight="1" x14ac:dyDescent="0.25">
      <c r="A19" s="108"/>
      <c r="B19" s="102"/>
      <c r="C19" s="109"/>
      <c r="D19" s="110"/>
      <c r="E19" s="111"/>
      <c r="F19" s="112"/>
      <c r="G19" s="111"/>
      <c r="H19" s="111"/>
      <c r="I19" s="112"/>
      <c r="J19" s="104"/>
      <c r="K19" s="111"/>
      <c r="L19" s="113"/>
    </row>
    <row r="20" spans="1:12" ht="12.75" customHeight="1" x14ac:dyDescent="0.25">
      <c r="A20" s="108">
        <v>3</v>
      </c>
      <c r="B20" s="102" t="s">
        <v>2</v>
      </c>
      <c r="C20" s="109" t="s">
        <v>51</v>
      </c>
      <c r="D20" s="110">
        <f>3000000+900000</f>
        <v>3900000</v>
      </c>
      <c r="E20" s="111"/>
      <c r="F20" s="112">
        <v>3900000</v>
      </c>
      <c r="G20" s="111"/>
      <c r="H20" s="111"/>
      <c r="I20" s="112"/>
      <c r="J20" s="104">
        <f t="shared" ref="J20:J46" si="0">D20+G20</f>
        <v>3900000</v>
      </c>
      <c r="K20" s="111"/>
      <c r="L20" s="113">
        <v>3900000</v>
      </c>
    </row>
    <row r="21" spans="1:12" ht="12.75" customHeight="1" x14ac:dyDescent="0.25">
      <c r="A21" s="108"/>
      <c r="B21" s="102"/>
      <c r="C21" s="109"/>
      <c r="D21" s="110"/>
      <c r="E21" s="111"/>
      <c r="F21" s="112"/>
      <c r="G21" s="111"/>
      <c r="H21" s="111"/>
      <c r="I21" s="112"/>
      <c r="J21" s="104"/>
      <c r="K21" s="111"/>
      <c r="L21" s="113"/>
    </row>
    <row r="22" spans="1:12" ht="12.75" customHeight="1" x14ac:dyDescent="0.25">
      <c r="A22" s="108">
        <v>4</v>
      </c>
      <c r="B22" s="102" t="s">
        <v>3</v>
      </c>
      <c r="C22" s="109" t="s">
        <v>52</v>
      </c>
      <c r="D22" s="110">
        <v>3169135</v>
      </c>
      <c r="E22" s="111"/>
      <c r="F22" s="112">
        <v>3169135</v>
      </c>
      <c r="G22" s="111">
        <v>8043544</v>
      </c>
      <c r="H22" s="111"/>
      <c r="I22" s="112">
        <v>8043544</v>
      </c>
      <c r="J22" s="104">
        <f t="shared" si="0"/>
        <v>11212679</v>
      </c>
      <c r="K22" s="111"/>
      <c r="L22" s="113">
        <v>11212679</v>
      </c>
    </row>
    <row r="23" spans="1:12" ht="12.75" customHeight="1" x14ac:dyDescent="0.25">
      <c r="A23" s="108"/>
      <c r="B23" s="102"/>
      <c r="C23" s="109"/>
      <c r="D23" s="110"/>
      <c r="E23" s="111"/>
      <c r="F23" s="112"/>
      <c r="G23" s="111"/>
      <c r="H23" s="111"/>
      <c r="I23" s="112"/>
      <c r="J23" s="104"/>
      <c r="K23" s="111"/>
      <c r="L23" s="113"/>
    </row>
    <row r="24" spans="1:12" ht="26.25" x14ac:dyDescent="0.25">
      <c r="A24" s="108">
        <v>5</v>
      </c>
      <c r="B24" s="102" t="s">
        <v>4</v>
      </c>
      <c r="C24" s="103" t="s">
        <v>53</v>
      </c>
      <c r="D24" s="110">
        <v>349513</v>
      </c>
      <c r="E24" s="111"/>
      <c r="F24" s="112">
        <v>349513</v>
      </c>
      <c r="G24" s="111">
        <v>150487</v>
      </c>
      <c r="H24" s="111"/>
      <c r="I24" s="112">
        <v>150487</v>
      </c>
      <c r="J24" s="104">
        <f t="shared" si="0"/>
        <v>500000</v>
      </c>
      <c r="K24" s="111"/>
      <c r="L24" s="113">
        <v>500000</v>
      </c>
    </row>
    <row r="25" spans="1:12" ht="12.75" customHeight="1" x14ac:dyDescent="0.25">
      <c r="A25" s="108"/>
      <c r="B25" s="102"/>
      <c r="C25" s="109" t="s">
        <v>54</v>
      </c>
      <c r="D25" s="110"/>
      <c r="E25" s="111"/>
      <c r="F25" s="112"/>
      <c r="G25" s="111"/>
      <c r="H25" s="111"/>
      <c r="I25" s="112"/>
      <c r="J25" s="104">
        <f t="shared" si="0"/>
        <v>0</v>
      </c>
      <c r="K25" s="111"/>
      <c r="L25" s="113">
        <v>0</v>
      </c>
    </row>
    <row r="26" spans="1:12" ht="12.75" customHeight="1" x14ac:dyDescent="0.25">
      <c r="A26" s="108">
        <v>6</v>
      </c>
      <c r="B26" s="102" t="s">
        <v>5</v>
      </c>
      <c r="C26" s="109" t="s">
        <v>55</v>
      </c>
      <c r="D26" s="110">
        <v>2500000</v>
      </c>
      <c r="E26" s="111"/>
      <c r="F26" s="112">
        <v>2500000</v>
      </c>
      <c r="G26" s="111"/>
      <c r="H26" s="111"/>
      <c r="I26" s="112"/>
      <c r="J26" s="104">
        <f t="shared" si="0"/>
        <v>2500000</v>
      </c>
      <c r="K26" s="111"/>
      <c r="L26" s="113">
        <v>2500000</v>
      </c>
    </row>
    <row r="27" spans="1:12" ht="12.75" customHeight="1" x14ac:dyDescent="0.25">
      <c r="A27" s="108"/>
      <c r="B27" s="102"/>
      <c r="C27" s="109"/>
      <c r="D27" s="110"/>
      <c r="E27" s="111"/>
      <c r="F27" s="112"/>
      <c r="G27" s="111"/>
      <c r="H27" s="111"/>
      <c r="I27" s="112"/>
      <c r="J27" s="104"/>
      <c r="K27" s="111"/>
      <c r="L27" s="113"/>
    </row>
    <row r="28" spans="1:12" ht="26.25" x14ac:dyDescent="0.25">
      <c r="A28" s="108">
        <v>7</v>
      </c>
      <c r="B28" s="114" t="s">
        <v>6</v>
      </c>
      <c r="C28" s="103" t="s">
        <v>56</v>
      </c>
      <c r="D28" s="110">
        <f>1000000+8977212</f>
        <v>9977212</v>
      </c>
      <c r="E28" s="111"/>
      <c r="F28" s="112">
        <v>9977212</v>
      </c>
      <c r="G28" s="111">
        <v>791845</v>
      </c>
      <c r="H28" s="111"/>
      <c r="I28" s="112">
        <v>791845</v>
      </c>
      <c r="J28" s="104">
        <f t="shared" si="0"/>
        <v>10769057</v>
      </c>
      <c r="K28" s="111"/>
      <c r="L28" s="113">
        <v>10769057</v>
      </c>
    </row>
    <row r="29" spans="1:12" ht="12.75" customHeight="1" x14ac:dyDescent="0.25">
      <c r="A29" s="108"/>
      <c r="B29" s="102"/>
      <c r="C29" s="109"/>
      <c r="D29" s="110"/>
      <c r="E29" s="111"/>
      <c r="F29" s="112"/>
      <c r="G29" s="111"/>
      <c r="H29" s="111"/>
      <c r="I29" s="112"/>
      <c r="J29" s="104"/>
      <c r="K29" s="111"/>
      <c r="L29" s="113"/>
    </row>
    <row r="30" spans="1:12" ht="12.75" customHeight="1" x14ac:dyDescent="0.25">
      <c r="A30" s="108">
        <v>8</v>
      </c>
      <c r="B30" s="102" t="s">
        <v>7</v>
      </c>
      <c r="C30" s="109" t="s">
        <v>57</v>
      </c>
      <c r="D30" s="110">
        <v>55950596</v>
      </c>
      <c r="E30" s="111"/>
      <c r="F30" s="112">
        <v>55950596</v>
      </c>
      <c r="G30" s="111">
        <v>1061404</v>
      </c>
      <c r="H30" s="111"/>
      <c r="I30" s="112">
        <v>1061404</v>
      </c>
      <c r="J30" s="104">
        <f t="shared" si="0"/>
        <v>57012000</v>
      </c>
      <c r="K30" s="111"/>
      <c r="L30" s="113">
        <v>57012000</v>
      </c>
    </row>
    <row r="31" spans="1:12" ht="12.75" customHeight="1" x14ac:dyDescent="0.25">
      <c r="A31" s="108"/>
      <c r="B31" s="115"/>
      <c r="C31" s="109"/>
      <c r="D31" s="110"/>
      <c r="E31" s="111"/>
      <c r="F31" s="112"/>
      <c r="G31" s="111"/>
      <c r="H31" s="111"/>
      <c r="I31" s="112"/>
      <c r="J31" s="104"/>
      <c r="K31" s="111"/>
      <c r="L31" s="113"/>
    </row>
    <row r="32" spans="1:12" ht="12.75" customHeight="1" x14ac:dyDescent="0.25">
      <c r="A32" s="108">
        <v>9</v>
      </c>
      <c r="B32" s="102" t="s">
        <v>8</v>
      </c>
      <c r="C32" s="109" t="s">
        <v>58</v>
      </c>
      <c r="D32" s="110">
        <v>21374162</v>
      </c>
      <c r="E32" s="111"/>
      <c r="F32" s="112">
        <v>21374162</v>
      </c>
      <c r="G32" s="111">
        <v>1100239</v>
      </c>
      <c r="H32" s="111"/>
      <c r="I32" s="112">
        <v>1100239</v>
      </c>
      <c r="J32" s="104">
        <f t="shared" si="0"/>
        <v>22474401</v>
      </c>
      <c r="K32" s="111"/>
      <c r="L32" s="113">
        <v>22474401</v>
      </c>
    </row>
    <row r="33" spans="1:12" ht="12.75" customHeight="1" x14ac:dyDescent="0.25">
      <c r="A33" s="108"/>
      <c r="B33" s="102"/>
      <c r="C33" s="109"/>
      <c r="D33" s="110"/>
      <c r="E33" s="111"/>
      <c r="F33" s="112"/>
      <c r="G33" s="111"/>
      <c r="H33" s="111"/>
      <c r="I33" s="112"/>
      <c r="J33" s="104"/>
      <c r="K33" s="111"/>
      <c r="L33" s="113"/>
    </row>
    <row r="34" spans="1:12" x14ac:dyDescent="0.25">
      <c r="A34" s="108">
        <v>10</v>
      </c>
      <c r="B34" s="116" t="s">
        <v>9</v>
      </c>
      <c r="C34" s="117" t="s">
        <v>59</v>
      </c>
      <c r="D34" s="110">
        <v>1000000</v>
      </c>
      <c r="E34" s="111"/>
      <c r="F34" s="112">
        <v>1000000</v>
      </c>
      <c r="G34" s="111"/>
      <c r="H34" s="111"/>
      <c r="I34" s="112"/>
      <c r="J34" s="104">
        <f t="shared" si="0"/>
        <v>1000000</v>
      </c>
      <c r="K34" s="111"/>
      <c r="L34" s="113">
        <v>1000000</v>
      </c>
    </row>
    <row r="35" spans="1:12" ht="12.75" customHeight="1" x14ac:dyDescent="0.25">
      <c r="A35" s="108"/>
      <c r="B35" s="118"/>
      <c r="C35" s="119"/>
      <c r="D35" s="110"/>
      <c r="E35" s="111"/>
      <c r="F35" s="112"/>
      <c r="G35" s="111"/>
      <c r="H35" s="111"/>
      <c r="I35" s="112"/>
      <c r="J35" s="104"/>
      <c r="K35" s="111"/>
      <c r="L35" s="113"/>
    </row>
    <row r="36" spans="1:12" ht="39" x14ac:dyDescent="0.25">
      <c r="A36" s="108">
        <v>11</v>
      </c>
      <c r="B36" s="120" t="s">
        <v>10</v>
      </c>
      <c r="C36" s="121" t="s">
        <v>60</v>
      </c>
      <c r="D36" s="110">
        <f>5000000+5000000</f>
        <v>10000000</v>
      </c>
      <c r="E36" s="111"/>
      <c r="F36" s="112">
        <v>10000000</v>
      </c>
      <c r="G36" s="111"/>
      <c r="H36" s="111"/>
      <c r="I36" s="112"/>
      <c r="J36" s="104">
        <f t="shared" si="0"/>
        <v>10000000</v>
      </c>
      <c r="K36" s="111"/>
      <c r="L36" s="113">
        <v>10000000</v>
      </c>
    </row>
    <row r="37" spans="1:12" x14ac:dyDescent="0.25">
      <c r="A37" s="108"/>
      <c r="B37" s="120"/>
      <c r="C37" s="121"/>
      <c r="D37" s="110"/>
      <c r="E37" s="111"/>
      <c r="F37" s="112"/>
      <c r="G37" s="111"/>
      <c r="H37" s="111"/>
      <c r="I37" s="112"/>
      <c r="J37" s="104"/>
      <c r="K37" s="111"/>
      <c r="L37" s="113"/>
    </row>
    <row r="38" spans="1:12" x14ac:dyDescent="0.25">
      <c r="A38" s="108">
        <v>12</v>
      </c>
      <c r="B38" s="102" t="s">
        <v>11</v>
      </c>
      <c r="C38" s="109" t="s">
        <v>61</v>
      </c>
      <c r="D38" s="110">
        <v>3000000</v>
      </c>
      <c r="E38" s="111"/>
      <c r="F38" s="112">
        <v>3000000</v>
      </c>
      <c r="G38" s="111"/>
      <c r="H38" s="111"/>
      <c r="I38" s="112"/>
      <c r="J38" s="104">
        <f t="shared" si="0"/>
        <v>3000000</v>
      </c>
      <c r="K38" s="111"/>
      <c r="L38" s="113">
        <v>3000000</v>
      </c>
    </row>
    <row r="39" spans="1:12" ht="12.75" customHeight="1" x14ac:dyDescent="0.25">
      <c r="A39" s="108"/>
      <c r="B39" s="122"/>
      <c r="C39" s="123" t="s">
        <v>43</v>
      </c>
      <c r="D39" s="110"/>
      <c r="E39" s="111"/>
      <c r="F39" s="112"/>
      <c r="G39" s="111"/>
      <c r="H39" s="111"/>
      <c r="I39" s="112"/>
      <c r="J39" s="104"/>
      <c r="K39" s="111"/>
      <c r="L39" s="113"/>
    </row>
    <row r="40" spans="1:12" ht="12.75" customHeight="1" x14ac:dyDescent="0.25">
      <c r="A40" s="108">
        <v>13</v>
      </c>
      <c r="B40" s="120" t="s">
        <v>12</v>
      </c>
      <c r="C40" s="123" t="s">
        <v>62</v>
      </c>
      <c r="D40" s="110">
        <f>1000000+3000000</f>
        <v>4000000</v>
      </c>
      <c r="E40" s="111"/>
      <c r="F40" s="112">
        <v>4000000</v>
      </c>
      <c r="G40" s="111"/>
      <c r="H40" s="111"/>
      <c r="I40" s="112"/>
      <c r="J40" s="104">
        <f t="shared" si="0"/>
        <v>4000000</v>
      </c>
      <c r="K40" s="111"/>
      <c r="L40" s="113">
        <v>4000000</v>
      </c>
    </row>
    <row r="41" spans="1:12" ht="12.75" customHeight="1" x14ac:dyDescent="0.25">
      <c r="A41" s="108"/>
      <c r="B41" s="114"/>
      <c r="C41" s="119"/>
      <c r="D41" s="104"/>
      <c r="E41" s="105"/>
      <c r="F41" s="106"/>
      <c r="G41" s="105"/>
      <c r="H41" s="105"/>
      <c r="I41" s="106"/>
      <c r="J41" s="104"/>
      <c r="K41" s="105"/>
      <c r="L41" s="107"/>
    </row>
    <row r="42" spans="1:12" ht="12.75" customHeight="1" x14ac:dyDescent="0.25">
      <c r="A42" s="108">
        <v>14</v>
      </c>
      <c r="B42" s="102" t="s">
        <v>13</v>
      </c>
      <c r="C42" s="124" t="s">
        <v>63</v>
      </c>
      <c r="D42" s="104">
        <f>61731939-619753</f>
        <v>61112186</v>
      </c>
      <c r="E42" s="105"/>
      <c r="F42" s="106">
        <v>61112186</v>
      </c>
      <c r="G42" s="105">
        <v>619753</v>
      </c>
      <c r="H42" s="105"/>
      <c r="I42" s="106">
        <v>619753</v>
      </c>
      <c r="J42" s="104">
        <f t="shared" si="0"/>
        <v>61731939</v>
      </c>
      <c r="K42" s="105"/>
      <c r="L42" s="107">
        <v>61731939</v>
      </c>
    </row>
    <row r="43" spans="1:12" ht="12.75" customHeight="1" x14ac:dyDescent="0.25">
      <c r="A43" s="108"/>
      <c r="B43" s="102"/>
      <c r="C43" s="125"/>
      <c r="D43" s="104"/>
      <c r="E43" s="105"/>
      <c r="F43" s="106"/>
      <c r="G43" s="105"/>
      <c r="H43" s="105"/>
      <c r="I43" s="106"/>
      <c r="J43" s="104"/>
      <c r="K43" s="105"/>
      <c r="L43" s="107"/>
    </row>
    <row r="44" spans="1:12" ht="12.75" customHeight="1" x14ac:dyDescent="0.25">
      <c r="A44" s="108">
        <v>15</v>
      </c>
      <c r="B44" s="102" t="s">
        <v>14</v>
      </c>
      <c r="C44" s="126" t="s">
        <v>64</v>
      </c>
      <c r="D44" s="104">
        <v>7869735</v>
      </c>
      <c r="E44" s="105"/>
      <c r="F44" s="106">
        <v>7869735</v>
      </c>
      <c r="G44" s="105"/>
      <c r="H44" s="105"/>
      <c r="I44" s="106"/>
      <c r="J44" s="104">
        <f t="shared" si="0"/>
        <v>7869735</v>
      </c>
      <c r="K44" s="105"/>
      <c r="L44" s="107">
        <v>7869735</v>
      </c>
    </row>
    <row r="45" spans="1:12" ht="12.75" customHeight="1" x14ac:dyDescent="0.25">
      <c r="A45" s="127"/>
      <c r="B45" s="128"/>
      <c r="C45" s="129"/>
      <c r="D45" s="104"/>
      <c r="E45" s="105"/>
      <c r="F45" s="106"/>
      <c r="G45" s="105"/>
      <c r="H45" s="105"/>
      <c r="I45" s="106"/>
      <c r="J45" s="104"/>
      <c r="K45" s="105"/>
      <c r="L45" s="107"/>
    </row>
    <row r="46" spans="1:12" ht="12.75" customHeight="1" x14ac:dyDescent="0.25">
      <c r="A46" s="127">
        <v>16</v>
      </c>
      <c r="B46" s="130" t="s">
        <v>83</v>
      </c>
      <c r="C46" s="129" t="s">
        <v>84</v>
      </c>
      <c r="D46" s="104">
        <v>17937811</v>
      </c>
      <c r="E46" s="105"/>
      <c r="F46" s="106">
        <v>17937811</v>
      </c>
      <c r="G46" s="105"/>
      <c r="H46" s="105"/>
      <c r="I46" s="106"/>
      <c r="J46" s="104">
        <f t="shared" si="0"/>
        <v>17937811</v>
      </c>
      <c r="K46" s="105"/>
      <c r="L46" s="107">
        <v>17937811</v>
      </c>
    </row>
    <row r="47" spans="1:12" ht="12.75" customHeight="1" thickBot="1" x14ac:dyDescent="0.3">
      <c r="A47" s="127"/>
      <c r="B47" s="131"/>
      <c r="C47" s="132"/>
      <c r="D47" s="133"/>
      <c r="E47" s="134"/>
      <c r="F47" s="135"/>
      <c r="G47" s="134"/>
      <c r="H47" s="134"/>
      <c r="I47" s="135"/>
      <c r="J47" s="133"/>
      <c r="K47" s="134"/>
      <c r="L47" s="136"/>
    </row>
    <row r="48" spans="1:12" s="4" customFormat="1" ht="17.25" customHeight="1" thickTop="1" thickBot="1" x14ac:dyDescent="0.3">
      <c r="A48" s="137">
        <v>17</v>
      </c>
      <c r="B48" s="138"/>
      <c r="C48" s="46" t="s">
        <v>65</v>
      </c>
      <c r="D48" s="49">
        <f t="shared" ref="D48:L48" si="1">SUM(D16:D47)</f>
        <v>207165228</v>
      </c>
      <c r="E48" s="50">
        <f t="shared" si="1"/>
        <v>0</v>
      </c>
      <c r="F48" s="51">
        <v>207165228</v>
      </c>
      <c r="G48" s="50">
        <v>11942394</v>
      </c>
      <c r="H48" s="50">
        <v>0</v>
      </c>
      <c r="I48" s="51">
        <f t="shared" si="1"/>
        <v>11942394</v>
      </c>
      <c r="J48" s="49">
        <f t="shared" si="1"/>
        <v>219107622</v>
      </c>
      <c r="K48" s="50">
        <f t="shared" si="1"/>
        <v>0</v>
      </c>
      <c r="L48" s="55">
        <f t="shared" si="1"/>
        <v>219107622</v>
      </c>
    </row>
    <row r="49" spans="1:12" s="4" customFormat="1" ht="17.25" customHeight="1" thickTop="1" x14ac:dyDescent="0.25">
      <c r="A49" s="139"/>
      <c r="B49" s="140"/>
      <c r="C49" s="47"/>
      <c r="D49" s="141"/>
      <c r="E49" s="142"/>
      <c r="F49" s="143"/>
      <c r="G49" s="142"/>
      <c r="H49" s="142"/>
      <c r="I49" s="143"/>
      <c r="J49" s="141"/>
      <c r="K49" s="142"/>
      <c r="L49" s="144"/>
    </row>
    <row r="50" spans="1:12" x14ac:dyDescent="0.25">
      <c r="A50" s="145">
        <v>18</v>
      </c>
      <c r="B50" s="146"/>
      <c r="C50" s="48" t="s">
        <v>40</v>
      </c>
      <c r="D50" s="147"/>
      <c r="E50" s="148"/>
      <c r="F50" s="149"/>
      <c r="G50" s="148"/>
      <c r="H50" s="148"/>
      <c r="I50" s="149"/>
      <c r="J50" s="147"/>
      <c r="K50" s="148"/>
      <c r="L50" s="150"/>
    </row>
    <row r="51" spans="1:12" ht="12.75" customHeight="1" x14ac:dyDescent="0.25">
      <c r="A51" s="151"/>
      <c r="B51" s="146"/>
      <c r="C51" s="152"/>
      <c r="D51" s="147"/>
      <c r="E51" s="148"/>
      <c r="F51" s="149"/>
      <c r="G51" s="148"/>
      <c r="H51" s="148"/>
      <c r="I51" s="149"/>
      <c r="J51" s="147"/>
      <c r="K51" s="148"/>
      <c r="L51" s="150"/>
    </row>
    <row r="52" spans="1:12" ht="26.25" x14ac:dyDescent="0.25">
      <c r="A52" s="145">
        <v>19</v>
      </c>
      <c r="B52" s="118" t="s">
        <v>15</v>
      </c>
      <c r="C52" s="103" t="s">
        <v>66</v>
      </c>
      <c r="D52" s="104">
        <v>8000000</v>
      </c>
      <c r="E52" s="105"/>
      <c r="F52" s="106">
        <v>8000000</v>
      </c>
      <c r="G52" s="105"/>
      <c r="H52" s="105"/>
      <c r="I52" s="106"/>
      <c r="J52" s="104">
        <f t="shared" ref="J52:J54" si="2">D52+G52</f>
        <v>8000000</v>
      </c>
      <c r="K52" s="105"/>
      <c r="L52" s="107">
        <v>8000000</v>
      </c>
    </row>
    <row r="53" spans="1:12" x14ac:dyDescent="0.25">
      <c r="A53" s="145"/>
      <c r="B53" s="153"/>
      <c r="C53" s="154"/>
      <c r="D53" s="110"/>
      <c r="E53" s="111"/>
      <c r="F53" s="112"/>
      <c r="G53" s="111"/>
      <c r="H53" s="111"/>
      <c r="I53" s="112"/>
      <c r="J53" s="110"/>
      <c r="K53" s="111"/>
      <c r="L53" s="113"/>
    </row>
    <row r="54" spans="1:12" ht="26.25" x14ac:dyDescent="0.25">
      <c r="A54" s="145">
        <v>20</v>
      </c>
      <c r="B54" s="102" t="s">
        <v>16</v>
      </c>
      <c r="C54" s="103" t="s">
        <v>67</v>
      </c>
      <c r="D54" s="104">
        <v>5000000</v>
      </c>
      <c r="E54" s="105"/>
      <c r="F54" s="106">
        <v>5000000</v>
      </c>
      <c r="G54" s="105"/>
      <c r="H54" s="105"/>
      <c r="I54" s="106"/>
      <c r="J54" s="104">
        <f t="shared" si="2"/>
        <v>5000000</v>
      </c>
      <c r="K54" s="105"/>
      <c r="L54" s="107">
        <v>5000000</v>
      </c>
    </row>
    <row r="55" spans="1:12" ht="12.75" customHeight="1" thickBot="1" x14ac:dyDescent="0.3">
      <c r="A55" s="145"/>
      <c r="B55" s="155"/>
      <c r="C55" s="152"/>
      <c r="D55" s="147"/>
      <c r="E55" s="148"/>
      <c r="F55" s="149"/>
      <c r="G55" s="148"/>
      <c r="H55" s="148"/>
      <c r="I55" s="149"/>
      <c r="J55" s="147"/>
      <c r="K55" s="148"/>
      <c r="L55" s="150"/>
    </row>
    <row r="56" spans="1:12" s="5" customFormat="1" ht="17.25" customHeight="1" thickTop="1" thickBot="1" x14ac:dyDescent="0.3">
      <c r="A56" s="139">
        <v>21</v>
      </c>
      <c r="B56" s="138"/>
      <c r="C56" s="46" t="s">
        <v>68</v>
      </c>
      <c r="D56" s="49">
        <f t="shared" ref="D56:L56" si="3">SUM(D50:D55)</f>
        <v>13000000</v>
      </c>
      <c r="E56" s="50"/>
      <c r="F56" s="51">
        <v>13000000</v>
      </c>
      <c r="G56" s="50">
        <v>0</v>
      </c>
      <c r="H56" s="50"/>
      <c r="I56" s="51">
        <f t="shared" si="3"/>
        <v>0</v>
      </c>
      <c r="J56" s="49">
        <f t="shared" si="3"/>
        <v>13000000</v>
      </c>
      <c r="K56" s="52">
        <f t="shared" si="3"/>
        <v>0</v>
      </c>
      <c r="L56" s="53">
        <f t="shared" si="3"/>
        <v>13000000</v>
      </c>
    </row>
    <row r="57" spans="1:12" s="4" customFormat="1" ht="17.25" customHeight="1" thickTop="1" x14ac:dyDescent="0.25">
      <c r="A57" s="139"/>
      <c r="B57" s="156"/>
      <c r="C57" s="47"/>
      <c r="D57" s="141"/>
      <c r="E57" s="142"/>
      <c r="F57" s="143"/>
      <c r="G57" s="142"/>
      <c r="H57" s="142"/>
      <c r="I57" s="143"/>
      <c r="J57" s="141"/>
      <c r="K57" s="142"/>
      <c r="L57" s="144"/>
    </row>
    <row r="58" spans="1:12" x14ac:dyDescent="0.25">
      <c r="A58" s="101">
        <v>22</v>
      </c>
      <c r="B58" s="157"/>
      <c r="C58" s="48" t="s">
        <v>41</v>
      </c>
      <c r="D58" s="147"/>
      <c r="E58" s="148"/>
      <c r="F58" s="149"/>
      <c r="G58" s="148"/>
      <c r="H58" s="148"/>
      <c r="I58" s="149"/>
      <c r="J58" s="147"/>
      <c r="K58" s="148"/>
      <c r="L58" s="150"/>
    </row>
    <row r="59" spans="1:12" ht="12.75" customHeight="1" x14ac:dyDescent="0.25">
      <c r="A59" s="158"/>
      <c r="B59" s="157"/>
      <c r="C59" s="152"/>
      <c r="D59" s="147"/>
      <c r="E59" s="148"/>
      <c r="F59" s="149"/>
      <c r="G59" s="148"/>
      <c r="H59" s="148"/>
      <c r="I59" s="149"/>
      <c r="J59" s="147"/>
      <c r="K59" s="148"/>
      <c r="L59" s="150"/>
    </row>
    <row r="60" spans="1:12" ht="12.75" customHeight="1" x14ac:dyDescent="0.25">
      <c r="A60" s="101">
        <v>23</v>
      </c>
      <c r="B60" s="157"/>
      <c r="C60" s="48" t="s">
        <v>42</v>
      </c>
      <c r="D60" s="147"/>
      <c r="E60" s="148"/>
      <c r="F60" s="149"/>
      <c r="G60" s="148"/>
      <c r="H60" s="148"/>
      <c r="I60" s="149"/>
      <c r="J60" s="147"/>
      <c r="K60" s="148"/>
      <c r="L60" s="150"/>
    </row>
    <row r="61" spans="1:12" ht="12.75" customHeight="1" x14ac:dyDescent="0.25">
      <c r="A61" s="158"/>
      <c r="B61" s="157"/>
      <c r="C61" s="152"/>
      <c r="D61" s="147"/>
      <c r="E61" s="148"/>
      <c r="F61" s="149"/>
      <c r="G61" s="148"/>
      <c r="H61" s="148"/>
      <c r="I61" s="149"/>
      <c r="J61" s="147"/>
      <c r="K61" s="148"/>
      <c r="L61" s="150"/>
    </row>
    <row r="62" spans="1:12" x14ac:dyDescent="0.25">
      <c r="A62" s="145">
        <v>24</v>
      </c>
      <c r="B62" s="159" t="s">
        <v>17</v>
      </c>
      <c r="C62" s="160" t="s">
        <v>69</v>
      </c>
      <c r="D62" s="104">
        <v>11074400</v>
      </c>
      <c r="E62" s="105"/>
      <c r="F62" s="106">
        <v>11074400</v>
      </c>
      <c r="G62" s="105"/>
      <c r="H62" s="105"/>
      <c r="I62" s="106"/>
      <c r="J62" s="104">
        <f t="shared" ref="J62:J70" si="4">D62+G62</f>
        <v>11074400</v>
      </c>
      <c r="K62" s="105"/>
      <c r="L62" s="107">
        <v>11074400</v>
      </c>
    </row>
    <row r="63" spans="1:12" x14ac:dyDescent="0.25">
      <c r="A63" s="145"/>
      <c r="B63" s="161"/>
      <c r="C63" s="162"/>
      <c r="D63" s="163"/>
      <c r="E63" s="164"/>
      <c r="F63" s="165"/>
      <c r="G63" s="164"/>
      <c r="H63" s="164"/>
      <c r="I63" s="165"/>
      <c r="J63" s="163"/>
      <c r="K63" s="164"/>
      <c r="L63" s="166"/>
    </row>
    <row r="64" spans="1:12" x14ac:dyDescent="0.25">
      <c r="A64" s="145">
        <v>25</v>
      </c>
      <c r="B64" s="167"/>
      <c r="C64" s="54" t="s">
        <v>70</v>
      </c>
      <c r="D64" s="96"/>
      <c r="E64" s="97"/>
      <c r="F64" s="98"/>
      <c r="G64" s="97"/>
      <c r="H64" s="97"/>
      <c r="I64" s="98"/>
      <c r="J64" s="96"/>
      <c r="K64" s="97"/>
      <c r="L64" s="99"/>
    </row>
    <row r="65" spans="1:12" x14ac:dyDescent="0.25">
      <c r="A65" s="145"/>
      <c r="B65" s="167"/>
      <c r="C65" s="168"/>
      <c r="D65" s="96"/>
      <c r="E65" s="97"/>
      <c r="F65" s="98"/>
      <c r="G65" s="97"/>
      <c r="H65" s="97"/>
      <c r="I65" s="98"/>
      <c r="J65" s="96"/>
      <c r="K65" s="97"/>
      <c r="L65" s="99"/>
    </row>
    <row r="66" spans="1:12" ht="26.25" x14ac:dyDescent="0.25">
      <c r="A66" s="145">
        <v>26</v>
      </c>
      <c r="B66" s="118" t="s">
        <v>18</v>
      </c>
      <c r="C66" s="169" t="s">
        <v>71</v>
      </c>
      <c r="D66" s="104">
        <v>5000000</v>
      </c>
      <c r="E66" s="105"/>
      <c r="F66" s="106">
        <v>5000000</v>
      </c>
      <c r="G66" s="105"/>
      <c r="H66" s="105"/>
      <c r="I66" s="106"/>
      <c r="J66" s="104">
        <f t="shared" si="4"/>
        <v>5000000</v>
      </c>
      <c r="K66" s="105"/>
      <c r="L66" s="107">
        <v>5000000</v>
      </c>
    </row>
    <row r="67" spans="1:12" x14ac:dyDescent="0.25">
      <c r="A67" s="145"/>
      <c r="B67" s="170"/>
      <c r="C67" s="171" t="s">
        <v>38</v>
      </c>
      <c r="D67" s="163"/>
      <c r="E67" s="164"/>
      <c r="F67" s="165"/>
      <c r="G67" s="164"/>
      <c r="H67" s="164"/>
      <c r="I67" s="165"/>
      <c r="J67" s="163"/>
      <c r="K67" s="164"/>
      <c r="L67" s="166"/>
    </row>
    <row r="68" spans="1:12" x14ac:dyDescent="0.25">
      <c r="A68" s="145">
        <v>27</v>
      </c>
      <c r="B68" s="167"/>
      <c r="C68" s="54" t="s">
        <v>72</v>
      </c>
      <c r="D68" s="96"/>
      <c r="E68" s="97"/>
      <c r="F68" s="98"/>
      <c r="G68" s="97"/>
      <c r="H68" s="97"/>
      <c r="I68" s="98"/>
      <c r="J68" s="96"/>
      <c r="K68" s="97"/>
      <c r="L68" s="99"/>
    </row>
    <row r="69" spans="1:12" x14ac:dyDescent="0.25">
      <c r="A69" s="145"/>
      <c r="B69" s="167"/>
      <c r="C69" s="100"/>
      <c r="D69" s="96"/>
      <c r="E69" s="97"/>
      <c r="F69" s="98"/>
      <c r="G69" s="97"/>
      <c r="H69" s="97"/>
      <c r="I69" s="98"/>
      <c r="J69" s="96"/>
      <c r="K69" s="97"/>
      <c r="L69" s="99"/>
    </row>
    <row r="70" spans="1:12" ht="26.25" x14ac:dyDescent="0.25">
      <c r="A70" s="145">
        <v>28</v>
      </c>
      <c r="B70" s="118" t="s">
        <v>19</v>
      </c>
      <c r="C70" s="172" t="s">
        <v>73</v>
      </c>
      <c r="D70" s="104">
        <v>2300000</v>
      </c>
      <c r="E70" s="105"/>
      <c r="F70" s="106">
        <v>2300000</v>
      </c>
      <c r="G70" s="105"/>
      <c r="H70" s="105"/>
      <c r="I70" s="106"/>
      <c r="J70" s="104">
        <f t="shared" si="4"/>
        <v>2300000</v>
      </c>
      <c r="K70" s="105"/>
      <c r="L70" s="107">
        <v>2300000</v>
      </c>
    </row>
    <row r="71" spans="1:12" ht="12.75" customHeight="1" thickBot="1" x14ac:dyDescent="0.3">
      <c r="A71" s="145"/>
      <c r="B71" s="155"/>
      <c r="C71" s="152"/>
      <c r="D71" s="147"/>
      <c r="E71" s="148"/>
      <c r="F71" s="149"/>
      <c r="G71" s="148"/>
      <c r="H71" s="148"/>
      <c r="I71" s="149"/>
      <c r="J71" s="147"/>
      <c r="K71" s="148"/>
      <c r="L71" s="150"/>
    </row>
    <row r="72" spans="1:12" s="5" customFormat="1" ht="17.25" customHeight="1" thickTop="1" thickBot="1" x14ac:dyDescent="0.3">
      <c r="A72" s="173">
        <v>29</v>
      </c>
      <c r="B72" s="174"/>
      <c r="C72" s="46" t="s">
        <v>74</v>
      </c>
      <c r="D72" s="49">
        <f t="shared" ref="D72:L72" si="5">SUM(D58:D71)</f>
        <v>18374400</v>
      </c>
      <c r="E72" s="50"/>
      <c r="F72" s="51">
        <v>18374400</v>
      </c>
      <c r="G72" s="50">
        <v>0</v>
      </c>
      <c r="H72" s="50"/>
      <c r="I72" s="51">
        <f t="shared" si="5"/>
        <v>0</v>
      </c>
      <c r="J72" s="49">
        <f t="shared" si="5"/>
        <v>18374400</v>
      </c>
      <c r="K72" s="50">
        <f t="shared" si="5"/>
        <v>0</v>
      </c>
      <c r="L72" s="55">
        <f t="shared" si="5"/>
        <v>18374400</v>
      </c>
    </row>
    <row r="73" spans="1:12" ht="12.75" customHeight="1" thickTop="1" x14ac:dyDescent="0.25">
      <c r="A73" s="175"/>
      <c r="B73" s="146"/>
      <c r="C73" s="152"/>
      <c r="D73" s="147"/>
      <c r="E73" s="148"/>
      <c r="F73" s="149"/>
      <c r="G73" s="148"/>
      <c r="H73" s="148"/>
      <c r="I73" s="149"/>
      <c r="J73" s="147"/>
      <c r="K73" s="148"/>
      <c r="L73" s="150"/>
    </row>
    <row r="74" spans="1:12" x14ac:dyDescent="0.25">
      <c r="A74" s="145">
        <v>30</v>
      </c>
      <c r="B74" s="146"/>
      <c r="C74" s="48" t="s">
        <v>44</v>
      </c>
      <c r="D74" s="147"/>
      <c r="E74" s="148"/>
      <c r="F74" s="149"/>
      <c r="G74" s="148"/>
      <c r="H74" s="148"/>
      <c r="I74" s="149"/>
      <c r="J74" s="147"/>
      <c r="K74" s="148"/>
      <c r="L74" s="150"/>
    </row>
    <row r="75" spans="1:12" ht="12.75" customHeight="1" x14ac:dyDescent="0.25">
      <c r="A75" s="151"/>
      <c r="B75" s="146"/>
      <c r="C75" s="152"/>
      <c r="D75" s="147"/>
      <c r="E75" s="148"/>
      <c r="F75" s="149"/>
      <c r="G75" s="148"/>
      <c r="H75" s="148"/>
      <c r="I75" s="149"/>
      <c r="J75" s="147"/>
      <c r="K75" s="148"/>
      <c r="L75" s="150"/>
    </row>
    <row r="76" spans="1:12" x14ac:dyDescent="0.25">
      <c r="A76" s="145">
        <v>31</v>
      </c>
      <c r="B76" s="153" t="s">
        <v>21</v>
      </c>
      <c r="C76" s="154" t="s">
        <v>75</v>
      </c>
      <c r="D76" s="104">
        <v>1143000</v>
      </c>
      <c r="E76" s="105"/>
      <c r="F76" s="106">
        <v>1143000</v>
      </c>
      <c r="G76" s="105"/>
      <c r="H76" s="105"/>
      <c r="I76" s="106"/>
      <c r="J76" s="104">
        <f t="shared" ref="J76:J84" si="6">D76+G76</f>
        <v>1143000</v>
      </c>
      <c r="K76" s="105"/>
      <c r="L76" s="107">
        <v>1143000</v>
      </c>
    </row>
    <row r="77" spans="1:12" ht="12.75" customHeight="1" x14ac:dyDescent="0.25">
      <c r="A77" s="145"/>
      <c r="B77" s="153"/>
      <c r="C77" s="160"/>
      <c r="D77" s="110"/>
      <c r="E77" s="111"/>
      <c r="F77" s="112"/>
      <c r="G77" s="111"/>
      <c r="H77" s="111"/>
      <c r="I77" s="112"/>
      <c r="J77" s="110"/>
      <c r="K77" s="111"/>
      <c r="L77" s="113"/>
    </row>
    <row r="78" spans="1:12" x14ac:dyDescent="0.25">
      <c r="A78" s="145">
        <v>32</v>
      </c>
      <c r="B78" s="153" t="s">
        <v>22</v>
      </c>
      <c r="C78" s="154" t="s">
        <v>76</v>
      </c>
      <c r="D78" s="110">
        <v>1000000</v>
      </c>
      <c r="E78" s="111"/>
      <c r="F78" s="112">
        <v>1000000</v>
      </c>
      <c r="G78" s="111">
        <v>500000</v>
      </c>
      <c r="H78" s="111"/>
      <c r="I78" s="112">
        <v>500000</v>
      </c>
      <c r="J78" s="110">
        <f t="shared" si="6"/>
        <v>1500000</v>
      </c>
      <c r="K78" s="111"/>
      <c r="L78" s="113">
        <v>1500000</v>
      </c>
    </row>
    <row r="79" spans="1:12" x14ac:dyDescent="0.25">
      <c r="A79" s="145"/>
      <c r="B79" s="153"/>
      <c r="C79" s="176"/>
      <c r="D79" s="105"/>
      <c r="E79" s="105"/>
      <c r="F79" s="106"/>
      <c r="G79" s="105"/>
      <c r="H79" s="105"/>
      <c r="I79" s="106"/>
      <c r="J79" s="104"/>
      <c r="K79" s="105"/>
      <c r="L79" s="107"/>
    </row>
    <row r="80" spans="1:12" x14ac:dyDescent="0.25">
      <c r="A80" s="56">
        <v>33</v>
      </c>
      <c r="B80" s="177" t="s">
        <v>23</v>
      </c>
      <c r="C80" s="176" t="s">
        <v>77</v>
      </c>
      <c r="D80" s="111">
        <v>1000000</v>
      </c>
      <c r="E80" s="111"/>
      <c r="F80" s="112">
        <v>1000000</v>
      </c>
      <c r="G80" s="111"/>
      <c r="H80" s="111"/>
      <c r="I80" s="112"/>
      <c r="J80" s="110">
        <f t="shared" si="6"/>
        <v>1000000</v>
      </c>
      <c r="K80" s="111"/>
      <c r="L80" s="113">
        <v>1000000</v>
      </c>
    </row>
    <row r="81" spans="1:12" x14ac:dyDescent="0.25">
      <c r="A81" s="145"/>
      <c r="B81" s="178"/>
      <c r="C81" s="179"/>
      <c r="D81" s="111"/>
      <c r="E81" s="111"/>
      <c r="F81" s="112"/>
      <c r="G81" s="111"/>
      <c r="H81" s="111"/>
      <c r="I81" s="112"/>
      <c r="J81" s="110"/>
      <c r="K81" s="111"/>
      <c r="L81" s="113"/>
    </row>
    <row r="82" spans="1:12" ht="26.25" x14ac:dyDescent="0.25">
      <c r="A82" s="145">
        <v>34</v>
      </c>
      <c r="B82" s="180" t="s">
        <v>20</v>
      </c>
      <c r="C82" s="172" t="s">
        <v>78</v>
      </c>
      <c r="D82" s="110">
        <v>4741000</v>
      </c>
      <c r="E82" s="111"/>
      <c r="F82" s="112">
        <v>4741000</v>
      </c>
      <c r="G82" s="111"/>
      <c r="H82" s="111"/>
      <c r="I82" s="112"/>
      <c r="J82" s="110">
        <f t="shared" si="6"/>
        <v>4741000</v>
      </c>
      <c r="K82" s="111"/>
      <c r="L82" s="113">
        <v>4741000</v>
      </c>
    </row>
    <row r="83" spans="1:12" x14ac:dyDescent="0.25">
      <c r="A83" s="56"/>
      <c r="B83" s="181"/>
      <c r="C83" s="182"/>
      <c r="D83" s="110"/>
      <c r="E83" s="111"/>
      <c r="F83" s="112"/>
      <c r="G83" s="111"/>
      <c r="H83" s="111"/>
      <c r="I83" s="112"/>
      <c r="J83" s="110"/>
      <c r="K83" s="111"/>
      <c r="L83" s="113"/>
    </row>
    <row r="84" spans="1:12" x14ac:dyDescent="0.25">
      <c r="A84" s="56">
        <v>35</v>
      </c>
      <c r="B84" s="181" t="s">
        <v>85</v>
      </c>
      <c r="C84" s="182" t="s">
        <v>86</v>
      </c>
      <c r="D84" s="110">
        <v>400000</v>
      </c>
      <c r="E84" s="111"/>
      <c r="F84" s="112">
        <v>400000</v>
      </c>
      <c r="G84" s="111"/>
      <c r="H84" s="111"/>
      <c r="I84" s="112"/>
      <c r="J84" s="110">
        <f t="shared" si="6"/>
        <v>400000</v>
      </c>
      <c r="K84" s="111"/>
      <c r="L84" s="113">
        <v>400000</v>
      </c>
    </row>
    <row r="85" spans="1:12" ht="12.75" customHeight="1" thickBot="1" x14ac:dyDescent="0.3">
      <c r="A85" s="56"/>
      <c r="B85" s="155"/>
      <c r="C85" s="152"/>
      <c r="D85" s="147"/>
      <c r="E85" s="148"/>
      <c r="F85" s="149"/>
      <c r="G85" s="148"/>
      <c r="H85" s="148"/>
      <c r="I85" s="149"/>
      <c r="J85" s="147"/>
      <c r="K85" s="148"/>
      <c r="L85" s="150"/>
    </row>
    <row r="86" spans="1:12" s="43" customFormat="1" ht="19.5" customHeight="1" thickTop="1" thickBot="1" x14ac:dyDescent="0.25">
      <c r="A86" s="56">
        <v>36</v>
      </c>
      <c r="B86" s="57"/>
      <c r="C86" s="58" t="s">
        <v>79</v>
      </c>
      <c r="D86" s="59">
        <f t="shared" ref="D86:L86" si="7">SUM(D74:D85)</f>
        <v>8284000</v>
      </c>
      <c r="E86" s="60"/>
      <c r="F86" s="61">
        <v>8284000</v>
      </c>
      <c r="G86" s="60">
        <v>500000</v>
      </c>
      <c r="H86" s="60"/>
      <c r="I86" s="61">
        <f t="shared" si="7"/>
        <v>500000</v>
      </c>
      <c r="J86" s="59">
        <f t="shared" si="7"/>
        <v>8784000</v>
      </c>
      <c r="K86" s="60">
        <f t="shared" si="7"/>
        <v>0</v>
      </c>
      <c r="L86" s="62">
        <f t="shared" si="7"/>
        <v>8784000</v>
      </c>
    </row>
    <row r="87" spans="1:12" s="4" customFormat="1" ht="0.75" customHeight="1" thickTop="1" x14ac:dyDescent="0.2">
      <c r="A87" s="56"/>
      <c r="B87" s="183"/>
      <c r="C87" s="47"/>
      <c r="D87" s="147"/>
      <c r="E87" s="148"/>
      <c r="F87" s="149"/>
      <c r="G87" s="148"/>
      <c r="H87" s="148"/>
      <c r="I87" s="149"/>
      <c r="J87" s="147"/>
      <c r="K87" s="148"/>
      <c r="L87" s="150"/>
    </row>
    <row r="88" spans="1:12" s="4" customFormat="1" ht="0.75" customHeight="1" x14ac:dyDescent="0.2">
      <c r="A88" s="56"/>
      <c r="B88" s="183"/>
      <c r="C88" s="47"/>
      <c r="D88" s="147"/>
      <c r="E88" s="148"/>
      <c r="F88" s="149"/>
      <c r="G88" s="148"/>
      <c r="H88" s="148"/>
      <c r="I88" s="149"/>
      <c r="J88" s="147"/>
      <c r="K88" s="148"/>
      <c r="L88" s="150"/>
    </row>
    <row r="89" spans="1:12" ht="12.75" customHeight="1" x14ac:dyDescent="0.25">
      <c r="A89" s="56"/>
      <c r="B89" s="184"/>
      <c r="C89" s="185"/>
      <c r="D89" s="133"/>
      <c r="E89" s="134"/>
      <c r="F89" s="135"/>
      <c r="G89" s="134"/>
      <c r="H89" s="134"/>
      <c r="I89" s="135"/>
      <c r="J89" s="133"/>
      <c r="K89" s="134"/>
      <c r="L89" s="136"/>
    </row>
    <row r="90" spans="1:12" ht="12.75" customHeight="1" x14ac:dyDescent="0.25">
      <c r="A90" s="56">
        <v>37</v>
      </c>
      <c r="B90" s="186"/>
      <c r="C90" s="187" t="s">
        <v>80</v>
      </c>
      <c r="D90" s="104">
        <v>73377998</v>
      </c>
      <c r="E90" s="105"/>
      <c r="F90" s="106">
        <v>73377998</v>
      </c>
      <c r="G90" s="105"/>
      <c r="H90" s="105"/>
      <c r="I90" s="188"/>
      <c r="J90" s="189">
        <f t="shared" ref="J90" si="8">D90+G90</f>
        <v>73377998</v>
      </c>
      <c r="K90" s="105"/>
      <c r="L90" s="190">
        <v>73377998</v>
      </c>
    </row>
    <row r="91" spans="1:12" ht="12.75" customHeight="1" thickBot="1" x14ac:dyDescent="0.3">
      <c r="A91" s="56"/>
      <c r="B91" s="155"/>
      <c r="C91" s="191"/>
      <c r="D91" s="147"/>
      <c r="E91" s="148"/>
      <c r="F91" s="149"/>
      <c r="G91" s="148"/>
      <c r="H91" s="148"/>
      <c r="I91" s="149"/>
      <c r="J91" s="147"/>
      <c r="K91" s="148"/>
      <c r="L91" s="150"/>
    </row>
    <row r="92" spans="1:12" s="42" customFormat="1" ht="14.25" thickTop="1" thickBot="1" x14ac:dyDescent="0.25">
      <c r="A92" s="56">
        <v>38</v>
      </c>
      <c r="B92" s="63" t="s">
        <v>94</v>
      </c>
      <c r="C92" s="64" t="s">
        <v>97</v>
      </c>
      <c r="D92" s="65">
        <f t="shared" ref="D92:L92" si="9">D48+D56+D72+D86+D90</f>
        <v>320201626</v>
      </c>
      <c r="E92" s="66"/>
      <c r="F92" s="67">
        <v>320201626</v>
      </c>
      <c r="G92" s="66">
        <v>12442394</v>
      </c>
      <c r="H92" s="66"/>
      <c r="I92" s="67">
        <f t="shared" si="9"/>
        <v>12442394</v>
      </c>
      <c r="J92" s="65">
        <f t="shared" si="9"/>
        <v>332644020</v>
      </c>
      <c r="K92" s="66">
        <f t="shared" si="9"/>
        <v>0</v>
      </c>
      <c r="L92" s="68">
        <f t="shared" si="9"/>
        <v>332644020</v>
      </c>
    </row>
    <row r="93" spans="1:12" x14ac:dyDescent="0.25">
      <c r="A93" s="56">
        <v>39</v>
      </c>
      <c r="B93" s="155"/>
      <c r="C93" s="192" t="s">
        <v>81</v>
      </c>
      <c r="D93" s="69"/>
      <c r="E93" s="70"/>
      <c r="F93" s="71"/>
      <c r="G93" s="70"/>
      <c r="H93" s="70"/>
      <c r="I93" s="71"/>
      <c r="J93" s="69"/>
      <c r="K93" s="70"/>
      <c r="L93" s="72"/>
    </row>
    <row r="94" spans="1:12" x14ac:dyDescent="0.25">
      <c r="A94" s="56"/>
      <c r="B94" s="90"/>
      <c r="C94" s="193"/>
      <c r="D94" s="73"/>
      <c r="E94" s="74"/>
      <c r="F94" s="75"/>
      <c r="G94" s="74"/>
      <c r="H94" s="74"/>
      <c r="I94" s="75"/>
      <c r="J94" s="73"/>
      <c r="K94" s="74"/>
      <c r="L94" s="76"/>
    </row>
    <row r="95" spans="1:12" x14ac:dyDescent="0.25">
      <c r="A95" s="56">
        <v>40</v>
      </c>
      <c r="B95" s="194"/>
      <c r="C95" s="195" t="s">
        <v>80</v>
      </c>
      <c r="D95" s="104">
        <v>73377998</v>
      </c>
      <c r="E95" s="105"/>
      <c r="F95" s="106">
        <v>73377998</v>
      </c>
      <c r="G95" s="105"/>
      <c r="H95" s="105"/>
      <c r="I95" s="77"/>
      <c r="J95" s="189">
        <f t="shared" ref="J95" si="10">D95+G95</f>
        <v>73377998</v>
      </c>
      <c r="K95" s="105"/>
      <c r="L95" s="78">
        <v>73377998</v>
      </c>
    </row>
    <row r="96" spans="1:12" ht="15.75" thickBot="1" x14ac:dyDescent="0.3">
      <c r="A96" s="56"/>
      <c r="B96" s="90"/>
      <c r="C96" s="193"/>
      <c r="D96" s="73"/>
      <c r="E96" s="74"/>
      <c r="F96" s="75"/>
      <c r="G96" s="74"/>
      <c r="H96" s="74"/>
      <c r="I96" s="75"/>
      <c r="J96" s="73"/>
      <c r="K96" s="74"/>
      <c r="L96" s="76"/>
    </row>
    <row r="97" spans="1:12" ht="16.5" thickTop="1" thickBot="1" x14ac:dyDescent="0.3">
      <c r="A97" s="56">
        <v>41</v>
      </c>
      <c r="B97" s="196"/>
      <c r="C97" s="79" t="s">
        <v>82</v>
      </c>
      <c r="D97" s="80">
        <f t="shared" ref="D97:J97" si="11">SUM(D94:D96)</f>
        <v>73377998</v>
      </c>
      <c r="E97" s="81"/>
      <c r="F97" s="82">
        <v>73377998</v>
      </c>
      <c r="G97" s="81">
        <v>0</v>
      </c>
      <c r="H97" s="81"/>
      <c r="I97" s="82">
        <f t="shared" si="11"/>
        <v>0</v>
      </c>
      <c r="J97" s="80">
        <f t="shared" si="11"/>
        <v>73377998</v>
      </c>
      <c r="K97" s="81">
        <f t="shared" ref="K97:L97" si="12">SUM(K94:K96)</f>
        <v>0</v>
      </c>
      <c r="L97" s="83">
        <f t="shared" si="12"/>
        <v>73377998</v>
      </c>
    </row>
    <row r="98" spans="1:12" ht="16.5" thickTop="1" thickBot="1" x14ac:dyDescent="0.3">
      <c r="A98" s="56" t="s">
        <v>96</v>
      </c>
      <c r="B98" s="197" t="s">
        <v>94</v>
      </c>
      <c r="C98" s="84" t="s">
        <v>98</v>
      </c>
      <c r="D98" s="85">
        <f t="shared" ref="D98:J98" si="13">D92-D97</f>
        <v>246823628</v>
      </c>
      <c r="E98" s="86"/>
      <c r="F98" s="87">
        <v>246823628</v>
      </c>
      <c r="G98" s="86">
        <v>12442394</v>
      </c>
      <c r="H98" s="86"/>
      <c r="I98" s="87">
        <f t="shared" si="13"/>
        <v>12442394</v>
      </c>
      <c r="J98" s="85">
        <f t="shared" si="13"/>
        <v>259266022</v>
      </c>
      <c r="K98" s="86">
        <f t="shared" ref="K98:L98" si="14">K92-K97</f>
        <v>0</v>
      </c>
      <c r="L98" s="88">
        <f t="shared" si="14"/>
        <v>259266022</v>
      </c>
    </row>
    <row r="99" spans="1:12" x14ac:dyDescent="0.25">
      <c r="C99" s="1" t="s">
        <v>95</v>
      </c>
      <c r="D99" s="6">
        <f>320201626-318801626</f>
        <v>1400000</v>
      </c>
      <c r="F99" s="6">
        <v>1400000</v>
      </c>
    </row>
  </sheetData>
  <mergeCells count="10">
    <mergeCell ref="D2:L2"/>
    <mergeCell ref="D3:L3"/>
    <mergeCell ref="D4:L4"/>
    <mergeCell ref="A6:L6"/>
    <mergeCell ref="A7:L7"/>
    <mergeCell ref="A11:A14"/>
    <mergeCell ref="C11:C14"/>
    <mergeCell ref="G11:I11"/>
    <mergeCell ref="J11:L11"/>
    <mergeCell ref="D11:F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2" manualBreakCount="2">
    <brk id="48" max="11" man="1"/>
    <brk id="8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 korrekció</vt:lpstr>
      <vt:lpstr>'Felújítás korrekció'!Nyomtatási_cím</vt:lpstr>
      <vt:lpstr>'Felújítás korrekció'!Nyomtatási_terület</vt:lpstr>
    </vt:vector>
  </TitlesOfParts>
  <Company>Informatika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lovasne.mariann</dc:creator>
  <cp:lastModifiedBy>lovasne.mariann</cp:lastModifiedBy>
  <cp:lastPrinted>2017-11-10T09:07:34Z</cp:lastPrinted>
  <dcterms:created xsi:type="dcterms:W3CDTF">2017-07-24T07:42:15Z</dcterms:created>
  <dcterms:modified xsi:type="dcterms:W3CDTF">2017-12-01T07:47:04Z</dcterms:modified>
</cp:coreProperties>
</file>