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Munka\Hortobágyi Nóri\2.2018.(III.08.) 2018. évi költésgvetés\"/>
    </mc:Choice>
  </mc:AlternateContent>
  <xr:revisionPtr revIDLastSave="0" documentId="13_ncr:1_{6159808D-236E-4197-9FAE-A0C19FFE31D4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ÖSSZEVONT2018." sheetId="1" r:id="rId1"/>
    <sheet name="Munka2" sheetId="2" r:id="rId2"/>
    <sheet name="Munka3" sheetId="3" r:id="rId3"/>
  </sheets>
  <definedNames>
    <definedName name="_xlnm.Print_Area" localSheetId="0">ÖSSZEVONT2018.!$B$1:$E$93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92" i="1" l="1"/>
  <c r="E87" i="1" l="1"/>
  <c r="E84" i="1"/>
  <c r="E80" i="1"/>
  <c r="E72" i="1"/>
  <c r="E65" i="1"/>
  <c r="E54" i="1"/>
  <c r="E40" i="1"/>
  <c r="E44" i="1"/>
  <c r="E37" i="1"/>
  <c r="E23" i="1"/>
  <c r="E25" i="1" s="1"/>
  <c r="E18" i="1"/>
  <c r="E13" i="1"/>
  <c r="E15" i="1" s="1"/>
  <c r="D92" i="1"/>
  <c r="D87" i="1"/>
  <c r="C87" i="1"/>
  <c r="D84" i="1"/>
  <c r="D88" i="1" s="1"/>
  <c r="D93" i="1" s="1"/>
  <c r="D80" i="1"/>
  <c r="D72" i="1"/>
  <c r="D65" i="1"/>
  <c r="D54" i="1"/>
  <c r="D44" i="1"/>
  <c r="D37" i="1"/>
  <c r="D23" i="1"/>
  <c r="D25" i="1" s="1"/>
  <c r="D18" i="1"/>
  <c r="D13" i="1"/>
  <c r="D15" i="1" s="1"/>
  <c r="C84" i="1"/>
  <c r="C54" i="1"/>
  <c r="C44" i="1"/>
  <c r="C37" i="1"/>
  <c r="C23" i="1"/>
  <c r="C25" i="1" s="1"/>
  <c r="C13" i="1"/>
  <c r="C15" i="1" s="1"/>
  <c r="D48" i="1" l="1"/>
  <c r="E48" i="1"/>
  <c r="E55" i="1" s="1"/>
  <c r="E88" i="1"/>
  <c r="E93" i="1" s="1"/>
  <c r="D55" i="1"/>
  <c r="C72" i="1"/>
  <c r="C92" i="1"/>
  <c r="C47" i="1"/>
  <c r="C48" i="1" s="1"/>
  <c r="C55" i="1" s="1"/>
  <c r="C80" i="1"/>
  <c r="C65" i="1"/>
  <c r="C88" i="1" l="1"/>
  <c r="C93" i="1" s="1"/>
</calcChain>
</file>

<file path=xl/sharedStrings.xml><?xml version="1.0" encoding="utf-8"?>
<sst xmlns="http://schemas.openxmlformats.org/spreadsheetml/2006/main" count="97" uniqueCount="92">
  <si>
    <t>Me:ezer Ft</t>
  </si>
  <si>
    <t xml:space="preserve"> </t>
  </si>
  <si>
    <t>A.KIADÁSOK</t>
  </si>
  <si>
    <t>Települési önkormányzatok szociális, gyermekjóléti és gyermekétkeztetési feladatainak támogatása        (B113)</t>
  </si>
  <si>
    <t>Működési célú költségvetési támogatások és kiegészítő támogatások (B115)</t>
  </si>
  <si>
    <t>Elszámolásból származó bevételek (B116)</t>
  </si>
  <si>
    <t>Önkormányzatok működési támogatásai      (B11)</t>
  </si>
  <si>
    <t>Felhalmozási célú önkormányzati támogatások        (B21)</t>
  </si>
  <si>
    <t>Vagyoni tipusú adók         (B34)</t>
  </si>
  <si>
    <t>Értékesítési és forgalmi adók (B351)</t>
  </si>
  <si>
    <t>Gépjárműadók (B354)</t>
  </si>
  <si>
    <t>Egyéb áruhasználati és szolgáltatási adók   (B355)</t>
  </si>
  <si>
    <t>Termékek és szolgáltatások adói  (B35)</t>
  </si>
  <si>
    <t>Egyéb közhatalmi bevételek (B36)</t>
  </si>
  <si>
    <t>Közhatalmi bevételek  (B3)</t>
  </si>
  <si>
    <t>Tulajdonosi bevételek   (B404)</t>
  </si>
  <si>
    <t>Ellátási díjak        (B405)</t>
  </si>
  <si>
    <t>Kiszámlázott általános forgalmi adó        (B406)</t>
  </si>
  <si>
    <t>Kamatbevételek (B408)</t>
  </si>
  <si>
    <t>Egyéb működési bevételek (B411)</t>
  </si>
  <si>
    <t>Működési bevételek (B4)</t>
  </si>
  <si>
    <t>Működési célú visszatérítendő támogatások, kölcsönök visszatérülése államháztartáson kívülről (B64)</t>
  </si>
  <si>
    <t>ebből: háztartások (B64)</t>
  </si>
  <si>
    <t>ebből: pénzügyi vállalkozások (B64)</t>
  </si>
  <si>
    <t>Működési célú átvett pénzeszközök(B6)</t>
  </si>
  <si>
    <t>Felhalmozási célú visszatérítendő támogatások, kölcsönök visszatérülése államháztartáson kívülről  (B74)</t>
  </si>
  <si>
    <t>ebből: egyéb civil szervezetek (B74)</t>
  </si>
  <si>
    <t>Felhalmozási célú átvett pénzeszközök(B7)</t>
  </si>
  <si>
    <t>Költségvetési bevételek  (B1-B7)</t>
  </si>
  <si>
    <t>Előző év költségvetési maradványának igénybevétele (B8131)</t>
  </si>
  <si>
    <t>Finanszírozási bevételek  (B8)</t>
  </si>
  <si>
    <t>Bevételek összesen:</t>
  </si>
  <si>
    <t>Foglalkoztatottak személyi juttatásai       (K11)</t>
  </si>
  <si>
    <t>Külső személyi juttatások        (K12)</t>
  </si>
  <si>
    <t>Személyi juttatások(K1)</t>
  </si>
  <si>
    <t>Készletbeszerzés       (K31)</t>
  </si>
  <si>
    <t>Kommunikációs szolgáltatások       (K32)</t>
  </si>
  <si>
    <t>Szolgáltatási kiadások        (K33)</t>
  </si>
  <si>
    <t>Kiküldetések, reklám- és propagandakiadások    (K34)</t>
  </si>
  <si>
    <t>Különféle befizetések és egyéb dologi kiadások    (K35)</t>
  </si>
  <si>
    <t>Dologi kiadások     (K3)</t>
  </si>
  <si>
    <t>Ellátottak pénzbeli juttatásai (K4)</t>
  </si>
  <si>
    <t>Tartalék(K513)</t>
  </si>
  <si>
    <t>Egyéb működési célú kiadások(K5)</t>
  </si>
  <si>
    <t>Ingatlanok beszerzése, létesítése (K62)</t>
  </si>
  <si>
    <t>Egyéb tárgyi eszközök beszerzése, létesítése        (K64)</t>
  </si>
  <si>
    <t>Beruházások (K6)</t>
  </si>
  <si>
    <t>Ingatlanok felújítása        (K71)</t>
  </si>
  <si>
    <t>Felújítások   (K7)</t>
  </si>
  <si>
    <t>Egyéb felhalmozási célú kiadások (K8)</t>
  </si>
  <si>
    <t>Költségvetési kiadások  (K1-K8)</t>
  </si>
  <si>
    <t>Központi, irányító szervi támogatások folyósítása (K915)</t>
  </si>
  <si>
    <t>Finanszírozási kiadások  (K9)</t>
  </si>
  <si>
    <t>Kiadások összesen:</t>
  </si>
  <si>
    <t>Egyéb működési célú támogatások bevételei államháztartáson belülről (B16)</t>
  </si>
  <si>
    <t>Me: ezer Ft</t>
  </si>
  <si>
    <t>Települési önkormányzatok egyes köznevelési feladatainak támogatása (B112)</t>
  </si>
  <si>
    <t>Me:  Ft</t>
  </si>
  <si>
    <t xml:space="preserve">B.BEVÉTELEK                 </t>
  </si>
  <si>
    <t>Helyi önkormányzatok működésének általános támogatása        (B111)</t>
  </si>
  <si>
    <t>Települési önkormányzatok kulturális feladatainak támogatása        (B114)</t>
  </si>
  <si>
    <t>Működési célú támogatások államháztartáson belülről         (B1)</t>
  </si>
  <si>
    <t>Felhalmozási célú támogatások államháztartáson belülről       (B2)</t>
  </si>
  <si>
    <t>Ingatlanok értékesítése (B52)</t>
  </si>
  <si>
    <t>Felhalmozási bevétel</t>
  </si>
  <si>
    <t>Munkaadókat terhelő járulékok és szociális hozzájárulási adó  (K2)</t>
  </si>
  <si>
    <t>Beruházási célú előzetesen felszámított általános forgalmi adó        (K67)</t>
  </si>
  <si>
    <t>Felújítási célú előzetesen felszámított általános forgalmi adó        (K74)</t>
  </si>
  <si>
    <t>Felhalmozási célú támogatások államháztartáson kívülre (K89)</t>
  </si>
  <si>
    <t>Államháztartáson belüli megelőlegezések visszafizetése (K914)</t>
  </si>
  <si>
    <t>Központi, irányító szervi támogatás (B816)</t>
  </si>
  <si>
    <t>2018.év</t>
  </si>
  <si>
    <t>Szolgáltatások ellenértéke</t>
  </si>
  <si>
    <t>Közvetített szolgáltatások ellenértéke</t>
  </si>
  <si>
    <t xml:space="preserve">2018.év módosított </t>
  </si>
  <si>
    <t>Egyéb felhalmozási célú önkormányzati támogatások        (B25)</t>
  </si>
  <si>
    <t>Készletértékesítés</t>
  </si>
  <si>
    <t>Egyéb pénzügyi bevételek (B409)</t>
  </si>
  <si>
    <t>Forgatási célú értékpapír beváltása</t>
  </si>
  <si>
    <t>Informatikai eszközök beszerzése (K63)</t>
  </si>
  <si>
    <t>Felhalmozási célú kölcsönök nyújtása államháztartáson kívülre (K89)</t>
  </si>
  <si>
    <t>Egyéb tárgyi eszközök értékesítése</t>
  </si>
  <si>
    <t>Áfa visszatérítés (B407)</t>
  </si>
  <si>
    <t>Biztosító által fizetet kártérítés (B410)</t>
  </si>
  <si>
    <t>Likvid hitel felvétele (B8112)</t>
  </si>
  <si>
    <t>Államháztartáson belüli megelőlegezés (B814)</t>
  </si>
  <si>
    <t>Egyéb tárgyi eszköz felújítása</t>
  </si>
  <si>
    <t>Likvid hitel visszafizetése (K9112)</t>
  </si>
  <si>
    <t>Az önkormányzat és költségvetési szervek konszolidált bevételei forrásonként</t>
  </si>
  <si>
    <t>Az önkormányzat és költségvetési szervek konszolidált kiadásai forrásonként</t>
  </si>
  <si>
    <t>13. számú melléklet</t>
  </si>
  <si>
    <t>14.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</si>
</sst>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color indexed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top" wrapText="1"/>
    </xf>
    <xf numFmtId="3" fontId="5" fillId="0" borderId="0" xfId="0" applyNumberFormat="1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2" fillId="0" borderId="0" xfId="0" applyNumberFormat="1" applyFont="1" applyBorder="1"/>
    <xf numFmtId="0" fontId="4" fillId="0" borderId="5" xfId="0" applyFont="1" applyBorder="1"/>
    <xf numFmtId="3" fontId="3" fillId="0" borderId="0" xfId="0" applyNumberFormat="1" applyFont="1" applyFill="1" applyBorder="1" applyAlignment="1"/>
    <xf numFmtId="0" fontId="5" fillId="0" borderId="0" xfId="0" applyFont="1" applyBorder="1"/>
    <xf numFmtId="3" fontId="5" fillId="0" borderId="0" xfId="0" applyNumberFormat="1" applyFont="1" applyBorder="1" applyAlignment="1"/>
    <xf numFmtId="0" fontId="2" fillId="0" borderId="0" xfId="0" applyFont="1" applyBorder="1"/>
    <xf numFmtId="0" fontId="4" fillId="0" borderId="1" xfId="0" applyFont="1" applyFill="1" applyBorder="1" applyAlignment="1">
      <alignment horizontal="left" vertical="top" wrapText="1"/>
    </xf>
    <xf numFmtId="3" fontId="2" fillId="0" borderId="1" xfId="0" applyNumberFormat="1" applyFont="1" applyBorder="1"/>
    <xf numFmtId="0" fontId="4" fillId="0" borderId="0" xfId="0" applyFont="1" applyBorder="1" applyAlignment="1">
      <alignment horizontal="center" vertical="top" wrapText="1"/>
    </xf>
    <xf numFmtId="0" fontId="6" fillId="0" borderId="0" xfId="0" applyFont="1"/>
    <xf numFmtId="0" fontId="4" fillId="0" borderId="6" xfId="0" applyFont="1" applyBorder="1"/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3" fontId="3" fillId="0" borderId="1" xfId="0" applyNumberFormat="1" applyFont="1" applyBorder="1"/>
    <xf numFmtId="3" fontId="4" fillId="0" borderId="1" xfId="0" applyNumberFormat="1" applyFont="1" applyBorder="1"/>
    <xf numFmtId="0" fontId="4" fillId="0" borderId="8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9"/>
  <sheetViews>
    <sheetView tabSelected="1" view="pageBreakPreview" topLeftCell="A55" zoomScaleNormal="100" zoomScaleSheetLayoutView="100" workbookViewId="0">
      <selection activeCell="B56" sqref="B56:D56"/>
    </sheetView>
  </sheetViews>
  <sheetFormatPr defaultRowHeight="15.75" x14ac:dyDescent="0.25"/>
  <cols>
    <col min="1" max="1" width="3.28515625" style="4" customWidth="1"/>
    <col min="2" max="2" width="64.140625" style="5" customWidth="1"/>
    <col min="3" max="3" width="14.85546875" style="5" customWidth="1"/>
    <col min="4" max="5" width="14.85546875" style="4" customWidth="1"/>
    <col min="6" max="6" width="12.7109375" style="4" customWidth="1"/>
    <col min="7" max="7" width="9.140625" style="4" hidden="1" customWidth="1"/>
    <col min="8" max="16384" width="9.140625" style="4"/>
  </cols>
  <sheetData>
    <row r="1" spans="2:7" x14ac:dyDescent="0.25">
      <c r="B1" s="42" t="s">
        <v>90</v>
      </c>
      <c r="C1" s="42"/>
      <c r="D1" s="42"/>
      <c r="E1" s="32"/>
    </row>
    <row r="2" spans="2:7" ht="15" customHeight="1" x14ac:dyDescent="0.25">
      <c r="B2" s="43" t="s">
        <v>88</v>
      </c>
      <c r="C2" s="43"/>
      <c r="D2" s="44"/>
      <c r="E2" s="33"/>
    </row>
    <row r="3" spans="2:7" ht="15" customHeight="1" x14ac:dyDescent="0.25"/>
    <row r="4" spans="2:7" ht="14.25" customHeight="1" x14ac:dyDescent="0.25">
      <c r="B4" s="4"/>
      <c r="C4" s="4"/>
      <c r="D4" s="4" t="s">
        <v>57</v>
      </c>
      <c r="G4" s="5" t="s">
        <v>0</v>
      </c>
    </row>
    <row r="5" spans="2:7" ht="11.25" customHeight="1" x14ac:dyDescent="0.25">
      <c r="B5" s="38" t="s">
        <v>58</v>
      </c>
      <c r="C5" s="40" t="s">
        <v>71</v>
      </c>
      <c r="D5" s="36" t="s">
        <v>74</v>
      </c>
      <c r="E5" s="36" t="s">
        <v>74</v>
      </c>
      <c r="F5" s="7"/>
      <c r="G5" s="8"/>
    </row>
    <row r="6" spans="2:7" ht="23.25" customHeight="1" x14ac:dyDescent="0.25">
      <c r="B6" s="38"/>
      <c r="C6" s="41"/>
      <c r="D6" s="37"/>
      <c r="E6" s="37"/>
      <c r="F6" s="7"/>
      <c r="G6" s="9"/>
    </row>
    <row r="7" spans="2:7" ht="17.25" customHeight="1" x14ac:dyDescent="0.25">
      <c r="B7" s="11" t="s">
        <v>59</v>
      </c>
      <c r="C7" s="12">
        <v>63522423</v>
      </c>
      <c r="D7" s="34">
        <v>63522423</v>
      </c>
      <c r="E7" s="34">
        <v>63607335</v>
      </c>
      <c r="F7" s="7"/>
      <c r="G7" s="10"/>
    </row>
    <row r="8" spans="2:7" ht="36.75" customHeight="1" x14ac:dyDescent="0.25">
      <c r="B8" s="11" t="s">
        <v>56</v>
      </c>
      <c r="C8" s="12">
        <v>57482967</v>
      </c>
      <c r="D8" s="34">
        <v>56354067</v>
      </c>
      <c r="E8" s="34">
        <v>56354067</v>
      </c>
      <c r="F8" s="7"/>
      <c r="G8" s="10"/>
    </row>
    <row r="9" spans="2:7" ht="31.5" x14ac:dyDescent="0.25">
      <c r="B9" s="11" t="s">
        <v>3</v>
      </c>
      <c r="C9" s="12">
        <v>81715604</v>
      </c>
      <c r="D9" s="34">
        <v>81715604</v>
      </c>
      <c r="E9" s="34">
        <v>87047677</v>
      </c>
      <c r="F9" s="7"/>
      <c r="G9" s="10"/>
    </row>
    <row r="10" spans="2:7" ht="31.5" x14ac:dyDescent="0.25">
      <c r="B10" s="11" t="s">
        <v>60</v>
      </c>
      <c r="C10" s="12">
        <v>3016530</v>
      </c>
      <c r="D10" s="34">
        <v>3212647</v>
      </c>
      <c r="E10" s="34">
        <v>3212647</v>
      </c>
      <c r="F10" s="7"/>
      <c r="G10" s="10"/>
    </row>
    <row r="11" spans="2:7" ht="15.75" customHeight="1" x14ac:dyDescent="0.25">
      <c r="B11" s="11" t="s">
        <v>4</v>
      </c>
      <c r="C11" s="12"/>
      <c r="D11" s="34">
        <v>8817328</v>
      </c>
      <c r="E11" s="34">
        <v>12047496</v>
      </c>
      <c r="F11" s="13"/>
      <c r="G11" s="14"/>
    </row>
    <row r="12" spans="2:7" ht="15.75" customHeight="1" x14ac:dyDescent="0.25">
      <c r="B12" s="11" t="s">
        <v>5</v>
      </c>
      <c r="C12" s="12"/>
      <c r="D12" s="34">
        <v>879896</v>
      </c>
      <c r="E12" s="34">
        <v>879896</v>
      </c>
      <c r="F12" s="13"/>
      <c r="G12" s="15"/>
    </row>
    <row r="13" spans="2:7" x14ac:dyDescent="0.25">
      <c r="B13" s="16" t="s">
        <v>6</v>
      </c>
      <c r="C13" s="17">
        <f>SUM(C7:C12)</f>
        <v>205737524</v>
      </c>
      <c r="D13" s="17">
        <f>SUM(D7:D12)</f>
        <v>214501965</v>
      </c>
      <c r="E13" s="17">
        <f>SUM(E7:E12)</f>
        <v>223149118</v>
      </c>
      <c r="F13" s="13"/>
      <c r="G13" s="15"/>
    </row>
    <row r="14" spans="2:7" ht="31.5" x14ac:dyDescent="0.25">
      <c r="B14" s="11" t="s">
        <v>54</v>
      </c>
      <c r="C14" s="12">
        <v>11706021</v>
      </c>
      <c r="D14" s="34">
        <v>27786632</v>
      </c>
      <c r="E14" s="34">
        <v>86119672</v>
      </c>
      <c r="F14" s="13"/>
      <c r="G14" s="15"/>
    </row>
    <row r="15" spans="2:7" ht="15.75" customHeight="1" x14ac:dyDescent="0.25">
      <c r="B15" s="16" t="s">
        <v>61</v>
      </c>
      <c r="C15" s="17">
        <f>C13+C14</f>
        <v>217443545</v>
      </c>
      <c r="D15" s="17">
        <f>D13+D14</f>
        <v>242288597</v>
      </c>
      <c r="E15" s="17">
        <f>E13+E14</f>
        <v>309268790</v>
      </c>
      <c r="F15" s="13"/>
      <c r="G15" s="15"/>
    </row>
    <row r="16" spans="2:7" ht="15.75" customHeight="1" x14ac:dyDescent="0.25">
      <c r="B16" s="11" t="s">
        <v>7</v>
      </c>
      <c r="C16" s="12">
        <v>0</v>
      </c>
      <c r="D16" s="34">
        <v>14964041</v>
      </c>
      <c r="E16" s="34">
        <v>14964041</v>
      </c>
      <c r="F16" s="13"/>
      <c r="G16" s="15"/>
    </row>
    <row r="17" spans="1:7" ht="15.75" customHeight="1" x14ac:dyDescent="0.25">
      <c r="B17" s="11" t="s">
        <v>75</v>
      </c>
      <c r="C17" s="12"/>
      <c r="D17" s="34">
        <v>87874248</v>
      </c>
      <c r="E17" s="34">
        <v>39583387</v>
      </c>
      <c r="F17" s="13"/>
      <c r="G17" s="15"/>
    </row>
    <row r="18" spans="1:7" ht="31.5" x14ac:dyDescent="0.25">
      <c r="B18" s="16" t="s">
        <v>62</v>
      </c>
      <c r="C18" s="17">
        <v>303702283</v>
      </c>
      <c r="D18" s="17">
        <f>SUM(D16:D17)</f>
        <v>102838289</v>
      </c>
      <c r="E18" s="17">
        <f>SUM(E16:E17)</f>
        <v>54547428</v>
      </c>
      <c r="F18" s="13"/>
      <c r="G18" s="15"/>
    </row>
    <row r="19" spans="1:7" x14ac:dyDescent="0.25">
      <c r="B19" s="16" t="s">
        <v>8</v>
      </c>
      <c r="C19" s="17">
        <v>4350000</v>
      </c>
      <c r="D19" s="34">
        <v>4350000</v>
      </c>
      <c r="E19" s="34">
        <v>4400000</v>
      </c>
      <c r="F19" s="13"/>
      <c r="G19" s="15"/>
    </row>
    <row r="20" spans="1:7" x14ac:dyDescent="0.25">
      <c r="B20" s="11" t="s">
        <v>9</v>
      </c>
      <c r="C20" s="12">
        <v>22000000</v>
      </c>
      <c r="D20" s="34">
        <v>26500000</v>
      </c>
      <c r="E20" s="34">
        <v>31000000</v>
      </c>
      <c r="F20" s="13"/>
      <c r="G20" s="15"/>
    </row>
    <row r="21" spans="1:7" x14ac:dyDescent="0.25">
      <c r="B21" s="11" t="s">
        <v>10</v>
      </c>
      <c r="C21" s="12">
        <v>7000000</v>
      </c>
      <c r="D21" s="34">
        <v>7500000</v>
      </c>
      <c r="E21" s="34">
        <v>8010000</v>
      </c>
      <c r="F21" s="13"/>
      <c r="G21" s="15"/>
    </row>
    <row r="22" spans="1:7" x14ac:dyDescent="0.25">
      <c r="B22" s="11" t="s">
        <v>11</v>
      </c>
      <c r="C22" s="12">
        <v>0</v>
      </c>
      <c r="D22" s="34"/>
      <c r="E22" s="34"/>
      <c r="F22" s="13"/>
      <c r="G22" s="15"/>
    </row>
    <row r="23" spans="1:7" x14ac:dyDescent="0.25">
      <c r="B23" s="16" t="s">
        <v>12</v>
      </c>
      <c r="C23" s="17">
        <f>C20+C21+C22</f>
        <v>29000000</v>
      </c>
      <c r="D23" s="17">
        <f>D20+D21+D22</f>
        <v>34000000</v>
      </c>
      <c r="E23" s="17">
        <f>E20+E21+E22</f>
        <v>39010000</v>
      </c>
      <c r="F23" s="13"/>
      <c r="G23" s="15"/>
    </row>
    <row r="24" spans="1:7" ht="15" customHeight="1" x14ac:dyDescent="0.25">
      <c r="B24" s="11" t="s">
        <v>13</v>
      </c>
      <c r="C24" s="12">
        <v>2700000</v>
      </c>
      <c r="D24" s="34">
        <v>2700000</v>
      </c>
      <c r="E24" s="34">
        <v>2700000</v>
      </c>
      <c r="F24" s="20"/>
      <c r="G24" s="15"/>
    </row>
    <row r="25" spans="1:7" ht="15" customHeight="1" x14ac:dyDescent="0.25">
      <c r="B25" s="16" t="s">
        <v>14</v>
      </c>
      <c r="C25" s="17">
        <f>C19+C23+C24</f>
        <v>36050000</v>
      </c>
      <c r="D25" s="17">
        <f>D19+D23+D24</f>
        <v>41050000</v>
      </c>
      <c r="E25" s="17">
        <f>E19+E23+E24</f>
        <v>46110000</v>
      </c>
      <c r="F25" s="13"/>
      <c r="G25" s="15"/>
    </row>
    <row r="26" spans="1:7" ht="15" customHeight="1" x14ac:dyDescent="0.25">
      <c r="B26" s="11" t="s">
        <v>76</v>
      </c>
      <c r="C26" s="17">
        <v>0</v>
      </c>
      <c r="D26" s="12">
        <v>297515</v>
      </c>
      <c r="E26" s="12">
        <v>833404</v>
      </c>
      <c r="F26" s="13"/>
      <c r="G26" s="15"/>
    </row>
    <row r="27" spans="1:7" ht="15" customHeight="1" x14ac:dyDescent="0.25">
      <c r="B27" s="11" t="s">
        <v>72</v>
      </c>
      <c r="C27" s="12">
        <v>200000</v>
      </c>
      <c r="D27" s="34">
        <v>12419027</v>
      </c>
      <c r="E27" s="34">
        <v>18653965</v>
      </c>
      <c r="F27" s="13"/>
      <c r="G27" s="15"/>
    </row>
    <row r="28" spans="1:7" ht="15" customHeight="1" x14ac:dyDescent="0.25">
      <c r="B28" s="11" t="s">
        <v>73</v>
      </c>
      <c r="C28" s="12">
        <v>500000</v>
      </c>
      <c r="D28" s="34">
        <v>0</v>
      </c>
      <c r="E28" s="34">
        <v>0</v>
      </c>
      <c r="F28" s="13"/>
      <c r="G28" s="15"/>
    </row>
    <row r="29" spans="1:7" x14ac:dyDescent="0.25">
      <c r="A29" s="4" t="s">
        <v>1</v>
      </c>
      <c r="B29" s="11" t="s">
        <v>15</v>
      </c>
      <c r="C29" s="12">
        <v>22541774</v>
      </c>
      <c r="D29" s="34">
        <v>21872889</v>
      </c>
      <c r="E29" s="34">
        <v>21872889</v>
      </c>
      <c r="F29" s="18"/>
      <c r="G29" s="19"/>
    </row>
    <row r="30" spans="1:7" x14ac:dyDescent="0.25">
      <c r="B30" s="11" t="s">
        <v>16</v>
      </c>
      <c r="C30" s="12">
        <v>4372793</v>
      </c>
      <c r="D30" s="34">
        <v>4393020</v>
      </c>
      <c r="E30" s="34">
        <v>5162939</v>
      </c>
      <c r="F30" s="18"/>
      <c r="G30" s="19"/>
    </row>
    <row r="31" spans="1:7" x14ac:dyDescent="0.25">
      <c r="B31" s="11" t="s">
        <v>17</v>
      </c>
      <c r="C31" s="12">
        <v>6086279</v>
      </c>
      <c r="D31" s="34">
        <v>7531551</v>
      </c>
      <c r="E31" s="34">
        <v>10221033</v>
      </c>
      <c r="F31" s="18"/>
      <c r="G31" s="19"/>
    </row>
    <row r="32" spans="1:7" x14ac:dyDescent="0.25">
      <c r="B32" s="11" t="s">
        <v>18</v>
      </c>
      <c r="C32" s="12"/>
      <c r="D32" s="34">
        <v>46</v>
      </c>
      <c r="E32" s="34">
        <v>500077</v>
      </c>
      <c r="F32" s="18"/>
      <c r="G32" s="19"/>
    </row>
    <row r="33" spans="2:7" x14ac:dyDescent="0.25">
      <c r="B33" s="11" t="s">
        <v>77</v>
      </c>
      <c r="C33" s="12">
        <v>0</v>
      </c>
      <c r="D33" s="34">
        <v>680535</v>
      </c>
      <c r="E33" s="34">
        <v>680535</v>
      </c>
      <c r="F33" s="18"/>
      <c r="G33" s="19"/>
    </row>
    <row r="34" spans="2:7" x14ac:dyDescent="0.25">
      <c r="B34" s="11" t="s">
        <v>83</v>
      </c>
      <c r="C34" s="12">
        <v>0</v>
      </c>
      <c r="D34" s="34">
        <v>0</v>
      </c>
      <c r="E34" s="34">
        <v>806328</v>
      </c>
      <c r="F34" s="18"/>
      <c r="G34" s="19"/>
    </row>
    <row r="35" spans="2:7" x14ac:dyDescent="0.25">
      <c r="B35" s="11" t="s">
        <v>82</v>
      </c>
      <c r="C35" s="12">
        <v>0</v>
      </c>
      <c r="D35" s="34">
        <v>0</v>
      </c>
      <c r="E35" s="34">
        <v>1819000</v>
      </c>
      <c r="F35" s="18"/>
      <c r="G35" s="19"/>
    </row>
    <row r="36" spans="2:7" x14ac:dyDescent="0.25">
      <c r="B36" s="11" t="s">
        <v>19</v>
      </c>
      <c r="C36" s="12">
        <v>200000</v>
      </c>
      <c r="D36" s="34">
        <v>943484</v>
      </c>
      <c r="E36" s="34">
        <v>1290776</v>
      </c>
      <c r="F36" s="18"/>
      <c r="G36" s="19"/>
    </row>
    <row r="37" spans="2:7" ht="16.5" customHeight="1" x14ac:dyDescent="0.25">
      <c r="B37" s="16" t="s">
        <v>20</v>
      </c>
      <c r="C37" s="17">
        <f>C27+C29+C30+C31+C32+C36+C28</f>
        <v>33900846</v>
      </c>
      <c r="D37" s="34">
        <f>SUM(D26:D36)</f>
        <v>48138067</v>
      </c>
      <c r="E37" s="34">
        <f>SUM(E26:E36)</f>
        <v>61840946</v>
      </c>
      <c r="F37" s="18"/>
      <c r="G37" s="19"/>
    </row>
    <row r="38" spans="2:7" x14ac:dyDescent="0.25">
      <c r="B38" s="11" t="s">
        <v>63</v>
      </c>
      <c r="C38" s="12">
        <v>1200000</v>
      </c>
      <c r="D38" s="34">
        <v>21210984</v>
      </c>
      <c r="E38" s="34">
        <v>24681384</v>
      </c>
      <c r="F38" s="18"/>
      <c r="G38" s="19"/>
    </row>
    <row r="39" spans="2:7" x14ac:dyDescent="0.25">
      <c r="B39" s="11" t="s">
        <v>81</v>
      </c>
      <c r="C39" s="12">
        <v>0</v>
      </c>
      <c r="D39" s="34">
        <v>0</v>
      </c>
      <c r="E39" s="34">
        <v>278740</v>
      </c>
      <c r="F39" s="18"/>
      <c r="G39" s="19"/>
    </row>
    <row r="40" spans="2:7" x14ac:dyDescent="0.25">
      <c r="B40" s="16" t="s">
        <v>64</v>
      </c>
      <c r="C40" s="17">
        <v>1200000</v>
      </c>
      <c r="D40" s="34">
        <v>21210984</v>
      </c>
      <c r="E40" s="34">
        <f>SUM(E38:E39)</f>
        <v>24960124</v>
      </c>
      <c r="F40" s="13"/>
      <c r="G40" s="15"/>
    </row>
    <row r="41" spans="2:7" ht="31.5" x14ac:dyDescent="0.25">
      <c r="B41" s="11" t="s">
        <v>21</v>
      </c>
      <c r="C41" s="12">
        <v>1300000</v>
      </c>
      <c r="D41" s="34">
        <v>1300000</v>
      </c>
      <c r="E41" s="34">
        <v>0</v>
      </c>
      <c r="F41" s="13"/>
      <c r="G41" s="15"/>
    </row>
    <row r="42" spans="2:7" x14ac:dyDescent="0.25">
      <c r="B42" s="11" t="s">
        <v>22</v>
      </c>
      <c r="C42" s="12">
        <v>600000</v>
      </c>
      <c r="D42" s="34">
        <v>884845</v>
      </c>
      <c r="E42" s="34">
        <v>1517127</v>
      </c>
      <c r="F42" s="21"/>
      <c r="G42" s="15"/>
    </row>
    <row r="43" spans="2:7" x14ac:dyDescent="0.25">
      <c r="B43" s="11" t="s">
        <v>23</v>
      </c>
      <c r="C43" s="12"/>
      <c r="D43" s="34"/>
      <c r="E43" s="34"/>
      <c r="F43" s="13"/>
      <c r="G43" s="15"/>
    </row>
    <row r="44" spans="2:7" x14ac:dyDescent="0.25">
      <c r="B44" s="16" t="s">
        <v>24</v>
      </c>
      <c r="C44" s="17">
        <f>SUM(C41:C43)</f>
        <v>1900000</v>
      </c>
      <c r="D44" s="34">
        <f>SUM(D41:D42)</f>
        <v>2184845</v>
      </c>
      <c r="E44" s="34">
        <f>SUM(E41:E42)</f>
        <v>1517127</v>
      </c>
      <c r="F44" s="18"/>
      <c r="G44" s="19"/>
    </row>
    <row r="45" spans="2:7" ht="31.5" x14ac:dyDescent="0.25">
      <c r="B45" s="11" t="s">
        <v>25</v>
      </c>
      <c r="C45" s="12">
        <v>0</v>
      </c>
      <c r="D45" s="34">
        <v>0</v>
      </c>
      <c r="E45" s="34">
        <v>2500000</v>
      </c>
      <c r="F45" s="13"/>
      <c r="G45" s="15"/>
    </row>
    <row r="46" spans="2:7" x14ac:dyDescent="0.25">
      <c r="B46" s="11" t="s">
        <v>26</v>
      </c>
      <c r="C46" s="12">
        <v>0</v>
      </c>
      <c r="D46" s="34">
        <v>0</v>
      </c>
      <c r="E46" s="34">
        <v>0</v>
      </c>
      <c r="F46" s="13"/>
      <c r="G46" s="15"/>
    </row>
    <row r="47" spans="2:7" ht="15" customHeight="1" x14ac:dyDescent="0.25">
      <c r="B47" s="16" t="s">
        <v>27</v>
      </c>
      <c r="C47" s="17">
        <f>SUM(C46)</f>
        <v>0</v>
      </c>
      <c r="D47" s="34">
        <v>0</v>
      </c>
      <c r="E47" s="34">
        <v>4528211</v>
      </c>
      <c r="F47" s="22"/>
      <c r="G47" s="15"/>
    </row>
    <row r="48" spans="2:7" x14ac:dyDescent="0.25">
      <c r="B48" s="16" t="s">
        <v>28</v>
      </c>
      <c r="C48" s="17">
        <f>C47+C44+C37+C25+C18+C15+C40</f>
        <v>594196674</v>
      </c>
      <c r="D48" s="17">
        <f>D47+D44+D37+D25+D18+D15+D40</f>
        <v>457710782</v>
      </c>
      <c r="E48" s="17">
        <f>E47+E44+E37+E25+E18+E15+E40</f>
        <v>502772626</v>
      </c>
      <c r="F48" s="22"/>
      <c r="G48" s="15"/>
    </row>
    <row r="49" spans="2:9" x14ac:dyDescent="0.25">
      <c r="B49" s="11" t="s">
        <v>84</v>
      </c>
      <c r="C49" s="12">
        <v>0</v>
      </c>
      <c r="D49" s="12">
        <v>0</v>
      </c>
      <c r="E49" s="12">
        <v>15000000</v>
      </c>
      <c r="F49" s="22"/>
      <c r="G49" s="15"/>
    </row>
    <row r="50" spans="2:9" ht="17.25" customHeight="1" x14ac:dyDescent="0.25">
      <c r="B50" s="11" t="s">
        <v>29</v>
      </c>
      <c r="C50" s="12">
        <v>666583941</v>
      </c>
      <c r="D50" s="34">
        <v>612536578</v>
      </c>
      <c r="E50" s="34">
        <v>612536578</v>
      </c>
      <c r="F50" s="23"/>
      <c r="G50" s="15"/>
    </row>
    <row r="51" spans="2:9" x14ac:dyDescent="0.25">
      <c r="B51" s="11" t="s">
        <v>78</v>
      </c>
      <c r="C51" s="12">
        <v>0</v>
      </c>
      <c r="D51" s="34">
        <v>45000000</v>
      </c>
      <c r="E51" s="34">
        <v>70000000</v>
      </c>
      <c r="F51" s="23"/>
      <c r="G51" s="15"/>
    </row>
    <row r="52" spans="2:9" x14ac:dyDescent="0.25">
      <c r="B52" s="11" t="s">
        <v>85</v>
      </c>
      <c r="C52" s="12">
        <v>0</v>
      </c>
      <c r="D52" s="34">
        <v>0</v>
      </c>
      <c r="E52" s="34">
        <v>8536824</v>
      </c>
      <c r="F52" s="23"/>
      <c r="G52" s="15"/>
    </row>
    <row r="53" spans="2:9" ht="17.25" customHeight="1" x14ac:dyDescent="0.25">
      <c r="B53" s="30" t="s">
        <v>70</v>
      </c>
      <c r="C53" s="31">
        <v>123358170</v>
      </c>
      <c r="D53" s="34">
        <v>123358170</v>
      </c>
      <c r="E53" s="34">
        <v>0</v>
      </c>
      <c r="F53" s="23"/>
      <c r="G53" s="15"/>
    </row>
    <row r="54" spans="2:9" ht="17.25" customHeight="1" x14ac:dyDescent="0.25">
      <c r="B54" s="16" t="s">
        <v>30</v>
      </c>
      <c r="C54" s="17">
        <f>SUM(C50:C53)</f>
        <v>789942111</v>
      </c>
      <c r="D54" s="17">
        <f>SUM(D50:D53)</f>
        <v>780894748</v>
      </c>
      <c r="E54" s="17">
        <f>SUM(E49:E53)</f>
        <v>706073402</v>
      </c>
      <c r="F54" s="23"/>
      <c r="G54" s="15"/>
    </row>
    <row r="55" spans="2:9" ht="17.25" customHeight="1" x14ac:dyDescent="0.25">
      <c r="B55" s="24" t="s">
        <v>31</v>
      </c>
      <c r="C55" s="25">
        <f>C48+C54</f>
        <v>1384138785</v>
      </c>
      <c r="D55" s="25">
        <f>D48+D54</f>
        <v>1238605530</v>
      </c>
      <c r="E55" s="25">
        <f>E48+E54</f>
        <v>1208846028</v>
      </c>
      <c r="F55" s="23"/>
      <c r="G55" s="15"/>
    </row>
    <row r="56" spans="2:9" x14ac:dyDescent="0.25">
      <c r="B56" s="45" t="s">
        <v>91</v>
      </c>
      <c r="C56" s="45"/>
      <c r="D56" s="42"/>
      <c r="E56" s="32"/>
    </row>
    <row r="57" spans="2:9" x14ac:dyDescent="0.25">
      <c r="B57" s="26"/>
      <c r="C57" s="26"/>
      <c r="D57" s="5"/>
      <c r="E57" s="5"/>
    </row>
    <row r="58" spans="2:9" x14ac:dyDescent="0.25">
      <c r="B58" s="43" t="s">
        <v>89</v>
      </c>
      <c r="C58" s="43"/>
      <c r="D58" s="44"/>
      <c r="E58" s="33"/>
    </row>
    <row r="60" spans="2:9" x14ac:dyDescent="0.25">
      <c r="B60" s="4"/>
      <c r="C60" s="4"/>
      <c r="D60" s="4" t="s">
        <v>55</v>
      </c>
      <c r="G60" s="5" t="s">
        <v>0</v>
      </c>
    </row>
    <row r="61" spans="2:9" x14ac:dyDescent="0.25">
      <c r="B61" s="38" t="s">
        <v>2</v>
      </c>
      <c r="C61" s="40" t="s">
        <v>71</v>
      </c>
      <c r="D61" s="36" t="s">
        <v>74</v>
      </c>
      <c r="E61" s="36" t="s">
        <v>74</v>
      </c>
      <c r="F61" s="7"/>
      <c r="G61" s="8"/>
    </row>
    <row r="62" spans="2:9" x14ac:dyDescent="0.25">
      <c r="B62" s="39"/>
      <c r="C62" s="41"/>
      <c r="D62" s="37"/>
      <c r="E62" s="37"/>
      <c r="F62" s="7"/>
      <c r="G62" s="14"/>
    </row>
    <row r="63" spans="2:9" x14ac:dyDescent="0.25">
      <c r="B63" s="16" t="s">
        <v>32</v>
      </c>
      <c r="C63" s="17">
        <v>104077953</v>
      </c>
      <c r="D63" s="34">
        <v>121708211</v>
      </c>
      <c r="E63" s="34">
        <v>127208442</v>
      </c>
      <c r="F63" s="13"/>
      <c r="G63" s="14"/>
    </row>
    <row r="64" spans="2:9" ht="14.25" customHeight="1" x14ac:dyDescent="0.25">
      <c r="B64" s="16" t="s">
        <v>33</v>
      </c>
      <c r="C64" s="17">
        <v>14234754</v>
      </c>
      <c r="D64" s="34">
        <v>15840421</v>
      </c>
      <c r="E64" s="34">
        <v>16966508</v>
      </c>
      <c r="F64" s="13"/>
      <c r="G64" s="15"/>
      <c r="I64" s="27"/>
    </row>
    <row r="65" spans="2:7" x14ac:dyDescent="0.25">
      <c r="B65" s="16" t="s">
        <v>34</v>
      </c>
      <c r="C65" s="17">
        <f>C63+C64</f>
        <v>118312707</v>
      </c>
      <c r="D65" s="17">
        <f>D63+D64</f>
        <v>137548632</v>
      </c>
      <c r="E65" s="17">
        <f>E63+E64</f>
        <v>144174950</v>
      </c>
      <c r="F65" s="18"/>
      <c r="G65" s="19"/>
    </row>
    <row r="66" spans="2:7" ht="31.5" x14ac:dyDescent="0.25">
      <c r="B66" s="16" t="s">
        <v>65</v>
      </c>
      <c r="C66" s="17">
        <v>21004146</v>
      </c>
      <c r="D66" s="34">
        <v>23804146</v>
      </c>
      <c r="E66" s="34">
        <v>26851491</v>
      </c>
      <c r="F66" s="13"/>
      <c r="G66" s="15"/>
    </row>
    <row r="67" spans="2:7" x14ac:dyDescent="0.25">
      <c r="B67" s="16" t="s">
        <v>35</v>
      </c>
      <c r="C67" s="17">
        <v>10400000</v>
      </c>
      <c r="D67" s="34">
        <v>12500000</v>
      </c>
      <c r="E67" s="34">
        <v>16302767</v>
      </c>
      <c r="F67" s="13"/>
      <c r="G67" s="15"/>
    </row>
    <row r="68" spans="2:7" x14ac:dyDescent="0.25">
      <c r="B68" s="16" t="s">
        <v>36</v>
      </c>
      <c r="C68" s="17">
        <v>2950000</v>
      </c>
      <c r="D68" s="34">
        <v>3217710</v>
      </c>
      <c r="E68" s="34">
        <v>3278579</v>
      </c>
      <c r="F68" s="13"/>
      <c r="G68" s="15"/>
    </row>
    <row r="69" spans="2:7" x14ac:dyDescent="0.25">
      <c r="B69" s="16" t="s">
        <v>37</v>
      </c>
      <c r="C69" s="17">
        <v>168243993</v>
      </c>
      <c r="D69" s="34">
        <v>65642971</v>
      </c>
      <c r="E69" s="34">
        <v>69856542</v>
      </c>
      <c r="F69" s="13"/>
      <c r="G69" s="15"/>
    </row>
    <row r="70" spans="2:7" x14ac:dyDescent="0.25">
      <c r="B70" s="16" t="s">
        <v>38</v>
      </c>
      <c r="C70" s="17">
        <v>120000</v>
      </c>
      <c r="D70" s="34">
        <v>70000</v>
      </c>
      <c r="E70" s="34">
        <v>70000</v>
      </c>
      <c r="F70" s="13"/>
      <c r="G70" s="15"/>
    </row>
    <row r="71" spans="2:7" x14ac:dyDescent="0.25">
      <c r="B71" s="16" t="s">
        <v>39</v>
      </c>
      <c r="C71" s="17">
        <v>44932992</v>
      </c>
      <c r="D71" s="34">
        <v>32195387</v>
      </c>
      <c r="E71" s="34">
        <v>29549230</v>
      </c>
      <c r="F71" s="13"/>
      <c r="G71" s="15"/>
    </row>
    <row r="72" spans="2:7" x14ac:dyDescent="0.25">
      <c r="B72" s="16" t="s">
        <v>40</v>
      </c>
      <c r="C72" s="17">
        <f>SUM(C67:C71)</f>
        <v>226646985</v>
      </c>
      <c r="D72" s="17">
        <f>SUM(D67:D71)</f>
        <v>113626068</v>
      </c>
      <c r="E72" s="17">
        <f>SUM(E67:E71)</f>
        <v>119057118</v>
      </c>
      <c r="F72" s="13"/>
      <c r="G72" s="15"/>
    </row>
    <row r="73" spans="2:7" x14ac:dyDescent="0.25">
      <c r="B73" s="16" t="s">
        <v>41</v>
      </c>
      <c r="C73" s="17">
        <v>18693000</v>
      </c>
      <c r="D73" s="35">
        <v>18254210</v>
      </c>
      <c r="E73" s="35">
        <v>6377500</v>
      </c>
      <c r="F73" s="13"/>
      <c r="G73" s="15"/>
    </row>
    <row r="74" spans="2:7" x14ac:dyDescent="0.25">
      <c r="B74" s="11" t="s">
        <v>42</v>
      </c>
      <c r="C74" s="12">
        <v>48984203</v>
      </c>
      <c r="D74" s="34">
        <v>610245994</v>
      </c>
      <c r="E74" s="34">
        <v>610383724</v>
      </c>
      <c r="F74" s="13"/>
      <c r="G74" s="15"/>
    </row>
    <row r="75" spans="2:7" x14ac:dyDescent="0.25">
      <c r="B75" s="16" t="s">
        <v>43</v>
      </c>
      <c r="C75" s="17">
        <v>97435851</v>
      </c>
      <c r="D75" s="35">
        <v>661393937</v>
      </c>
      <c r="E75" s="35">
        <v>671032606</v>
      </c>
      <c r="F75" s="13"/>
      <c r="G75" s="15"/>
    </row>
    <row r="76" spans="2:7" x14ac:dyDescent="0.25">
      <c r="B76" s="11" t="s">
        <v>44</v>
      </c>
      <c r="C76" s="12">
        <v>569072164</v>
      </c>
      <c r="D76" s="34">
        <v>48854000</v>
      </c>
      <c r="E76" s="34">
        <v>73477950</v>
      </c>
      <c r="F76" s="13"/>
      <c r="G76" s="15"/>
    </row>
    <row r="77" spans="2:7" x14ac:dyDescent="0.25">
      <c r="B77" s="11" t="s">
        <v>79</v>
      </c>
      <c r="C77" s="12">
        <v>0</v>
      </c>
      <c r="D77" s="34">
        <v>1006949</v>
      </c>
      <c r="E77" s="34">
        <v>0</v>
      </c>
      <c r="F77" s="13"/>
      <c r="G77" s="15"/>
    </row>
    <row r="78" spans="2:7" x14ac:dyDescent="0.25">
      <c r="B78" s="11" t="s">
        <v>45</v>
      </c>
      <c r="C78" s="12">
        <v>3822787</v>
      </c>
      <c r="D78" s="34">
        <v>5465079</v>
      </c>
      <c r="E78" s="34">
        <v>5345159</v>
      </c>
      <c r="F78" s="13"/>
      <c r="G78" s="15"/>
    </row>
    <row r="79" spans="2:7" ht="15.75" customHeight="1" x14ac:dyDescent="0.25">
      <c r="B79" s="11" t="s">
        <v>66</v>
      </c>
      <c r="C79" s="12">
        <v>1032152</v>
      </c>
      <c r="D79" s="34">
        <v>4138025</v>
      </c>
      <c r="E79" s="34">
        <v>3777071</v>
      </c>
      <c r="F79" s="13"/>
      <c r="G79" s="15"/>
    </row>
    <row r="80" spans="2:7" x14ac:dyDescent="0.25">
      <c r="B80" s="16" t="s">
        <v>46</v>
      </c>
      <c r="C80" s="17">
        <f>SUM(C76:C79)</f>
        <v>573927103</v>
      </c>
      <c r="D80" s="17">
        <f>SUM(D76:D79)</f>
        <v>59464053</v>
      </c>
      <c r="E80" s="17">
        <f>SUM(E76:E79)</f>
        <v>82600180</v>
      </c>
      <c r="F80" s="13"/>
      <c r="G80" s="15"/>
    </row>
    <row r="81" spans="2:7" x14ac:dyDescent="0.25">
      <c r="B81" s="11" t="s">
        <v>47</v>
      </c>
      <c r="C81" s="12">
        <v>138822591</v>
      </c>
      <c r="D81" s="34">
        <v>62041280</v>
      </c>
      <c r="E81" s="34">
        <v>95263712</v>
      </c>
      <c r="F81" s="13"/>
      <c r="G81" s="15"/>
    </row>
    <row r="82" spans="2:7" x14ac:dyDescent="0.25">
      <c r="B82" s="11" t="s">
        <v>86</v>
      </c>
      <c r="C82" s="12">
        <v>0</v>
      </c>
      <c r="D82" s="34">
        <v>0</v>
      </c>
      <c r="E82" s="34">
        <v>915000</v>
      </c>
      <c r="F82" s="13"/>
      <c r="G82" s="15"/>
    </row>
    <row r="83" spans="2:7" x14ac:dyDescent="0.25">
      <c r="B83" s="11" t="s">
        <v>67</v>
      </c>
      <c r="C83" s="12">
        <v>55953943</v>
      </c>
      <c r="D83" s="34">
        <v>16751145</v>
      </c>
      <c r="E83" s="34">
        <v>25209582</v>
      </c>
      <c r="F83" s="13"/>
      <c r="G83" s="15"/>
    </row>
    <row r="84" spans="2:7" x14ac:dyDescent="0.25">
      <c r="B84" s="16" t="s">
        <v>48</v>
      </c>
      <c r="C84" s="17">
        <f>SUM(C81:C83)</f>
        <v>194776534</v>
      </c>
      <c r="D84" s="17">
        <f>SUM(D81:D83)</f>
        <v>78792425</v>
      </c>
      <c r="E84" s="17">
        <f>SUM(E81:E83)</f>
        <v>121388294</v>
      </c>
      <c r="F84" s="13"/>
      <c r="G84" s="15"/>
    </row>
    <row r="85" spans="2:7" x14ac:dyDescent="0.25">
      <c r="B85" s="11" t="s">
        <v>68</v>
      </c>
      <c r="C85" s="12">
        <v>2500000</v>
      </c>
      <c r="D85" s="34">
        <v>7379600</v>
      </c>
      <c r="E85" s="34">
        <v>7379600</v>
      </c>
      <c r="F85" s="13"/>
      <c r="G85" s="15"/>
    </row>
    <row r="86" spans="2:7" x14ac:dyDescent="0.25">
      <c r="B86" s="11" t="s">
        <v>80</v>
      </c>
      <c r="C86" s="12">
        <v>0</v>
      </c>
      <c r="D86" s="34">
        <v>7500000</v>
      </c>
      <c r="E86" s="34">
        <v>7500000</v>
      </c>
      <c r="F86" s="13"/>
      <c r="G86" s="15"/>
    </row>
    <row r="87" spans="2:7" x14ac:dyDescent="0.25">
      <c r="B87" s="16" t="s">
        <v>49</v>
      </c>
      <c r="C87" s="17">
        <f>SUM(C85)</f>
        <v>2500000</v>
      </c>
      <c r="D87" s="17">
        <f>SUM(D85:D86)</f>
        <v>14879600</v>
      </c>
      <c r="E87" s="17">
        <f>SUM(E85:E86)</f>
        <v>14879600</v>
      </c>
      <c r="F87" s="13"/>
      <c r="G87" s="15"/>
    </row>
    <row r="88" spans="2:7" x14ac:dyDescent="0.25">
      <c r="B88" s="16" t="s">
        <v>50</v>
      </c>
      <c r="C88" s="17">
        <f>C65+C66+C72+C73+C74+C75+C80+C87-C74+C84</f>
        <v>1253296326</v>
      </c>
      <c r="D88" s="17">
        <f>D65+D66+D72+D73+D74+D75+D80+D87-D74+D84</f>
        <v>1107763071</v>
      </c>
      <c r="E88" s="17">
        <f>E65+E66+E72+E73+E74+E75+E80+E87-E74+E84</f>
        <v>1186361739</v>
      </c>
      <c r="F88" s="13"/>
      <c r="G88" s="15"/>
    </row>
    <row r="89" spans="2:7" x14ac:dyDescent="0.25">
      <c r="B89" s="11" t="s">
        <v>87</v>
      </c>
      <c r="C89" s="12">
        <v>0</v>
      </c>
      <c r="D89" s="12">
        <v>0</v>
      </c>
      <c r="E89" s="12">
        <v>15000000</v>
      </c>
      <c r="F89" s="13"/>
      <c r="G89" s="15"/>
    </row>
    <row r="90" spans="2:7" x14ac:dyDescent="0.25">
      <c r="B90" s="11" t="s">
        <v>69</v>
      </c>
      <c r="C90" s="12">
        <v>7484289</v>
      </c>
      <c r="D90" s="34">
        <v>7484289</v>
      </c>
      <c r="E90" s="34">
        <v>7484289</v>
      </c>
      <c r="F90" s="13"/>
      <c r="G90" s="15"/>
    </row>
    <row r="91" spans="2:7" x14ac:dyDescent="0.25">
      <c r="B91" s="11" t="s">
        <v>51</v>
      </c>
      <c r="C91" s="12">
        <v>123358170</v>
      </c>
      <c r="D91" s="34">
        <v>123358170</v>
      </c>
      <c r="E91" s="34">
        <v>0</v>
      </c>
      <c r="F91" s="13"/>
      <c r="G91" s="15"/>
    </row>
    <row r="92" spans="2:7" x14ac:dyDescent="0.25">
      <c r="B92" s="16" t="s">
        <v>52</v>
      </c>
      <c r="C92" s="17">
        <f>C90+C91</f>
        <v>130842459</v>
      </c>
      <c r="D92" s="17">
        <f>D90+D91</f>
        <v>130842459</v>
      </c>
      <c r="E92" s="17">
        <f>SUM(E89:E91)</f>
        <v>22484289</v>
      </c>
      <c r="F92" s="13"/>
      <c r="G92" s="15"/>
    </row>
    <row r="93" spans="2:7" x14ac:dyDescent="0.25">
      <c r="B93" s="16" t="s">
        <v>53</v>
      </c>
      <c r="C93" s="17">
        <f>C88+C92</f>
        <v>1384138785</v>
      </c>
      <c r="D93" s="17">
        <f>D88+D92</f>
        <v>1238605530</v>
      </c>
      <c r="E93" s="17">
        <f>E88+E92</f>
        <v>1208846028</v>
      </c>
      <c r="F93" s="13"/>
      <c r="G93" s="15"/>
    </row>
    <row r="94" spans="2:7" x14ac:dyDescent="0.25">
      <c r="B94" s="2"/>
      <c r="C94" s="2"/>
      <c r="D94" s="13"/>
      <c r="E94" s="13"/>
      <c r="F94" s="13"/>
      <c r="G94" s="15"/>
    </row>
    <row r="95" spans="2:7" x14ac:dyDescent="0.25">
      <c r="B95" s="3"/>
      <c r="C95" s="3"/>
      <c r="D95" s="18"/>
      <c r="E95" s="18"/>
      <c r="F95" s="13"/>
      <c r="G95" s="15"/>
    </row>
    <row r="96" spans="2:7" x14ac:dyDescent="0.25">
      <c r="B96" s="2"/>
      <c r="C96" s="2"/>
      <c r="D96" s="13"/>
      <c r="E96" s="13"/>
      <c r="F96" s="13"/>
      <c r="G96" s="15"/>
    </row>
    <row r="97" spans="2:7" x14ac:dyDescent="0.25">
      <c r="B97" s="2"/>
      <c r="C97" s="2"/>
      <c r="D97" s="13"/>
      <c r="E97" s="13"/>
      <c r="F97" s="13"/>
      <c r="G97" s="15"/>
    </row>
    <row r="98" spans="2:7" x14ac:dyDescent="0.25">
      <c r="B98" s="3"/>
      <c r="C98" s="3"/>
      <c r="D98" s="18"/>
      <c r="E98" s="18"/>
      <c r="F98" s="13"/>
      <c r="G98" s="15"/>
    </row>
    <row r="99" spans="2:7" x14ac:dyDescent="0.25">
      <c r="B99" s="2"/>
      <c r="C99" s="2"/>
      <c r="D99" s="13"/>
      <c r="E99" s="13"/>
      <c r="F99" s="13"/>
      <c r="G99" s="15"/>
    </row>
    <row r="100" spans="2:7" x14ac:dyDescent="0.25">
      <c r="B100" s="3"/>
      <c r="C100" s="3"/>
      <c r="D100" s="18"/>
      <c r="E100" s="18"/>
      <c r="F100" s="13"/>
      <c r="G100" s="15"/>
    </row>
    <row r="101" spans="2:7" x14ac:dyDescent="0.25">
      <c r="B101" s="3"/>
      <c r="C101" s="3"/>
      <c r="D101" s="13"/>
      <c r="E101" s="13"/>
      <c r="F101" s="13"/>
      <c r="G101" s="15"/>
    </row>
    <row r="102" spans="2:7" x14ac:dyDescent="0.25">
      <c r="B102" s="2"/>
      <c r="C102" s="2"/>
      <c r="D102" s="13"/>
      <c r="E102" s="13"/>
      <c r="F102" s="13"/>
      <c r="G102" s="15"/>
    </row>
    <row r="103" spans="2:7" x14ac:dyDescent="0.25">
      <c r="B103" s="2"/>
      <c r="C103" s="2"/>
      <c r="D103" s="13"/>
      <c r="E103" s="13"/>
      <c r="F103" s="13"/>
      <c r="G103" s="15"/>
    </row>
    <row r="104" spans="2:7" x14ac:dyDescent="0.25">
      <c r="B104" s="3"/>
      <c r="C104" s="3"/>
      <c r="D104" s="18"/>
      <c r="E104" s="18"/>
      <c r="F104" s="18"/>
      <c r="G104" s="19"/>
    </row>
    <row r="105" spans="2:7" ht="16.5" thickBot="1" x14ac:dyDescent="0.3">
      <c r="B105" s="6"/>
      <c r="C105" s="6"/>
      <c r="D105" s="18"/>
      <c r="E105" s="18"/>
      <c r="F105" s="18"/>
      <c r="G105" s="28"/>
    </row>
    <row r="106" spans="2:7" x14ac:dyDescent="0.25">
      <c r="B106" s="2"/>
      <c r="C106" s="2"/>
      <c r="F106" s="29"/>
    </row>
    <row r="107" spans="2:7" x14ac:dyDescent="0.25">
      <c r="B107" s="6"/>
      <c r="C107" s="6"/>
      <c r="F107" s="29"/>
    </row>
    <row r="108" spans="2:7" ht="38.25" customHeight="1" x14ac:dyDescent="0.25">
      <c r="B108" s="6"/>
      <c r="C108" s="6"/>
      <c r="F108" s="29"/>
    </row>
    <row r="109" spans="2:7" ht="38.25" customHeight="1" x14ac:dyDescent="0.25">
      <c r="B109" s="6"/>
      <c r="C109" s="6"/>
      <c r="F109" s="29"/>
    </row>
  </sheetData>
  <mergeCells count="12">
    <mergeCell ref="E5:E6"/>
    <mergeCell ref="E61:E62"/>
    <mergeCell ref="B61:B62"/>
    <mergeCell ref="C61:C62"/>
    <mergeCell ref="B1:D1"/>
    <mergeCell ref="B2:D2"/>
    <mergeCell ref="B58:D58"/>
    <mergeCell ref="B56:D56"/>
    <mergeCell ref="B5:B6"/>
    <mergeCell ref="C5:C6"/>
    <mergeCell ref="D5:D6"/>
    <mergeCell ref="D61:D62"/>
  </mergeCells>
  <phoneticPr fontId="0" type="noConversion"/>
  <pageMargins left="0.98425196850393704" right="0.98425196850393704" top="0.70866141732283472" bottom="0.19685039370078741" header="0.51181102362204722" footer="0.51181102362204722"/>
  <pageSetup paperSize="9" scale="72" orientation="portrait" horizontalDpi="4294967293" verticalDpi="300" r:id="rId1"/>
  <headerFooter alignWithMargins="0"/>
  <rowBreaks count="1" manualBreakCount="1">
    <brk id="55" min="1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3:D13"/>
  <sheetViews>
    <sheetView workbookViewId="0">
      <selection activeCell="D13" sqref="D13"/>
    </sheetView>
  </sheetViews>
  <sheetFormatPr defaultRowHeight="12.75" x14ac:dyDescent="0.2"/>
  <cols>
    <col min="2" max="2" width="27.42578125" customWidth="1"/>
    <col min="4" max="4" width="18.7109375" customWidth="1"/>
  </cols>
  <sheetData>
    <row r="3" spans="4:4" ht="15.75" x14ac:dyDescent="0.2">
      <c r="D3" s="1"/>
    </row>
    <row r="4" spans="4:4" ht="12.75" customHeight="1" x14ac:dyDescent="0.2">
      <c r="D4" s="1"/>
    </row>
    <row r="5" spans="4:4" ht="12.75" customHeight="1" x14ac:dyDescent="0.2">
      <c r="D5" s="1"/>
    </row>
    <row r="6" spans="4:4" ht="12.75" customHeight="1" x14ac:dyDescent="0.2">
      <c r="D6" s="1"/>
    </row>
    <row r="7" spans="4:4" ht="15.75" x14ac:dyDescent="0.2">
      <c r="D7" s="1"/>
    </row>
    <row r="8" spans="4:4" ht="15.75" x14ac:dyDescent="0.2">
      <c r="D8" s="1"/>
    </row>
    <row r="9" spans="4:4" ht="15.75" x14ac:dyDescent="0.2">
      <c r="D9" s="1"/>
    </row>
    <row r="10" spans="4:4" ht="15.75" x14ac:dyDescent="0.2">
      <c r="D10" s="1"/>
    </row>
    <row r="11" spans="4:4" ht="15.75" x14ac:dyDescent="0.2">
      <c r="D11" s="1"/>
    </row>
    <row r="12" spans="4:4" ht="15.75" x14ac:dyDescent="0.2">
      <c r="D12" s="1"/>
    </row>
    <row r="13" spans="4:4" ht="15.75" x14ac:dyDescent="0.2">
      <c r="D13" s="1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H26" sqref="H26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ÖSSZEVONT2018.</vt:lpstr>
      <vt:lpstr>Munka2</vt:lpstr>
      <vt:lpstr>Munka3</vt:lpstr>
      <vt:lpstr>ÖSSZEVONT2018.!Nyomtatási_terület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User7</cp:lastModifiedBy>
  <cp:lastPrinted>2019-05-20T09:04:19Z</cp:lastPrinted>
  <dcterms:created xsi:type="dcterms:W3CDTF">2004-09-06T09:45:18Z</dcterms:created>
  <dcterms:modified xsi:type="dcterms:W3CDTF">2019-05-29T11:52:03Z</dcterms:modified>
</cp:coreProperties>
</file>