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Zárszámadások\Zárszámadás 2019\"/>
    </mc:Choice>
  </mc:AlternateContent>
  <xr:revisionPtr revIDLastSave="0" documentId="8_{2764064E-78E4-45A9-B678-506A59C3E7B4}" xr6:coauthVersionLast="45" xr6:coauthVersionMax="45" xr10:uidLastSave="{00000000-0000-0000-0000-000000000000}"/>
  <bookViews>
    <workbookView xWindow="-120" yWindow="-120" windowWidth="29040" windowHeight="15840" firstSheet="20" activeTab="24" xr2:uid="{00000000-000D-0000-FFFF-FFFF00000000}"/>
  </bookViews>
  <sheets>
    <sheet name="Eltér I és II vált" sheetId="25" state="hidden" r:id="rId1"/>
    <sheet name="Eltérés" sheetId="67" state="hidden" r:id="rId2"/>
    <sheet name="1-Mérleg" sheetId="1" r:id="rId3"/>
    <sheet name="2-Bevételek" sheetId="2" r:id="rId4"/>
    <sheet name="2A-Normatíva" sheetId="16" r:id="rId5"/>
    <sheet name="3-Kiadások" sheetId="3" r:id="rId6"/>
    <sheet name="3A-kommunális" sheetId="4" r:id="rId7"/>
    <sheet name="3B-fejlesztés-felújítás" sheetId="5" r:id="rId8"/>
    <sheet name="3C-Céljellegű" sheetId="6" r:id="rId9"/>
    <sheet name="3D-Környezetvéd Alap" sheetId="15" r:id="rId10"/>
    <sheet name="4-létszámok" sheetId="34" r:id="rId11"/>
    <sheet name="5-kötváll" sheetId="94" r:id="rId12"/>
    <sheet name="6-közvetett támog" sheetId="96" r:id="rId13"/>
    <sheet name="7-nem kötelező" sheetId="18" r:id="rId14"/>
    <sheet name="8-EU" sheetId="43" r:id="rId15"/>
    <sheet name="9-Mfüred" sheetId="19" r:id="rId16"/>
    <sheet name="10-immat-TE" sheetId="106" r:id="rId17"/>
    <sheet name="11-Vagyonkimutatás" sheetId="101" r:id="rId18"/>
    <sheet name="12-Mérleg_Egysz" sheetId="102" r:id="rId19"/>
    <sheet name="13-Ktv-jelentés" sheetId="103" r:id="rId20"/>
    <sheet name="14-Maradványk" sheetId="104" r:id="rId21"/>
    <sheet name="15-Eredmény_Kimut" sheetId="105" r:id="rId22"/>
    <sheet name="16-címrend" sheetId="84" r:id="rId23"/>
    <sheet name="1. tájékoztató" sheetId="107" r:id="rId24"/>
    <sheet name="2. tájékoztató" sheetId="108" r:id="rId25"/>
    <sheet name="PH Névszerinti" sheetId="77" state="hidden" r:id="rId26"/>
  </sheets>
  <externalReferences>
    <externalReference r:id="rId27"/>
    <externalReference r:id="rId28"/>
    <externalReference r:id="rId29"/>
  </externalReferences>
  <definedNames>
    <definedName name="______________kst222" localSheetId="23">#REF!</definedName>
    <definedName name="______________kst222" localSheetId="22">#REF!</definedName>
    <definedName name="______________kst222" localSheetId="2">#REF!</definedName>
    <definedName name="______________kst222" localSheetId="4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2">#REF!</definedName>
    <definedName name="______________kst222" localSheetId="14">#REF!</definedName>
    <definedName name="______________kst222" localSheetId="0">#REF!</definedName>
    <definedName name="______________kst222" localSheetId="1">#REF!</definedName>
    <definedName name="______________kst222" localSheetId="25">#REF!</definedName>
    <definedName name="______________kst222">#REF!</definedName>
    <definedName name="______________kst333" localSheetId="23">#REF!</definedName>
    <definedName name="______________kst333" localSheetId="22">#REF!</definedName>
    <definedName name="______________kst333" localSheetId="2">#REF!</definedName>
    <definedName name="______________kst333" localSheetId="4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2">#REF!</definedName>
    <definedName name="______________kst333" localSheetId="0">#REF!</definedName>
    <definedName name="______________kst333" localSheetId="1">#REF!</definedName>
    <definedName name="______________kst333" localSheetId="25">#REF!</definedName>
    <definedName name="______________kst333">#REF!</definedName>
    <definedName name="_____________kst222" localSheetId="23">#REF!</definedName>
    <definedName name="_____________kst222" localSheetId="22">#REF!</definedName>
    <definedName name="_____________kst222" localSheetId="2">#REF!</definedName>
    <definedName name="_____________kst222" localSheetId="4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2">#REF!</definedName>
    <definedName name="_____________kst222" localSheetId="0">#REF!</definedName>
    <definedName name="_____________kst222" localSheetId="1">#REF!</definedName>
    <definedName name="_____________kst222" localSheetId="25">#REF!</definedName>
    <definedName name="_____________kst222">#REF!</definedName>
    <definedName name="_____________kst333" localSheetId="23">#REF!</definedName>
    <definedName name="_____________kst333" localSheetId="22">#REF!</definedName>
    <definedName name="_____________kst333" localSheetId="2">#REF!</definedName>
    <definedName name="_____________kst333" localSheetId="4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2">#REF!</definedName>
    <definedName name="_____________kst333" localSheetId="0">#REF!</definedName>
    <definedName name="_____________kst333" localSheetId="1">#REF!</definedName>
    <definedName name="_____________kst333" localSheetId="25">#REF!</definedName>
    <definedName name="_____________kst333">#REF!</definedName>
    <definedName name="____________kst2" localSheetId="23">#REF!</definedName>
    <definedName name="____________kst2" localSheetId="22">#REF!</definedName>
    <definedName name="____________kst2" localSheetId="2">#REF!</definedName>
    <definedName name="____________kst2" localSheetId="4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2">#REF!</definedName>
    <definedName name="____________kst2" localSheetId="0">#REF!</definedName>
    <definedName name="____________kst2" localSheetId="1">#REF!</definedName>
    <definedName name="____________kst2" localSheetId="25">#REF!</definedName>
    <definedName name="____________kst2">#REF!</definedName>
    <definedName name="____________kst222" localSheetId="23">#REF!</definedName>
    <definedName name="____________kst222" localSheetId="22">#REF!</definedName>
    <definedName name="____________kst222" localSheetId="2">#REF!</definedName>
    <definedName name="____________kst222" localSheetId="4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2">#REF!</definedName>
    <definedName name="____________kst222" localSheetId="0">#REF!</definedName>
    <definedName name="____________kst222" localSheetId="1">#REF!</definedName>
    <definedName name="____________kst222" localSheetId="25">#REF!</definedName>
    <definedName name="____________kst222">#REF!</definedName>
    <definedName name="____________kst333" localSheetId="23">#REF!</definedName>
    <definedName name="____________kst333" localSheetId="22">#REF!</definedName>
    <definedName name="____________kst333" localSheetId="2">#REF!</definedName>
    <definedName name="____________kst333" localSheetId="4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2">#REF!</definedName>
    <definedName name="____________kst333" localSheetId="0">#REF!</definedName>
    <definedName name="____________kst333" localSheetId="1">#REF!</definedName>
    <definedName name="____________kst333" localSheetId="25">#REF!</definedName>
    <definedName name="____________kst333">#REF!</definedName>
    <definedName name="___________kst2" localSheetId="23">#REF!</definedName>
    <definedName name="___________kst2" localSheetId="22">#REF!</definedName>
    <definedName name="___________kst2" localSheetId="2">#REF!</definedName>
    <definedName name="___________kst2" localSheetId="4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2">#REF!</definedName>
    <definedName name="___________kst2" localSheetId="0">#REF!</definedName>
    <definedName name="___________kst2" localSheetId="1">#REF!</definedName>
    <definedName name="___________kst2" localSheetId="25">#REF!</definedName>
    <definedName name="___________kst2">#REF!</definedName>
    <definedName name="___________kst222" localSheetId="23">#REF!</definedName>
    <definedName name="___________kst222" localSheetId="22">#REF!</definedName>
    <definedName name="___________kst222" localSheetId="2">#REF!</definedName>
    <definedName name="___________kst222" localSheetId="4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2">#REF!</definedName>
    <definedName name="___________kst222" localSheetId="0">#REF!</definedName>
    <definedName name="___________kst222" localSheetId="1">#REF!</definedName>
    <definedName name="___________kst222" localSheetId="25">#REF!</definedName>
    <definedName name="___________kst222">#REF!</definedName>
    <definedName name="___________kst333" localSheetId="23">#REF!</definedName>
    <definedName name="___________kst333" localSheetId="22">#REF!</definedName>
    <definedName name="___________kst333" localSheetId="2">#REF!</definedName>
    <definedName name="___________kst333" localSheetId="4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2">#REF!</definedName>
    <definedName name="___________kst333" localSheetId="0">#REF!</definedName>
    <definedName name="___________kst333" localSheetId="1">#REF!</definedName>
    <definedName name="___________kst333" localSheetId="25">#REF!</definedName>
    <definedName name="___________kst333">#REF!</definedName>
    <definedName name="__________kst2" localSheetId="23">#REF!</definedName>
    <definedName name="__________kst2" localSheetId="22">#REF!</definedName>
    <definedName name="__________kst2" localSheetId="2">#REF!</definedName>
    <definedName name="__________kst2" localSheetId="4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2">#REF!</definedName>
    <definedName name="__________kst2" localSheetId="0">#REF!</definedName>
    <definedName name="__________kst2" localSheetId="1">#REF!</definedName>
    <definedName name="__________kst2" localSheetId="25">#REF!</definedName>
    <definedName name="__________kst2">#REF!</definedName>
    <definedName name="_________kst2" localSheetId="23">#REF!</definedName>
    <definedName name="_________kst2" localSheetId="22">#REF!</definedName>
    <definedName name="_________kst2" localSheetId="2">#REF!</definedName>
    <definedName name="_________kst2" localSheetId="4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2">#REF!</definedName>
    <definedName name="_________kst2" localSheetId="0">#REF!</definedName>
    <definedName name="_________kst2" localSheetId="1">#REF!</definedName>
    <definedName name="_________kst2" localSheetId="25">#REF!</definedName>
    <definedName name="_________kst2">#REF!</definedName>
    <definedName name="_________kst222" localSheetId="23">#REF!</definedName>
    <definedName name="_________kst222" localSheetId="22">#REF!</definedName>
    <definedName name="_________kst222" localSheetId="2">#REF!</definedName>
    <definedName name="_________kst222" localSheetId="4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2">#REF!</definedName>
    <definedName name="_________kst222" localSheetId="0">#REF!</definedName>
    <definedName name="_________kst222" localSheetId="1">#REF!</definedName>
    <definedName name="_________kst222" localSheetId="25">#REF!</definedName>
    <definedName name="_________kst222">#REF!</definedName>
    <definedName name="_________kst333" localSheetId="23">#REF!</definedName>
    <definedName name="_________kst333" localSheetId="22">#REF!</definedName>
    <definedName name="_________kst333" localSheetId="2">#REF!</definedName>
    <definedName name="_________kst333" localSheetId="4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2">#REF!</definedName>
    <definedName name="_________kst333" localSheetId="0">#REF!</definedName>
    <definedName name="_________kst333" localSheetId="1">#REF!</definedName>
    <definedName name="_________kst333" localSheetId="25">#REF!</definedName>
    <definedName name="_________kst333">#REF!</definedName>
    <definedName name="________kst2" localSheetId="23">#REF!</definedName>
    <definedName name="________kst2" localSheetId="22">#REF!</definedName>
    <definedName name="________kst2" localSheetId="2">#REF!</definedName>
    <definedName name="________kst2" localSheetId="4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2">#REF!</definedName>
    <definedName name="________kst2" localSheetId="0">#REF!</definedName>
    <definedName name="________kst2" localSheetId="1">#REF!</definedName>
    <definedName name="________kst2" localSheetId="25">#REF!</definedName>
    <definedName name="________kst2">#REF!</definedName>
    <definedName name="_______kst2" localSheetId="23">#REF!</definedName>
    <definedName name="_______kst2" localSheetId="22">#REF!</definedName>
    <definedName name="_______kst2" localSheetId="2">#REF!</definedName>
    <definedName name="_______kst2" localSheetId="4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2">#REF!</definedName>
    <definedName name="_______kst2" localSheetId="0">#REF!</definedName>
    <definedName name="_______kst2" localSheetId="1">#REF!</definedName>
    <definedName name="_______kst2" localSheetId="25">#REF!</definedName>
    <definedName name="_______kst2">#REF!</definedName>
    <definedName name="_______kst222" localSheetId="23">#REF!</definedName>
    <definedName name="_______kst222" localSheetId="22">#REF!</definedName>
    <definedName name="_______kst222" localSheetId="2">#REF!</definedName>
    <definedName name="_______kst222" localSheetId="4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2">#REF!</definedName>
    <definedName name="_______kst222" localSheetId="0">#REF!</definedName>
    <definedName name="_______kst222" localSheetId="1">#REF!</definedName>
    <definedName name="_______kst222" localSheetId="25">#REF!</definedName>
    <definedName name="_______kst222">#REF!</definedName>
    <definedName name="_______kst333" localSheetId="23">#REF!</definedName>
    <definedName name="_______kst333" localSheetId="22">#REF!</definedName>
    <definedName name="_______kst333" localSheetId="2">#REF!</definedName>
    <definedName name="_______kst333" localSheetId="4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2">#REF!</definedName>
    <definedName name="_______kst333" localSheetId="0">#REF!</definedName>
    <definedName name="_______kst333" localSheetId="1">#REF!</definedName>
    <definedName name="_______kst333" localSheetId="25">#REF!</definedName>
    <definedName name="_______kst333">#REF!</definedName>
    <definedName name="______kst2" localSheetId="23">#REF!</definedName>
    <definedName name="______kst2" localSheetId="18">#REF!</definedName>
    <definedName name="______kst2" localSheetId="22">#REF!</definedName>
    <definedName name="______kst2" localSheetId="2">#REF!</definedName>
    <definedName name="______kst2" localSheetId="4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2">#REF!</definedName>
    <definedName name="______kst2" localSheetId="0">#REF!</definedName>
    <definedName name="______kst2" localSheetId="1">#REF!</definedName>
    <definedName name="______kst2" localSheetId="25">#REF!</definedName>
    <definedName name="______kst2">#REF!</definedName>
    <definedName name="______kst222" localSheetId="23">#REF!</definedName>
    <definedName name="______kst222" localSheetId="18">#REF!</definedName>
    <definedName name="______kst222" localSheetId="22">#REF!</definedName>
    <definedName name="______kst222" localSheetId="2">#REF!</definedName>
    <definedName name="______kst222" localSheetId="4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2">#REF!</definedName>
    <definedName name="______kst222" localSheetId="0">#REF!</definedName>
    <definedName name="______kst222" localSheetId="1">#REF!</definedName>
    <definedName name="______kst222" localSheetId="25">#REF!</definedName>
    <definedName name="______kst222">#REF!</definedName>
    <definedName name="______kst333" localSheetId="23">#REF!</definedName>
    <definedName name="______kst333" localSheetId="18">#REF!</definedName>
    <definedName name="______kst333" localSheetId="22">#REF!</definedName>
    <definedName name="______kst333" localSheetId="2">#REF!</definedName>
    <definedName name="______kst333" localSheetId="4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2">#REF!</definedName>
    <definedName name="______kst333" localSheetId="0">#REF!</definedName>
    <definedName name="______kst333" localSheetId="1">#REF!</definedName>
    <definedName name="______kst333" localSheetId="25">#REF!</definedName>
    <definedName name="______kst333">#REF!</definedName>
    <definedName name="_____kst2" localSheetId="23">#REF!</definedName>
    <definedName name="_____kst2" localSheetId="18">#REF!</definedName>
    <definedName name="_____kst2" localSheetId="22">#REF!</definedName>
    <definedName name="_____kst2" localSheetId="2">#REF!</definedName>
    <definedName name="_____kst2" localSheetId="4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2">#REF!</definedName>
    <definedName name="_____kst2" localSheetId="0">#REF!</definedName>
    <definedName name="_____kst2" localSheetId="1">#REF!</definedName>
    <definedName name="_____kst2" localSheetId="25">#REF!</definedName>
    <definedName name="_____kst2">#REF!</definedName>
    <definedName name="_____kst222" localSheetId="23">#REF!</definedName>
    <definedName name="_____kst222" localSheetId="18">#REF!</definedName>
    <definedName name="_____kst222" localSheetId="22">#REF!</definedName>
    <definedName name="_____kst222" localSheetId="2">#REF!</definedName>
    <definedName name="_____kst222" localSheetId="4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2">#REF!</definedName>
    <definedName name="_____kst222" localSheetId="0">#REF!</definedName>
    <definedName name="_____kst222" localSheetId="1">#REF!</definedName>
    <definedName name="_____kst222" localSheetId="25">#REF!</definedName>
    <definedName name="_____kst222">#REF!</definedName>
    <definedName name="_____kst333" localSheetId="23">#REF!</definedName>
    <definedName name="_____kst333" localSheetId="18">#REF!</definedName>
    <definedName name="_____kst333" localSheetId="22">#REF!</definedName>
    <definedName name="_____kst333" localSheetId="2">#REF!</definedName>
    <definedName name="_____kst333" localSheetId="4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2">#REF!</definedName>
    <definedName name="_____kst333" localSheetId="0">#REF!</definedName>
    <definedName name="_____kst333" localSheetId="1">#REF!</definedName>
    <definedName name="_____kst333" localSheetId="25">#REF!</definedName>
    <definedName name="_____kst333">#REF!</definedName>
    <definedName name="____kst2" localSheetId="23">#REF!</definedName>
    <definedName name="____kst2" localSheetId="18">#REF!</definedName>
    <definedName name="____kst2" localSheetId="22">#REF!</definedName>
    <definedName name="____kst2" localSheetId="2">#REF!</definedName>
    <definedName name="____kst2" localSheetId="4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2">#REF!</definedName>
    <definedName name="____kst2" localSheetId="0">#REF!</definedName>
    <definedName name="____kst2" localSheetId="1">#REF!</definedName>
    <definedName name="____kst2" localSheetId="25">#REF!</definedName>
    <definedName name="____kst2">#REF!</definedName>
    <definedName name="____kst222" localSheetId="23">#REF!</definedName>
    <definedName name="____kst222" localSheetId="18">#REF!</definedName>
    <definedName name="____kst222" localSheetId="22">#REF!</definedName>
    <definedName name="____kst222" localSheetId="2">#REF!</definedName>
    <definedName name="____kst222" localSheetId="4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2">#REF!</definedName>
    <definedName name="____kst222" localSheetId="0">#REF!</definedName>
    <definedName name="____kst222" localSheetId="1">#REF!</definedName>
    <definedName name="____kst222" localSheetId="25">#REF!</definedName>
    <definedName name="____kst222">#REF!</definedName>
    <definedName name="____kst333" localSheetId="23">#REF!</definedName>
    <definedName name="____kst333" localSheetId="18">#REF!</definedName>
    <definedName name="____kst333" localSheetId="22">#REF!</definedName>
    <definedName name="____kst333" localSheetId="2">#REF!</definedName>
    <definedName name="____kst333" localSheetId="4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2">#REF!</definedName>
    <definedName name="____kst333" localSheetId="0">#REF!</definedName>
    <definedName name="____kst333" localSheetId="1">#REF!</definedName>
    <definedName name="____kst333" localSheetId="25">#REF!</definedName>
    <definedName name="____kst333">#REF!</definedName>
    <definedName name="___kst2" localSheetId="23">#REF!</definedName>
    <definedName name="___kst2" localSheetId="18">#REF!</definedName>
    <definedName name="___kst2" localSheetId="22">#REF!</definedName>
    <definedName name="___kst2" localSheetId="2">#REF!</definedName>
    <definedName name="___kst2" localSheetId="4">#REF!</definedName>
    <definedName name="___kst2" localSheetId="9">#REF!</definedName>
    <definedName name="___kst2" localSheetId="10">#REF!</definedName>
    <definedName name="___kst2" localSheetId="11">#REF!</definedName>
    <definedName name="___kst2" localSheetId="12">#REF!</definedName>
    <definedName name="___kst2" localSheetId="0">#REF!</definedName>
    <definedName name="___kst2" localSheetId="1">#REF!</definedName>
    <definedName name="___kst2" localSheetId="25">#REF!</definedName>
    <definedName name="___kst2">#REF!</definedName>
    <definedName name="___kst222" localSheetId="23">#REF!</definedName>
    <definedName name="___kst222" localSheetId="18">#REF!</definedName>
    <definedName name="___kst222" localSheetId="22">#REF!</definedName>
    <definedName name="___kst222" localSheetId="2">#REF!</definedName>
    <definedName name="___kst222" localSheetId="4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2">#REF!</definedName>
    <definedName name="___kst222" localSheetId="0">#REF!</definedName>
    <definedName name="___kst222" localSheetId="1">#REF!</definedName>
    <definedName name="___kst222" localSheetId="25">#REF!</definedName>
    <definedName name="___kst222">#REF!</definedName>
    <definedName name="___kst333" localSheetId="23">#REF!</definedName>
    <definedName name="___kst333" localSheetId="18">#REF!</definedName>
    <definedName name="___kst333" localSheetId="22">#REF!</definedName>
    <definedName name="___kst333" localSheetId="2">#REF!</definedName>
    <definedName name="___kst333" localSheetId="4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2">#REF!</definedName>
    <definedName name="___kst333" localSheetId="0">#REF!</definedName>
    <definedName name="___kst333" localSheetId="1">#REF!</definedName>
    <definedName name="___kst333" localSheetId="25">#REF!</definedName>
    <definedName name="___kst333">#REF!</definedName>
    <definedName name="__kst2" localSheetId="23">#REF!</definedName>
    <definedName name="__kst2" localSheetId="18">#REF!</definedName>
    <definedName name="__kst2" localSheetId="22">#REF!</definedName>
    <definedName name="__kst2" localSheetId="2">#REF!</definedName>
    <definedName name="__kst2" localSheetId="4">#REF!</definedName>
    <definedName name="__kst2" localSheetId="9">#REF!</definedName>
    <definedName name="__kst2" localSheetId="10">#REF!</definedName>
    <definedName name="__kst2" localSheetId="11">#REF!</definedName>
    <definedName name="__kst2" localSheetId="12">#REF!</definedName>
    <definedName name="__kst2" localSheetId="0">#REF!</definedName>
    <definedName name="__kst2" localSheetId="1">#REF!</definedName>
    <definedName name="__kst2" localSheetId="25">#REF!</definedName>
    <definedName name="__kst2">#REF!</definedName>
    <definedName name="__kst222" localSheetId="23">#REF!</definedName>
    <definedName name="__kst222" localSheetId="18">#REF!</definedName>
    <definedName name="__kst222" localSheetId="22">#REF!</definedName>
    <definedName name="__kst222" localSheetId="2">#REF!</definedName>
    <definedName name="__kst222" localSheetId="4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2">#REF!</definedName>
    <definedName name="__kst222" localSheetId="0">#REF!</definedName>
    <definedName name="__kst222" localSheetId="1">#REF!</definedName>
    <definedName name="__kst222" localSheetId="25">#REF!</definedName>
    <definedName name="__kst222">#REF!</definedName>
    <definedName name="__kst333" localSheetId="23">#REF!</definedName>
    <definedName name="__kst333" localSheetId="18">#REF!</definedName>
    <definedName name="__kst333" localSheetId="22">#REF!</definedName>
    <definedName name="__kst333" localSheetId="2">#REF!</definedName>
    <definedName name="__kst333" localSheetId="4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2">#REF!</definedName>
    <definedName name="__kst333" localSheetId="0">#REF!</definedName>
    <definedName name="__kst333" localSheetId="1">#REF!</definedName>
    <definedName name="__kst333" localSheetId="25">#REF!</definedName>
    <definedName name="__kst333">#REF!</definedName>
    <definedName name="__pr612" localSheetId="21">'15-Eredmény_Kimut'!$B$4</definedName>
    <definedName name="__pr613" localSheetId="21">'15-Eredmény_Kimut'!$B$5</definedName>
    <definedName name="__pr614" localSheetId="21">'15-Eredmény_Kimut'!$B$6</definedName>
    <definedName name="__pr615" localSheetId="21">'15-Eredmény_Kimut'!$B$7</definedName>
    <definedName name="__pr616" localSheetId="21">'15-Eredmény_Kimut'!$B$8</definedName>
    <definedName name="__pr617" localSheetId="21">'15-Eredmény_Kimut'!$B$9</definedName>
    <definedName name="__pr618" localSheetId="21">'15-Eredmény_Kimut'!$B$10</definedName>
    <definedName name="__pr619" localSheetId="21">'15-Eredmény_Kimut'!$B$11</definedName>
    <definedName name="__pr620" localSheetId="21">'15-Eredmény_Kimut'!$B$12</definedName>
    <definedName name="__pr621" localSheetId="21">'15-Eredmény_Kimut'!$B$14</definedName>
    <definedName name="__pr622" localSheetId="21">'15-Eredmény_Kimut'!$B$15</definedName>
    <definedName name="__pr623" localSheetId="21">'15-Eredmény_Kimut'!$B$16</definedName>
    <definedName name="__pr624" localSheetId="21">'15-Eredmény_Kimut'!#REF!</definedName>
    <definedName name="__pr625" localSheetId="21">'15-Eredmény_Kimut'!$B$17</definedName>
    <definedName name="__pr626" localSheetId="21">'15-Eredmény_Kimut'!$B$18</definedName>
    <definedName name="__pr627" localSheetId="21">'15-Eredmény_Kimut'!$B$19</definedName>
    <definedName name="__pr628" localSheetId="21">'15-Eredmény_Kimut'!$B$20</definedName>
    <definedName name="__pr629" localSheetId="21">'15-Eredmény_Kimut'!$B$21</definedName>
    <definedName name="_xlnm._FilterDatabase" localSheetId="6" hidden="1">'3A-kommunális'!$A$1:$I$71</definedName>
    <definedName name="_xlnm._FilterDatabase" localSheetId="7" hidden="1">'3B-fejlesztés-felújítás'!$A$2:$E$135</definedName>
    <definedName name="_xlnm._FilterDatabase" localSheetId="5" hidden="1">'3-Kiadások'!$A$1:$N$222</definedName>
    <definedName name="_xlnm._FilterDatabase" localSheetId="10" hidden="1">'4-létszámok'!$A$1:$C$9</definedName>
    <definedName name="_xlnm._FilterDatabase" localSheetId="0" hidden="1">'Eltér I és II vált'!$B$1:$J$97</definedName>
    <definedName name="_xlnm._FilterDatabase" localSheetId="1" hidden="1">Eltérés!$A$1:$J$33</definedName>
    <definedName name="_xlnm._FilterDatabase" localSheetId="25" hidden="1">'PH Névszerinti'!$A$1:$AD$164</definedName>
    <definedName name="_kst2" localSheetId="23">#REF!</definedName>
    <definedName name="_kst2" localSheetId="18">#REF!</definedName>
    <definedName name="_kst2" localSheetId="22">#REF!</definedName>
    <definedName name="_kst2" localSheetId="2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2">#REF!</definedName>
    <definedName name="_kst2" localSheetId="0">#REF!</definedName>
    <definedName name="_kst2" localSheetId="1">#REF!</definedName>
    <definedName name="_kst2" localSheetId="25">#REF!</definedName>
    <definedName name="_kst2">#REF!</definedName>
    <definedName name="_kst222" localSheetId="23">#REF!</definedName>
    <definedName name="_kst222" localSheetId="18">#REF!</definedName>
    <definedName name="_kst222" localSheetId="22">#REF!</definedName>
    <definedName name="_kst222" localSheetId="2">#REF!</definedName>
    <definedName name="_kst222" localSheetId="4">#REF!</definedName>
    <definedName name="_kst222" localSheetId="9">#REF!</definedName>
    <definedName name="_kst222" localSheetId="10">#REF!</definedName>
    <definedName name="_kst222" localSheetId="11">#REF!</definedName>
    <definedName name="_kst222" localSheetId="12">#REF!</definedName>
    <definedName name="_kst222" localSheetId="0">#REF!</definedName>
    <definedName name="_kst222" localSheetId="1">#REF!</definedName>
    <definedName name="_kst222" localSheetId="25">#REF!</definedName>
    <definedName name="_kst222">#REF!</definedName>
    <definedName name="_kst333" localSheetId="23">#REF!</definedName>
    <definedName name="_kst333" localSheetId="18">#REF!</definedName>
    <definedName name="_kst333" localSheetId="22">#REF!</definedName>
    <definedName name="_kst333" localSheetId="2">#REF!</definedName>
    <definedName name="_kst333" localSheetId="4">#REF!</definedName>
    <definedName name="_kst333" localSheetId="9">#REF!</definedName>
    <definedName name="_kst333" localSheetId="10">#REF!</definedName>
    <definedName name="_kst333" localSheetId="11">#REF!</definedName>
    <definedName name="_kst333" localSheetId="12">#REF!</definedName>
    <definedName name="_kst333" localSheetId="0">#REF!</definedName>
    <definedName name="_kst333" localSheetId="1">#REF!</definedName>
    <definedName name="_kst333" localSheetId="25">#REF!</definedName>
    <definedName name="_kst333">#REF!</definedName>
    <definedName name="_pr612" localSheetId="20">'14-Maradványk'!$B$4</definedName>
    <definedName name="_pr613" localSheetId="20">'14-Maradványk'!$B$5</definedName>
    <definedName name="_pr614" localSheetId="20">'14-Maradványk'!$B$6</definedName>
    <definedName name="_pr615" localSheetId="20">'14-Maradványk'!$B$7</definedName>
    <definedName name="_pr616" localSheetId="20">'14-Maradványk'!$B$8</definedName>
    <definedName name="_pr617" localSheetId="20">'14-Maradványk'!$B$9</definedName>
    <definedName name="_pr618" localSheetId="20">'14-Maradványk'!$B$10</definedName>
    <definedName name="_pr619" localSheetId="20">'14-Maradványk'!$B$11</definedName>
    <definedName name="_pr620" localSheetId="20">'14-Maradványk'!$B$12</definedName>
    <definedName name="_pr621" localSheetId="20">'14-Maradványk'!$B$13</definedName>
    <definedName name="_pr622" localSheetId="20">'14-Maradványk'!$B$14</definedName>
    <definedName name="_pr623" localSheetId="20">'14-Maradványk'!$B$15</definedName>
    <definedName name="_pr624" localSheetId="20">'14-Maradványk'!$B$16</definedName>
    <definedName name="_pr625" localSheetId="20">'14-Maradványk'!$B$17</definedName>
    <definedName name="_pr626" localSheetId="20">'14-Maradványk'!$B$18</definedName>
    <definedName name="_pr627" localSheetId="20">'14-Maradványk'!$B$19</definedName>
    <definedName name="_pr628" localSheetId="20">'14-Maradványk'!$B$20</definedName>
    <definedName name="_pr629" localSheetId="20">'14-Maradványk'!$B$21</definedName>
    <definedName name="_pr830" localSheetId="21">'15-Eredmény_Kimut'!$B$4</definedName>
    <definedName name="_pr831" localSheetId="21">'15-Eredmény_Kimut'!$B$5</definedName>
    <definedName name="_pr832" localSheetId="21">'15-Eredmény_Kimut'!$B$6</definedName>
    <definedName name="_pr833" localSheetId="21">'15-Eredmény_Kimut'!$B$7</definedName>
    <definedName name="_pr834" localSheetId="21">'15-Eredmény_Kimut'!$B$8</definedName>
    <definedName name="_pr835" localSheetId="21">'15-Eredmény_Kimut'!$B$9</definedName>
    <definedName name="_pr836" localSheetId="21">'15-Eredmény_Kimut'!$B$10</definedName>
    <definedName name="_pr837" localSheetId="21">'15-Eredmény_Kimut'!$B$11</definedName>
    <definedName name="_pr838" localSheetId="21">'15-Eredmény_Kimut'!$B$12</definedName>
    <definedName name="_pr839" localSheetId="21">'15-Eredmény_Kimut'!$B$14</definedName>
    <definedName name="_pr840" localSheetId="21">'15-Eredmény_Kimut'!$B$15</definedName>
    <definedName name="_pr841" localSheetId="21">'15-Eredmény_Kimut'!$B$16</definedName>
    <definedName name="_pr842" localSheetId="21">'15-Eredmény_Kimut'!#REF!</definedName>
    <definedName name="_pr843" localSheetId="21">'15-Eredmény_Kimut'!$B$17</definedName>
    <definedName name="_pr844" localSheetId="21">'15-Eredmény_Kimut'!$B$18</definedName>
    <definedName name="_pr845" localSheetId="21">'15-Eredmény_Kimut'!$B$19</definedName>
    <definedName name="_pr846" localSheetId="21">'15-Eredmény_Kimut'!$B$20</definedName>
    <definedName name="_pr847" localSheetId="21">'15-Eredmény_Kimut'!$B$21</definedName>
    <definedName name="_pr848" localSheetId="21">'15-Eredmény_Kimut'!$B$22</definedName>
    <definedName name="_pr849" localSheetId="21">'15-Eredmény_Kimut'!$B$23</definedName>
    <definedName name="_pr850" localSheetId="21">'15-Eredmény_Kimut'!$B$24</definedName>
    <definedName name="_pr851" localSheetId="21">'15-Eredmény_Kimut'!$B$25</definedName>
    <definedName name="_pr852" localSheetId="21">'15-Eredmény_Kimut'!$B$26</definedName>
    <definedName name="_pr853" localSheetId="21">'15-Eredmény_Kimut'!#REF!</definedName>
    <definedName name="_pr854" localSheetId="21">'15-Eredmény_Kimut'!#REF!</definedName>
    <definedName name="_pr855" localSheetId="21">'15-Eredmény_Kimut'!$B$28</definedName>
    <definedName name="_pr856" localSheetId="21">'15-Eredmény_Kimut'!$B$31</definedName>
    <definedName name="_pr857" localSheetId="21">'15-Eredmény_Kimut'!$B$32</definedName>
    <definedName name="_pr858" localSheetId="21">'15-Eredmény_Kimut'!$B$29</definedName>
    <definedName name="_pr859" localSheetId="21">'15-Eredmény_Kimut'!$B$35</definedName>
    <definedName name="_pr860" localSheetId="21">'15-Eredmény_Kimut'!#REF!</definedName>
    <definedName name="_pr861" localSheetId="21">'15-Eredmény_Kimut'!$B$36</definedName>
    <definedName name="_pr862" localSheetId="21">'15-Eredmény_Kimut'!$B$37</definedName>
    <definedName name="_pr863" localSheetId="21">'15-Eredmény_Kimut'!#REF!</definedName>
    <definedName name="_pr864" localSheetId="21">'15-Eredmény_Kimut'!#REF!</definedName>
    <definedName name="_pr865" localSheetId="21">'15-Eredmény_Kimut'!#REF!</definedName>
    <definedName name="_pr866" localSheetId="21">'15-Eredmény_Kimut'!#REF!</definedName>
    <definedName name="_pr867" localSheetId="21">'15-Eredmény_Kimut'!#REF!</definedName>
    <definedName name="_pr868" localSheetId="21">'15-Eredmény_Kimut'!#REF!</definedName>
    <definedName name="_pr869" localSheetId="21">'15-Eredmény_Kimut'!$B$38</definedName>
    <definedName name="ai_">[1]kod!$P$10:$P$328</definedName>
    <definedName name="átcsop2városüzi" localSheetId="23">#REF!</definedName>
    <definedName name="átcsop2városüzi" localSheetId="18">#REF!</definedName>
    <definedName name="átcsop2városüzi" localSheetId="22">#REF!</definedName>
    <definedName name="átcsop2városüzi" localSheetId="2">#REF!</definedName>
    <definedName name="átcsop2városüzi" localSheetId="4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2">#REF!</definedName>
    <definedName name="átcsop2városüzi" localSheetId="14">#REF!</definedName>
    <definedName name="átcsop2városüzi" localSheetId="0">#REF!</definedName>
    <definedName name="átcsop2városüzi" localSheetId="1">#REF!</definedName>
    <definedName name="átcsop2városüzi" localSheetId="25">#REF!</definedName>
    <definedName name="átcsop2városüzi">#REF!</definedName>
    <definedName name="bf_">[1]kod!$Q$10:$Q$328</definedName>
    <definedName name="cd_">[1]kod!$R$10:$R$328</definedName>
    <definedName name="dj_">[1]kod!$S$10:$S$328</definedName>
    <definedName name="eh_">[1]kod!$T$10:$T$328</definedName>
    <definedName name="g_">[1]kod!$O$10:$O$328</definedName>
    <definedName name="kst" localSheetId="23">#REF!</definedName>
    <definedName name="kst" localSheetId="18">#REF!</definedName>
    <definedName name="kst" localSheetId="22">#REF!</definedName>
    <definedName name="kst" localSheetId="2">#REF!</definedName>
    <definedName name="kst" localSheetId="4">#REF!</definedName>
    <definedName name="kst" localSheetId="9">#REF!</definedName>
    <definedName name="kst" localSheetId="10">#REF!</definedName>
    <definedName name="kst" localSheetId="11">#REF!</definedName>
    <definedName name="kst" localSheetId="12">#REF!</definedName>
    <definedName name="kst" localSheetId="14">#REF!</definedName>
    <definedName name="kst" localSheetId="0">#REF!</definedName>
    <definedName name="kst" localSheetId="1">#REF!</definedName>
    <definedName name="kst" localSheetId="25">#REF!</definedName>
    <definedName name="kst">#REF!</definedName>
    <definedName name="nev">[2]kod!$CD$8:$CD$3150</definedName>
    <definedName name="_xlnm.Print_Titles" localSheetId="17">'11-Vagyonkimutatás'!$A:$F,'11-Vagyonkimutatás'!$1:$4</definedName>
    <definedName name="_xlnm.Print_Titles" localSheetId="2">'1-Mérleg'!$A:$B</definedName>
    <definedName name="_xlnm.Print_Titles" localSheetId="24">'2. tájékoztató'!$1:$1</definedName>
    <definedName name="_xlnm.Print_Titles" localSheetId="4">'2A-Normatíva'!$B:$B,'2A-Normatíva'!$1:$5</definedName>
    <definedName name="_xlnm.Print_Titles" localSheetId="3">'2-Bevételek'!$1:$3</definedName>
    <definedName name="_xlnm.Print_Titles" localSheetId="6">'3A-kommunális'!$1:$2</definedName>
    <definedName name="_xlnm.Print_Titles" localSheetId="7">'3B-fejlesztés-felújítás'!$2:$3</definedName>
    <definedName name="_xlnm.Print_Titles" localSheetId="8">'3C-Céljellegű'!$1:$5</definedName>
    <definedName name="_xlnm.Print_Titles" localSheetId="5">'3-Kiadások'!$1:$3</definedName>
    <definedName name="_xlnm.Print_Titles" localSheetId="13">'7-nem kötelező'!$1:$4</definedName>
    <definedName name="_xlnm.Print_Titles" localSheetId="0">'Eltér I és II vált'!$1:$2</definedName>
    <definedName name="_xlnm.Print_Titles" localSheetId="1">Eltérés!$1:$2</definedName>
    <definedName name="_xlnm.Print_Area" localSheetId="23">'1. tájékoztató'!$A$1:$E$19</definedName>
    <definedName name="_xlnm.Print_Area" localSheetId="16">'10-immat-TE'!$A$1:$I$28</definedName>
    <definedName name="_xlnm.Print_Area" localSheetId="17">'11-Vagyonkimutatás'!$A$1:$R$48</definedName>
    <definedName name="_xlnm.Print_Area" localSheetId="18">'12-Mérleg_Egysz'!$A$1:$J$20</definedName>
    <definedName name="_xlnm.Print_Area" localSheetId="19">'13-Ktv-jelentés'!$A$1:$H$58</definedName>
    <definedName name="_xlnm.Print_Area" localSheetId="20">'14-Maradványk'!$A$1:$E$21</definedName>
    <definedName name="_xlnm.Print_Area" localSheetId="21">'15-Eredmény_Kimut'!$A$1:$E$38</definedName>
    <definedName name="_xlnm.Print_Area" localSheetId="2">'1-Mérleg'!$A$1:$T$24</definedName>
    <definedName name="_xlnm.Print_Area" localSheetId="24">'2. tájékoztató'!$A$1:$AD$34</definedName>
    <definedName name="_xlnm.Print_Area" localSheetId="4">'2A-Normatíva'!$A$1:$K$71</definedName>
    <definedName name="_xlnm.Print_Area" localSheetId="3">'2-Bevételek'!$A$1:$R$160</definedName>
    <definedName name="_xlnm.Print_Area" localSheetId="6">'3A-kommunális'!$A$1:$I$74</definedName>
    <definedName name="_xlnm.Print_Area" localSheetId="7">'3B-fejlesztés-felújítás'!$A$1:$I$154</definedName>
    <definedName name="_xlnm.Print_Area" localSheetId="8">'3C-Céljellegű'!$A$1:$J$94</definedName>
    <definedName name="_xlnm.Print_Area" localSheetId="9">'3D-Környezetvéd Alap'!$A$1:$L$26</definedName>
    <definedName name="_xlnm.Print_Area" localSheetId="5">'3-Kiadások'!$A$1:$R$222</definedName>
    <definedName name="_xlnm.Print_Area" localSheetId="10">'4-létszámok'!$A$2:$K$19</definedName>
    <definedName name="_xlnm.Print_Area" localSheetId="11">'5-kötváll'!$A$1:$J$17</definedName>
    <definedName name="_xlnm.Print_Area" localSheetId="12">'6-közvetett támog'!$A$1:$N$11</definedName>
    <definedName name="_xlnm.Print_Area" localSheetId="13">'7-nem kötelező'!$A$1:$M$26</definedName>
    <definedName name="_xlnm.Print_Area" localSheetId="14">'8-EU'!$A$1:$S$16</definedName>
    <definedName name="_xlnm.Print_Area" localSheetId="15">'9-Mfüred'!$A$1:$X$34</definedName>
    <definedName name="_xlnm.Print_Area" localSheetId="0">'Eltér I és II vált'!$B$1:$I$117</definedName>
    <definedName name="_xlnm.Print_Area" localSheetId="1">Eltérés!$B$1:$I$131</definedName>
    <definedName name="OLE_LINK1" localSheetId="0">'Eltér I és II vált'!$B$76</definedName>
    <definedName name="OLE_LINK1" localSheetId="1">Eltérés!#REF!</definedName>
    <definedName name="onev">[3]kod!$BT$34:$BT$3184</definedName>
    <definedName name="Z_CEBA0433_8D47_4E1D_B27A_8F5C0D35B7CD_.wvu.FilterData" localSheetId="10" hidden="1">'4-létszámok'!$A$1:$C$9</definedName>
    <definedName name="Z_CEBA0433_8D47_4E1D_B27A_8F5C0D35B7CD_.wvu.PrintTitles" localSheetId="3" hidden="1">'2-Bevételek'!$2:$3</definedName>
    <definedName name="Z_CEBA0433_8D47_4E1D_B27A_8F5C0D35B7CD_.wvu.PrintTitles" localSheetId="8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04" l="1"/>
  <c r="E18" i="104"/>
  <c r="W163" i="77" l="1"/>
  <c r="K163" i="77"/>
  <c r="P163" i="77" s="1"/>
  <c r="J162" i="77"/>
  <c r="W162" i="77" s="1"/>
  <c r="W161" i="77"/>
  <c r="K161" i="77"/>
  <c r="P161" i="77" s="1"/>
  <c r="J160" i="77"/>
  <c r="W160" i="77" s="1"/>
  <c r="W159" i="77"/>
  <c r="K159" i="77"/>
  <c r="P159" i="77" s="1"/>
  <c r="W158" i="77"/>
  <c r="K158" i="77"/>
  <c r="P158" i="77" s="1"/>
  <c r="W157" i="77"/>
  <c r="K157" i="77"/>
  <c r="P157" i="77" s="1"/>
  <c r="W156" i="77"/>
  <c r="K156" i="77"/>
  <c r="P156" i="77" s="1"/>
  <c r="W155" i="77"/>
  <c r="K155" i="77"/>
  <c r="P155" i="77" s="1"/>
  <c r="W154" i="77"/>
  <c r="K154" i="77"/>
  <c r="P154" i="77" s="1"/>
  <c r="W153" i="77"/>
  <c r="K153" i="77"/>
  <c r="P153" i="77" s="1"/>
  <c r="W152" i="77"/>
  <c r="K152" i="77"/>
  <c r="P152" i="77" s="1"/>
  <c r="W151" i="77"/>
  <c r="M151" i="77"/>
  <c r="K151" i="77"/>
  <c r="W150" i="77"/>
  <c r="M150" i="77"/>
  <c r="K150" i="77"/>
  <c r="A150" i="77"/>
  <c r="A151" i="77" s="1"/>
  <c r="A152" i="77" s="1"/>
  <c r="A153" i="77" s="1"/>
  <c r="A154" i="77" s="1"/>
  <c r="A155" i="77" s="1"/>
  <c r="A156" i="77" s="1"/>
  <c r="A157" i="77" s="1"/>
  <c r="A158" i="77" s="1"/>
  <c r="A159" i="77" s="1"/>
  <c r="A160" i="77" s="1"/>
  <c r="A161" i="77" s="1"/>
  <c r="A162" i="77" s="1"/>
  <c r="A163" i="77" s="1"/>
  <c r="W149" i="77"/>
  <c r="M149" i="77"/>
  <c r="K149" i="77"/>
  <c r="G149" i="77"/>
  <c r="J136" i="77"/>
  <c r="P136" i="77" s="1"/>
  <c r="J135" i="77"/>
  <c r="P135" i="77" s="1"/>
  <c r="J134" i="77"/>
  <c r="P134" i="77" s="1"/>
  <c r="J133" i="77"/>
  <c r="P133" i="77" s="1"/>
  <c r="J132" i="77"/>
  <c r="P132" i="77" s="1"/>
  <c r="P105" i="77"/>
  <c r="P151" i="77" l="1"/>
  <c r="P149" i="77"/>
  <c r="P150" i="77"/>
  <c r="P160" i="77"/>
  <c r="K162" i="77"/>
  <c r="P162" i="77" s="1"/>
  <c r="K71" i="77" l="1"/>
  <c r="K65" i="77" l="1"/>
  <c r="M2" i="77" l="1"/>
  <c r="J131" i="77" l="1"/>
  <c r="K131" i="77" s="1"/>
  <c r="J123" i="77"/>
  <c r="K123" i="77" s="1"/>
  <c r="J130" i="77"/>
  <c r="J128" i="77"/>
  <c r="J127" i="77"/>
  <c r="J120" i="77"/>
  <c r="J113" i="77"/>
  <c r="J112" i="77"/>
  <c r="J111" i="77"/>
  <c r="J104" i="77"/>
  <c r="J102" i="77"/>
  <c r="J100" i="77"/>
  <c r="J99" i="77"/>
  <c r="J98" i="77"/>
  <c r="J96" i="77"/>
  <c r="J95" i="77"/>
  <c r="J94" i="77"/>
  <c r="J92" i="77"/>
  <c r="J91" i="77"/>
  <c r="J89" i="77"/>
  <c r="J88" i="77"/>
  <c r="J86" i="77"/>
  <c r="J78" i="77"/>
  <c r="J77" i="77"/>
  <c r="J76" i="77"/>
  <c r="J75" i="77"/>
  <c r="J74" i="77"/>
  <c r="J73" i="77"/>
  <c r="J66" i="77"/>
  <c r="J64" i="77"/>
  <c r="J55" i="77"/>
  <c r="J53" i="77"/>
  <c r="J51" i="77"/>
  <c r="J50" i="77"/>
  <c r="J49" i="77"/>
  <c r="J47" i="77"/>
  <c r="J45" i="77"/>
  <c r="J43" i="77"/>
  <c r="J42" i="77"/>
  <c r="J40" i="77"/>
  <c r="J36" i="77"/>
  <c r="J32" i="77"/>
  <c r="J31" i="77"/>
  <c r="J29" i="77"/>
  <c r="J28" i="77"/>
  <c r="J23" i="77"/>
  <c r="J22" i="77"/>
  <c r="J21" i="77"/>
  <c r="J20" i="77"/>
  <c r="J19" i="77"/>
  <c r="J18" i="77"/>
  <c r="J17" i="77"/>
  <c r="J16" i="77"/>
  <c r="J15" i="77"/>
  <c r="J14" i="77"/>
  <c r="J12" i="77"/>
  <c r="J10" i="77"/>
  <c r="J9" i="77"/>
  <c r="J8" i="77"/>
  <c r="J7" i="77"/>
  <c r="J6" i="77"/>
  <c r="J5" i="77"/>
  <c r="J4" i="77"/>
  <c r="J3" i="77"/>
  <c r="P131" i="77" l="1"/>
  <c r="H146" i="77" l="1"/>
  <c r="H147" i="77" s="1"/>
  <c r="P147" i="77" s="1"/>
  <c r="P145" i="77"/>
  <c r="P144" i="77"/>
  <c r="P143" i="77"/>
  <c r="P142" i="77"/>
  <c r="P141" i="77"/>
  <c r="P140" i="77"/>
  <c r="A140" i="77"/>
  <c r="A141" i="77" s="1"/>
  <c r="P139" i="77"/>
  <c r="O137" i="77"/>
  <c r="O138" i="77" s="1"/>
  <c r="N137" i="77"/>
  <c r="N138" i="77" s="1"/>
  <c r="I137" i="77"/>
  <c r="I138" i="77" s="1"/>
  <c r="H137" i="77"/>
  <c r="W130" i="77"/>
  <c r="P130" i="77"/>
  <c r="W129" i="77"/>
  <c r="K129" i="77"/>
  <c r="P129" i="77" s="1"/>
  <c r="K128" i="77"/>
  <c r="W127" i="77"/>
  <c r="W126" i="77"/>
  <c r="K126" i="77"/>
  <c r="P126" i="77" s="1"/>
  <c r="W125" i="77"/>
  <c r="K125" i="77"/>
  <c r="P125" i="77" s="1"/>
  <c r="W124" i="77"/>
  <c r="K124" i="77"/>
  <c r="P124" i="77" s="1"/>
  <c r="W123" i="77"/>
  <c r="P123" i="77"/>
  <c r="W122" i="77"/>
  <c r="K122" i="77"/>
  <c r="P122" i="77" s="1"/>
  <c r="W121" i="77"/>
  <c r="K121" i="77"/>
  <c r="P121" i="77" s="1"/>
  <c r="W120" i="77"/>
  <c r="K120" i="77"/>
  <c r="W119" i="77"/>
  <c r="M119" i="77"/>
  <c r="K119" i="77"/>
  <c r="W118" i="77"/>
  <c r="K118" i="77"/>
  <c r="P118" i="77" s="1"/>
  <c r="W117" i="77"/>
  <c r="K117" i="77"/>
  <c r="P117" i="77" s="1"/>
  <c r="K116" i="77"/>
  <c r="P116" i="77" s="1"/>
  <c r="W115" i="77"/>
  <c r="M115" i="77"/>
  <c r="K115" i="77"/>
  <c r="W114" i="77"/>
  <c r="M114" i="77"/>
  <c r="K114" i="77"/>
  <c r="K113" i="77"/>
  <c r="P113" i="77" s="1"/>
  <c r="W113" i="77"/>
  <c r="W112" i="77"/>
  <c r="P112" i="77"/>
  <c r="W111" i="77"/>
  <c r="P111" i="77"/>
  <c r="W110" i="77"/>
  <c r="K110" i="77"/>
  <c r="P110" i="77" s="1"/>
  <c r="W109" i="77"/>
  <c r="K109" i="77"/>
  <c r="P109" i="77" s="1"/>
  <c r="W108" i="77"/>
  <c r="K108" i="77"/>
  <c r="P108" i="77" s="1"/>
  <c r="W107" i="77"/>
  <c r="K107" i="77"/>
  <c r="P107" i="77" s="1"/>
  <c r="W106" i="77"/>
  <c r="M106" i="77"/>
  <c r="K106" i="77"/>
  <c r="W104" i="77"/>
  <c r="P104" i="77"/>
  <c r="W103" i="77"/>
  <c r="K103" i="77"/>
  <c r="P103" i="77" s="1"/>
  <c r="W102" i="77"/>
  <c r="P102" i="77"/>
  <c r="W101" i="77"/>
  <c r="K101" i="77"/>
  <c r="P101" i="77" s="1"/>
  <c r="W100" i="77"/>
  <c r="W99" i="77"/>
  <c r="P99" i="77"/>
  <c r="W98" i="77"/>
  <c r="P98" i="77"/>
  <c r="W97" i="77"/>
  <c r="K97" i="77"/>
  <c r="P97" i="77" s="1"/>
  <c r="W96" i="77"/>
  <c r="P96" i="77"/>
  <c r="W95" i="77"/>
  <c r="P95" i="77"/>
  <c r="W94" i="77"/>
  <c r="P94" i="77"/>
  <c r="W93" i="77"/>
  <c r="K93" i="77"/>
  <c r="P93" i="77" s="1"/>
  <c r="W92" i="77"/>
  <c r="P92" i="77"/>
  <c r="W91" i="77"/>
  <c r="P91" i="77"/>
  <c r="W90" i="77"/>
  <c r="K90" i="77"/>
  <c r="P90" i="77" s="1"/>
  <c r="W89" i="77"/>
  <c r="W88" i="77"/>
  <c r="P88" i="77"/>
  <c r="W87" i="77"/>
  <c r="K87" i="77"/>
  <c r="P87" i="77" s="1"/>
  <c r="W86" i="77"/>
  <c r="M86" i="77"/>
  <c r="K86" i="77"/>
  <c r="W85" i="77"/>
  <c r="K85" i="77"/>
  <c r="P85" i="77" s="1"/>
  <c r="W84" i="77"/>
  <c r="K84" i="77"/>
  <c r="P84" i="77" s="1"/>
  <c r="W83" i="77"/>
  <c r="K83" i="77"/>
  <c r="P83" i="77" s="1"/>
  <c r="W82" i="77"/>
  <c r="K82" i="77"/>
  <c r="P82" i="77" s="1"/>
  <c r="W81" i="77"/>
  <c r="K81" i="77"/>
  <c r="P81" i="77" s="1"/>
  <c r="W80" i="77"/>
  <c r="K80" i="77"/>
  <c r="P80" i="77" s="1"/>
  <c r="W79" i="77"/>
  <c r="K79" i="77"/>
  <c r="P79" i="77" s="1"/>
  <c r="W78" i="77"/>
  <c r="K78" i="77"/>
  <c r="P78" i="77" s="1"/>
  <c r="W77" i="77"/>
  <c r="K77" i="77"/>
  <c r="P77" i="77" s="1"/>
  <c r="W76" i="77"/>
  <c r="K76" i="77"/>
  <c r="P76" i="77" s="1"/>
  <c r="W75" i="77"/>
  <c r="K75" i="77"/>
  <c r="P75" i="77" s="1"/>
  <c r="W74" i="77"/>
  <c r="P74" i="77"/>
  <c r="K73" i="77"/>
  <c r="P73" i="77" s="1"/>
  <c r="W72" i="77"/>
  <c r="K72" i="77"/>
  <c r="P72" i="77" s="1"/>
  <c r="W71" i="77"/>
  <c r="P71" i="77"/>
  <c r="W70" i="77"/>
  <c r="K70" i="77"/>
  <c r="P70" i="77" s="1"/>
  <c r="W69" i="77"/>
  <c r="M69" i="77"/>
  <c r="K69" i="77"/>
  <c r="W68" i="77"/>
  <c r="M68" i="77"/>
  <c r="K68" i="77"/>
  <c r="W67" i="77"/>
  <c r="K67" i="77"/>
  <c r="P67" i="77" s="1"/>
  <c r="W66" i="77"/>
  <c r="K66" i="77"/>
  <c r="P66" i="77" s="1"/>
  <c r="W65" i="77"/>
  <c r="P65" i="77"/>
  <c r="W64" i="77"/>
  <c r="P64" i="77"/>
  <c r="W63" i="77"/>
  <c r="W62" i="77"/>
  <c r="K62" i="77"/>
  <c r="P62" i="77" s="1"/>
  <c r="W61" i="77"/>
  <c r="K61" i="77"/>
  <c r="P61" i="77" s="1"/>
  <c r="W60" i="77"/>
  <c r="K60" i="77"/>
  <c r="P60" i="77" s="1"/>
  <c r="W59" i="77"/>
  <c r="K59" i="77"/>
  <c r="P59" i="77" s="1"/>
  <c r="W58" i="77"/>
  <c r="K58" i="77"/>
  <c r="P58" i="77" s="1"/>
  <c r="W57" i="77"/>
  <c r="K57" i="77"/>
  <c r="P57" i="77" s="1"/>
  <c r="W56" i="77"/>
  <c r="K56" i="77"/>
  <c r="P56" i="77" s="1"/>
  <c r="W55" i="77"/>
  <c r="W54" i="77"/>
  <c r="K54" i="77"/>
  <c r="P54" i="77" s="1"/>
  <c r="W53" i="77"/>
  <c r="P53" i="77"/>
  <c r="W52" i="77"/>
  <c r="K52" i="77"/>
  <c r="P52" i="77" s="1"/>
  <c r="W51" i="77"/>
  <c r="K51" i="77"/>
  <c r="P51" i="77" s="1"/>
  <c r="K50" i="77"/>
  <c r="P50" i="77" s="1"/>
  <c r="W50" i="77"/>
  <c r="K49" i="77"/>
  <c r="P49" i="77" s="1"/>
  <c r="W49" i="77"/>
  <c r="W48" i="77"/>
  <c r="K48" i="77"/>
  <c r="P48" i="77" s="1"/>
  <c r="W47" i="77"/>
  <c r="P47" i="77"/>
  <c r="W46" i="77"/>
  <c r="K46" i="77"/>
  <c r="P46" i="77" s="1"/>
  <c r="W45" i="77"/>
  <c r="W44" i="77"/>
  <c r="K44" i="77"/>
  <c r="P44" i="77" s="1"/>
  <c r="W43" i="77"/>
  <c r="W42" i="77"/>
  <c r="P42" i="77"/>
  <c r="W41" i="77"/>
  <c r="K41" i="77"/>
  <c r="P41" i="77" s="1"/>
  <c r="W40" i="77"/>
  <c r="P40" i="77"/>
  <c r="W39" i="77"/>
  <c r="K39" i="77"/>
  <c r="P39" i="77" s="1"/>
  <c r="W38" i="77"/>
  <c r="K38" i="77"/>
  <c r="P38" i="77" s="1"/>
  <c r="W37" i="77"/>
  <c r="K37" i="77"/>
  <c r="P37" i="77" s="1"/>
  <c r="W36" i="77"/>
  <c r="P36" i="77"/>
  <c r="W34" i="77"/>
  <c r="M34" i="77"/>
  <c r="K34" i="77"/>
  <c r="W33" i="77"/>
  <c r="K33" i="77"/>
  <c r="P33" i="77" s="1"/>
  <c r="W32" i="77"/>
  <c r="P32" i="77"/>
  <c r="W31" i="77"/>
  <c r="W30" i="77"/>
  <c r="K30" i="77"/>
  <c r="P30" i="77" s="1"/>
  <c r="K29" i="77"/>
  <c r="P29" i="77" s="1"/>
  <c r="W29" i="77"/>
  <c r="W27" i="77"/>
  <c r="W26" i="77"/>
  <c r="K26" i="77"/>
  <c r="P26" i="77" s="1"/>
  <c r="W25" i="77"/>
  <c r="K25" i="77"/>
  <c r="P25" i="77" s="1"/>
  <c r="W24" i="77"/>
  <c r="M24" i="77"/>
  <c r="K24" i="77"/>
  <c r="G24" i="77"/>
  <c r="K23" i="77"/>
  <c r="P23" i="77" s="1"/>
  <c r="W23" i="77"/>
  <c r="G23" i="77"/>
  <c r="K21" i="77"/>
  <c r="W21" i="77"/>
  <c r="G21" i="77"/>
  <c r="P20" i="77"/>
  <c r="W20" i="77" s="1"/>
  <c r="G20" i="77"/>
  <c r="P19" i="77"/>
  <c r="W19" i="77" s="1"/>
  <c r="G19" i="77"/>
  <c r="P18" i="77"/>
  <c r="W18" i="77" s="1"/>
  <c r="K17" i="77"/>
  <c r="W17" i="77"/>
  <c r="K16" i="77"/>
  <c r="W16" i="77"/>
  <c r="P15" i="77"/>
  <c r="W15" i="77" s="1"/>
  <c r="G15" i="77"/>
  <c r="P14" i="77"/>
  <c r="W14" i="77" s="1"/>
  <c r="G14" i="77"/>
  <c r="W13" i="77"/>
  <c r="K13" i="77"/>
  <c r="P13" i="77" s="1"/>
  <c r="G13" i="77"/>
  <c r="W12" i="77"/>
  <c r="P12" i="77"/>
  <c r="W11" i="77"/>
  <c r="K11" i="77"/>
  <c r="P11" i="77" s="1"/>
  <c r="W10" i="77"/>
  <c r="P10" i="77"/>
  <c r="W9" i="77"/>
  <c r="P9" i="77"/>
  <c r="W8" i="77"/>
  <c r="P8" i="77"/>
  <c r="W7" i="77"/>
  <c r="K7" i="77"/>
  <c r="P6" i="77"/>
  <c r="W6" i="77" s="1"/>
  <c r="P4" i="77"/>
  <c r="W4" i="77" s="1"/>
  <c r="P3" i="77"/>
  <c r="W3" i="77" s="1"/>
  <c r="G3" i="77"/>
  <c r="A3" i="77"/>
  <c r="A4" i="77" s="1"/>
  <c r="A5" i="77" s="1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W2" i="77"/>
  <c r="K2" i="77"/>
  <c r="G2" i="77"/>
  <c r="P114" i="77" l="1"/>
  <c r="L128" i="77"/>
  <c r="P128" i="77" s="1"/>
  <c r="P146" i="77"/>
  <c r="P34" i="77"/>
  <c r="A104" i="77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A124" i="77" s="1"/>
  <c r="A125" i="77" s="1"/>
  <c r="A126" i="77" s="1"/>
  <c r="A127" i="77" s="1"/>
  <c r="A128" i="77" s="1"/>
  <c r="A129" i="77" s="1"/>
  <c r="A130" i="77" s="1"/>
  <c r="P24" i="77"/>
  <c r="P68" i="77"/>
  <c r="P86" i="77"/>
  <c r="P69" i="77"/>
  <c r="P106" i="77"/>
  <c r="P115" i="77"/>
  <c r="P119" i="77"/>
  <c r="P16" i="77"/>
  <c r="P17" i="77"/>
  <c r="K27" i="77"/>
  <c r="P27" i="77" s="1"/>
  <c r="K28" i="77"/>
  <c r="P28" i="77" s="1"/>
  <c r="K31" i="77"/>
  <c r="P31" i="77" s="1"/>
  <c r="K43" i="77"/>
  <c r="P43" i="77" s="1"/>
  <c r="K55" i="77"/>
  <c r="P55" i="77" s="1"/>
  <c r="K63" i="77"/>
  <c r="P63" i="77" s="1"/>
  <c r="K89" i="77"/>
  <c r="P89" i="77" s="1"/>
  <c r="W128" i="77"/>
  <c r="J137" i="77"/>
  <c r="J138" i="77" s="1"/>
  <c r="P120" i="77"/>
  <c r="M35" i="77"/>
  <c r="M137" i="77" s="1"/>
  <c r="M138" i="77" s="1"/>
  <c r="K35" i="77"/>
  <c r="P2" i="77"/>
  <c r="W22" i="77"/>
  <c r="K22" i="77"/>
  <c r="P164" i="77"/>
  <c r="W35" i="77"/>
  <c r="P7" i="77"/>
  <c r="P5" i="77"/>
  <c r="P21" i="77"/>
  <c r="K45" i="77"/>
  <c r="P45" i="77" s="1"/>
  <c r="W73" i="77"/>
  <c r="W116" i="77"/>
  <c r="W5" i="77"/>
  <c r="K100" i="77"/>
  <c r="P100" i="77" s="1"/>
  <c r="K127" i="77"/>
  <c r="P127" i="77" s="1"/>
  <c r="L22" i="77" l="1"/>
  <c r="L137" i="77" s="1"/>
  <c r="L138" i="77" s="1"/>
  <c r="K137" i="77"/>
  <c r="K138" i="77" s="1"/>
  <c r="P35" i="77"/>
  <c r="P22" i="77" l="1"/>
  <c r="P137" i="77" s="1"/>
  <c r="P138" i="77" s="1"/>
  <c r="H34" i="67" l="1"/>
  <c r="H35" i="67"/>
  <c r="H108" i="67" l="1"/>
  <c r="H109" i="67"/>
  <c r="H110" i="67"/>
  <c r="H107" i="67"/>
  <c r="H106" i="67"/>
  <c r="H130" i="67" l="1"/>
  <c r="G130" i="67"/>
  <c r="F130" i="67"/>
  <c r="H103" i="67" l="1"/>
  <c r="H104" i="67"/>
  <c r="H105" i="67"/>
  <c r="H102" i="67"/>
  <c r="H42" i="67"/>
  <c r="H29" i="67"/>
  <c r="H94" i="67" l="1"/>
  <c r="H95" i="67"/>
  <c r="H96" i="67"/>
  <c r="H97" i="67"/>
  <c r="H98" i="67"/>
  <c r="H99" i="67"/>
  <c r="H93" i="67"/>
  <c r="H92" i="67"/>
  <c r="H91" i="67"/>
  <c r="H90" i="67"/>
  <c r="H89" i="67"/>
  <c r="H88" i="67"/>
  <c r="H87" i="67"/>
  <c r="H86" i="67"/>
  <c r="H80" i="67" l="1"/>
  <c r="H81" i="67"/>
  <c r="H82" i="67"/>
  <c r="H83" i="67"/>
  <c r="H84" i="67"/>
  <c r="H85" i="67"/>
  <c r="H100" i="67"/>
  <c r="H101" i="67"/>
  <c r="H79" i="67"/>
  <c r="H78" i="67"/>
  <c r="H67" i="67" l="1"/>
  <c r="H68" i="67"/>
  <c r="H69" i="67"/>
  <c r="H70" i="67"/>
  <c r="H71" i="67"/>
  <c r="H72" i="67"/>
  <c r="H73" i="67"/>
  <c r="H74" i="67"/>
  <c r="H75" i="67"/>
  <c r="H76" i="67"/>
  <c r="H77" i="67"/>
  <c r="H43" i="67" l="1"/>
  <c r="H44" i="67"/>
  <c r="H45" i="67"/>
  <c r="H46" i="67"/>
  <c r="H47" i="67"/>
  <c r="H48" i="67"/>
  <c r="H49" i="67"/>
  <c r="H50" i="67"/>
  <c r="H51" i="67"/>
  <c r="H52" i="67"/>
  <c r="H53" i="67"/>
  <c r="H31" i="67"/>
  <c r="H32" i="67"/>
  <c r="H33" i="67"/>
  <c r="H10" i="67" l="1"/>
  <c r="H11" i="67"/>
  <c r="H12" i="67"/>
  <c r="H13" i="67"/>
  <c r="H14" i="67"/>
  <c r="H15" i="67"/>
  <c r="H16" i="67"/>
  <c r="H17" i="67"/>
  <c r="H3" i="67" l="1"/>
  <c r="H39" i="67" l="1"/>
  <c r="H6" i="67" l="1"/>
  <c r="H8" i="67"/>
  <c r="H7" i="67"/>
  <c r="G128" i="67" l="1"/>
  <c r="F128" i="67"/>
  <c r="F129" i="67" s="1"/>
  <c r="H124" i="67"/>
  <c r="H123" i="67"/>
  <c r="H122" i="67"/>
  <c r="H121" i="67"/>
  <c r="H120" i="67"/>
  <c r="H119" i="67"/>
  <c r="H118" i="67"/>
  <c r="H117" i="67"/>
  <c r="H116" i="67"/>
  <c r="H115" i="67"/>
  <c r="H114" i="67"/>
  <c r="H111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41" i="67"/>
  <c r="H40" i="67"/>
  <c r="H36" i="67"/>
  <c r="H30" i="67"/>
  <c r="H28" i="67"/>
  <c r="H27" i="67"/>
  <c r="H26" i="67"/>
  <c r="H25" i="67"/>
  <c r="H24" i="67"/>
  <c r="H23" i="67"/>
  <c r="H22" i="67"/>
  <c r="H21" i="67"/>
  <c r="H20" i="67"/>
  <c r="H19" i="67"/>
  <c r="H18" i="67"/>
  <c r="H9" i="67"/>
  <c r="H5" i="67"/>
  <c r="H4" i="67"/>
  <c r="G131" i="67" l="1"/>
  <c r="G129" i="67"/>
  <c r="H128" i="67"/>
  <c r="F131" i="67"/>
  <c r="H131" i="67" l="1"/>
  <c r="H129" i="67"/>
  <c r="G116" i="25" l="1"/>
  <c r="F116" i="25"/>
  <c r="G114" i="25"/>
  <c r="F114" i="25"/>
  <c r="F115" i="25" s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F117" i="25" l="1"/>
  <c r="G115" i="25"/>
  <c r="H114" i="25"/>
  <c r="H115" i="25" s="1"/>
  <c r="G117" i="25"/>
  <c r="H11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K84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7.000.000 bontás ford.ÁFA
2.000.000 Kossuth 8., Fő tér 8. értékesítés
2.500.000 '18-as várható telj.alapján</t>
        </r>
      </text>
    </comment>
    <comment ref="Q143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1.1/</t>
        </r>
      </text>
    </comment>
    <comment ref="Q144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1.1/</t>
        </r>
      </text>
    </comment>
    <comment ref="Q145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1.1/</t>
        </r>
      </text>
    </comment>
    <comment ref="Q146" authorId="0" shapeId="0" xr:uid="{00000000-0006-0000-0600-000006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1.1/</t>
        </r>
      </text>
    </comment>
    <comment ref="Q147" authorId="0" shapeId="0" xr:uid="{00000000-0006-0000-0600-000007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1.13/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B24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8.890 Eft tervezés</t>
        </r>
      </text>
    </comment>
    <comment ref="B37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1.910 Eft áthúzódó fejl.keret Kovács Z.
670 Eft tervezés</t>
        </r>
      </text>
    </comment>
    <comment ref="B47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53.513 szemetesek Percze képv.keret</t>
        </r>
      </text>
    </comment>
    <comment ref="H63" authorId="0" shapeId="0" xr:uid="{00000000-0006-0000-0800-000004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1.14/ Meseházikó Alapítvány támogatás kiegészítés</t>
        </r>
      </text>
    </comment>
    <comment ref="B111" authorId="0" shapeId="0" xr:uid="{00000000-0006-0000-0800-000005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Fejl.keret Jobbik - Kévés T.</t>
        </r>
      </text>
    </comment>
    <comment ref="B127" authorId="0" shapeId="0" xr:uid="{00000000-0006-0000-0800-000006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Fejl.keret Jobbik - Faragó T.
</t>
        </r>
      </text>
    </comment>
    <comment ref="B137" authorId="0" shapeId="0" xr:uid="{00000000-0006-0000-0800-000007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2018-as kár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I37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1.14/ Berze Iskolafejl. Alapítvány</t>
        </r>
      </text>
    </comment>
    <comment ref="I38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1.14/ Boldog Gyermekkor - Dr. Tatár</t>
        </r>
      </text>
    </comment>
    <comment ref="C47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beépíteni az OKB keretbe?</t>
        </r>
      </text>
    </comment>
    <comment ref="B54" authorId="0" shapeId="0" xr:uid="{00000000-0006-0000-0900-000004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céltartalékban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N17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2018. évi tény 213.821 Ft</t>
        </r>
      </text>
    </comment>
  </commentList>
</comments>
</file>

<file path=xl/sharedStrings.xml><?xml version="1.0" encoding="utf-8"?>
<sst xmlns="http://schemas.openxmlformats.org/spreadsheetml/2006/main" count="4002" uniqueCount="1694">
  <si>
    <t>Sorsz.</t>
  </si>
  <si>
    <t>Bevételek</t>
  </si>
  <si>
    <t>Módosítási javaslat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</si>
  <si>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</si>
  <si>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</si>
  <si>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</si>
  <si>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</si>
  <si>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</si>
  <si>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</si>
  <si>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</si>
  <si>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</si>
  <si>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</si>
  <si>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</si>
  <si>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</si>
  <si>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</si>
  <si>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</si>
  <si>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</si>
  <si>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</si>
  <si>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</si>
  <si>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</si>
  <si>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</si>
  <si>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</si>
  <si>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</si>
  <si>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</si>
  <si>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</si>
  <si>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</si>
  <si>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</si>
  <si>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</si>
  <si>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</si>
  <si>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</si>
  <si>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</si>
  <si>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</si>
  <si>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</si>
  <si>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</si>
  <si>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</si>
  <si>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</si>
  <si>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</si>
  <si>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</si>
  <si>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</si>
  <si>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</si>
  <si>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</si>
  <si>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</si>
  <si>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</si>
  <si>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</si>
  <si>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</si>
  <si>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</si>
  <si>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</si>
  <si>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</si>
  <si>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I. FEJEZET Polgármesteri Hivatal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</si>
  <si>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</si>
  <si>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</si>
  <si>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</si>
  <si>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</si>
  <si>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</si>
  <si>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</si>
  <si>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</si>
  <si>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</si>
  <si>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</si>
  <si>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</si>
  <si>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</si>
  <si>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</si>
  <si>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</si>
  <si>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</si>
  <si>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</si>
  <si>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Közfoglalkoztatás támogatása</t>
  </si>
  <si>
    <t>Mezőőri szolgálat működés támogatása</t>
  </si>
  <si>
    <t>Rendszeres gyermekvédelmi kedvezményhez támogatás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</si>
  <si>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</si>
  <si>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</si>
  <si>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</si>
  <si>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</si>
  <si>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</si>
  <si>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</si>
  <si>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</si>
  <si>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</si>
  <si>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</si>
  <si>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</si>
  <si>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</si>
  <si>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</si>
  <si>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</si>
  <si>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</si>
  <si>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</si>
  <si>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>Nem lakás célú helyiségek üzemeltetése (Várostérség Fejlesztő Kft.))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</si>
  <si>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</si>
  <si>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</si>
  <si>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</si>
  <si>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</si>
  <si>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</si>
  <si>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</si>
  <si>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</si>
  <si>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</si>
  <si>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</si>
  <si>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</si>
  <si>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</si>
  <si>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</si>
  <si>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</si>
  <si>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</si>
  <si>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</si>
  <si>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</si>
  <si>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</si>
  <si>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</si>
  <si>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</si>
  <si>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</si>
  <si>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</si>
  <si>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</si>
  <si>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</si>
  <si>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</si>
  <si>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</si>
  <si>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KIADÁSOK
Kiemelt előirányzat</t>
  </si>
  <si>
    <t>Dologi kiadás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</si>
  <si>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</si>
  <si>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</si>
  <si>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</si>
  <si>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</si>
  <si>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</si>
  <si>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 xml:space="preserve">Személyi juttatás járuléka </t>
  </si>
  <si>
    <t xml:space="preserve"> - ebből: élelmezési kiadás</t>
  </si>
  <si>
    <t>Beruházási kiadás</t>
  </si>
  <si>
    <t>Személyi juttatás járuléka</t>
  </si>
  <si>
    <t>- ebből: élelmezési kiadás</t>
  </si>
  <si>
    <t>Felújítási kiadás</t>
  </si>
  <si>
    <t>Közszolgáltatási Csoport</t>
  </si>
  <si>
    <t>Önkormányzati személyi jellegű juttatásai</t>
  </si>
  <si>
    <t>Közétkeztetéssel kapcsolatos feladatok</t>
  </si>
  <si>
    <t>Közfoglalkoztatás kiadásai</t>
  </si>
  <si>
    <t>Intézményi jutalmazási keret</t>
  </si>
  <si>
    <t>Projektek személyi jellegű kiadásai össszesen</t>
  </si>
  <si>
    <t>Munkaadókat terhelő járulékok és szoc.ho</t>
  </si>
  <si>
    <t>Közszolgáltatási Csoport feladatai</t>
  </si>
  <si>
    <t>Önkormányzati személyi juttatások járulékai</t>
  </si>
  <si>
    <t>Projektek munkaadókat terhelő járulékai és szoc.ho</t>
  </si>
  <si>
    <t>Önkormányzati biztosítások</t>
  </si>
  <si>
    <t>Takarítási szolgáltatás (önkorm. intézmények)</t>
  </si>
  <si>
    <t>Környezetvédelmi Alap kiadásai (3/D. melléklet)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</si>
  <si>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</si>
  <si>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</si>
  <si>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</si>
  <si>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</si>
  <si>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</si>
  <si>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</si>
  <si>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</si>
  <si>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Átadások GyKK Többcélú Társulás részére</t>
  </si>
  <si>
    <t>- ebből: önkormányzati hozzájárulás</t>
  </si>
  <si>
    <t>- ebből: normatív állami hozzájárulás</t>
  </si>
  <si>
    <t>Szolidaritási hozzájárulás</t>
  </si>
  <si>
    <t>Roma Nemzetiségi Önkormányzat általános támogatása</t>
  </si>
  <si>
    <t>Ruszin Nemzetiségi Önkormányzat általános támogatása</t>
  </si>
  <si>
    <t>Magyar Természettudományi Múzeum Mátra Múzeuma</t>
  </si>
  <si>
    <t>Helyi közösségi közlekedéshez hozzájárulás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</si>
  <si>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</si>
  <si>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</si>
  <si>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</si>
  <si>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</si>
  <si>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</si>
  <si>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</si>
  <si>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</si>
  <si>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</si>
  <si>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</si>
  <si>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</si>
  <si>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Egyensúlyi tartalék</t>
  </si>
  <si>
    <t>Céltartalékok</t>
  </si>
  <si>
    <t>Pályázati önerő</t>
  </si>
  <si>
    <t>Ivó- és szennyvízvagyon hasznosítási díj felhasználása (tartalék)</t>
  </si>
  <si>
    <t>IV. Finanszírozási kiadások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</si>
  <si>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</si>
  <si>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</si>
  <si>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</si>
  <si>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</si>
  <si>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</si>
  <si>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Városi Könyvtár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</si>
  <si>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</si>
  <si>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</si>
  <si>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</si>
  <si>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</si>
  <si>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</si>
  <si>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</si>
  <si>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</si>
  <si>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</si>
  <si>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</si>
  <si>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</si>
  <si>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</si>
  <si>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</si>
  <si>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</si>
  <si>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</si>
  <si>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</si>
  <si>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</si>
  <si>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</si>
  <si>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</si>
  <si>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</si>
  <si>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</si>
  <si>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</si>
  <si>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</si>
  <si>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</si>
  <si>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</si>
  <si>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</si>
  <si>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</si>
  <si>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</si>
  <si>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</si>
  <si>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</si>
  <si>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GYÖNGYÖS VÁROS ÖNKORMÁNYZATA</t>
  </si>
  <si>
    <t>BERUHÁZÁSI KIADÁSOK</t>
  </si>
  <si>
    <t>Vízgazdálkodás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</si>
  <si>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</si>
  <si>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</si>
  <si>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</si>
  <si>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</si>
  <si>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</si>
  <si>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</si>
  <si>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</si>
  <si>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</si>
  <si>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</si>
  <si>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</si>
  <si>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</si>
  <si>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</si>
  <si>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</si>
  <si>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</si>
  <si>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</si>
  <si>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</si>
  <si>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</si>
  <si>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</si>
  <si>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</si>
  <si>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</si>
  <si>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</si>
  <si>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</si>
  <si>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</si>
  <si>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</si>
  <si>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</si>
  <si>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</si>
  <si>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</si>
  <si>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</si>
  <si>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</si>
  <si>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</si>
  <si>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</si>
  <si>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</si>
  <si>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</si>
  <si>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>Önkormányzati ösztöndíj rendszer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</si>
  <si>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</si>
  <si>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</si>
  <si>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</si>
  <si>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</si>
  <si>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</si>
  <si>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</si>
  <si>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</si>
  <si>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</si>
  <si>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</si>
  <si>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</si>
  <si>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</si>
  <si>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</si>
  <si>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</si>
  <si>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</si>
  <si>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</si>
  <si>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Tüzelőanyag támogatás</t>
  </si>
  <si>
    <t>Egyéb dologi kiadások</t>
  </si>
  <si>
    <t>ÖSSZESEN</t>
  </si>
  <si>
    <t>a) Hulladékgazdálkodás</t>
  </si>
  <si>
    <t>Szelektív hulladékgyűjtés</t>
  </si>
  <si>
    <t>b) Zöldterületek védelme</t>
  </si>
  <si>
    <t>Faültetés</t>
  </si>
  <si>
    <t>Allergén növények irtása</t>
  </si>
  <si>
    <t>Vízminőség-elemzések</t>
  </si>
  <si>
    <t xml:space="preserve">Utólagos szennyvízrákötések </t>
  </si>
  <si>
    <t>Környezetvédelmi oktatás, szemléletformálás támogatása</t>
  </si>
  <si>
    <t>Klímavédelem</t>
  </si>
  <si>
    <t>Galambok elleni védekezés támogatása (lakossági)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</si>
  <si>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</si>
  <si>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</si>
  <si>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</si>
  <si>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</si>
  <si>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</si>
  <si>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</si>
  <si>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</si>
  <si>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</si>
  <si>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</si>
  <si>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</si>
  <si>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</si>
  <si>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</si>
  <si>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</si>
  <si>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</si>
  <si>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</si>
  <si>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</si>
  <si>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</si>
  <si>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</si>
  <si>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</si>
  <si>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</si>
  <si>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</si>
  <si>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</si>
  <si>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</si>
  <si>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</si>
  <si>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</si>
  <si>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</si>
  <si>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</si>
  <si>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</si>
  <si>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</si>
  <si>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</si>
  <si>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</si>
  <si>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</si>
  <si>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</si>
  <si>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</si>
  <si>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</si>
  <si>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</si>
  <si>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</si>
  <si>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</si>
  <si>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</si>
  <si>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 működtetési támogatás, gyermekek teljes idejű óvodai nevelésre szervezett csoportja (8 hó)</t>
  </si>
  <si>
    <t>2.m.II.2.(1) 1</t>
  </si>
  <si>
    <t>2.m.II.4.a (1)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</si>
  <si>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</si>
  <si>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</si>
  <si>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</si>
  <si>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</si>
  <si>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Gyermekétkeztetés támogatása - üzemeltetés</t>
  </si>
  <si>
    <t>2.m.III.5.b)</t>
  </si>
  <si>
    <t>Rászoruló gyermekek intézményen kívüli szünidei étkeztetésének támogatása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</si>
  <si>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</si>
  <si>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</si>
  <si>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</si>
  <si>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</si>
  <si>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</si>
  <si>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</si>
  <si>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</si>
  <si>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</si>
  <si>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</si>
  <si>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</si>
  <si>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</si>
  <si>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</si>
  <si>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</si>
  <si>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</si>
  <si>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</si>
  <si>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</si>
  <si>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</si>
  <si>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</si>
  <si>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</si>
  <si>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</si>
  <si>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>Hajléktalanok átmeneti szállása, éjjeli menedékhely összesen</t>
  </si>
  <si>
    <t>2.m.III.3.k (6)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</si>
  <si>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</si>
  <si>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</si>
  <si>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</si>
  <si>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</si>
  <si>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</si>
  <si>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</si>
  <si>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</si>
  <si>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</si>
  <si>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</si>
  <si>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</si>
  <si>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</si>
  <si>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</si>
  <si>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</si>
  <si>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</si>
  <si>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</si>
  <si>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</si>
  <si>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</si>
  <si>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</si>
  <si>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önkorm. tám.</t>
  </si>
  <si>
    <t>Tagsági díjak, könyvvizsgálat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</si>
  <si>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</si>
  <si>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</si>
  <si>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</si>
  <si>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</si>
  <si>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</si>
  <si>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</si>
  <si>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</si>
  <si>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</si>
  <si>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</si>
  <si>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</si>
  <si>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</si>
  <si>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</si>
  <si>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</si>
  <si>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</si>
  <si>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</si>
  <si>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</si>
  <si>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</si>
  <si>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</si>
  <si>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</si>
  <si>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</si>
  <si>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</si>
  <si>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</si>
  <si>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</si>
  <si>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</si>
  <si>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</si>
  <si>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</si>
  <si>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</si>
  <si>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</si>
  <si>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</si>
  <si>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</si>
  <si>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</si>
  <si>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</si>
  <si>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</si>
  <si>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</si>
  <si>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</si>
  <si>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</si>
  <si>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</si>
  <si>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</si>
  <si>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</si>
  <si>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</si>
  <si>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</si>
  <si>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</si>
  <si>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</si>
  <si>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 xml:space="preserve">Felhalmozási, felújítási kiadások 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</si>
  <si>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</si>
  <si>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</si>
  <si>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</si>
  <si>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</si>
  <si>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</si>
  <si>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</si>
  <si>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>Név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</si>
  <si>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</si>
  <si>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</si>
  <si>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</si>
  <si>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</si>
  <si>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</si>
  <si>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</si>
  <si>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</si>
  <si>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</si>
  <si>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</si>
  <si>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</si>
  <si>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</si>
  <si>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</si>
  <si>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</si>
  <si>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</si>
  <si>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</si>
  <si>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</si>
  <si>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</si>
  <si>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</si>
  <si>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</si>
  <si>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</si>
  <si>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</si>
  <si>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</si>
  <si>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</si>
  <si>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</si>
  <si>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</si>
  <si>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</si>
  <si>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</si>
  <si>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</si>
  <si>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</si>
  <si>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</si>
  <si>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</si>
  <si>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</si>
  <si>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</si>
  <si>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</si>
  <si>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</si>
  <si>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</si>
  <si>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</si>
  <si>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</si>
  <si>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</si>
  <si>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</si>
  <si>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</si>
  <si>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</si>
  <si>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</si>
  <si>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</si>
  <si>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</si>
  <si>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</si>
  <si>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</si>
  <si>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</si>
  <si>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</si>
  <si>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</si>
  <si>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</si>
  <si>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</si>
  <si>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</si>
  <si>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</si>
  <si>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Irányítószervi támogatás működési</t>
  </si>
  <si>
    <t>Irányítószervi támogatás felhalmozási</t>
  </si>
  <si>
    <t>Szociális célú étkezési burgonya vásárlás</t>
  </si>
  <si>
    <t>Vízhez szoktató program nagycsoportos óvodásoknak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</si>
  <si>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</si>
  <si>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</si>
  <si>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</si>
  <si>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</si>
  <si>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</si>
  <si>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</si>
  <si>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</si>
  <si>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</si>
  <si>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</si>
  <si>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Külföldi kiküldetés, kiadványok, rendezvények személyi jell. kiadásai</t>
  </si>
  <si>
    <t>Külföldi kiküldetés, kiadványok, rendezvények személyi jellegű kiadásainak járulékai</t>
  </si>
  <si>
    <t>Intézményi jutalmazási keret járulékai</t>
  </si>
  <si>
    <t>Közfoglalkoztatás személyi jellegű kiadásainak járulékai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</si>
  <si>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</si>
  <si>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</si>
  <si>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</si>
  <si>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</si>
  <si>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Adatok Ft-ban</t>
  </si>
  <si>
    <t>Sportfejlesztési koncepció Cselekvési Terv megvalósítása</t>
  </si>
  <si>
    <t>Esélyegyenlőségi Program Cselekvési Terv megvalósítása</t>
  </si>
  <si>
    <t>Kulturális Koncepció Cselekvési Terv megvalósítása</t>
  </si>
  <si>
    <t>Ifjúsági Koncepció Cselekvési Terv megvalósítása</t>
  </si>
  <si>
    <t>Nyári napközis tábor</t>
  </si>
  <si>
    <t>Drogstratégia megvalósítása</t>
  </si>
  <si>
    <t>Mátrai turista jelzések rendbetétele (Kékes Turista Egyesület)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</si>
  <si>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</si>
  <si>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</si>
  <si>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</si>
  <si>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</si>
  <si>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</si>
  <si>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</si>
  <si>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</si>
  <si>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</si>
  <si>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</si>
  <si>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</si>
  <si>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III.</t>
  </si>
  <si>
    <t>Tisztségviselők</t>
  </si>
  <si>
    <t>Mezőőrök</t>
  </si>
  <si>
    <t>Megváltozott munkaképességűek</t>
  </si>
  <si>
    <t>Önkormányzat mindösszesen (I.+II.+III.)</t>
  </si>
  <si>
    <t>Közfoglalkoztatottak létszám-előirányzata az előterjesztés készítésekor</t>
  </si>
  <si>
    <t>TOP-2.-1.-1-15-HE1-2016-00002 Aktiv Ház sport- és szabadidőközpont kilakítása</t>
  </si>
  <si>
    <t>Projektek működési célú támogatása</t>
  </si>
  <si>
    <t>Projektek felhalmozási célú támogatása</t>
  </si>
  <si>
    <t>kulcsszám</t>
  </si>
  <si>
    <t>besorolás</t>
  </si>
  <si>
    <t>foglalk. módja</t>
  </si>
  <si>
    <t>Szervezet-1</t>
  </si>
  <si>
    <t>Szervezet-2</t>
  </si>
  <si>
    <t>Egyéb megjegyzés (helyettesítés, szerv.egys.)</t>
  </si>
  <si>
    <t>lét-szám</t>
  </si>
  <si>
    <t>F</t>
  </si>
  <si>
    <t>Sütő Beáta</t>
  </si>
  <si>
    <t>Tornay Tamás</t>
  </si>
  <si>
    <t>Ingatlanrendezéssel és közbeszerzéssel kapcsolatos kiadások</t>
  </si>
  <si>
    <t>Rágcsáló mentesítés</t>
  </si>
  <si>
    <t>Csapadékvíz elvezetéssel, köztéri berendezések üzemeltetésével kapcsolatos egyéb feladatok</t>
  </si>
  <si>
    <t>Köztisztasági tevékenységgel kapcsolatos egyéb feladatok</t>
  </si>
  <si>
    <t>Egyéb helyi kivetésű közhatalmi bevételek</t>
  </si>
  <si>
    <t>Közösségellenes bírság</t>
  </si>
  <si>
    <t>ÖSSZESEN  /hó</t>
  </si>
  <si>
    <t>ÖSSZESEN  /év</t>
  </si>
  <si>
    <t>Mindösszesen</t>
  </si>
  <si>
    <t>1.</t>
  </si>
  <si>
    <t>2.</t>
  </si>
  <si>
    <t>3.</t>
  </si>
  <si>
    <t>4.</t>
  </si>
  <si>
    <t>5.</t>
  </si>
  <si>
    <t>Kulturális és közösségi terek infrastrukturális fejlesztése TOP-7.1.1-16-2016-00038</t>
  </si>
  <si>
    <t>2.m.III.3.j (1)</t>
  </si>
  <si>
    <t>2.m.IV.1.d</t>
  </si>
  <si>
    <t xml:space="preserve">Személyi juttatás </t>
  </si>
  <si>
    <t>Gyöngyösi Röplabda Sport Egyesület</t>
  </si>
  <si>
    <t>Heves Megyei Katasztrófavédelem</t>
  </si>
  <si>
    <t>Közvilágítás korszerűsítése (fejlesztési hitel)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</si>
  <si>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</si>
  <si>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</si>
  <si>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</si>
  <si>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VP-4-8.5.2-17 Erdei ökoszisztémák térítésmentesen nyújtott közjóléti funkcióinak fejlesztése</t>
  </si>
  <si>
    <t>Pályázatok felújítási kiadásai összesen</t>
  </si>
  <si>
    <t>PROJEKT megnevezése</t>
  </si>
  <si>
    <t>Egyéb bevételek és önerő</t>
  </si>
  <si>
    <t>TOP-7.1.1-16-HE1 -2016-00038 Kulturális és közösségi terek infrastrukturális fejlesztése</t>
  </si>
  <si>
    <t>Fejlesztő foglalkoztatás támogatása</t>
  </si>
  <si>
    <t>Külföldi kiküldetés, kiadványok, rendezvények dologi kiadásai</t>
  </si>
  <si>
    <t>Intézményfelújítási keret</t>
  </si>
  <si>
    <t>Intézmények karbantartása</t>
  </si>
  <si>
    <t xml:space="preserve">ÁFA-fizetési kötelezettség </t>
  </si>
  <si>
    <t>KEHOP-2.2.2-15 Szennyvízelvezetés fejlesztése projektből visszaigényelhető ÁFA</t>
  </si>
  <si>
    <t>TOP-2.1.1-15 Aktív ház projekt bevételéből megtérülő ÁFA</t>
  </si>
  <si>
    <t>KEHOP-2.2.2-15-2016-00091 Gyöngyös és térsége szennyvízelvezetésének és tisztításának fejlesztése önerő</t>
  </si>
  <si>
    <t>Felhalmozási maradvány igénybevétele kötelezettséggel terhelt</t>
  </si>
  <si>
    <t>Út karbantartás,  kátyúzás, táblázás, festés MÁTRAFÜRED</t>
  </si>
  <si>
    <t>- Közterület takarítás, locsolás, síkosságmentesítés</t>
  </si>
  <si>
    <t>Önkormányzati hozzájárulás Ny-Hevesi Reg. Hull.gazd. Önk. Társulásnak</t>
  </si>
  <si>
    <t>Köt. terh. maradvány - működési (projektek nélkül)</t>
  </si>
  <si>
    <t>Köt. terh. maradvány - felhalmozási (projektek nélkül)</t>
  </si>
  <si>
    <t>Önkormányzat működtetés dologi kiadásai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</si>
  <si>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</si>
  <si>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</si>
  <si>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</si>
  <si>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Fecske u játszótérre futópálya + street workout edzőpályához önerő (2017)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</si>
  <si>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</si>
  <si>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</si>
  <si>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</si>
  <si>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</si>
  <si>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</si>
  <si>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</si>
  <si>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</si>
  <si>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Hitel- és kölcsöntörlesztés</t>
  </si>
  <si>
    <t>Megelőlegezés visszafizetése</t>
  </si>
  <si>
    <t>6.</t>
  </si>
  <si>
    <t>Maradvány</t>
  </si>
  <si>
    <t>NHSZ tőkeemelés</t>
  </si>
  <si>
    <t>TOP-1.4.1-16-HE1 a gyöngyösi Jeruzsálem Úti Bölcsőde és Óvoda fejlesztése</t>
  </si>
  <si>
    <t>TOP-4.3.1-15-HE1 A gyöngyösi észak-nyugati városrész rehabilitációja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</si>
  <si>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</si>
  <si>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</si>
  <si>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</si>
  <si>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</si>
  <si>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</si>
  <si>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</si>
  <si>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</si>
  <si>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</si>
  <si>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</si>
  <si>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</si>
  <si>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</si>
  <si>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 xml:space="preserve">Normatíva összege </t>
  </si>
  <si>
    <t>9.</t>
  </si>
  <si>
    <t>Gyöngyösi Kulturális Nonprofit Kft. támogatása</t>
  </si>
  <si>
    <t>Egyéb támogatások (3/C mell. 6.)</t>
  </si>
  <si>
    <t>Alapítványi támogatások (3/C.mell. 7.)</t>
  </si>
  <si>
    <t>Szúnyog gyérítés</t>
  </si>
  <si>
    <t xml:space="preserve">Tartalék </t>
  </si>
  <si>
    <t>Normatíva elszámolásból eredő kötelezettség</t>
  </si>
  <si>
    <t>ÁHT-n belüli megelőlegezés törlesztése</t>
  </si>
  <si>
    <t>Gyöngyösi Kézilabda Klub finanszírozás visszafizetése</t>
  </si>
  <si>
    <t>- ebből: bérkompenzáció</t>
  </si>
  <si>
    <t>- ebből: szociális ágazati pótlék</t>
  </si>
  <si>
    <t>Sástói létesítmények használatához nyújtott támogatás oktatási-nevelési intézményeknek</t>
  </si>
  <si>
    <t>Egyéb működési célú támogatások</t>
  </si>
  <si>
    <t>10.</t>
  </si>
  <si>
    <t>Összeg Ft</t>
  </si>
  <si>
    <t>TOP-1.1.1-16-HE1-2017-00006 Új ipari terület kialakítása Gyöngyösön</t>
  </si>
  <si>
    <t>Óvodai és iskolai szociális segítő tevékenység</t>
  </si>
  <si>
    <t>Intézményi játszóeszközök éves karbantartása</t>
  </si>
  <si>
    <t>Pont</t>
  </si>
  <si>
    <t>2.2</t>
  </si>
  <si>
    <t>2.3</t>
  </si>
  <si>
    <t>2.4</t>
  </si>
  <si>
    <t>2.5</t>
  </si>
  <si>
    <t>Városüzi</t>
  </si>
  <si>
    <t>Fejlesztés az É-Kálvária lakóligetben (2017)</t>
  </si>
  <si>
    <t>11.</t>
  </si>
  <si>
    <t>12.</t>
  </si>
  <si>
    <t>Parkolási engedélyek eljárási díja</t>
  </si>
  <si>
    <t>13.</t>
  </si>
  <si>
    <t>14.</t>
  </si>
  <si>
    <t>15.</t>
  </si>
  <si>
    <t>Hlavács Viktória</t>
  </si>
  <si>
    <t>Önkormányzat (1+….+5)</t>
  </si>
  <si>
    <t>Vezetői megbízatás</t>
  </si>
  <si>
    <t>Besor.</t>
  </si>
  <si>
    <t>Szorzó</t>
  </si>
  <si>
    <t>K 1101 Garantált bérmin.-ra kiegészítés</t>
  </si>
  <si>
    <t>K 1101 Vez. pótlék</t>
  </si>
  <si>
    <t>K 1101 Gépj.vez. pótlék</t>
  </si>
  <si>
    <t>K 1101 Nyelv pótlék</t>
  </si>
  <si>
    <t>K 1101 Illetm. összesen</t>
  </si>
  <si>
    <t>K 1103 céljutalom</t>
  </si>
  <si>
    <t>Heti munkaidő (óra)</t>
  </si>
  <si>
    <t>bér beállás %</t>
  </si>
  <si>
    <t>Bérbeállás szerint</t>
  </si>
  <si>
    <t>Személyi</t>
  </si>
  <si>
    <t>Felső fokú</t>
  </si>
  <si>
    <t>Középfokú</t>
  </si>
  <si>
    <t>Ügykez.</t>
  </si>
  <si>
    <t>Mt-s</t>
  </si>
  <si>
    <t>Végz.</t>
  </si>
  <si>
    <t>Kozma Katalin dr.</t>
  </si>
  <si>
    <t>Címz.vez.-főtan.</t>
  </si>
  <si>
    <t>vezető</t>
  </si>
  <si>
    <t>jegyző (ktt)</t>
  </si>
  <si>
    <t>Jegyzői Iroda</t>
  </si>
  <si>
    <t>Rédei Rita dr.</t>
  </si>
  <si>
    <t>aljegyző</t>
  </si>
  <si>
    <t>***</t>
  </si>
  <si>
    <t>SZ</t>
  </si>
  <si>
    <t>Bendiák István</t>
  </si>
  <si>
    <t>Mt</t>
  </si>
  <si>
    <t>Gondnokság</t>
  </si>
  <si>
    <t>II Főmunk. (17)</t>
  </si>
  <si>
    <t>K</t>
  </si>
  <si>
    <t>Csupek Andrej</t>
  </si>
  <si>
    <t>Ágó Róbert</t>
  </si>
  <si>
    <t>I Tanácsos (6)</t>
  </si>
  <si>
    <t>Informatikai és ügyiratkezelési csopoprt</t>
  </si>
  <si>
    <t>Bárkányiné Nemes Katalin</t>
  </si>
  <si>
    <t>III közsz.ügykezelő</t>
  </si>
  <si>
    <t>Ü</t>
  </si>
  <si>
    <t>Juhász Heléna</t>
  </si>
  <si>
    <t>Molnár József (inf)</t>
  </si>
  <si>
    <t>I Vez-főtan. (15)</t>
  </si>
  <si>
    <t>Tóth Éva</t>
  </si>
  <si>
    <t>Benedek Gabriella Barbara</t>
  </si>
  <si>
    <t>I Vez-főtan. (14)</t>
  </si>
  <si>
    <t>Bezzeg Enikő</t>
  </si>
  <si>
    <t>I Főtanácsos (11)</t>
  </si>
  <si>
    <t>Határozott idő vége 2019.10.31</t>
  </si>
  <si>
    <t>Bíró Ildikó Judit dr.</t>
  </si>
  <si>
    <t>I Tanácsos (7)</t>
  </si>
  <si>
    <t>I Vez-tan. (9)</t>
  </si>
  <si>
    <t>Mikó Dalma</t>
  </si>
  <si>
    <t>Nagy Noémi</t>
  </si>
  <si>
    <t>I Vez-tan</t>
  </si>
  <si>
    <t>Pifkó Tamás</t>
  </si>
  <si>
    <t>I Vez-tan. (7)</t>
  </si>
  <si>
    <t>Pintérné Tóth Edit</t>
  </si>
  <si>
    <t>I Vez-főtan. (17)</t>
  </si>
  <si>
    <t>Szikszai Anikó</t>
  </si>
  <si>
    <t>II Előadó (4)</t>
  </si>
  <si>
    <t>I Főtanácsos (13)</t>
  </si>
  <si>
    <t>ig.helyettes</t>
  </si>
  <si>
    <t>Garics Melinda</t>
  </si>
  <si>
    <t>II Főmunk. (14)</t>
  </si>
  <si>
    <t>Testületi csoport</t>
  </si>
  <si>
    <t>Gyurka Zoltánné</t>
  </si>
  <si>
    <t>Jávorszkyné Gubancsik Gréta</t>
  </si>
  <si>
    <t>I Vez-tan. (8)</t>
  </si>
  <si>
    <t>üres (dr Hetzmann)</t>
  </si>
  <si>
    <t>Birizdó Éva dr.</t>
  </si>
  <si>
    <t>Címz.főtan.(r.tan)</t>
  </si>
  <si>
    <t>Vagyonkezelő csoport</t>
  </si>
  <si>
    <t>Földháziné Majláth Ilona</t>
  </si>
  <si>
    <t>Horváthné Ambruzs Anikó</t>
  </si>
  <si>
    <t>Lakatosné Szöllõsi Andrea</t>
  </si>
  <si>
    <t>Horváth Gábor dr.</t>
  </si>
  <si>
    <t>igazgató</t>
  </si>
  <si>
    <t>Közigazgatási és Intézményirányítási Igazgatóság</t>
  </si>
  <si>
    <t>Árvai Gergely dr.</t>
  </si>
  <si>
    <t>Szekrényes Gyöngyi</t>
  </si>
  <si>
    <t>Alföldi Éva</t>
  </si>
  <si>
    <t>I Vez-főtan. (16)</t>
  </si>
  <si>
    <t>Közigazgatási Igazgatóság</t>
  </si>
  <si>
    <t>Igazgatási Csoport</t>
  </si>
  <si>
    <t>Csépányné Kovács Emese</t>
  </si>
  <si>
    <t>Csukáné Durkó Hajnalka</t>
  </si>
  <si>
    <t>Deli Bernadett</t>
  </si>
  <si>
    <t>Dérné Jakosits Ildikó</t>
  </si>
  <si>
    <t>Safranka Sándor Zsolt</t>
  </si>
  <si>
    <t>Vadász György</t>
  </si>
  <si>
    <t>Baloghné Juhász Anita</t>
  </si>
  <si>
    <t>Intézményi Ellátások Csoportja</t>
  </si>
  <si>
    <t>Erdélyiné Gáspár Katalin</t>
  </si>
  <si>
    <t>Horváth Anita</t>
  </si>
  <si>
    <t>Nagyné Szakál Mária</t>
  </si>
  <si>
    <t>Szentirmay Judit</t>
  </si>
  <si>
    <t xml:space="preserve">I Vez-tan. </t>
  </si>
  <si>
    <t xml:space="preserve">Berta Mónika </t>
  </si>
  <si>
    <t>I Főtanácsos (14)</t>
  </si>
  <si>
    <t>Szociális és Gyámügyi Csoport</t>
  </si>
  <si>
    <t>Erdeiné dr. Albert Anikó</t>
  </si>
  <si>
    <t>II Főmunk. (16)</t>
  </si>
  <si>
    <t>Molnár Eszter</t>
  </si>
  <si>
    <t>Szögedi Melinda</t>
  </si>
  <si>
    <t>Vasasné Kormos Anikó</t>
  </si>
  <si>
    <t>Csupekné Bedõ Éva</t>
  </si>
  <si>
    <t>Pénzügyi Igazgatóság</t>
  </si>
  <si>
    <t>Adócsoport</t>
  </si>
  <si>
    <t>Bodó Edit</t>
  </si>
  <si>
    <t>Fisterné Ördög Ildikó</t>
  </si>
  <si>
    <t>Fricz Andrea Zsuzsanna</t>
  </si>
  <si>
    <t>Frikk Henriett</t>
  </si>
  <si>
    <t>Gálné Kiss Beatrix</t>
  </si>
  <si>
    <t>Joóné Wachtler Zsuzsa</t>
  </si>
  <si>
    <t>I Főtanácsos (12)</t>
  </si>
  <si>
    <t>Kurcsinka Tamásné</t>
  </si>
  <si>
    <t>Mártonné Szalai Szilvia</t>
  </si>
  <si>
    <t>II Előadó (5)</t>
  </si>
  <si>
    <t>Vernyik Tamásné</t>
  </si>
  <si>
    <t>Kovács Róbert</t>
  </si>
  <si>
    <t>Nagy Gáborné</t>
  </si>
  <si>
    <t>Pintér Ágnes</t>
  </si>
  <si>
    <t>Snakóczki Andrea</t>
  </si>
  <si>
    <t>Becsaj Judit</t>
  </si>
  <si>
    <t>Költségvetési és Kincstári Csoport</t>
  </si>
  <si>
    <t>Czivinger Gáborné</t>
  </si>
  <si>
    <t>II Főelőadó (9)</t>
  </si>
  <si>
    <t>Herperger Csilla</t>
  </si>
  <si>
    <t>Jobbágyné Túry Krisztina</t>
  </si>
  <si>
    <t>Karnok Mónika</t>
  </si>
  <si>
    <t>Lukovszki Edina</t>
  </si>
  <si>
    <t>Határozott idő vége 2018.07.31</t>
  </si>
  <si>
    <t>Szabó Ildikó Ilona</t>
  </si>
  <si>
    <t>Várady Réka</t>
  </si>
  <si>
    <t>Nyíri László</t>
  </si>
  <si>
    <t>Igazgató</t>
  </si>
  <si>
    <t>Városrendészet</t>
  </si>
  <si>
    <t>Török János</t>
  </si>
  <si>
    <t>II Főmunk. (15)</t>
  </si>
  <si>
    <t>Barta János</t>
  </si>
  <si>
    <t>Mt. 6 órás</t>
  </si>
  <si>
    <t>Benedek István</t>
  </si>
  <si>
    <t>Binder László</t>
  </si>
  <si>
    <t>Fehér István</t>
  </si>
  <si>
    <t>Ferenczy Dániel</t>
  </si>
  <si>
    <t>Hatalyák Péter László</t>
  </si>
  <si>
    <t>Jarabek Anna</t>
  </si>
  <si>
    <t>Kissné Szőke Ildikó</t>
  </si>
  <si>
    <t>II Főelőadó (8)</t>
  </si>
  <si>
    <t>Kovács Krisztián</t>
  </si>
  <si>
    <t>II Főelőadó (7)</t>
  </si>
  <si>
    <t>Nádudvari Károly</t>
  </si>
  <si>
    <t>Péntek Ildikó</t>
  </si>
  <si>
    <t>Soltész Balázs</t>
  </si>
  <si>
    <t>II Előadó (2)</t>
  </si>
  <si>
    <t>Soltész Sándor</t>
  </si>
  <si>
    <t>Szoó Gyula</t>
  </si>
  <si>
    <t>Szűcsi Levente</t>
  </si>
  <si>
    <t>Tóth Árpád</t>
  </si>
  <si>
    <t>Tresó Gábor</t>
  </si>
  <si>
    <t>II Előadó (3)</t>
  </si>
  <si>
    <t>Csepreghi Zita Mária</t>
  </si>
  <si>
    <t>Városüzemeltetési Igazg</t>
  </si>
  <si>
    <t>Építéshatósági Iroda</t>
  </si>
  <si>
    <t>Dely Gábor</t>
  </si>
  <si>
    <t>I Vez-tan.</t>
  </si>
  <si>
    <t>Hasznos Mihály</t>
  </si>
  <si>
    <t>Kökény Gyula</t>
  </si>
  <si>
    <t>Németi Lia</t>
  </si>
  <si>
    <t>Tóth Csilla</t>
  </si>
  <si>
    <t>Tuza Gábor Mihályné</t>
  </si>
  <si>
    <t>Harmat Sándor László (Hársy)</t>
  </si>
  <si>
    <t>Fejlesztési és Kommunális csoport</t>
  </si>
  <si>
    <t>Juhász Katalin</t>
  </si>
  <si>
    <t>Kovalcsik József</t>
  </si>
  <si>
    <t>Majdán László (Polonkai)</t>
  </si>
  <si>
    <t>Molnár József (vüi)</t>
  </si>
  <si>
    <t>Németi László</t>
  </si>
  <si>
    <t>Simon Gábor (Szépvölgyi)</t>
  </si>
  <si>
    <t>Szemes Paula dr.</t>
  </si>
  <si>
    <t>Szilágyi Attila</t>
  </si>
  <si>
    <t>Vojtek Nikoletta</t>
  </si>
  <si>
    <t>Boros Vince István</t>
  </si>
  <si>
    <t>II Főmunkatárs (17)</t>
  </si>
  <si>
    <t>Deák Éva</t>
  </si>
  <si>
    <t>Deme József</t>
  </si>
  <si>
    <t>Nékám Nelli Krisztina</t>
  </si>
  <si>
    <t>Baksáné Berecz Katalin</t>
  </si>
  <si>
    <t>rehab</t>
  </si>
  <si>
    <t>Erdei József (6 órás)</t>
  </si>
  <si>
    <t>Kiss Gyuláné (8 órás)</t>
  </si>
  <si>
    <t>Kovácsné Tokár Ágnes</t>
  </si>
  <si>
    <t>Matiny Jánosné</t>
  </si>
  <si>
    <t>Pénzügy</t>
  </si>
  <si>
    <t>Rehabos  /hó</t>
  </si>
  <si>
    <t>Rehabos  /év</t>
  </si>
  <si>
    <t>Adóügyi érdekeltségi rendszer</t>
  </si>
  <si>
    <t>Az ÖNKORMÁNYZATOT MEGILLETŐ 2019. ÉVI</t>
  </si>
  <si>
    <t>Oroszi Attila László</t>
  </si>
  <si>
    <t>Üres (Lakatos Rozália dr.)</t>
  </si>
  <si>
    <t>Üres álláshely (aljegyző hely.)</t>
  </si>
  <si>
    <t>Szerdahelyi Ákos</t>
  </si>
  <si>
    <t>Nagy Judit</t>
  </si>
  <si>
    <t>Imre Éva</t>
  </si>
  <si>
    <t>Bunkóczy Judit</t>
  </si>
  <si>
    <t>Gurúz Mária</t>
  </si>
  <si>
    <t>Lakatos Georgina</t>
  </si>
  <si>
    <t>Valiskó Janka</t>
  </si>
  <si>
    <t>Dovrtel Anita</t>
  </si>
  <si>
    <t>Üres (ifj. Kása János)</t>
  </si>
  <si>
    <t>Bondor Györgyi</t>
  </si>
  <si>
    <t>Szopkó Csapó Endre László</t>
  </si>
  <si>
    <t>Gáber János</t>
  </si>
  <si>
    <t>Gonda István</t>
  </si>
  <si>
    <t>Pongrácz József</t>
  </si>
  <si>
    <t>Turnai János</t>
  </si>
  <si>
    <t>Túry Tamás</t>
  </si>
  <si>
    <t>Varga Zsolt</t>
  </si>
  <si>
    <t>részm</t>
  </si>
  <si>
    <t>Tóth Bernadett</t>
  </si>
  <si>
    <t>Juhász Marianna</t>
  </si>
  <si>
    <t>Veresné Kocsis Rozália Natália</t>
  </si>
  <si>
    <t>Takács Tímea</t>
  </si>
  <si>
    <t>I Tanácsos (8)</t>
  </si>
  <si>
    <t>Adócímkézés fejlesztési célú (Ipari Parkba vezető kerékpárút, járda)</t>
  </si>
  <si>
    <t>Tanácsos</t>
  </si>
  <si>
    <t>I Vez.-Tan. (9)</t>
  </si>
  <si>
    <t>Kiss Ágnes</t>
  </si>
  <si>
    <t>I Vez-főtan. (18)</t>
  </si>
  <si>
    <t>II Főmunkatárs (15)</t>
  </si>
  <si>
    <t>II Előadó (6)</t>
  </si>
  <si>
    <t>I Vez-tan. (11)</t>
  </si>
  <si>
    <t>Sárándi Magdolna</t>
  </si>
  <si>
    <t>Közig</t>
  </si>
  <si>
    <t>Teljesítés</t>
  </si>
  <si>
    <t>K 11018 Illetm. kieg.</t>
  </si>
  <si>
    <t xml:space="preserve">Illetmény alap </t>
  </si>
  <si>
    <t>K11001 Alap-illetmény köztisztviselők</t>
  </si>
  <si>
    <t>SZH</t>
  </si>
  <si>
    <t>Ivóvíz házi bekötések kiépítése a KEHOP projekthez (használati díj)</t>
  </si>
  <si>
    <t>Házi bekötések cseréje 30 db (használati díj)</t>
  </si>
  <si>
    <t>Volt laktanya területén ivóvíz körvezeték kiépítése (használati díj)</t>
  </si>
  <si>
    <t>Új tűzoltó laktanya ivóvíz bekötővezeték (2018. évi használati díj)</t>
  </si>
  <si>
    <t>Jókai utca ivóvíz vezeték felújítás 3. szakasz (2018. évi használati díj )</t>
  </si>
  <si>
    <t>Jókai utca ivóvíz vezeték felújítás 4. szakasz (2018. évi használati díj )</t>
  </si>
  <si>
    <t>Közvilágítás fejlesztés Jószerencsét u. I. ütem (2018)</t>
  </si>
  <si>
    <t>Felsőfokú végzettségu kisgyermeknevelok, szaktanácsadók bértámogatása</t>
  </si>
  <si>
    <t>2.m.III.6.a (1)</t>
  </si>
  <si>
    <t>2.m.III.6.a (2)</t>
  </si>
  <si>
    <t>2.m.III.6.b</t>
  </si>
  <si>
    <t>2.m.III.5.aa)</t>
  </si>
  <si>
    <t>2.m.III.5.ab)</t>
  </si>
  <si>
    <t>2.m.III.3.c (1)</t>
  </si>
  <si>
    <t>2.m.III.3.l (1)</t>
  </si>
  <si>
    <t>2.m.III.3.l (2)</t>
  </si>
  <si>
    <t>2.m.III.3.ma (1)</t>
  </si>
  <si>
    <t>2.m.III.3.ma (2)</t>
  </si>
  <si>
    <t>2.m.III.3.mb (1)</t>
  </si>
  <si>
    <t>2.m.III.3.mb (2)</t>
  </si>
  <si>
    <t>- ebből: utcai szociális munka támogatása</t>
  </si>
  <si>
    <t>Gyöngyösi Diáksport Egyesület</t>
  </si>
  <si>
    <t>Gyöngyösi Atlétikai Klub (2018)</t>
  </si>
  <si>
    <t>Új épület 2. emelet légkondicionálása</t>
  </si>
  <si>
    <t>Önkormányzati területek tisztántartása</t>
  </si>
  <si>
    <t>Volt laktanya területén szennyvízelvezető hálózat  rekonstrukció - I. ütem (használati díj)</t>
  </si>
  <si>
    <t>Zsellérköz 1/B ütem út- és járdaépítés, csapadékvíz (fejl.hitel)</t>
  </si>
  <si>
    <t>Dél-Kálvária lakótelepen útépítés I. ütem (fejl.hitel)</t>
  </si>
  <si>
    <t>Dél-Kálvária lakótelepen útépítés II. ütem (fejl.hitel)</t>
  </si>
  <si>
    <t>Országút u. járda áthelyezés (Jeruzsálem Úti Bölcsőde TOP-os projekt)</t>
  </si>
  <si>
    <t>Országút u. járda áthelyezés kapcsán magas feszültségű kábel kiváltás (Jeruzsálem Úti Bölcsőde TOP-os projekt)</t>
  </si>
  <si>
    <t>Utcabútorok beszerzése az 5. körzetbe (2018)</t>
  </si>
  <si>
    <t>Fő téri nyilvános illemhely ajtók cseréje</t>
  </si>
  <si>
    <t>Útfelújítás Harmadosztály (fejl.hitel)</t>
  </si>
  <si>
    <t>Útfelújítás Üdülősor utca (fejl.hitel)</t>
  </si>
  <si>
    <t>Útfelújítás Felsőhíd utca (2018)</t>
  </si>
  <si>
    <t>Padlábak beszerzése a Kinizsi térre (2018)</t>
  </si>
  <si>
    <t>Fecske úti óvoda elkerülő folyosó építése</t>
  </si>
  <si>
    <t>Dobó Úti Tagóvoda és Bölcsőde
tetőszigetelés felújítása</t>
  </si>
  <si>
    <t>Vachott Sándor Város Könyvtár főbejárat felújítása (2018)</t>
  </si>
  <si>
    <t>c) Levegő tisztaság védelem</t>
  </si>
  <si>
    <t>Bűzmérés</t>
  </si>
  <si>
    <t>d) Vizek védelme, szennyvízelvezetés</t>
  </si>
  <si>
    <t>e) Környezetvédelmi oktatás</t>
  </si>
  <si>
    <t>Fejlesztési keret Hiesz György</t>
  </si>
  <si>
    <t>Vasutas u. övárok építése (fejl.hitel)</t>
  </si>
  <si>
    <t>DK-i városrész csapadékvíz elvezetés kiépítése II. ütem (fejl.hitel)</t>
  </si>
  <si>
    <t>DK-i városrész csapadékvíz elvezetés kiépítése III. ütem (fejl.hitel)</t>
  </si>
  <si>
    <t>DK-i városrész csapadékvíz elvezetés kiépítése IV. ütem (fejl.hitel)</t>
  </si>
  <si>
    <t>Magyar Természettudományi Múzeum hozzájárulás</t>
  </si>
  <si>
    <t>Fecske úti óvoda felújítás (2018)</t>
  </si>
  <si>
    <t>Területrendezések</t>
  </si>
  <si>
    <t>Fejlesztési hitelhez kapcsolódó kiadások (2018)</t>
  </si>
  <si>
    <t>Út- és járdafelújítási keret (2018) VG Zrt.</t>
  </si>
  <si>
    <t>Ivókút létesítése az Iskola utca pálya mellett (Kovács Z. ) 2018</t>
  </si>
  <si>
    <t>Automata parkolóőr beszerzése (Hiesz Gy.) 2018</t>
  </si>
  <si>
    <t>Szurdokpart úton szennyvíz vezeték kiépítése  (használati díj) 2018</t>
  </si>
  <si>
    <t>Kitüntetésekhez kapcsolódó személyi juttatások</t>
  </si>
  <si>
    <t>Gyöngyös-Mátra Turisztikai Deszt. általános támogatás (2018. évi IFA 30%-a)</t>
  </si>
  <si>
    <t>Kitüntetésekhez kapcsolódó járulékok</t>
  </si>
  <si>
    <t>- ebből: hajléktalanok gondozóháza</t>
  </si>
  <si>
    <t>Lakáscélú beruházási kiadások (vásárlás, alacsony komfortfokozatú lakások bérleti díja)</t>
  </si>
  <si>
    <t>KÖFOP-1.2.1-VEKOP-16 ASP rendszer bevezetése</t>
  </si>
  <si>
    <t>TOP-5.2.1 A társadalmi együttműködés erősítését szolgáló komplex program</t>
  </si>
  <si>
    <t>Cikluszáró kiadvány dologi kiadásai</t>
  </si>
  <si>
    <t>Adócímkézés fejlesztési célú (Esze Tamás úti garázssor csapadékvíz elvezetése)</t>
  </si>
  <si>
    <t>Adócímkézés működési célú (oktatási és pályaválasztási célra)</t>
  </si>
  <si>
    <t>Adócímkézés fejlesztési célú (Szurdokpart útról nyíló névtelen út útburkolat felújítás, közvilágítás kiépítés)</t>
  </si>
  <si>
    <t>EU támogatás 2019</t>
  </si>
  <si>
    <t>WIFI karbantartás és a kapcsolódó internet előfizetés (WIFI4EU pályázat)</t>
  </si>
  <si>
    <t>Ingyenes WIFI pontok kialakítása (WIFI4EU pályázat)</t>
  </si>
  <si>
    <t>Maradvány (pénzforgalmi) igénybevétele</t>
  </si>
  <si>
    <t>Maradvány (pénzforgalm nélküli - KEHOP, TOP) igénybevétele</t>
  </si>
  <si>
    <t xml:space="preserve">* Az adatok lakosságszámarányosan 752 fő állandó lakost figyelembe véve kerültek kiszámításra (Gyöngyös lakosságszáma 29.465 fő). 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</si>
  <si>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</si>
  <si>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</si>
  <si>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</si>
  <si>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</si>
  <si>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</si>
  <si>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</si>
  <si>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</si>
  <si>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</si>
  <si>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</si>
  <si>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</si>
  <si>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</si>
  <si>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</si>
  <si>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</si>
  <si>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</si>
  <si>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</si>
  <si>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</si>
  <si>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</si>
  <si>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</si>
  <si>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</si>
  <si>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</si>
  <si>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</si>
  <si>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</si>
  <si>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</si>
  <si>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</si>
  <si>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</si>
  <si>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</si>
  <si>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</si>
  <si>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</si>
  <si>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</si>
  <si>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</si>
  <si>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</si>
  <si>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</si>
  <si>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</si>
  <si>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</si>
  <si>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</si>
  <si>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</si>
  <si>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</si>
  <si>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</si>
  <si>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</si>
  <si>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</si>
  <si>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</si>
  <si>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</si>
  <si>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</si>
  <si>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</si>
  <si>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</si>
  <si>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</si>
  <si>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</si>
  <si>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</si>
  <si>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</si>
  <si>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</si>
  <si>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</si>
  <si>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</si>
  <si>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</si>
  <si>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</si>
  <si>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</si>
  <si>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</si>
  <si>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</si>
  <si>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</si>
  <si>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</si>
  <si>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>4. Vachott Sándor Városi Könyvtár</t>
  </si>
  <si>
    <t>Adócímkézés fejlesztési célú (Ipari Parkba vezető kerékpárút, járda) 2018</t>
  </si>
  <si>
    <t>Sportcsarnok klimatizálás önerő (372/2018. (IX.27. hat.)</t>
  </si>
  <si>
    <t>Finanszírozási bevételek összesen (10+...+16)</t>
  </si>
  <si>
    <t>Bevételek összesen (8+17)</t>
  </si>
  <si>
    <t>TOP-1.-2.-1-15-Kulturális és aktív turizmus projektből megtérülő előleg</t>
  </si>
  <si>
    <t>Biztosítási díjak és önrész</t>
  </si>
  <si>
    <t>Téli rezsicsökkentéssel kapcsolatos kiadások</t>
  </si>
  <si>
    <t>Mátrai út Dózsa Gy. és Erzsébet királyné utca közötti ivóvíz gerincvezeték rekonstrukció (használati díj)</t>
  </si>
  <si>
    <t>2018. évi normatíva visszafizetés megtérítése (Többcélú Társulás)</t>
  </si>
  <si>
    <t>Polgárőrségek támogatása</t>
  </si>
  <si>
    <t>Rendőrségi pihenő fűtéskorszerűsítése Mátrafüreden II. ütem</t>
  </si>
  <si>
    <t>Zúzalék terítése a Szegfű és Tüzér u. között (Dr. Végh A.) 2018</t>
  </si>
  <si>
    <t>Muzsikál az Erdő Alapítvány</t>
  </si>
  <si>
    <t>Összevont Labdajáték Olimpia Gyöngyösön</t>
  </si>
  <si>
    <t>Bemelegítő csarnokhoz földgázvezeték kiépítése, kábel kiváltás</t>
  </si>
  <si>
    <t>Fejlesztési keret (képviselők részére)</t>
  </si>
  <si>
    <t>Gépjármű vásárlás Többcélú Társulás részére</t>
  </si>
  <si>
    <t>Területrendezések Pálosvörösmarti út</t>
  </si>
  <si>
    <t>Barátok Temploma templomtorony felújítás</t>
  </si>
  <si>
    <t>Lévay Petra parasportoló támogatása</t>
  </si>
  <si>
    <t>Állatvédelmi feladatok</t>
  </si>
  <si>
    <t>HPV vírus elleni védőoltás</t>
  </si>
  <si>
    <t>Mátrai szennyvízhálózat szakaszok felújítása pályázati önerő</t>
  </si>
  <si>
    <t>Ivóvíz hálózat rekonstrukció pályázati önerő</t>
  </si>
  <si>
    <t xml:space="preserve">2019. évi MÓDOSÍTOTT előirányzat </t>
  </si>
  <si>
    <t>Kábítószerügyi Egyeztető Fórum működési támogatása</t>
  </si>
  <si>
    <t>Intézmények GDPR feladatai</t>
  </si>
  <si>
    <t>I. számú felnőtt háziorvosi körzet támogatása</t>
  </si>
  <si>
    <t>2019. évi hosszútávú közmunkaprogram (önerő)</t>
  </si>
  <si>
    <t>Gyöngyösi Városszépítő- és Védő Egyesület</t>
  </si>
  <si>
    <t>Ebből: - Bölcsődék és óvodák sporttevékenységének támogatása</t>
  </si>
  <si>
    <t>Számítógépek beszerzése új képviselők részére</t>
  </si>
  <si>
    <t>Európai Uniós projektek többlet kiadása</t>
  </si>
  <si>
    <t>f) Egyéb környezetvédelmet segítő tevékenység</t>
  </si>
  <si>
    <t>Ingatlan értékesítés bevétele</t>
  </si>
  <si>
    <t>Kerítés áthelyezés a Jeruzsálem Úti Bölcsődénél a TOP-os projekt kapcsán (2018)</t>
  </si>
  <si>
    <t>2019. évi EREDETI előirányzat</t>
  </si>
  <si>
    <t>Célzott prevenciós programok szenvedélybetegség megelőzése érdekében EFOP-1.8.7-16</t>
  </si>
  <si>
    <t>Térfigyelő kamerák fejlesztése</t>
  </si>
  <si>
    <t>2019. évi MÓDOSÍTOTT előirányzat</t>
  </si>
  <si>
    <t>2019. évi eredeti előirányzat</t>
  </si>
  <si>
    <t>2019. évi módosított előirányzat</t>
  </si>
  <si>
    <t>Gyöngyösi Kulturális Nonprofit Kft. (3/C mell. 5.)</t>
  </si>
  <si>
    <t>Inert hulladék ledarálása és elszállítása</t>
  </si>
  <si>
    <t>2019. évi EREDETIT előirányzat</t>
  </si>
  <si>
    <t>EFOP-1.8.7-16-2017-00011 Célzott prevenciós programok a szenvedélybetegségek megelőzése érdekében</t>
  </si>
  <si>
    <t>TÖOSZ hozzájárulás visszatérítése</t>
  </si>
  <si>
    <t xml:space="preserve">EFOP-1.8.7-16-2017-00011 Célzott prevenciós programok a szenvedélybetegségek megelőzése érdekében                   </t>
  </si>
  <si>
    <t>Közfoglalkoztatás dologi kiadásai</t>
  </si>
  <si>
    <t>Fejlesztési keret 1. körzet (Faragó Tamás)</t>
  </si>
  <si>
    <t>Fejlesztési keret 3. körzet (Tóth Szabolcs)</t>
  </si>
  <si>
    <t>Fejlesztési keret 4. körzet (Dr. Ördög István )</t>
  </si>
  <si>
    <t>Fejlesztési keret 2. körzet (Kévés Tamás)</t>
  </si>
  <si>
    <t>Fejlesztési keret 6. körzet (Ferenczy Tamás)</t>
  </si>
  <si>
    <t>Fejlesztési keret 7. körzet (Besze Andrea)</t>
  </si>
  <si>
    <t>Fejlesztési keret 10. körzet (Kovács Zoltán)</t>
  </si>
  <si>
    <t>Fejlesztési keret 8. körzet (Dr. Szén Gabriella)</t>
  </si>
  <si>
    <t>Fejlesztési keret 9. körzet (Dr. Végh Attila)</t>
  </si>
  <si>
    <t>Közlekedéstanulmány 24-es főút (2018)</t>
  </si>
  <si>
    <t>Kameracsere a Sástói Turisztikai Központban (villámkár)</t>
  </si>
  <si>
    <t>Használati díj maradvány</t>
  </si>
  <si>
    <t>Pátzay János Zenei Alapítvány (2018)</t>
  </si>
  <si>
    <t>Polgármesteri keret terhére nyújtott alapítványi támogatások</t>
  </si>
  <si>
    <t>Alpolgármesteri keret terhére nyújtott alapítványi támogatások</t>
  </si>
  <si>
    <t>Képviselői keret terhére nyújtott alapítványi támogatások</t>
  </si>
  <si>
    <t xml:space="preserve">Országos Mentőszolgálat Alapítvány </t>
  </si>
  <si>
    <t>Esélyegyenlőségi Cselekvési Terv megvalósítása előirányzat terhére nyújtott alapítványi támogatások</t>
  </si>
  <si>
    <t>OKB keret terhére oktatási, nevelési és kulturális feladatokhoz nyújtott alapítványi támogatások</t>
  </si>
  <si>
    <t>ESZLB keret terhére egészségügyi és szociális feladatokhoz nyújtott alapítványi támogatások</t>
  </si>
  <si>
    <t>IISB keret terhére sport feladatokhoz nyújtott alapítványi támogatások</t>
  </si>
  <si>
    <t>Vis maior károk elhárítása</t>
  </si>
  <si>
    <t>Törzstőke befizetés orvosi ügyeletet biztosító új gazdasági társaságba</t>
  </si>
  <si>
    <t>Tour de Hongrie verseny támogatása</t>
  </si>
  <si>
    <t xml:space="preserve">Közérdekű felajánlások a Tour de Hongrie-ra </t>
  </si>
  <si>
    <t>Mátra Média Kulturális Egyesület</t>
  </si>
  <si>
    <t>Veszteségrendezés Várostérség Fejlesztő Kft.</t>
  </si>
  <si>
    <t>Bérkompenzáció támogatása</t>
  </si>
  <si>
    <t>Szociális ágazati összevont pótlék támogatása</t>
  </si>
  <si>
    <t>Könyvtári érdekeltségnövelő támogatás</t>
  </si>
  <si>
    <t>Kulturális illetménypótlék támogatása</t>
  </si>
  <si>
    <t>MVH területalapú támogatás</t>
  </si>
  <si>
    <t>BURSA elszámolás</t>
  </si>
  <si>
    <t>Utcai szociális munka támogatása</t>
  </si>
  <si>
    <t>2018. évi autómentes nap utólagos támogatása</t>
  </si>
  <si>
    <t>Gáz-, Zsellérköz csatorna csatlakozási dij</t>
  </si>
  <si>
    <t>Mentesítési munkák az Ipari Parkban</t>
  </si>
  <si>
    <t>Társulási koordinátor és pü.ügyintéző személyi juttatás megtérítése (Ny-Hevesi Reg. Hull.gazd. Önk. Társulás)</t>
  </si>
  <si>
    <t>Eredményjelző beszerzése (2018. évi maradv.)</t>
  </si>
  <si>
    <t>Vak Bottyán Díjugrató verseny támogatása</t>
  </si>
  <si>
    <t xml:space="preserve">Hm-i Diák- és Szabadidősport Egyesület </t>
  </si>
  <si>
    <t>Vidróczki Alapítvány támogatása</t>
  </si>
  <si>
    <t>Ördögszekér Alapítvány támogatása</t>
  </si>
  <si>
    <t>MOZAIK Alapítvány támogatása</t>
  </si>
  <si>
    <t>Meseházikó Alapítvány támogatása</t>
  </si>
  <si>
    <t>Cantus Corvinus Alapítvány támogatása</t>
  </si>
  <si>
    <t>Pro Musica Alapítvány támogatása</t>
  </si>
  <si>
    <t>Musica Mansueta Alapítvány támogatása</t>
  </si>
  <si>
    <t>Hálózat bővítés az új tűzoltó laktanya kapcsán</t>
  </si>
  <si>
    <t>Energiamegtakarítási feladatok végrehajtása</t>
  </si>
  <si>
    <t>Fejlesztési keret 5. körzet (Percze László)</t>
  </si>
  <si>
    <t>Vízhez szoktatás támogatása nem önk. fenntart. ktgvetési intézményeknél</t>
  </si>
  <si>
    <t>Parkoló bővítés a Visonta úton az Idősek Klubja előtt</t>
  </si>
  <si>
    <t>Kisértékű gép, berendezés</t>
  </si>
  <si>
    <t>Közlekedési-, útirányjelző- és utcanév táblák kihelyezése</t>
  </si>
  <si>
    <t>Gyeprácsos parkoló kialakítása a Hattyú téren</t>
  </si>
  <si>
    <t>Járdafelújítás a Szurdokpart úton</t>
  </si>
  <si>
    <t>Esze Tamás úti sportpálya kerítés</t>
  </si>
  <si>
    <t>Közfoglalkoztatás keretében vásárolt eszközök</t>
  </si>
  <si>
    <t>Közszolgáltatási Csoport eszközbeszerzései</t>
  </si>
  <si>
    <t>Felújítási keret 8. körzet (Dr. Szén Gabriella)</t>
  </si>
  <si>
    <t>Gyöngyösi Amatőr Színjátszásért Közhasznú Egyesület támogatása</t>
  </si>
  <si>
    <t xml:space="preserve">Kossuth szobor talapzat felújítása a Könyves Kálmán téren </t>
  </si>
  <si>
    <t>Képviselői laptopok beruházásai</t>
  </si>
  <si>
    <t>Mátrai létesítményekbe eszközök vásárlása</t>
  </si>
  <si>
    <t>Nappali melegedő hosszabított nyitvatartásának tám.</t>
  </si>
  <si>
    <t>2017.normatíva elsz miatt visszautalás</t>
  </si>
  <si>
    <t>Utcai szociális munkához gépjármű beszerzés támogatása</t>
  </si>
  <si>
    <t>Utcai szociális munka kiegészítő támogatás</t>
  </si>
  <si>
    <t>Rezsicsökkentés miatt támogatás / Főgáz</t>
  </si>
  <si>
    <t>EFOP 2.4.3.-18 miatt visszafizetés</t>
  </si>
  <si>
    <t>Fejlesztési keret JOBBIK Kévés Tamás (2018) - Zsellérköz tereprendezés</t>
  </si>
  <si>
    <t>Kitüntetés (Év Utánpótlás Csapata)</t>
  </si>
  <si>
    <t>Társulási koordinátor és pü.ügyintéző személyi juttatás megtérítése (Többcélú Társulás)</t>
  </si>
  <si>
    <t>Helyi védelem alá helyezett értékek fenntartása, homlokzat-felújítási alap és műemléki védettségű  ingatlanok támogatása</t>
  </si>
  <si>
    <t>Környezetvédelmi alap terhére nyújtott támogatások</t>
  </si>
  <si>
    <t>Állatvédelmi-ivartalanítási programok támogatása</t>
  </si>
  <si>
    <t>ÁHT-n belüli megelőlegezés</t>
  </si>
  <si>
    <t>Minimálbér és garantált bérminimum emeléséhez kapcsolódó támogatás</t>
  </si>
  <si>
    <t>2.m.II.1.</t>
  </si>
  <si>
    <t>Közvilágítási lámpatest csere Olimpia és Iskola úton</t>
  </si>
  <si>
    <t>Köztéri ivókút beszerzés</t>
  </si>
  <si>
    <t>Visonta úti óvoda, bölcsőde fáinak faápolása</t>
  </si>
  <si>
    <t>Új Nap Egyesület (fejl.keret terhére nyújtott támogatás)</t>
  </si>
  <si>
    <t>Képviselői keret terhére nyújtott támogatások</t>
  </si>
  <si>
    <t>Osztalékból származó bevétel (Terra-Vita, NHSZ, GYIP, Telekom)</t>
  </si>
  <si>
    <t>Átmeneti finanszírozás Új Nap Egyesület</t>
  </si>
  <si>
    <t>Új Nap Egyesület átmeneti finanszírozás visszafizetése</t>
  </si>
  <si>
    <t>GYKKT - gépjármű beszerzés támogatás, egyéb fejlesztés</t>
  </si>
  <si>
    <t>Térfigyelő kamerarendszer fejlesztése</t>
  </si>
  <si>
    <t>Károly Róbert Középiskola homlokzat felújítás</t>
  </si>
  <si>
    <t>MMSZSZ hozzájárulása Károly Róbert Középiskola felújításához</t>
  </si>
  <si>
    <t>Deák Ferenc utcai szennyvízakna fedlapok korszerűsítése</t>
  </si>
  <si>
    <t>Borostyán utca aszfaltozása</t>
  </si>
  <si>
    <t>Eszköz vásárlás Orvosi Ügyelettől</t>
  </si>
  <si>
    <t>Nyári diákmunka támogatása</t>
  </si>
  <si>
    <t>Jelzőlámpás forgalom-irányítás kialakítás</t>
  </si>
  <si>
    <t>Sportfejlesztési Koncepcióból megvalósított beruházás</t>
  </si>
  <si>
    <t>Intézményfelújítási keretből megvalósított beruházás</t>
  </si>
  <si>
    <t>Szurdokpart úton szennyvíz átemelő létes. csatlakozási díj</t>
  </si>
  <si>
    <t>NEAK-támogatás</t>
  </si>
  <si>
    <t>Átmeneti finanszírozás Mátrai Hegyközség Kft.</t>
  </si>
  <si>
    <t>Iglói utca aszfaltozása</t>
  </si>
  <si>
    <t>Csárda utca csapadékvíz-csatorna és útburkolat felújítás</t>
  </si>
  <si>
    <t>Terület vásárlások (GYIP)</t>
  </si>
  <si>
    <t>Mátrai Hegyközségek Nonprofit Kft. finanszírozás visszafizetése</t>
  </si>
  <si>
    <t>GYIP támogatás (Giant telek vételár kedvezmény)</t>
  </si>
  <si>
    <t xml:space="preserve">Szerződés szerinti összeg </t>
  </si>
  <si>
    <t>Köt.váll. éve</t>
  </si>
  <si>
    <t>Éves fizetési kötelezettség</t>
  </si>
  <si>
    <t>I. Hitelek</t>
  </si>
  <si>
    <t>Fejlesztési hitel (infrastrukturális fejlesztések)</t>
  </si>
  <si>
    <t>2018.</t>
  </si>
  <si>
    <t>Fejlesztési hitel közvilágítás átalakítására</t>
  </si>
  <si>
    <t>Felhalmozási hitel összesen</t>
  </si>
  <si>
    <t>II. Új hitelfelvétel</t>
  </si>
  <si>
    <t xml:space="preserve">Európai uniós projektekhez kapcsolódó hitel </t>
  </si>
  <si>
    <t>2019.</t>
  </si>
  <si>
    <t>III. Lízingkötelezettségek, részletfizetések, egyéb több éves kötelezettségvállalás</t>
  </si>
  <si>
    <t xml:space="preserve">Üzletrész vásárlás (Városi Sportcsarnok) </t>
  </si>
  <si>
    <t>2006.</t>
  </si>
  <si>
    <t>Üzletrész vásárlás (Strandfürdő)</t>
  </si>
  <si>
    <t>2007.</t>
  </si>
  <si>
    <t>Kötelezettségvállalások összesen</t>
  </si>
  <si>
    <t xml:space="preserve">KÖTELEZETTSÉGVÁLLALÁSOK MINDÖSSZESEN </t>
  </si>
  <si>
    <t>A TOP-os hitelek vélelmezett lehívási időpontja 2019. október 1.</t>
  </si>
  <si>
    <t>Lőtérfelújítás támogatása BMSK</t>
  </si>
  <si>
    <t>Lőtérfelújítás Kócsag u.</t>
  </si>
  <si>
    <t>2019. évi várható teljesítés</t>
  </si>
  <si>
    <t>A támogatás kedvezményezettje</t>
  </si>
  <si>
    <t>Tétel-szám</t>
  </si>
  <si>
    <t>Mentesség</t>
  </si>
  <si>
    <t>Közvetett támogatás összege (Ft)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</si>
  <si>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</si>
  <si>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</si>
  <si>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</si>
  <si>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</si>
  <si>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</si>
  <si>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</si>
  <si>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</si>
  <si>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</si>
  <si>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</si>
  <si>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</si>
  <si>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Lakáshoz jutók helyi támogatása (vissza nem térítendő rész).</t>
  </si>
  <si>
    <t>helyi támogatás</t>
  </si>
  <si>
    <t>Óvodapedagógusok elismert létszáma</t>
  </si>
  <si>
    <t>2.m.II.1. (1)</t>
  </si>
  <si>
    <t>Alapfokú végzettségű pedagógus II. kategóriába sorolt óvodapedagógusok kiegészítő támogatása  (2019. január 1-ig megszerzett minősítések után)</t>
  </si>
  <si>
    <t>Alapfokú végzettségű mesterpedagógus kategóriába sorolt óvodapedagógusok kiegészítő támogatása  (2019. január 1-ig megszerzett minősítések után)</t>
  </si>
  <si>
    <t>Alapfokozatú végzettségű pedagógus II. kategóriába sorolt óvodapedagógusok kiegészítő támogatása, akik a minősítést 2020. január 1-jei átsorolássalszerezték meg</t>
  </si>
  <si>
    <t>2.m.II.4.b (1)</t>
  </si>
  <si>
    <t>Demens személyek nappali intézményi ellátása</t>
  </si>
  <si>
    <t>2.m.III.3.g (5)</t>
  </si>
  <si>
    <t>Művelődési Ház tetőhelyreállítás és villámvédelem</t>
  </si>
  <si>
    <t>Átmeneti finanszírozás Gyöngyösi Kulturális Nonprofit Kft.</t>
  </si>
  <si>
    <t>Átmeneti finanszírozás Gyöngyösi Úszó Alapítvány</t>
  </si>
  <si>
    <t xml:space="preserve">Átmeneti finanszírozás Meseházikó Alapítvány </t>
  </si>
  <si>
    <t>Átmeneti finanszírozás Játékszín</t>
  </si>
  <si>
    <t>Gyöngyösi Kulturális Nonprofit Kft. átmeneti finanszírozás visszafizetése</t>
  </si>
  <si>
    <t>Gyöngyösi Úszó Alapítvány átmeneti finanszírozás visszafizetése</t>
  </si>
  <si>
    <t>Gyöngyösi Amatőr Színjátszásért Közhasznú Egyesület átmeneti finanszírozás visszafizetése</t>
  </si>
  <si>
    <t>Meseházikó Alapítvány a Gyermekszínjátszásért átmeneti finanszírozás visszafizetése</t>
  </si>
  <si>
    <t>Versenyzongora Pátzay János Katolikus Zeneiskola részére</t>
  </si>
  <si>
    <t>Kilátó út felújítása</t>
  </si>
  <si>
    <t>Turista út felújítása</t>
  </si>
  <si>
    <t>Ipari Parkba vezető kerékpárút tervezése (2019)</t>
  </si>
  <si>
    <t>Önkormányzati tulajdonú ingatlanok bontása (410/2019. (XI.28.) önk.hat.</t>
  </si>
  <si>
    <t>Tagi kölcsön a Kulturális Nonprofit Kft. részére</t>
  </si>
  <si>
    <t>Csapadékvíz elvezetés Bartók Béla úton</t>
  </si>
  <si>
    <t>Mf.Ifjúsági táborhoz vezető út aszfaltozása</t>
  </si>
  <si>
    <t>Gyeprácsos parkoló építés Hadnagy utcában</t>
  </si>
  <si>
    <t>Szabadság úton járda aszfaltozása</t>
  </si>
  <si>
    <t>Platán úti tagóvodában hálózatbővítés</t>
  </si>
  <si>
    <t>Fecske-Aranysas úti fitness park</t>
  </si>
  <si>
    <t>Padlábak beszerzése a Kinizsi térre</t>
  </si>
  <si>
    <t>Intézményi játszóeszközök cseréje</t>
  </si>
  <si>
    <t>Mátrafüredi üdülő gázkazán csere</t>
  </si>
  <si>
    <t>Diósmalom úti orvosi rendelő gázkazán csere</t>
  </si>
  <si>
    <t>Céges telefonok vásárlása</t>
  </si>
  <si>
    <t>Aranysas úti ivóvíz rekonstrukció (pályázati önerő)</t>
  </si>
  <si>
    <t>Puskin út járdafelújítás</t>
  </si>
  <si>
    <t>Visonta út járdafelújítás</t>
  </si>
  <si>
    <t>Papföldi út felújítása</t>
  </si>
  <si>
    <t>Fecske-Aranysas úti fitness eszközök száll. ktg</t>
  </si>
  <si>
    <t>Helyi közlekedés támogatása</t>
  </si>
  <si>
    <t>Jó adatszolgáltató pályázat</t>
  </si>
  <si>
    <t>Szilárdhulladék Rekultiváló Társulás megszűnése miatt pénzkészlet átvétel</t>
  </si>
  <si>
    <t>TOP-7.1.1-16-H-038-7 Kulturális fejlesztés (MMK)</t>
  </si>
  <si>
    <t>Likvid (folyószámla) hitel igénybevétel</t>
  </si>
  <si>
    <t>Fortuna Egyesület tám. / Fejl.keret  Faragó T.</t>
  </si>
  <si>
    <t>Meseházikó Al. / Fejl.keret  Szén G.</t>
  </si>
  <si>
    <t>Csiszár Vivien VB / Fejl.keret Hiesz Gy.</t>
  </si>
  <si>
    <t>1848/49. forradalom / Fejl.keret Hiesz Gy.</t>
  </si>
  <si>
    <t>Zsirka Sz. Birkózó VB / Fejl.keret Hiesz Gy.</t>
  </si>
  <si>
    <t>Mátra Média E. / Fejl.keret Hiesz Gy.</t>
  </si>
  <si>
    <t>Fejl.keret Kévés Tamás</t>
  </si>
  <si>
    <t>Fejl.keret Ferenczy</t>
  </si>
  <si>
    <t>Autóbusz utasvárok felújítása</t>
  </si>
  <si>
    <t>Képviselői keret, Polgármesteri, alpolgármesteri keret</t>
  </si>
  <si>
    <t>HPV elleni védőoltás</t>
  </si>
  <si>
    <t>TOP-7.1.1-16 Kulturális fejlesztés (MMK)</t>
  </si>
  <si>
    <t>Könyvtár érdekeltségnövelő támogatás</t>
  </si>
  <si>
    <t>Likvid hitel törlesztés</t>
  </si>
  <si>
    <t>Finanszírozási kiadások összesen (12+...+17)</t>
  </si>
  <si>
    <t>Likvid (folyószámla) hitel törlesztés</t>
  </si>
  <si>
    <t>Kiadások összesen (10+18)</t>
  </si>
  <si>
    <t>Céges telefonok vásárlása /KT laptop bevételből</t>
  </si>
  <si>
    <t>-</t>
  </si>
  <si>
    <t>Index %</t>
  </si>
  <si>
    <t>Fejlesztési keret 2. körzet terhére elvégzett feladatok</t>
  </si>
  <si>
    <t>Fejlesztési keret 6. körzet terhére elvégzett feladatok</t>
  </si>
  <si>
    <t>Fejlesztési keret 7. körzet terhére elvégzett feladatok</t>
  </si>
  <si>
    <t>Fejlesztési keret 5. körzet terhére elvégzett feladatok</t>
  </si>
  <si>
    <t>Dologi kiadás / Szállítás (Hiesz Gy.)</t>
  </si>
  <si>
    <t>Fejlesztési keret 1. körzet terhére elvégzett feladatok</t>
  </si>
  <si>
    <t>Fejlesztési keret 8. körzet terhére elvégzett feladatok</t>
  </si>
  <si>
    <t>MÉRLEG: ESZKÖZÖK</t>
  </si>
  <si>
    <t>Előző év végi állapot szerint</t>
  </si>
  <si>
    <t>Tárgyév végi állapot szerint</t>
  </si>
  <si>
    <t>Törzsvagyon</t>
  </si>
  <si>
    <t>Forgalom-képes vagyon</t>
  </si>
  <si>
    <t>Idegen ingatlanhoz kapcsolódó vagyon</t>
  </si>
  <si>
    <t>kizárólagos vagy kiemelt jelentőségű</t>
  </si>
  <si>
    <t>korlátozottan forgalom-képes</t>
  </si>
  <si>
    <t>A. NEMZETI VAGYONBA TARTOZÓ BEF. ESZKÖZ</t>
  </si>
  <si>
    <t>I.   Immateriális javak</t>
  </si>
  <si>
    <t xml:space="preserve">     Vagyoni értékű jogok</t>
  </si>
  <si>
    <t xml:space="preserve">     Szellemi termékek</t>
  </si>
  <si>
    <t xml:space="preserve">     Immateriális javak értékhelyesbítése</t>
  </si>
  <si>
    <t>II.  Tárgyi eszközök</t>
  </si>
  <si>
    <t xml:space="preserve">     Ingatlanok és kapcsolódó vagyoni ért. jogok</t>
  </si>
  <si>
    <t xml:space="preserve">     Gép, berendezés, felszerelés, jármű</t>
  </si>
  <si>
    <t xml:space="preserve">     Tenyészállatok</t>
  </si>
  <si>
    <t xml:space="preserve">     Beruházások, felújítások *</t>
  </si>
  <si>
    <t xml:space="preserve">     Tárgyi eszközök értékhelyesbítése</t>
  </si>
  <si>
    <t>III.  Befektetett pénzügyi  eszközök</t>
  </si>
  <si>
    <t xml:space="preserve">     Tartós részesedés</t>
  </si>
  <si>
    <t xml:space="preserve">     Tartós hitelviszonyt megtestesítő értékpapír</t>
  </si>
  <si>
    <t xml:space="preserve">     Befektetett pénzügyi eszközök értékhelyesbítése</t>
  </si>
  <si>
    <t>IV.  Koncesszióba, vagyonkez-be adott eszközök</t>
  </si>
  <si>
    <t xml:space="preserve">    Koncesszióba, vagyonkez-be adott eszköz **</t>
  </si>
  <si>
    <t xml:space="preserve">    Koncesszióba, vagyonkez-be adott e.ért.hely.</t>
  </si>
  <si>
    <t>B. NEMZETI VAGYONBA TART. FORGÓESZKÖZ</t>
  </si>
  <si>
    <t xml:space="preserve">I.   Készletek </t>
  </si>
  <si>
    <t>II.  Értékpapírok</t>
  </si>
  <si>
    <t>C.  PÉNZESZKÖZÖK</t>
  </si>
  <si>
    <t xml:space="preserve">I.   Hosszú lejáratú bankbetétek </t>
  </si>
  <si>
    <t>II.  Pénztárak, csekkek, betétkönyvek</t>
  </si>
  <si>
    <t>III. Forintszámlák</t>
  </si>
  <si>
    <t>IV. Devizaszámlák</t>
  </si>
  <si>
    <t>V.  Idegen pénzeszközök</t>
  </si>
  <si>
    <t>D.  KÖVETELÉSEK</t>
  </si>
  <si>
    <t>I.   Ktv.-i évben esedékes követelés</t>
  </si>
  <si>
    <t>II.   Ktv.-i évet követően esedékes követelés</t>
  </si>
  <si>
    <t>III.   Követelés jellegű sajátos elszámolások</t>
  </si>
  <si>
    <t>E.  EGYÉB SAJÁTOS ESZKÖZOLD.ELSZÁMOLÁS</t>
  </si>
  <si>
    <t>F.  AKTÍV IDŐBELI ELHATÁROLÁS</t>
  </si>
  <si>
    <t>ESZKÖZÖK ÖSSZESEN</t>
  </si>
  <si>
    <t>H. Kötelezettségek</t>
  </si>
  <si>
    <t>I. Ktv.évben esedékes</t>
  </si>
  <si>
    <t>II. Ktv.évet követő évben esedékes</t>
  </si>
  <si>
    <t>III. Kötelez.jellegű sajátos elszámolások</t>
  </si>
  <si>
    <t>I. Egyéb sajátos forrásoldali elszámolás</t>
  </si>
  <si>
    <t>J. Kincstári szla-vezetéssel kapcs.elszámolás</t>
  </si>
  <si>
    <t>K. Passzív időbeli elhatárolás</t>
  </si>
  <si>
    <t>*: 15-ös számlaosztály tekintetében az országos számlatükör nem tartalmaz további alábontást forgalomképesség tekintetében.</t>
  </si>
  <si>
    <t>** A koncesszióba, vagyonkezelésbe adott eszközök értékét az egyszerűsített mérleg nem tartalmazza</t>
  </si>
  <si>
    <t>Eszközök</t>
  </si>
  <si>
    <t>Tárgyévi nyitó</t>
  </si>
  <si>
    <t>Ellenőrzés, önellenőrzés</t>
  </si>
  <si>
    <t>Tárgyévi záró</t>
  </si>
  <si>
    <t>Források</t>
  </si>
  <si>
    <t>A</t>
  </si>
  <si>
    <t>Nemzeti vagyonba tartozó befekt.eszk. (I+II+III+IV)</t>
  </si>
  <si>
    <t>G</t>
  </si>
  <si>
    <t>Saját tőke (I+…+VI)</t>
  </si>
  <si>
    <t>I</t>
  </si>
  <si>
    <t>Immateriális javak</t>
  </si>
  <si>
    <t>Nemzeti vagyon induláskori értéke</t>
  </si>
  <si>
    <t>II</t>
  </si>
  <si>
    <t>Tárgyi eszközök</t>
  </si>
  <si>
    <t>Nemzeti vagyon változásai</t>
  </si>
  <si>
    <t>III</t>
  </si>
  <si>
    <t>Befektetett pü-i eszközök</t>
  </si>
  <si>
    <t>Egyéb vagyon induláskori értéke és változásai</t>
  </si>
  <si>
    <t>IV</t>
  </si>
  <si>
    <t>Koncesszióba, vagyonkezelésbe adott eszköz</t>
  </si>
  <si>
    <t>Felhalmozott eredmény</t>
  </si>
  <si>
    <t>B</t>
  </si>
  <si>
    <t>Nemzeti vagyonba tartozó forgóeszk. (I+II)</t>
  </si>
  <si>
    <t>V</t>
  </si>
  <si>
    <t>Eszközök értékhelyesbítésének forrása</t>
  </si>
  <si>
    <t>Készletek</t>
  </si>
  <si>
    <t>VI</t>
  </si>
  <si>
    <t>Mérleg szerinti eredmény</t>
  </si>
  <si>
    <t>Értékpapírok</t>
  </si>
  <si>
    <t>H</t>
  </si>
  <si>
    <t>Kötelezettségek (I+II+III)</t>
  </si>
  <si>
    <t>C</t>
  </si>
  <si>
    <t>Pénzeszközök (I-IV+V)</t>
  </si>
  <si>
    <t>Ktv.évben esedékes</t>
  </si>
  <si>
    <t>I-IV</t>
  </si>
  <si>
    <t>Saját</t>
  </si>
  <si>
    <t>Ktv.évet követő évben esedékes</t>
  </si>
  <si>
    <t>Idegen</t>
  </si>
  <si>
    <t>Kötelez.jellegű sajátos elszámolások</t>
  </si>
  <si>
    <t>D</t>
  </si>
  <si>
    <t>Követelések (I+II+III)</t>
  </si>
  <si>
    <t>Egyéb sajátos forrásold.elszámolás</t>
  </si>
  <si>
    <t>J</t>
  </si>
  <si>
    <t>Kincstári szla-vezetéssel kapcs.elszámolás</t>
  </si>
  <si>
    <t>Passzív időbeli elhatárolás</t>
  </si>
  <si>
    <t>Követelés jellegű sajátos elszámolás</t>
  </si>
  <si>
    <t>E</t>
  </si>
  <si>
    <t>Egyéb sajátos eszközold.elszámolás</t>
  </si>
  <si>
    <t>Aktív időbeli elhatárolás</t>
  </si>
  <si>
    <t>Eszközök összesen</t>
  </si>
  <si>
    <t>Források összesen</t>
  </si>
  <si>
    <t>Sor-szám</t>
  </si>
  <si>
    <t>Eredeti</t>
  </si>
  <si>
    <t>Módosított</t>
  </si>
  <si>
    <t>Előirányzatokra vonatkozó</t>
  </si>
  <si>
    <t>Teljesítés/     eredeti előirányzat (%)</t>
  </si>
  <si>
    <t>Teljesítés/     módosított előirányzat (%)</t>
  </si>
  <si>
    <t>Követelések vagy</t>
  </si>
  <si>
    <t xml:space="preserve">                     Előirányzat</t>
  </si>
  <si>
    <t>Kötelezettség-vállalások</t>
  </si>
  <si>
    <t>Munkaadókat terhelő járulékok és szocilis hj-adó</t>
  </si>
  <si>
    <t xml:space="preserve"> - ebből dologi kiadás ÁFA</t>
  </si>
  <si>
    <t>Egyéb működési célú Kiadások</t>
  </si>
  <si>
    <t>- ebből: részesedésszerzés és -növelés</t>
  </si>
  <si>
    <t xml:space="preserve"> - ebből beruházások Áfa kiadása</t>
  </si>
  <si>
    <t xml:space="preserve"> - ebből felújítáok ÁFA kiadása</t>
  </si>
  <si>
    <t>ÁH-on belüli megelőlegezések</t>
  </si>
  <si>
    <t>ÁH-on belüli megelőlegezések visszafizetése</t>
  </si>
  <si>
    <t>Pénzeszközök lekötött betétkénti elhelyezése</t>
  </si>
  <si>
    <t>Pénzügyi lízing kiadásai</t>
  </si>
  <si>
    <t>Tulajdonosi kölcsön kiadásai</t>
  </si>
  <si>
    <t>Működési célú támogatások államháztart-on belülről</t>
  </si>
  <si>
    <t>- ebből: Önkormányzatok működési célú támogatása</t>
  </si>
  <si>
    <t>Felhalmozási célú támogatások államháztart-on belülről</t>
  </si>
  <si>
    <t>- ebből: Önkormányzatok felhalm.célú támogatása</t>
  </si>
  <si>
    <t>- ebből: gépjárműadó</t>
  </si>
  <si>
    <t>- ebből: ingatlanértékesítés bevétele</t>
  </si>
  <si>
    <t>-ebből: államháztartáson kívüli szervezettől ellenérték nélkül kapott működési bevételek</t>
  </si>
  <si>
    <t>-ebből: államháztartáson kívüli szervezettől ellenérték nélkül kapott felhalmozási bevételek</t>
  </si>
  <si>
    <t>Hitel, kölcsönfelvétel pénzügyi vállalkozástól</t>
  </si>
  <si>
    <t>ÁH-on belüli megelőlegezések törlesztése</t>
  </si>
  <si>
    <t>Központi, irányítószervi támogatás</t>
  </si>
  <si>
    <t>Lekötött banbetétek megszüntetése</t>
  </si>
  <si>
    <t>Központi költségvetés sajátos finanszírozási bevételei</t>
  </si>
  <si>
    <t>Tulajdonosi kölcsönök bevételei</t>
  </si>
  <si>
    <t>Adatok  Ft-ban</t>
  </si>
  <si>
    <t xml:space="preserve">            Megnevezés</t>
  </si>
  <si>
    <t>Előző évi beszámoló</t>
  </si>
  <si>
    <t>Ellenőrzés / önellenőrzés</t>
  </si>
  <si>
    <t>Tárgy évi beszámoló</t>
  </si>
  <si>
    <t>01. Alaptevékenység költségvetési bevételei</t>
  </si>
  <si>
    <t>02. Alaptevékenység költségvetési kiadásai</t>
  </si>
  <si>
    <t>I. Alaptevékenység költségvetési egyenlege (01-02)</t>
  </si>
  <si>
    <t>03. Alaptevékenység finanszírozási bevételei</t>
  </si>
  <si>
    <t>04. Alaptevékenység finanszírozási kiadásai</t>
  </si>
  <si>
    <t>II. Alaptevékenység finanszírozási egyenlege (03-04)</t>
  </si>
  <si>
    <r>
      <t>A)</t>
    </r>
    <r>
      <rPr>
        <b/>
        <sz val="12"/>
        <color indexed="63"/>
        <rFont val="Arial"/>
        <family val="2"/>
        <charset val="238"/>
      </rPr>
      <t> Alaptevékenység maradványa (± I ± II)</t>
    </r>
  </si>
  <si>
    <t>05. Vállalkozási tevékenység költségvetési bevételei</t>
  </si>
  <si>
    <t>06. Vállalkozási tevékenység költségvetési kiadásai</t>
  </si>
  <si>
    <t>III. Vállalkozási tevékenység költségvetési egyenlege (05-06)</t>
  </si>
  <si>
    <t>07. Vállalkozási tevékenység finanszírozási bevételei</t>
  </si>
  <si>
    <t>08. Vállalkozási tevékenység finanszírozási kiadásai</t>
  </si>
  <si>
    <t>IV. Vállalkozási tevékenység finanszírozási egyenlege (07-08)</t>
  </si>
  <si>
    <r>
      <t>B)</t>
    </r>
    <r>
      <rPr>
        <b/>
        <sz val="12"/>
        <color indexed="63"/>
        <rFont val="Arial"/>
        <family val="2"/>
        <charset val="238"/>
      </rPr>
      <t> Vállalkozási tevékenység maradványa (± III ± IV)</t>
    </r>
  </si>
  <si>
    <r>
      <t>C)</t>
    </r>
    <r>
      <rPr>
        <b/>
        <sz val="12"/>
        <color indexed="63"/>
        <rFont val="Arial"/>
        <family val="2"/>
        <charset val="238"/>
      </rPr>
      <t> Összes maradvány (A+B)</t>
    </r>
  </si>
  <si>
    <r>
      <t>D)</t>
    </r>
    <r>
      <rPr>
        <b/>
        <sz val="12"/>
        <color indexed="63"/>
        <rFont val="Arial"/>
        <family val="2"/>
        <charset val="238"/>
      </rPr>
      <t> Alaptevékenység kötelezettségvállalással terhelt maradványa</t>
    </r>
  </si>
  <si>
    <r>
      <t>E)</t>
    </r>
    <r>
      <rPr>
        <b/>
        <sz val="12"/>
        <color indexed="63"/>
        <rFont val="Arial"/>
        <family val="2"/>
        <charset val="238"/>
      </rPr>
      <t> Alaptevékenység szabad maradványa (A-D)</t>
    </r>
  </si>
  <si>
    <r>
      <t>F)</t>
    </r>
    <r>
      <rPr>
        <b/>
        <sz val="12"/>
        <color indexed="63"/>
        <rFont val="Arial"/>
        <family val="2"/>
        <charset val="238"/>
      </rPr>
      <t> Vállalkozási tevékenységet terhelő befizetési kötelezettség (B*0,1)</t>
    </r>
  </si>
  <si>
    <r>
      <t>G)</t>
    </r>
    <r>
      <rPr>
        <b/>
        <sz val="12"/>
        <color indexed="63"/>
        <rFont val="Arial"/>
        <family val="2"/>
        <charset val="238"/>
      </rPr>
      <t> Vállalkozási tevékenység felhasználható maradványa (B-F)</t>
    </r>
  </si>
  <si>
    <t>01. Közhatalmi eredményszemléletű bevételek</t>
  </si>
  <si>
    <t>02. Eszközök és szolgáltatások értékesítése nettó eredményszemléletű bevételei</t>
  </si>
  <si>
    <t>03. Tevékenység egyéb nettó eredményszemléletű bevételei</t>
  </si>
  <si>
    <t>I. Tevékenység nettó eredményszemléletű bevétele (01+02+03)</t>
  </si>
  <si>
    <t>04. Saját termelésű készletek állományváltozása</t>
  </si>
  <si>
    <t>05. Saját előállítású eszközök aktivált értéke</t>
  </si>
  <si>
    <t>II. Aktivált saját teljesítmények értéke (±04+05)</t>
  </si>
  <si>
    <t>06. Központi működési célú támogatások eredményszemléletű bevételei</t>
  </si>
  <si>
    <t>07. Egyéb működési célú támogatások eredményszemléletű bevételei</t>
  </si>
  <si>
    <t>08. Felhalmozási célú támogatások eredményszemléletű bevételei</t>
  </si>
  <si>
    <t>09. Különféle egyéb eredményszemléletű bevételek</t>
  </si>
  <si>
    <t>10. Anyagköltség</t>
  </si>
  <si>
    <t>11. Igénybe vett szolgáltatások értéke</t>
  </si>
  <si>
    <t>13. Eladott (közvetített) szolgáltatások értéke</t>
  </si>
  <si>
    <t>14. Bérköltség</t>
  </si>
  <si>
    <t>15. Személyi jellegű egyéb kifizetések</t>
  </si>
  <si>
    <t>16. Bérjárulékok</t>
  </si>
  <si>
    <t>V. Személyi jellegű ráfordítások (14+15+16)</t>
  </si>
  <si>
    <t>VI. Értékcsökkenési leírás</t>
  </si>
  <si>
    <t>VII. Egyéb ráfordítások</t>
  </si>
  <si>
    <t>A) Tevékenység eredménye (I±II+III-IV-V-VI-VII.)</t>
  </si>
  <si>
    <t>17. Kapott (járó) osztalék és részesedés</t>
  </si>
  <si>
    <t>19. Befektetett pénzügyi eszközökből származó eredményszemléletű bevételek, árfolyamnyereségek</t>
  </si>
  <si>
    <t>20. Egyéb kapott (járó) kamatok és kamatjellegű eredményszemléletű bevételek</t>
  </si>
  <si>
    <t xml:space="preserve">21 Pénzügyi műveletek egyéb eredményszemléletű bevételei </t>
  </si>
  <si>
    <t>22. Részesedésekből származó ráfordítások, árfolyamveszteségek</t>
  </si>
  <si>
    <t>24. Fizetendő kamatok és kamatjellegű ráfordítások</t>
  </si>
  <si>
    <t>25. Részesedések, értékpapírok, pénzeszközök értékvesztése</t>
  </si>
  <si>
    <t>26. Pénzügyi műveletek egyéb ráfordításai</t>
  </si>
  <si>
    <t>IX. Pénzügyi műveletek ráfordításai (21+22)</t>
  </si>
  <si>
    <t>B) Pénzügyi műveletek eredménye (VIII-IX.)</t>
  </si>
  <si>
    <t>C) Mérleg szerinti eredmény (±A±B)</t>
  </si>
  <si>
    <t>Ingatlanok és kapcsolódó vagyoni értékű jogok</t>
  </si>
  <si>
    <t>Gépek, berendezések, felszerelések, járművek</t>
  </si>
  <si>
    <t>Tenyész állatok</t>
  </si>
  <si>
    <t>Beruházások és felújítások</t>
  </si>
  <si>
    <t>Koncesszióba, vagyonkezelésbe adott eszközök</t>
  </si>
  <si>
    <t>01</t>
  </si>
  <si>
    <t>Tárgyévi nyitó állomány (előző évi záró állomány)</t>
  </si>
  <si>
    <t>02</t>
  </si>
  <si>
    <t>Immateriális javak beszerzése, nem aktivált beruházások</t>
  </si>
  <si>
    <t>03</t>
  </si>
  <si>
    <t>Nem aktivált felújítások</t>
  </si>
  <si>
    <t>04</t>
  </si>
  <si>
    <t>Beruházásokból, felújításokból aktivált érték</t>
  </si>
  <si>
    <t>05</t>
  </si>
  <si>
    <t>Térítésmentes átvétel</t>
  </si>
  <si>
    <t>06</t>
  </si>
  <si>
    <t>Alapításkori átvétel, vagyonkezelésbe vétel miatti átvétel, vagyonkezelői jog visszavétele</t>
  </si>
  <si>
    <t>07</t>
  </si>
  <si>
    <t>Egyéb növekedés</t>
  </si>
  <si>
    <t>08</t>
  </si>
  <si>
    <t>Összes növekedés  (=02+…+07)</t>
  </si>
  <si>
    <t>09</t>
  </si>
  <si>
    <t>Értékesítés</t>
  </si>
  <si>
    <t>10</t>
  </si>
  <si>
    <t>Hiány, selejtezés, megsemmisülés</t>
  </si>
  <si>
    <t>Térítésmentes átadás</t>
  </si>
  <si>
    <t>12</t>
  </si>
  <si>
    <t>Költségvetési szerv, társulás alapításkori átadás, vagyonkezelésbe adás miatti átadás, vagyonkezelői jog visszaadása</t>
  </si>
  <si>
    <t>13</t>
  </si>
  <si>
    <t>Egyéb csökkenés</t>
  </si>
  <si>
    <t>14</t>
  </si>
  <si>
    <t>Összes csökkenés (=09+…+13)</t>
  </si>
  <si>
    <t>15</t>
  </si>
  <si>
    <t>Bruttó érték összesen (=01+08-14)</t>
  </si>
  <si>
    <t>16</t>
  </si>
  <si>
    <t>Terv szerinti értékcsökkenés nyitó állománya</t>
  </si>
  <si>
    <t>17</t>
  </si>
  <si>
    <t>Terv szerinti értékcsökkenés növekedése</t>
  </si>
  <si>
    <t>18</t>
  </si>
  <si>
    <t>Terv szerinti értékcsökkenés csökkenése</t>
  </si>
  <si>
    <t>19</t>
  </si>
  <si>
    <t>Terv szerinti értékcsökkenés záró állománya  (=16+17-18)</t>
  </si>
  <si>
    <t>20</t>
  </si>
  <si>
    <t>Terven felüli értékcsökkenés nyitó állománya</t>
  </si>
  <si>
    <t>21</t>
  </si>
  <si>
    <t>Terven felüli értékcsökkenés növekedés</t>
  </si>
  <si>
    <t>22</t>
  </si>
  <si>
    <t>Terven felüli értékcsökkenés visszaírás, kivezetés</t>
  </si>
  <si>
    <t>23</t>
  </si>
  <si>
    <t>Terven felüli értékcsökkenés záró állománya (=20+21-22)</t>
  </si>
  <si>
    <t>24</t>
  </si>
  <si>
    <t>Értékcsökkenés összesen (=19+23)</t>
  </si>
  <si>
    <t>25</t>
  </si>
  <si>
    <t>Eszközök nettó értéke (=15-24)</t>
  </si>
  <si>
    <t>26</t>
  </si>
  <si>
    <t>Teljesen (0-ig) leírt eszközök bruttó értéke</t>
  </si>
  <si>
    <t xml:space="preserve">ÁHT-n belüli megelőlegezés </t>
  </si>
  <si>
    <t>18. Részesedésekbőll származó eredményszemléletű bevételek, árfolyamnyereségek</t>
  </si>
  <si>
    <t>EURÓPAI UNIÓS TÁMOGATÁSSAL MEGVALÓSULÓ PROGRAMOK 2019.</t>
  </si>
  <si>
    <t>AZ ÖNKORMÁNYZAT TÖBB ÉVRE VÁLLALT KÖTELEZETTSÉGEI 2019</t>
  </si>
  <si>
    <t>Tárgyi eszköz értékesítés ÁFA tartalma</t>
  </si>
  <si>
    <t>Állomány (tőke)</t>
  </si>
  <si>
    <t>Állomány 2019.12.31-én (tőke)</t>
  </si>
  <si>
    <t>Mátrafüredi ifjúsági táborhoz vezető út aszfaltozása</t>
  </si>
  <si>
    <t>Bevételek összesen (39+50)</t>
  </si>
  <si>
    <t>Költségvetési bevételek és kiadások különbsége (39-14) [ktgv hiány (-), ktgv többlet (+)]</t>
  </si>
  <si>
    <t>Finanszírozási műveletek eredménye(50-23)</t>
  </si>
  <si>
    <t>Bevételek és kiadások különbsége (51-24)</t>
  </si>
  <si>
    <t>Költségvetési kiadások összesen(01+..+13):</t>
  </si>
  <si>
    <t>Finanszírozási kiadások összesen(15+..+22)</t>
  </si>
  <si>
    <t>Kiadások összesen (14+23)</t>
  </si>
  <si>
    <t>Költségvetési bevételek összesen (25+27+29+32+33+35+37)</t>
  </si>
  <si>
    <t>Finanszírozási bevételek összesen (40+…+49)</t>
  </si>
  <si>
    <t>- Nyilvános illemhely üzemeltetése</t>
  </si>
  <si>
    <t>Gallyazás 5. körzet 2018. évi fejlesztései keret terhére</t>
  </si>
  <si>
    <t>Autóbusz utasvárók felújítása</t>
  </si>
  <si>
    <t xml:space="preserve">Ipari Parkba vezető kerékpárút tervezése </t>
  </si>
  <si>
    <t xml:space="preserve">Urnafülkék létesítése </t>
  </si>
  <si>
    <t xml:space="preserve">Mátra Múzeum 2018. évi elemi kár utáni felújítása </t>
  </si>
  <si>
    <t xml:space="preserve">Almássy kép restaurálás </t>
  </si>
  <si>
    <t>Parádi u. felújítása II. ütem</t>
  </si>
  <si>
    <t>Közvilágítás bővítése</t>
  </si>
  <si>
    <t>Padok cseréje</t>
  </si>
  <si>
    <t>Ivókút létesítése</t>
  </si>
  <si>
    <t>Báthori út járdafelújítás</t>
  </si>
  <si>
    <t>Fecske úti óvoda konyha felújítás</t>
  </si>
  <si>
    <t>Tündérkert Tagóvoda és Visonta Úti Bölcsőde udvari gyermek WC építése, udvar, térburkolatok, kerítések felújítása</t>
  </si>
  <si>
    <t>III. Egyéb eredményszemléletű bevételek (06+...+09)</t>
  </si>
  <si>
    <t>IV. Anyagjellegű ráfordítások (10+...+13)</t>
  </si>
  <si>
    <t>VIII. Pénzügyi műveletek eredményszemléletű bevételei (17+...+20)</t>
  </si>
  <si>
    <t>SZENNYVÍZ TELEP BÉRLETI DÍJ FELHASZNÁLÁSA</t>
  </si>
  <si>
    <t xml:space="preserve">2019. évi eredeti előirányzat </t>
  </si>
  <si>
    <t xml:space="preserve">2019. évi módosított előirányzat </t>
  </si>
  <si>
    <t xml:space="preserve">Szurdokpart úton szennyvíz vezeték kiépítése  2018. évi használati díj terhére) </t>
  </si>
  <si>
    <t>Volt laktanya területén szennyvízelvezető hálózat  rekonstrukció - I. ütem (2019)</t>
  </si>
  <si>
    <t>Tartalék</t>
  </si>
  <si>
    <t>Tervezett feladatok összesen</t>
  </si>
  <si>
    <t>IVÓVÍZVAGYON BÉRLETI DÍJ FELHASZNÁLÁSA</t>
  </si>
  <si>
    <t>Jókai utca ivóvíz vezeték felújítás 3. szakasz (2018)</t>
  </si>
  <si>
    <t>Jókai utca ivóvíz vezeték felújítás 4. szakasz (2018)</t>
  </si>
  <si>
    <t>Új tűzoltó laktanya ivóvíz bekötővezeték (2018)</t>
  </si>
  <si>
    <t>Mátrai út Dózsa Gy. és Erzsébet királyné utca közötti ivóvíz ac  gerincvezeték rekonstrukció 250 fm (2019)</t>
  </si>
  <si>
    <t>Házi bekötések cseréje 30 db (2019)</t>
  </si>
  <si>
    <t>Volt laktanya területén ivóvíz körvezeték kiépítése (2019)</t>
  </si>
  <si>
    <t>Tartalék 2019</t>
  </si>
  <si>
    <t>körz</t>
  </si>
  <si>
    <t>2018-ból megmaradt Fejlesztési forrás</t>
  </si>
  <si>
    <t>90 milliós fejlesztési keret - 2019</t>
  </si>
  <si>
    <t>Fejlesztések, felújítások, kommunális kiadások</t>
  </si>
  <si>
    <t>Fejlesztési tartalék összesen-2019</t>
  </si>
  <si>
    <t>felhasznált forrás</t>
  </si>
  <si>
    <t>Faragó Tamás</t>
  </si>
  <si>
    <t>járda felújítások Szív u, Pillangó u, Diósmalom u, Petőfi u</t>
  </si>
  <si>
    <t xml:space="preserve">Kamerák beszerzése és kihelyezése </t>
  </si>
  <si>
    <t>Mátrafüred közvilágítás bővítés</t>
  </si>
  <si>
    <t>gyepmesteri telep felújítása</t>
  </si>
  <si>
    <t xml:space="preserve">Mátrafüred, padok cseréje </t>
  </si>
  <si>
    <t xml:space="preserve">Kinizsi tér labirintus gazolás </t>
  </si>
  <si>
    <t>Mátrafüred ivókút</t>
  </si>
  <si>
    <t>Papföldi u. 4. járda javítás</t>
  </si>
  <si>
    <t>Kilátó és Turista utca felújítása</t>
  </si>
  <si>
    <t xml:space="preserve">Belső Mérges patak meder és partél növény- mentesítés </t>
  </si>
  <si>
    <t xml:space="preserve">Szív u. járda felújítás </t>
  </si>
  <si>
    <t>trágya faültetéshez</t>
  </si>
  <si>
    <t>Kévés Tamás</t>
  </si>
  <si>
    <t>Kamarák beszerzése (5 db), kihelyezése</t>
  </si>
  <si>
    <t>Kont B u. szélesítése</t>
  </si>
  <si>
    <t xml:space="preserve">Utcabútorok (5 db kuka) beszerzése </t>
  </si>
  <si>
    <t>Petőfi u. 96. járda javítás</t>
  </si>
  <si>
    <t>járda felújítások Gyöngyöspatak, Bihari, Epreskert u.</t>
  </si>
  <si>
    <t xml:space="preserve">Petőfi utcában 8 helyen járdajavítás </t>
  </si>
  <si>
    <t>Búvó-Verő sarkán megsüllyedt út javítása</t>
  </si>
  <si>
    <t>Epreskert u. 36. járda javítás</t>
  </si>
  <si>
    <t>Tóth Szabolcs</t>
  </si>
  <si>
    <t>plusz képviselői keretek 2x500.000, swo önerő, É-kálvária forrás</t>
  </si>
  <si>
    <t>Hattyú tér járda felújítás</t>
  </si>
  <si>
    <t>Hattyú tér gyeprácsos parkolóhoz kapcsolódó ívkorrekció</t>
  </si>
  <si>
    <t>Bajza u. csapadékvíz elvezetés</t>
  </si>
  <si>
    <t>Hattyú tér gyeprácsos parkoló építése</t>
  </si>
  <si>
    <t>Panoráma lépcső javítás</t>
  </si>
  <si>
    <t>Gólya u-Névtelen u. csomópont járda akadály-mentesítés</t>
  </si>
  <si>
    <t>Kócsag 34. járda akadály- mentesítés</t>
  </si>
  <si>
    <t>Urban szemetes 1 db, Bácskai II szemetes 2 db, Kikötő pad 3 db</t>
  </si>
  <si>
    <t>Gumitégla lerakása Aranysas-Fecske fitnesz park</t>
  </si>
  <si>
    <t>Fitnesz gépek telepítése, betonozás</t>
  </si>
  <si>
    <t>Happy Jump- fitnesz eszköz</t>
  </si>
  <si>
    <t xml:space="preserve">Gumitégla </t>
  </si>
  <si>
    <t>dr. Ördög István</t>
  </si>
  <si>
    <t>Vachott S., Puskin, Zalár, Szent Gellért utcák járda felújítások</t>
  </si>
  <si>
    <t>Percze László</t>
  </si>
  <si>
    <t xml:space="preserve">járda felújítások Koháry u. + játszóterek bővítése (Városkert u, Ady tér) </t>
  </si>
  <si>
    <t xml:space="preserve">Orczy u és Mátrai út közötti sétány anyag + járdához munkagödör kiemelés </t>
  </si>
  <si>
    <t>Dobó és Orczy u. közötti aszfaltos pálya felújítás</t>
  </si>
  <si>
    <t>Zöldhíd u. járdajavítás</t>
  </si>
  <si>
    <t xml:space="preserve">utcabútorok 7 db  kuka, 8 db pad </t>
  </si>
  <si>
    <t xml:space="preserve">táblázás Orczy út </t>
  </si>
  <si>
    <t>Városkert játszótér kerítés tábla</t>
  </si>
  <si>
    <t>zártszelvény, vasanyag Városkert és Orczy u. játszótér kerítés</t>
  </si>
  <si>
    <t>Koháry 14-16 lépcső és rámpa akadálymentesítés dokumentáció</t>
  </si>
  <si>
    <t xml:space="preserve">Orczy u.parkoló lezárás-tábla csere </t>
  </si>
  <si>
    <t xml:space="preserve">vasanyag, festék Orczy u., Városkert u. városgazda </t>
  </si>
  <si>
    <t>Városkert u.játszótér kerítés bővítése-városgazda</t>
  </si>
  <si>
    <t>beton Orczy, Városkert u</t>
  </si>
  <si>
    <t>Orczy sebességcsökk. küszöb elhelyezése + Orczy sorompó kiépítése</t>
  </si>
  <si>
    <t>Koháry u. lépcső kerti szegély + járda melletti támfal javítás</t>
  </si>
  <si>
    <t>Mátrai u. játszótér tájékoztató tábla kihelyezés</t>
  </si>
  <si>
    <t>Mátrai u. játszótér rajztábla szerelés</t>
  </si>
  <si>
    <t>Széna utcai járda felújítása + Zöldfa, Koháry, Széna u. parkolók felfestése</t>
  </si>
  <si>
    <t xml:space="preserve">Kerítéshez köracél-Orczy, Városkert u. </t>
  </si>
  <si>
    <t>ivókút áthelyezés- Városkert út</t>
  </si>
  <si>
    <t>Zöldhíd u. belső udvar takarítás</t>
  </si>
  <si>
    <t>4 virágládába örökzöld növények, föld</t>
  </si>
  <si>
    <t xml:space="preserve">Zöldhíd utca homlokzat vakolás </t>
  </si>
  <si>
    <t>Térfigyelő kamera áthelyezés 2. körzetből az 5.körzetbe</t>
  </si>
  <si>
    <t>Ferenczy Tamás</t>
  </si>
  <si>
    <t>2 férőhely parkoló bővítés a Jeruzsálem úton</t>
  </si>
  <si>
    <t>beton-Szegfű u. járda</t>
  </si>
  <si>
    <t>virágföld</t>
  </si>
  <si>
    <t>Besze Andrea</t>
  </si>
  <si>
    <t>Kemény J. utca parkoló kialakítása</t>
  </si>
  <si>
    <t>Farkas T. utcai játszótér fejlesztése-Kerti Játék Kft.</t>
  </si>
  <si>
    <t>járda felújítások Püspöki u.</t>
  </si>
  <si>
    <t>utcabútorok (2 szemtes, 1 kutya</t>
  </si>
  <si>
    <t>Warga L. 1. előtti járdajavítás</t>
  </si>
  <si>
    <t>Farkas T. járda javítás</t>
  </si>
  <si>
    <t>Fagyal ültetés, gondozás: Warga L. kutyafuttató és parkoló mellé</t>
  </si>
  <si>
    <t>Farkas T. u. forgalomtechnikai tükör</t>
  </si>
  <si>
    <t>Püspöki u. parkoló zúzalékolás</t>
  </si>
  <si>
    <t>Farkas T.u. eséstér kialakítása</t>
  </si>
  <si>
    <t>Farkas T. játszótér ütéscsill homok</t>
  </si>
  <si>
    <t>Farkas T utca játszótér kitermelt föld lerakása</t>
  </si>
  <si>
    <t>sétány felújítás Warga L. 2-16/1. között Sándoraszfalt Kft.</t>
  </si>
  <si>
    <t>fakivágás Kócsag 33. előtt- Rosta Márton</t>
  </si>
  <si>
    <t>gépi földmunka Farkas T. játszótér</t>
  </si>
  <si>
    <t>beton Farkas T. járda</t>
  </si>
  <si>
    <t>8 db szusszanó pad Városszépítő Kft.</t>
  </si>
  <si>
    <t>Warga L. u járda javítás (Sándoraszfalt Kft)</t>
  </si>
  <si>
    <t>nyársaló kialakítás Ringsted u. (Vg Zrt)</t>
  </si>
  <si>
    <t>Kemény J. utca faültetés 3 db Zöfe</t>
  </si>
  <si>
    <t>Parkolók felfestése Aranysas, Farkas T, Warga L, pavilonsor, játszótér</t>
  </si>
  <si>
    <t>Szén Gabriella</t>
  </si>
  <si>
    <t>Játszótér kialakítás Pesti u.</t>
  </si>
  <si>
    <t>Szövetkezet utca 11-15 lépcsőfelújítás</t>
  </si>
  <si>
    <t xml:space="preserve">Pesti u. játszóeszközök új játszótér </t>
  </si>
  <si>
    <t>eséstér kialakítása Pesti u. új játszótéren</t>
  </si>
  <si>
    <t>Pesti ú. új játszótér ütéscsill homok szállítás, terítés</t>
  </si>
  <si>
    <t>kitermelt föld lerakás Pesti u. játszótér</t>
  </si>
  <si>
    <t>dr. Végh Attila</t>
  </si>
  <si>
    <t>Járda felújítás Lehel u</t>
  </si>
  <si>
    <t>tervezés: Bajcsy Zs 26-32 között párhuzamos parkolók</t>
  </si>
  <si>
    <t xml:space="preserve">Platán u. lépcső felújítása </t>
  </si>
  <si>
    <t xml:space="preserve">Bajcsy-Kassai sarok járda </t>
  </si>
  <si>
    <t xml:space="preserve">Platán u, Könyvtár előtti járda felújítása </t>
  </si>
  <si>
    <t xml:space="preserve">Baross G. 13, 13/1 járda felújítás </t>
  </si>
  <si>
    <t>kamera tervezés  Verseny-Bajcsy park</t>
  </si>
  <si>
    <t>Verseny-Bajcsy park: 3 oszlop, 5 lámpatest</t>
  </si>
  <si>
    <t xml:space="preserve">utcabútorok 6 kuka, 5 pad </t>
  </si>
  <si>
    <t xml:space="preserve">kandeláber tervezés </t>
  </si>
  <si>
    <t>Róbert K-Bajcsy-Verseny u. közötti park fejlesztése</t>
  </si>
  <si>
    <t xml:space="preserve">kamerák Verseny-Bajcsy park </t>
  </si>
  <si>
    <t xml:space="preserve">ivókút munkadíj Verseny-Bajcsy park </t>
  </si>
  <si>
    <t xml:space="preserve">Kovács Zoltán </t>
  </si>
  <si>
    <t>Tündérkert Óvoda előtt járda felújítás</t>
  </si>
  <si>
    <t>2 db pavilon, 1 db pad beszerzése Jószerencsét, Lokodi, Ifjúság u. közterület</t>
  </si>
  <si>
    <t xml:space="preserve">Közvilágítás fejlesztés II. ütem Jószerencsét 20-24 </t>
  </si>
  <si>
    <t>Hiesz György</t>
  </si>
  <si>
    <t>segély szállítás</t>
  </si>
  <si>
    <t>bútor szállítás</t>
  </si>
  <si>
    <t>Támogatás GYÖTRI (Csiszár Vivien)</t>
  </si>
  <si>
    <t>Támogatás Berze Iskolafejl. Alapítvány (tudományos konferencia)</t>
  </si>
  <si>
    <t>Támogatás Mátra Média Egyesület (informatikai fejlesztés)</t>
  </si>
  <si>
    <t>Támogatás Zsirka Szabolcs (veterán birkózó VB)</t>
  </si>
  <si>
    <t>Automata parkolóőr</t>
  </si>
  <si>
    <t xml:space="preserve">Andezit: Országút u. 15-17 járda javítás </t>
  </si>
  <si>
    <t>12 férőhelyes parkoló a Kismérges úton.</t>
  </si>
  <si>
    <t xml:space="preserve">járda felújítások Jeruzsálem u, Mérges u. </t>
  </si>
  <si>
    <t xml:space="preserve">virágláda 7 db </t>
  </si>
  <si>
    <t>földmunka Ifjúság u kosárlabda palánk</t>
  </si>
  <si>
    <t>kosárlabda palánk kihelyezéshez forrás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</si>
</sst>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0.0"/>
    <numFmt numFmtId="166" formatCode="#,##0.0"/>
    <numFmt numFmtId="167" formatCode="#,##0.000"/>
    <numFmt numFmtId="168" formatCode="0.0%"/>
  </numFmts>
  <fonts count="8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b/>
      <sz val="16"/>
      <name val="Times New Roman"/>
      <family val="1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1"/>
      <name val="Arial"/>
      <family val="2"/>
      <charset val="238"/>
    </font>
    <font>
      <sz val="10"/>
      <color rgb="FF7030A0"/>
      <name val="Arial CE"/>
      <charset val="238"/>
    </font>
    <font>
      <sz val="10"/>
      <color indexed="36"/>
      <name val="Arial CE"/>
      <charset val="238"/>
    </font>
    <font>
      <sz val="10"/>
      <color rgb="FF00000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color indexed="63"/>
      <name val="Arial"/>
      <family val="2"/>
      <charset val="238"/>
    </font>
    <font>
      <b/>
      <i/>
      <sz val="12"/>
      <color indexed="63"/>
      <name val="Arial"/>
      <family val="2"/>
      <charset val="238"/>
    </font>
    <font>
      <b/>
      <sz val="12"/>
      <color indexed="63"/>
      <name val="Arial"/>
      <family val="2"/>
      <charset val="238"/>
    </font>
    <font>
      <sz val="10"/>
      <name val="CG Omega"/>
      <family val="2"/>
    </font>
    <font>
      <sz val="11"/>
      <color indexed="63"/>
      <name val="Arial"/>
      <family val="2"/>
      <charset val="238"/>
    </font>
    <font>
      <b/>
      <sz val="11"/>
      <color indexed="63"/>
      <name val="Arial"/>
      <family val="2"/>
      <charset val="238"/>
    </font>
    <font>
      <b/>
      <sz val="12"/>
      <name val="Times New Roman CE"/>
    </font>
    <font>
      <b/>
      <sz val="12"/>
      <name val="Arial CE"/>
      <charset val="238"/>
    </font>
    <font>
      <sz val="12"/>
      <name val="Arial CE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8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" fillId="0" borderId="0"/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4" fillId="0" borderId="0"/>
    <xf numFmtId="3" fontId="10" fillId="0" borderId="0">
      <alignment vertical="center"/>
    </xf>
    <xf numFmtId="3" fontId="10" fillId="0" borderId="0">
      <alignment vertical="center"/>
    </xf>
    <xf numFmtId="0" fontId="17" fillId="0" borderId="0"/>
    <xf numFmtId="164" fontId="2" fillId="0" borderId="0" applyFont="0" applyFill="0" applyBorder="0" applyAlignment="0" applyProtection="0"/>
    <xf numFmtId="0" fontId="53" fillId="0" borderId="0"/>
    <xf numFmtId="0" fontId="1" fillId="0" borderId="0"/>
    <xf numFmtId="0" fontId="21" fillId="0" borderId="0"/>
    <xf numFmtId="3" fontId="10" fillId="0" borderId="0">
      <alignment vertical="center"/>
    </xf>
    <xf numFmtId="0" fontId="1" fillId="0" borderId="0"/>
    <xf numFmtId="3" fontId="10" fillId="0" borderId="0">
      <alignment vertical="center"/>
    </xf>
    <xf numFmtId="3" fontId="10" fillId="0" borderId="0">
      <alignment vertical="center"/>
    </xf>
    <xf numFmtId="0" fontId="2" fillId="0" borderId="0"/>
  </cellStyleXfs>
  <cellXfs count="210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3" fillId="0" borderId="9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0" fontId="3" fillId="3" borderId="12" xfId="2" applyFont="1" applyFill="1" applyBorder="1" applyAlignment="1">
      <alignment horizontal="center" vertical="center"/>
    </xf>
    <xf numFmtId="0" fontId="3" fillId="0" borderId="9" xfId="2" applyFont="1" applyBorder="1" applyAlignment="1">
      <alignment vertical="center"/>
    </xf>
    <xf numFmtId="3" fontId="3" fillId="0" borderId="32" xfId="2" applyNumberFormat="1" applyFont="1" applyBorder="1" applyAlignment="1">
      <alignment vertical="center" wrapText="1"/>
    </xf>
    <xf numFmtId="3" fontId="3" fillId="0" borderId="20" xfId="2" applyNumberFormat="1" applyFont="1" applyBorder="1" applyAlignment="1">
      <alignment vertical="center" wrapText="1"/>
    </xf>
    <xf numFmtId="3" fontId="3" fillId="0" borderId="10" xfId="2" applyNumberFormat="1" applyFont="1" applyBorder="1" applyAlignment="1">
      <alignment vertical="center" wrapText="1"/>
    </xf>
    <xf numFmtId="0" fontId="6" fillId="0" borderId="9" xfId="2" quotePrefix="1" applyFont="1" applyBorder="1" applyAlignment="1">
      <alignment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3" fontId="3" fillId="0" borderId="19" xfId="2" applyNumberFormat="1" applyFont="1" applyBorder="1" applyAlignment="1">
      <alignment vertical="center" wrapText="1"/>
    </xf>
    <xf numFmtId="0" fontId="3" fillId="3" borderId="44" xfId="2" applyFont="1" applyFill="1" applyBorder="1" applyAlignment="1">
      <alignment horizontal="left" vertical="center"/>
    </xf>
    <xf numFmtId="0" fontId="3" fillId="0" borderId="40" xfId="2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43" xfId="2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6" fillId="3" borderId="9" xfId="2" applyFont="1" applyFill="1" applyBorder="1" applyAlignment="1">
      <alignment horizontal="center" vertical="center"/>
    </xf>
    <xf numFmtId="0" fontId="7" fillId="0" borderId="9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3" fillId="3" borderId="47" xfId="2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center" vertical="center"/>
    </xf>
    <xf numFmtId="0" fontId="3" fillId="0" borderId="48" xfId="2" applyFont="1" applyBorder="1" applyAlignment="1">
      <alignment vertical="center"/>
    </xf>
    <xf numFmtId="3" fontId="3" fillId="0" borderId="0" xfId="2" applyNumberFormat="1" applyFont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3" borderId="57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0" borderId="58" xfId="2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 wrapText="1"/>
    </xf>
    <xf numFmtId="3" fontId="5" fillId="0" borderId="68" xfId="2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3" fillId="0" borderId="0" xfId="3" applyFont="1" applyAlignment="1">
      <alignment horizontal="center" vertical="center"/>
    </xf>
    <xf numFmtId="3" fontId="8" fillId="0" borderId="19" xfId="3" applyNumberFormat="1" applyFont="1" applyBorder="1" applyAlignment="1">
      <alignment vertical="center"/>
    </xf>
    <xf numFmtId="3" fontId="9" fillId="0" borderId="19" xfId="3" applyNumberFormat="1" applyFont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center"/>
    </xf>
    <xf numFmtId="0" fontId="3" fillId="0" borderId="23" xfId="3" applyFont="1" applyBorder="1" applyAlignment="1">
      <alignment vertical="center" wrapText="1"/>
    </xf>
    <xf numFmtId="3" fontId="5" fillId="0" borderId="24" xfId="3" applyNumberFormat="1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3" fontId="5" fillId="0" borderId="10" xfId="3" applyNumberFormat="1" applyFont="1" applyBorder="1" applyAlignment="1">
      <alignment vertical="center"/>
    </xf>
    <xf numFmtId="3" fontId="8" fillId="0" borderId="9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43" xfId="3" applyFont="1" applyBorder="1" applyAlignment="1">
      <alignment vertical="center"/>
    </xf>
    <xf numFmtId="0" fontId="6" fillId="0" borderId="9" xfId="3" quotePrefix="1" applyFont="1" applyBorder="1" applyAlignment="1">
      <alignment vertical="center" wrapText="1"/>
    </xf>
    <xf numFmtId="3" fontId="9" fillId="0" borderId="15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" fontId="8" fillId="0" borderId="15" xfId="3" applyNumberFormat="1" applyFont="1" applyBorder="1" applyAlignment="1">
      <alignment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 wrapText="1"/>
    </xf>
    <xf numFmtId="3" fontId="5" fillId="0" borderId="19" xfId="3" applyNumberFormat="1" applyFont="1" applyBorder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3" fontId="9" fillId="0" borderId="10" xfId="3" applyNumberFormat="1" applyFont="1" applyBorder="1" applyAlignment="1">
      <alignment vertical="center"/>
    </xf>
    <xf numFmtId="0" fontId="3" fillId="3" borderId="72" xfId="3" applyFont="1" applyFill="1" applyBorder="1" applyAlignment="1">
      <alignment horizontal="left" vertical="center"/>
    </xf>
    <xf numFmtId="3" fontId="5" fillId="0" borderId="53" xfId="3" applyNumberFormat="1" applyFont="1" applyBorder="1" applyAlignment="1">
      <alignment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7" fillId="0" borderId="9" xfId="3" applyFont="1" applyBorder="1" applyAlignment="1">
      <alignment vertical="center"/>
    </xf>
    <xf numFmtId="0" fontId="6" fillId="0" borderId="9" xfId="3" quotePrefix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43" xfId="3" applyFont="1" applyBorder="1" applyAlignment="1">
      <alignment vertical="center" wrapText="1"/>
    </xf>
    <xf numFmtId="0" fontId="6" fillId="0" borderId="40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3" fontId="2" fillId="0" borderId="9" xfId="5" applyFont="1" applyBorder="1" applyAlignment="1">
      <alignment vertical="center" wrapText="1"/>
    </xf>
    <xf numFmtId="0" fontId="3" fillId="3" borderId="52" xfId="3" applyFont="1" applyFill="1" applyBorder="1" applyAlignment="1">
      <alignment horizontal="left" vertical="center"/>
    </xf>
    <xf numFmtId="0" fontId="3" fillId="0" borderId="52" xfId="3" applyFont="1" applyBorder="1" applyAlignment="1">
      <alignment horizontal="left" vertical="center"/>
    </xf>
    <xf numFmtId="0" fontId="3" fillId="0" borderId="52" xfId="3" applyFont="1" applyBorder="1" applyAlignment="1">
      <alignment horizontal="left" vertical="center" wrapText="1"/>
    </xf>
    <xf numFmtId="3" fontId="5" fillId="0" borderId="53" xfId="3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3" fontId="5" fillId="0" borderId="67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0" xfId="5" applyFont="1" applyBorder="1">
      <alignment vertical="center"/>
    </xf>
    <xf numFmtId="3" fontId="14" fillId="0" borderId="19" xfId="5" applyFont="1" applyBorder="1">
      <alignment vertical="center"/>
    </xf>
    <xf numFmtId="3" fontId="13" fillId="0" borderId="58" xfId="5" applyFont="1" applyBorder="1">
      <alignment vertical="center"/>
    </xf>
    <xf numFmtId="3" fontId="13" fillId="0" borderId="60" xfId="5" applyFont="1" applyBorder="1">
      <alignment vertical="center"/>
    </xf>
    <xf numFmtId="3" fontId="13" fillId="0" borderId="0" xfId="4" applyFont="1">
      <alignment vertical="center"/>
    </xf>
    <xf numFmtId="3" fontId="14" fillId="0" borderId="12" xfId="5" applyFont="1" applyBorder="1" applyAlignment="1">
      <alignment horizontal="left" vertical="center" wrapText="1"/>
    </xf>
    <xf numFmtId="3" fontId="14" fillId="0" borderId="7" xfId="5" applyFont="1" applyBorder="1" applyAlignment="1">
      <alignment horizontal="left" vertical="center" wrapText="1"/>
    </xf>
    <xf numFmtId="3" fontId="14" fillId="0" borderId="12" xfId="5" applyFont="1" applyBorder="1" applyAlignment="1">
      <alignment vertical="center" wrapText="1"/>
    </xf>
    <xf numFmtId="3" fontId="14" fillId="0" borderId="8" xfId="5" applyFont="1" applyBorder="1">
      <alignment vertical="center"/>
    </xf>
    <xf numFmtId="3" fontId="14" fillId="0" borderId="9" xfId="5" applyFont="1" applyBorder="1">
      <alignment vertical="center"/>
    </xf>
    <xf numFmtId="3" fontId="13" fillId="0" borderId="50" xfId="5" applyFont="1" applyBorder="1" applyAlignment="1">
      <alignment horizontal="right" vertical="center"/>
    </xf>
    <xf numFmtId="3" fontId="14" fillId="0" borderId="42" xfId="5" applyFont="1" applyBorder="1" applyAlignment="1">
      <alignment vertical="center" wrapText="1"/>
    </xf>
    <xf numFmtId="3" fontId="13" fillId="0" borderId="34" xfId="4" applyFont="1" applyBorder="1">
      <alignment vertical="center"/>
    </xf>
    <xf numFmtId="3" fontId="13" fillId="0" borderId="48" xfId="4" applyFont="1" applyBorder="1">
      <alignment vertical="center"/>
    </xf>
    <xf numFmtId="3" fontId="13" fillId="0" borderId="50" xfId="4" applyFont="1" applyBorder="1">
      <alignment vertical="center"/>
    </xf>
    <xf numFmtId="3" fontId="13" fillId="0" borderId="79" xfId="4" applyFont="1" applyBorder="1">
      <alignment vertical="center"/>
    </xf>
    <xf numFmtId="3" fontId="13" fillId="0" borderId="80" xfId="4" applyFont="1" applyBorder="1">
      <alignment vertical="center"/>
    </xf>
    <xf numFmtId="3" fontId="13" fillId="0" borderId="10" xfId="5" applyFont="1" applyBorder="1" applyAlignment="1">
      <alignment vertical="center" wrapText="1"/>
    </xf>
    <xf numFmtId="3" fontId="13" fillId="0" borderId="58" xfId="4" applyFont="1" applyBorder="1">
      <alignment vertical="center"/>
    </xf>
    <xf numFmtId="3" fontId="13" fillId="0" borderId="60" xfId="4" applyFont="1" applyBorder="1">
      <alignment vertical="center"/>
    </xf>
    <xf numFmtId="3" fontId="14" fillId="0" borderId="85" xfId="5" applyFont="1" applyBorder="1" applyAlignment="1">
      <alignment vertical="center" wrapText="1"/>
    </xf>
    <xf numFmtId="3" fontId="14" fillId="0" borderId="9" xfId="5" applyFont="1" applyBorder="1" applyAlignment="1">
      <alignment horizontal="right" vertical="center"/>
    </xf>
    <xf numFmtId="3" fontId="14" fillId="0" borderId="19" xfId="5" applyFont="1" applyBorder="1" applyAlignment="1">
      <alignment vertical="center" wrapText="1"/>
    </xf>
    <xf numFmtId="3" fontId="13" fillId="0" borderId="50" xfId="5" applyFont="1" applyBorder="1">
      <alignment vertical="center"/>
    </xf>
    <xf numFmtId="3" fontId="14" fillId="0" borderId="50" xfId="5" applyFont="1" applyBorder="1" applyAlignment="1">
      <alignment vertical="center" wrapText="1"/>
    </xf>
    <xf numFmtId="3" fontId="13" fillId="0" borderId="34" xfId="5" applyFont="1" applyBorder="1">
      <alignment vertical="center"/>
    </xf>
    <xf numFmtId="3" fontId="13" fillId="0" borderId="32" xfId="5" applyFont="1" applyBorder="1">
      <alignment vertical="center"/>
    </xf>
    <xf numFmtId="3" fontId="14" fillId="0" borderId="8" xfId="5" applyFont="1" applyBorder="1" applyAlignment="1">
      <alignment horizontal="right" vertical="center"/>
    </xf>
    <xf numFmtId="3" fontId="13" fillId="0" borderId="67" xfId="5" applyFont="1" applyBorder="1">
      <alignment vertical="center"/>
    </xf>
    <xf numFmtId="3" fontId="13" fillId="0" borderId="15" xfId="5" applyFont="1" applyBorder="1">
      <alignment vertical="center"/>
    </xf>
    <xf numFmtId="3" fontId="13" fillId="0" borderId="15" xfId="5" applyFont="1" applyBorder="1" applyAlignment="1">
      <alignment horizontal="right" vertical="center"/>
    </xf>
    <xf numFmtId="3" fontId="13" fillId="0" borderId="9" xfId="5" applyFont="1" applyBorder="1">
      <alignment vertical="center"/>
    </xf>
    <xf numFmtId="3" fontId="14" fillId="0" borderId="87" xfId="5" applyFont="1" applyBorder="1" applyAlignment="1">
      <alignment vertical="center" wrapText="1"/>
    </xf>
    <xf numFmtId="3" fontId="13" fillId="0" borderId="53" xfId="5" applyFont="1" applyBorder="1">
      <alignment vertical="center"/>
    </xf>
    <xf numFmtId="3" fontId="13" fillId="0" borderId="52" xfId="5" applyFont="1" applyBorder="1">
      <alignment vertical="center"/>
    </xf>
    <xf numFmtId="166" fontId="14" fillId="0" borderId="0" xfId="4" applyNumberFormat="1" applyFont="1">
      <alignment vertical="center"/>
    </xf>
    <xf numFmtId="3" fontId="13" fillId="0" borderId="0" xfId="5" applyFont="1">
      <alignment vertical="center"/>
    </xf>
    <xf numFmtId="3" fontId="13" fillId="0" borderId="0" xfId="5" applyFont="1" applyAlignment="1">
      <alignment vertical="center" wrapText="1"/>
    </xf>
    <xf numFmtId="0" fontId="14" fillId="0" borderId="0" xfId="8" applyFont="1"/>
    <xf numFmtId="0" fontId="14" fillId="0" borderId="0" xfId="8" applyFont="1" applyAlignment="1">
      <alignment vertical="center"/>
    </xf>
    <xf numFmtId="3" fontId="19" fillId="0" borderId="101" xfId="5" applyFont="1" applyBorder="1" applyAlignment="1">
      <alignment vertical="center" wrapText="1"/>
    </xf>
    <xf numFmtId="3" fontId="19" fillId="0" borderId="89" xfId="5" applyFont="1" applyBorder="1" applyAlignment="1">
      <alignment vertical="center" wrapText="1"/>
    </xf>
    <xf numFmtId="3" fontId="19" fillId="0" borderId="101" xfId="5" quotePrefix="1" applyFont="1" applyBorder="1" applyAlignment="1">
      <alignment vertical="center" wrapText="1"/>
    </xf>
    <xf numFmtId="3" fontId="18" fillId="0" borderId="104" xfId="5" applyFont="1" applyBorder="1" applyAlignment="1">
      <alignment horizontal="center" vertical="center"/>
    </xf>
    <xf numFmtId="3" fontId="18" fillId="0" borderId="105" xfId="5" applyFont="1" applyBorder="1" applyAlignment="1">
      <alignment vertical="center" wrapText="1"/>
    </xf>
    <xf numFmtId="3" fontId="18" fillId="0" borderId="111" xfId="5" applyFont="1" applyBorder="1" applyAlignment="1">
      <alignment vertical="center" wrapText="1"/>
    </xf>
    <xf numFmtId="3" fontId="20" fillId="0" borderId="115" xfId="5" applyFont="1" applyBorder="1" applyAlignment="1">
      <alignment vertical="center" wrapText="1"/>
    </xf>
    <xf numFmtId="3" fontId="20" fillId="0" borderId="116" xfId="5" applyFont="1" applyBorder="1" applyAlignment="1">
      <alignment vertical="center" wrapText="1"/>
    </xf>
    <xf numFmtId="3" fontId="19" fillId="0" borderId="117" xfId="5" applyFont="1" applyBorder="1" applyAlignment="1">
      <alignment vertical="center" wrapText="1"/>
    </xf>
    <xf numFmtId="0" fontId="13" fillId="0" borderId="0" xfId="8" applyFont="1" applyAlignment="1">
      <alignment vertical="center"/>
    </xf>
    <xf numFmtId="0" fontId="3" fillId="0" borderId="0" xfId="3" applyFont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3" fontId="5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3" fontId="13" fillId="0" borderId="0" xfId="5" applyFont="1" applyAlignment="1">
      <alignment horizontal="right" vertical="center"/>
    </xf>
    <xf numFmtId="3" fontId="14" fillId="0" borderId="90" xfId="5" applyFont="1" applyBorder="1">
      <alignment vertical="center"/>
    </xf>
    <xf numFmtId="3" fontId="13" fillId="0" borderId="91" xfId="5" applyFont="1" applyBorder="1">
      <alignment vertical="center"/>
    </xf>
    <xf numFmtId="3" fontId="13" fillId="0" borderId="91" xfId="5" applyFont="1" applyBorder="1" applyAlignment="1">
      <alignment horizontal="left" vertical="center"/>
    </xf>
    <xf numFmtId="3" fontId="13" fillId="0" borderId="0" xfId="4" applyFont="1" applyAlignment="1">
      <alignment horizontal="justify" vertical="center"/>
    </xf>
    <xf numFmtId="3" fontId="14" fillId="0" borderId="85" xfId="5" applyFont="1" applyBorder="1">
      <alignment vertical="center"/>
    </xf>
    <xf numFmtId="3" fontId="14" fillId="0" borderId="87" xfId="5" applyFont="1" applyBorder="1">
      <alignment vertical="center"/>
    </xf>
    <xf numFmtId="3" fontId="14" fillId="0" borderId="90" xfId="5" applyFont="1" applyBorder="1" applyAlignment="1">
      <alignment vertical="center" wrapText="1"/>
    </xf>
    <xf numFmtId="3" fontId="13" fillId="0" borderId="91" xfId="5" applyFont="1" applyBorder="1" applyAlignment="1">
      <alignment horizontal="justify" vertical="center"/>
    </xf>
    <xf numFmtId="3" fontId="13" fillId="0" borderId="140" xfId="5" applyFont="1" applyBorder="1">
      <alignment vertical="center"/>
    </xf>
    <xf numFmtId="0" fontId="13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Continuous" vertical="center"/>
    </xf>
    <xf numFmtId="3" fontId="2" fillId="0" borderId="0" xfId="11" applyNumberFormat="1" applyFont="1" applyAlignment="1">
      <alignment horizontal="centerContinuous" vertical="center"/>
    </xf>
    <xf numFmtId="0" fontId="2" fillId="0" borderId="0" xfId="11" applyFont="1">
      <alignment vertical="center"/>
    </xf>
    <xf numFmtId="0" fontId="2" fillId="0" borderId="0" xfId="11" applyFont="1" applyAlignment="1">
      <alignment horizontal="center" vertical="center"/>
    </xf>
    <xf numFmtId="0" fontId="3" fillId="0" borderId="0" xfId="11" applyFont="1">
      <alignment vertical="center"/>
    </xf>
    <xf numFmtId="0" fontId="3" fillId="0" borderId="0" xfId="11" applyFont="1" applyAlignment="1">
      <alignment horizontal="center" vertical="center"/>
    </xf>
    <xf numFmtId="0" fontId="2" fillId="0" borderId="19" xfId="11" applyFont="1" applyBorder="1" applyAlignment="1">
      <alignment horizontal="center" vertical="center" wrapText="1"/>
    </xf>
    <xf numFmtId="3" fontId="2" fillId="2" borderId="19" xfId="11" applyNumberFormat="1" applyFont="1" applyFill="1" applyBorder="1">
      <alignment vertical="center"/>
    </xf>
    <xf numFmtId="3" fontId="2" fillId="0" borderId="7" xfId="11" applyNumberFormat="1" applyFont="1" applyBorder="1" applyAlignment="1">
      <alignment horizontal="center" vertical="center" wrapText="1"/>
    </xf>
    <xf numFmtId="3" fontId="2" fillId="0" borderId="8" xfId="11" applyNumberFormat="1" applyFont="1" applyBorder="1">
      <alignment vertical="center"/>
    </xf>
    <xf numFmtId="3" fontId="3" fillId="0" borderId="18" xfId="11" applyNumberFormat="1" applyFont="1" applyBorder="1">
      <alignment vertical="center"/>
    </xf>
    <xf numFmtId="3" fontId="2" fillId="0" borderId="101" xfId="11" applyNumberFormat="1" applyFont="1" applyBorder="1" applyAlignment="1">
      <alignment vertical="center" wrapText="1"/>
    </xf>
    <xf numFmtId="3" fontId="2" fillId="2" borderId="113" xfId="11" applyNumberFormat="1" applyFont="1" applyFill="1" applyBorder="1">
      <alignment vertical="center"/>
    </xf>
    <xf numFmtId="3" fontId="2" fillId="0" borderId="7" xfId="11" applyNumberFormat="1" applyFont="1" applyBorder="1" applyAlignment="1">
      <alignment horizontal="center" vertical="center"/>
    </xf>
    <xf numFmtId="3" fontId="2" fillId="0" borderId="12" xfId="11" applyNumberFormat="1" applyFont="1" applyBorder="1" applyAlignment="1">
      <alignment horizontal="center" vertical="center"/>
    </xf>
    <xf numFmtId="3" fontId="2" fillId="0" borderId="9" xfId="11" applyNumberFormat="1" applyFont="1" applyBorder="1">
      <alignment vertical="center"/>
    </xf>
    <xf numFmtId="3" fontId="2" fillId="0" borderId="48" xfId="11" applyNumberFormat="1" applyFont="1" applyBorder="1">
      <alignment vertical="center"/>
    </xf>
    <xf numFmtId="0" fontId="3" fillId="0" borderId="141" xfId="11" applyFont="1" applyBorder="1" applyAlignment="1">
      <alignment horizontal="center" vertical="center" wrapText="1"/>
    </xf>
    <xf numFmtId="0" fontId="3" fillId="0" borderId="135" xfId="11" applyFont="1" applyBorder="1" applyAlignment="1">
      <alignment vertical="center" wrapText="1"/>
    </xf>
    <xf numFmtId="0" fontId="3" fillId="4" borderId="5" xfId="11" applyFont="1" applyFill="1" applyBorder="1" applyAlignment="1">
      <alignment horizontal="center" vertical="center" wrapText="1"/>
    </xf>
    <xf numFmtId="3" fontId="2" fillId="0" borderId="88" xfId="11" applyNumberFormat="1" applyFont="1" applyBorder="1" applyAlignment="1">
      <alignment vertical="center" wrapText="1"/>
    </xf>
    <xf numFmtId="0" fontId="2" fillId="0" borderId="10" xfId="11" applyFont="1" applyBorder="1" applyAlignment="1">
      <alignment horizontal="center" vertical="center" wrapText="1"/>
    </xf>
    <xf numFmtId="0" fontId="3" fillId="0" borderId="144" xfId="11" applyFont="1" applyBorder="1">
      <alignment vertical="center"/>
    </xf>
    <xf numFmtId="0" fontId="3" fillId="0" borderId="145" xfId="11" applyFont="1" applyBorder="1" applyAlignment="1">
      <alignment vertical="center" wrapText="1"/>
    </xf>
    <xf numFmtId="0" fontId="3" fillId="4" borderId="24" xfId="11" applyFont="1" applyFill="1" applyBorder="1" applyAlignment="1">
      <alignment horizontal="center" vertical="center" wrapText="1"/>
    </xf>
    <xf numFmtId="3" fontId="3" fillId="4" borderId="24" xfId="11" applyNumberFormat="1" applyFont="1" applyFill="1" applyBorder="1" applyAlignment="1">
      <alignment horizontal="center" vertical="center" wrapText="1"/>
    </xf>
    <xf numFmtId="3" fontId="14" fillId="0" borderId="0" xfId="12" applyFont="1">
      <alignment vertical="center"/>
    </xf>
    <xf numFmtId="3" fontId="14" fillId="0" borderId="0" xfId="12" applyFont="1" applyAlignment="1">
      <alignment vertical="center" wrapText="1"/>
    </xf>
    <xf numFmtId="3" fontId="13" fillId="0" borderId="0" xfId="12" applyFont="1" applyAlignment="1">
      <alignment horizontal="right" vertical="center"/>
    </xf>
    <xf numFmtId="0" fontId="13" fillId="0" borderId="0" xfId="13" applyFont="1">
      <alignment vertical="center"/>
    </xf>
    <xf numFmtId="3" fontId="14" fillId="0" borderId="12" xfId="12" applyFont="1" applyBorder="1" applyAlignment="1">
      <alignment horizontal="center" vertical="center" wrapText="1"/>
    </xf>
    <xf numFmtId="3" fontId="14" fillId="0" borderId="88" xfId="12" applyFont="1" applyBorder="1" applyAlignment="1">
      <alignment vertical="center" wrapText="1"/>
    </xf>
    <xf numFmtId="3" fontId="13" fillId="0" borderId="78" xfId="12" applyFont="1" applyBorder="1" applyAlignment="1">
      <alignment horizontal="left" vertical="center"/>
    </xf>
    <xf numFmtId="3" fontId="13" fillId="0" borderId="147" xfId="12" applyFont="1" applyBorder="1">
      <alignment vertical="center"/>
    </xf>
    <xf numFmtId="3" fontId="13" fillId="0" borderId="80" xfId="12" applyFont="1" applyBorder="1" applyAlignment="1">
      <alignment vertical="center" wrapText="1"/>
    </xf>
    <xf numFmtId="0" fontId="14" fillId="0" borderId="0" xfId="14" applyFont="1" applyAlignment="1">
      <alignment wrapText="1"/>
    </xf>
    <xf numFmtId="0" fontId="14" fillId="0" borderId="0" xfId="14" applyFont="1"/>
    <xf numFmtId="0" fontId="13" fillId="0" borderId="0" xfId="14" applyFont="1" applyAlignment="1">
      <alignment horizontal="right"/>
    </xf>
    <xf numFmtId="0" fontId="13" fillId="0" borderId="0" xfId="14" applyFont="1"/>
    <xf numFmtId="0" fontId="13" fillId="2" borderId="52" xfId="14" applyFont="1" applyFill="1" applyBorder="1" applyAlignment="1">
      <alignment horizontal="center" vertical="center" wrapText="1"/>
    </xf>
    <xf numFmtId="0" fontId="14" fillId="0" borderId="12" xfId="14" applyFont="1" applyBorder="1" applyAlignment="1">
      <alignment vertical="center" wrapText="1"/>
    </xf>
    <xf numFmtId="3" fontId="14" fillId="0" borderId="27" xfId="14" applyNumberFormat="1" applyFont="1" applyBorder="1" applyAlignment="1">
      <alignment vertical="center"/>
    </xf>
    <xf numFmtId="3" fontId="14" fillId="0" borderId="19" xfId="14" applyNumberFormat="1" applyFont="1" applyBorder="1" applyAlignment="1">
      <alignment vertical="center"/>
    </xf>
    <xf numFmtId="0" fontId="14" fillId="0" borderId="10" xfId="14" applyFont="1" applyBorder="1" applyAlignment="1">
      <alignment vertical="center" wrapText="1"/>
    </xf>
    <xf numFmtId="3" fontId="14" fillId="0" borderId="9" xfId="14" applyNumberFormat="1" applyFont="1" applyBorder="1" applyAlignment="1">
      <alignment vertical="center"/>
    </xf>
    <xf numFmtId="0" fontId="14" fillId="0" borderId="0" xfId="14" applyFont="1" applyAlignment="1">
      <alignment vertical="center"/>
    </xf>
    <xf numFmtId="0" fontId="15" fillId="0" borderId="12" xfId="14" quotePrefix="1" applyFont="1" applyBorder="1" applyAlignment="1">
      <alignment vertical="center" wrapText="1"/>
    </xf>
    <xf numFmtId="3" fontId="14" fillId="0" borderId="10" xfId="14" applyNumberFormat="1" applyFont="1" applyBorder="1" applyAlignment="1">
      <alignment vertical="center"/>
    </xf>
    <xf numFmtId="0" fontId="13" fillId="0" borderId="10" xfId="14" applyFont="1" applyBorder="1" applyAlignment="1">
      <alignment vertical="center" wrapText="1"/>
    </xf>
    <xf numFmtId="3" fontId="22" fillId="0" borderId="9" xfId="14" applyNumberFormat="1" applyFont="1" applyBorder="1" applyAlignment="1">
      <alignment vertical="center"/>
    </xf>
    <xf numFmtId="0" fontId="14" fillId="0" borderId="42" xfId="14" applyFont="1" applyBorder="1" applyAlignment="1">
      <alignment vertical="center" wrapText="1"/>
    </xf>
    <xf numFmtId="0" fontId="15" fillId="0" borderId="10" xfId="14" quotePrefix="1" applyFont="1" applyBorder="1" applyAlignment="1">
      <alignment vertical="center" wrapText="1"/>
    </xf>
    <xf numFmtId="0" fontId="13" fillId="0" borderId="78" xfId="14" applyFont="1" applyBorder="1" applyAlignment="1">
      <alignment vertical="center" wrapText="1"/>
    </xf>
    <xf numFmtId="3" fontId="13" fillId="0" borderId="79" xfId="14" applyNumberFormat="1" applyFont="1" applyBorder="1" applyAlignment="1">
      <alignment vertical="center"/>
    </xf>
    <xf numFmtId="0" fontId="13" fillId="0" borderId="0" xfId="14" applyFont="1" applyAlignment="1">
      <alignment vertical="center"/>
    </xf>
    <xf numFmtId="3" fontId="14" fillId="0" borderId="0" xfId="14" applyNumberFormat="1" applyFont="1"/>
    <xf numFmtId="0" fontId="14" fillId="0" borderId="0" xfId="14" applyFont="1" applyAlignment="1">
      <alignment horizontal="right"/>
    </xf>
    <xf numFmtId="3" fontId="14" fillId="0" borderId="0" xfId="14" applyNumberFormat="1" applyFont="1" applyAlignment="1">
      <alignment wrapText="1"/>
    </xf>
    <xf numFmtId="3" fontId="13" fillId="0" borderId="9" xfId="14" applyNumberFormat="1" applyFont="1" applyBorder="1" applyAlignment="1">
      <alignment vertical="center"/>
    </xf>
    <xf numFmtId="3" fontId="13" fillId="0" borderId="10" xfId="14" applyNumberFormat="1" applyFont="1" applyBorder="1" applyAlignment="1">
      <alignment vertical="center"/>
    </xf>
    <xf numFmtId="49" fontId="10" fillId="0" borderId="0" xfId="15" applyNumberFormat="1" applyAlignment="1">
      <alignment horizontal="center" vertical="center"/>
    </xf>
    <xf numFmtId="3" fontId="10" fillId="0" borderId="0" xfId="15">
      <alignment vertical="center"/>
    </xf>
    <xf numFmtId="3" fontId="26" fillId="4" borderId="9" xfId="15" applyFont="1" applyFill="1" applyBorder="1" applyAlignment="1">
      <alignment horizontal="center" vertical="center" wrapText="1"/>
    </xf>
    <xf numFmtId="3" fontId="26" fillId="13" borderId="34" xfId="15" applyFont="1" applyFill="1" applyBorder="1">
      <alignment vertical="center"/>
    </xf>
    <xf numFmtId="3" fontId="27" fillId="13" borderId="34" xfId="15" applyFont="1" applyFill="1" applyBorder="1">
      <alignment vertical="center"/>
    </xf>
    <xf numFmtId="3" fontId="26" fillId="4" borderId="34" xfId="15" applyFont="1" applyFill="1" applyBorder="1">
      <alignment vertical="center"/>
    </xf>
    <xf numFmtId="49" fontId="26" fillId="0" borderId="0" xfId="15" applyNumberFormat="1" applyFont="1" applyAlignment="1">
      <alignment horizontal="center" vertical="center"/>
    </xf>
    <xf numFmtId="3" fontId="26" fillId="0" borderId="0" xfId="15" applyFont="1">
      <alignment vertical="center"/>
    </xf>
    <xf numFmtId="3" fontId="27" fillId="14" borderId="8" xfId="15" applyFont="1" applyFill="1" applyBorder="1">
      <alignment vertical="center"/>
    </xf>
    <xf numFmtId="3" fontId="27" fillId="14" borderId="8" xfId="15" applyFont="1" applyFill="1" applyBorder="1" applyAlignment="1">
      <alignment vertical="center" wrapText="1"/>
    </xf>
    <xf numFmtId="3" fontId="28" fillId="14" borderId="8" xfId="15" applyFont="1" applyFill="1" applyBorder="1" applyAlignment="1">
      <alignment vertical="center" wrapText="1"/>
    </xf>
    <xf numFmtId="3" fontId="28" fillId="14" borderId="9" xfId="15" applyFont="1" applyFill="1" applyBorder="1" applyAlignment="1">
      <alignment vertical="center" wrapText="1"/>
    </xf>
    <xf numFmtId="49" fontId="21" fillId="14" borderId="9" xfId="15" applyNumberFormat="1" applyFont="1" applyFill="1" applyBorder="1" applyAlignment="1">
      <alignment horizontal="center" vertical="center" wrapText="1"/>
    </xf>
    <xf numFmtId="3" fontId="28" fillId="14" borderId="43" xfId="15" applyFont="1" applyFill="1" applyBorder="1" applyAlignment="1">
      <alignment vertical="center" wrapText="1"/>
    </xf>
    <xf numFmtId="49" fontId="21" fillId="0" borderId="0" xfId="15" applyNumberFormat="1" applyFont="1" applyAlignment="1">
      <alignment horizontal="center" vertical="center" wrapText="1"/>
    </xf>
    <xf numFmtId="3" fontId="21" fillId="0" borderId="0" xfId="15" applyFont="1" applyAlignment="1">
      <alignment vertical="center" wrapText="1"/>
    </xf>
    <xf numFmtId="3" fontId="28" fillId="14" borderId="8" xfId="15" applyFont="1" applyFill="1" applyBorder="1">
      <alignment vertical="center"/>
    </xf>
    <xf numFmtId="3" fontId="28" fillId="14" borderId="43" xfId="15" applyFont="1" applyFill="1" applyBorder="1" applyAlignment="1">
      <alignment horizontal="center" vertical="center"/>
    </xf>
    <xf numFmtId="49" fontId="21" fillId="14" borderId="43" xfId="15" applyNumberFormat="1" applyFont="1" applyFill="1" applyBorder="1" applyAlignment="1">
      <alignment horizontal="center" vertical="center" wrapText="1"/>
    </xf>
    <xf numFmtId="49" fontId="21" fillId="14" borderId="8" xfId="15" applyNumberFormat="1" applyFont="1" applyFill="1" applyBorder="1" applyAlignment="1">
      <alignment horizontal="center" vertical="center" wrapText="1"/>
    </xf>
    <xf numFmtId="49" fontId="21" fillId="14" borderId="48" xfId="15" applyNumberFormat="1" applyFont="1" applyFill="1" applyBorder="1" applyAlignment="1">
      <alignment horizontal="center" vertical="center" wrapText="1"/>
    </xf>
    <xf numFmtId="3" fontId="29" fillId="14" borderId="8" xfId="15" applyFont="1" applyFill="1" applyBorder="1" applyAlignment="1">
      <alignment vertical="center" wrapText="1"/>
    </xf>
    <xf numFmtId="3" fontId="28" fillId="14" borderId="9" xfId="15" applyFont="1" applyFill="1" applyBorder="1" applyAlignment="1">
      <alignment horizontal="center" vertical="center"/>
    </xf>
    <xf numFmtId="3" fontId="21" fillId="14" borderId="9" xfId="15" applyFont="1" applyFill="1" applyBorder="1" applyAlignment="1">
      <alignment vertical="center" wrapText="1"/>
    </xf>
    <xf numFmtId="3" fontId="21" fillId="14" borderId="8" xfId="15" applyFont="1" applyFill="1" applyBorder="1" applyAlignment="1">
      <alignment vertical="center" wrapText="1"/>
    </xf>
    <xf numFmtId="3" fontId="28" fillId="14" borderId="9" xfId="15" applyFont="1" applyFill="1" applyBorder="1" applyAlignment="1">
      <alignment horizontal="center" vertical="center" wrapText="1"/>
    </xf>
    <xf numFmtId="3" fontId="28" fillId="6" borderId="9" xfId="15" applyFont="1" applyFill="1" applyBorder="1">
      <alignment vertical="center"/>
    </xf>
    <xf numFmtId="3" fontId="27" fillId="6" borderId="8" xfId="15" applyFont="1" applyFill="1" applyBorder="1" applyAlignment="1">
      <alignment vertical="center" wrapText="1"/>
    </xf>
    <xf numFmtId="3" fontId="28" fillId="6" borderId="8" xfId="15" applyFont="1" applyFill="1" applyBorder="1" applyAlignment="1">
      <alignment vertical="center" wrapText="1"/>
    </xf>
    <xf numFmtId="3" fontId="21" fillId="6" borderId="8" xfId="15" applyFont="1" applyFill="1" applyBorder="1">
      <alignment vertical="center"/>
    </xf>
    <xf numFmtId="3" fontId="21" fillId="6" borderId="43" xfId="15" applyFont="1" applyFill="1" applyBorder="1">
      <alignment vertical="center"/>
    </xf>
    <xf numFmtId="49" fontId="21" fillId="0" borderId="0" xfId="15" applyNumberFormat="1" applyFont="1" applyAlignment="1">
      <alignment horizontal="center" vertical="center"/>
    </xf>
    <xf numFmtId="3" fontId="21" fillId="0" borderId="0" xfId="15" applyFont="1">
      <alignment vertical="center"/>
    </xf>
    <xf numFmtId="3" fontId="28" fillId="6" borderId="9" xfId="15" applyFont="1" applyFill="1" applyBorder="1" applyAlignment="1">
      <alignment vertical="center" wrapText="1"/>
    </xf>
    <xf numFmtId="3" fontId="21" fillId="6" borderId="9" xfId="15" applyFont="1" applyFill="1" applyBorder="1" applyAlignment="1">
      <alignment vertical="center" wrapText="1"/>
    </xf>
    <xf numFmtId="3" fontId="21" fillId="6" borderId="8" xfId="15" applyFont="1" applyFill="1" applyBorder="1" applyAlignment="1">
      <alignment vertical="center" wrapText="1"/>
    </xf>
    <xf numFmtId="49" fontId="21" fillId="6" borderId="43" xfId="15" applyNumberFormat="1" applyFont="1" applyFill="1" applyBorder="1">
      <alignment vertical="center"/>
    </xf>
    <xf numFmtId="3" fontId="28" fillId="6" borderId="9" xfId="15" quotePrefix="1" applyFont="1" applyFill="1" applyBorder="1" applyAlignment="1">
      <alignment vertical="center" wrapText="1"/>
    </xf>
    <xf numFmtId="49" fontId="21" fillId="6" borderId="48" xfId="15" applyNumberFormat="1" applyFont="1" applyFill="1" applyBorder="1">
      <alignment vertical="center"/>
    </xf>
    <xf numFmtId="49" fontId="21" fillId="6" borderId="8" xfId="15" applyNumberFormat="1" applyFont="1" applyFill="1" applyBorder="1">
      <alignment vertical="center"/>
    </xf>
    <xf numFmtId="3" fontId="28" fillId="15" borderId="9" xfId="15" applyFont="1" applyFill="1" applyBorder="1">
      <alignment vertical="center"/>
    </xf>
    <xf numFmtId="3" fontId="28" fillId="15" borderId="9" xfId="15" applyFont="1" applyFill="1" applyBorder="1" applyAlignment="1">
      <alignment vertical="center" wrapText="1"/>
    </xf>
    <xf numFmtId="3" fontId="21" fillId="15" borderId="9" xfId="15" applyFont="1" applyFill="1" applyBorder="1" applyAlignment="1">
      <alignment vertical="center" wrapText="1"/>
    </xf>
    <xf numFmtId="3" fontId="21" fillId="15" borderId="8" xfId="15" applyFont="1" applyFill="1" applyBorder="1" applyAlignment="1">
      <alignment vertical="center" wrapText="1"/>
    </xf>
    <xf numFmtId="3" fontId="21" fillId="15" borderId="43" xfId="15" applyFont="1" applyFill="1" applyBorder="1">
      <alignment vertical="center"/>
    </xf>
    <xf numFmtId="3" fontId="28" fillId="15" borderId="8" xfId="15" quotePrefix="1" applyFont="1" applyFill="1" applyBorder="1" applyAlignment="1">
      <alignment vertical="center" wrapText="1"/>
    </xf>
    <xf numFmtId="3" fontId="28" fillId="6" borderId="8" xfId="15" quotePrefix="1" applyFont="1" applyFill="1" applyBorder="1" applyAlignment="1">
      <alignment vertical="center" wrapText="1"/>
    </xf>
    <xf numFmtId="49" fontId="21" fillId="6" borderId="43" xfId="15" applyNumberFormat="1" applyFont="1" applyFill="1" applyBorder="1" applyAlignment="1">
      <alignment horizontal="center" vertical="center"/>
    </xf>
    <xf numFmtId="3" fontId="26" fillId="11" borderId="9" xfId="15" applyFont="1" applyFill="1" applyBorder="1">
      <alignment vertical="center"/>
    </xf>
    <xf numFmtId="3" fontId="26" fillId="11" borderId="9" xfId="15" applyFont="1" applyFill="1" applyBorder="1" applyAlignment="1">
      <alignment vertical="center" wrapText="1"/>
    </xf>
    <xf numFmtId="3" fontId="28" fillId="11" borderId="9" xfId="15" applyFont="1" applyFill="1" applyBorder="1" applyAlignment="1">
      <alignment horizontal="left" vertical="center" wrapText="1"/>
    </xf>
    <xf numFmtId="3" fontId="21" fillId="11" borderId="9" xfId="15" applyFont="1" applyFill="1" applyBorder="1" applyAlignment="1">
      <alignment horizontal="right" vertical="center" wrapText="1"/>
    </xf>
    <xf numFmtId="3" fontId="21" fillId="11" borderId="8" xfId="15" applyFont="1" applyFill="1" applyBorder="1" applyAlignment="1">
      <alignment vertical="center" wrapText="1"/>
    </xf>
    <xf numFmtId="49" fontId="21" fillId="11" borderId="9" xfId="15" applyNumberFormat="1" applyFont="1" applyFill="1" applyBorder="1" applyAlignment="1">
      <alignment horizontal="center" vertical="center" wrapText="1"/>
    </xf>
    <xf numFmtId="3" fontId="21" fillId="16" borderId="0" xfId="15" applyFont="1" applyFill="1" applyAlignment="1">
      <alignment vertical="center" wrapText="1"/>
    </xf>
    <xf numFmtId="3" fontId="28" fillId="11" borderId="9" xfId="15" applyFont="1" applyFill="1" applyBorder="1">
      <alignment vertical="center"/>
    </xf>
    <xf numFmtId="3" fontId="28" fillId="11" borderId="9" xfId="15" applyFont="1" applyFill="1" applyBorder="1" applyAlignment="1">
      <alignment vertical="center" wrapText="1"/>
    </xf>
    <xf numFmtId="3" fontId="28" fillId="11" borderId="43" xfId="15" applyFont="1" applyFill="1" applyBorder="1">
      <alignment vertical="center"/>
    </xf>
    <xf numFmtId="3" fontId="28" fillId="11" borderId="8" xfId="15" applyFont="1" applyFill="1" applyBorder="1">
      <alignment vertical="center"/>
    </xf>
    <xf numFmtId="3" fontId="26" fillId="14" borderId="9" xfId="15" applyFont="1" applyFill="1" applyBorder="1">
      <alignment vertical="center"/>
    </xf>
    <xf numFmtId="3" fontId="26" fillId="14" borderId="9" xfId="15" applyFont="1" applyFill="1" applyBorder="1" applyAlignment="1">
      <alignment vertical="center" wrapText="1"/>
    </xf>
    <xf numFmtId="3" fontId="28" fillId="14" borderId="9" xfId="15" applyFont="1" applyFill="1" applyBorder="1" applyAlignment="1">
      <alignment horizontal="left" vertical="center" wrapText="1"/>
    </xf>
    <xf numFmtId="3" fontId="21" fillId="11" borderId="0" xfId="15" applyFont="1" applyFill="1" applyAlignment="1">
      <alignment vertical="center" wrapText="1"/>
    </xf>
    <xf numFmtId="3" fontId="30" fillId="13" borderId="9" xfId="15" applyFont="1" applyFill="1" applyBorder="1">
      <alignment vertical="center"/>
    </xf>
    <xf numFmtId="3" fontId="30" fillId="13" borderId="9" xfId="15" quotePrefix="1" applyFont="1" applyFill="1" applyBorder="1" applyAlignment="1">
      <alignment horizontal="center" vertical="center"/>
    </xf>
    <xf numFmtId="49" fontId="30" fillId="4" borderId="9" xfId="15" applyNumberFormat="1" applyFont="1" applyFill="1" applyBorder="1">
      <alignment vertical="center"/>
    </xf>
    <xf numFmtId="49" fontId="31" fillId="0" borderId="0" xfId="15" applyNumberFormat="1" applyFont="1" applyAlignment="1">
      <alignment horizontal="center" vertical="center" wrapText="1"/>
    </xf>
    <xf numFmtId="3" fontId="31" fillId="0" borderId="0" xfId="15" applyFont="1" applyAlignment="1">
      <alignment vertical="center" wrapText="1"/>
    </xf>
    <xf numFmtId="3" fontId="32" fillId="6" borderId="0" xfId="15" applyFont="1" applyFill="1" applyAlignment="1">
      <alignment horizontal="right" vertical="center"/>
    </xf>
    <xf numFmtId="49" fontId="33" fillId="6" borderId="0" xfId="15" applyNumberFormat="1" applyFont="1" applyFill="1">
      <alignment vertical="center"/>
    </xf>
    <xf numFmtId="3" fontId="33" fillId="6" borderId="0" xfId="15" applyFont="1" applyFill="1" applyAlignment="1">
      <alignment horizontal="right" vertical="center"/>
    </xf>
    <xf numFmtId="3" fontId="33" fillId="6" borderId="0" xfId="15" applyFont="1" applyFill="1">
      <alignment vertical="center"/>
    </xf>
    <xf numFmtId="49" fontId="26" fillId="6" borderId="0" xfId="15" applyNumberFormat="1" applyFont="1" applyFill="1">
      <alignment vertical="center"/>
    </xf>
    <xf numFmtId="49" fontId="26" fillId="0" borderId="0" xfId="15" applyNumberFormat="1" applyFont="1">
      <alignment vertical="center"/>
    </xf>
    <xf numFmtId="49" fontId="30" fillId="0" borderId="0" xfId="15" applyNumberFormat="1" applyFont="1" applyAlignment="1">
      <alignment horizontal="center" vertical="center"/>
    </xf>
    <xf numFmtId="3" fontId="30" fillId="0" borderId="0" xfId="15" applyFont="1">
      <alignment vertical="center"/>
    </xf>
    <xf numFmtId="3" fontId="28" fillId="14" borderId="48" xfId="15" applyFont="1" applyFill="1" applyBorder="1" applyAlignment="1">
      <alignment vertical="center" wrapText="1"/>
    </xf>
    <xf numFmtId="0" fontId="13" fillId="0" borderId="0" xfId="11" applyFont="1" applyAlignment="1">
      <alignment horizontal="centerContinuous" vertical="center" wrapText="1"/>
    </xf>
    <xf numFmtId="0" fontId="2" fillId="0" borderId="0" xfId="11" applyFont="1" applyAlignment="1">
      <alignment vertical="center" wrapText="1"/>
    </xf>
    <xf numFmtId="0" fontId="2" fillId="0" borderId="101" xfId="11" applyFont="1" applyBorder="1" applyAlignment="1">
      <alignment horizontal="left" vertical="center" wrapText="1"/>
    </xf>
    <xf numFmtId="0" fontId="2" fillId="0" borderId="101" xfId="11" applyFont="1" applyBorder="1" applyAlignment="1">
      <alignment vertical="center" wrapText="1"/>
    </xf>
    <xf numFmtId="3" fontId="3" fillId="0" borderId="37" xfId="11" applyNumberFormat="1" applyFont="1" applyBorder="1" applyAlignment="1">
      <alignment vertical="center" wrapText="1"/>
    </xf>
    <xf numFmtId="166" fontId="2" fillId="0" borderId="8" xfId="11" applyNumberFormat="1" applyFont="1" applyBorder="1">
      <alignment vertical="center"/>
    </xf>
    <xf numFmtId="3" fontId="6" fillId="0" borderId="19" xfId="2" applyNumberFormat="1" applyFont="1" applyBorder="1" applyAlignment="1">
      <alignment vertical="center" wrapText="1"/>
    </xf>
    <xf numFmtId="3" fontId="3" fillId="0" borderId="34" xfId="2" applyNumberFormat="1" applyFont="1" applyBorder="1" applyAlignment="1">
      <alignment horizontal="right" vertical="center" wrapText="1"/>
    </xf>
    <xf numFmtId="0" fontId="14" fillId="0" borderId="0" xfId="14" applyFont="1" applyAlignment="1">
      <alignment vertical="center" wrapText="1"/>
    </xf>
    <xf numFmtId="0" fontId="5" fillId="0" borderId="56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28" xfId="3" applyFont="1" applyBorder="1" applyAlignment="1">
      <alignment vertical="center"/>
    </xf>
    <xf numFmtId="0" fontId="5" fillId="0" borderId="20" xfId="3" applyFont="1" applyBorder="1" applyAlignment="1">
      <alignment vertical="center"/>
    </xf>
    <xf numFmtId="3" fontId="13" fillId="0" borderId="57" xfId="5" applyFont="1" applyBorder="1" applyAlignment="1">
      <alignment vertical="center" wrapText="1"/>
    </xf>
    <xf numFmtId="3" fontId="14" fillId="0" borderId="7" xfId="4" applyFont="1" applyBorder="1" applyAlignment="1">
      <alignment vertical="center" wrapText="1"/>
    </xf>
    <xf numFmtId="3" fontId="14" fillId="0" borderId="12" xfId="4" applyFont="1" applyBorder="1" applyAlignment="1">
      <alignment vertical="center" wrapText="1"/>
    </xf>
    <xf numFmtId="3" fontId="13" fillId="0" borderId="57" xfId="4" applyFont="1" applyBorder="1" applyAlignment="1">
      <alignment vertical="center" wrapText="1"/>
    </xf>
    <xf numFmtId="3" fontId="13" fillId="0" borderId="44" xfId="5" applyFont="1" applyBorder="1" applyAlignment="1">
      <alignment vertical="center" wrapText="1"/>
    </xf>
    <xf numFmtId="3" fontId="13" fillId="0" borderId="47" xfId="5" applyFont="1" applyBorder="1" applyAlignment="1">
      <alignment horizontal="left" vertical="center" wrapText="1"/>
    </xf>
    <xf numFmtId="3" fontId="13" fillId="0" borderId="78" xfId="5" quotePrefix="1" applyFont="1" applyBorder="1" applyAlignment="1">
      <alignment horizontal="left" vertical="center" wrapText="1"/>
    </xf>
    <xf numFmtId="3" fontId="14" fillId="0" borderId="0" xfId="4" applyFont="1" applyAlignment="1">
      <alignment vertical="center" wrapText="1"/>
    </xf>
    <xf numFmtId="0" fontId="14" fillId="0" borderId="54" xfId="8" applyFont="1" applyBorder="1" applyAlignment="1">
      <alignment vertical="center"/>
    </xf>
    <xf numFmtId="3" fontId="13" fillId="0" borderId="0" xfId="5" applyFont="1" applyAlignment="1">
      <alignment horizontal="left" vertical="center" wrapText="1"/>
    </xf>
    <xf numFmtId="3" fontId="13" fillId="0" borderId="150" xfId="5" applyFont="1" applyBorder="1" applyAlignment="1">
      <alignment horizontal="center" vertical="center" wrapText="1"/>
    </xf>
    <xf numFmtId="0" fontId="13" fillId="0" borderId="44" xfId="8" applyFont="1" applyBorder="1" applyAlignment="1">
      <alignment horizontal="center" vertical="center"/>
    </xf>
    <xf numFmtId="3" fontId="13" fillId="0" borderId="58" xfId="8" applyNumberFormat="1" applyFont="1" applyBorder="1" applyAlignment="1">
      <alignment vertical="center"/>
    </xf>
    <xf numFmtId="3" fontId="13" fillId="0" borderId="60" xfId="8" applyNumberFormat="1" applyFont="1" applyBorder="1" applyAlignment="1">
      <alignment vertical="center"/>
    </xf>
    <xf numFmtId="0" fontId="14" fillId="0" borderId="29" xfId="8" applyFont="1" applyBorder="1" applyAlignment="1">
      <alignment horizontal="center" vertical="center"/>
    </xf>
    <xf numFmtId="3" fontId="14" fillId="0" borderId="112" xfId="5" applyFont="1" applyBorder="1" applyAlignment="1">
      <alignment horizontal="center" vertical="center"/>
    </xf>
    <xf numFmtId="3" fontId="14" fillId="0" borderId="101" xfId="5" applyFont="1" applyBorder="1" applyAlignment="1">
      <alignment horizontal="left" vertical="center" wrapText="1"/>
    </xf>
    <xf numFmtId="3" fontId="14" fillId="0" borderId="9" xfId="5" applyFont="1" applyBorder="1" applyAlignment="1">
      <alignment horizontal="center" vertical="center"/>
    </xf>
    <xf numFmtId="3" fontId="14" fillId="0" borderId="89" xfId="5" applyFont="1" applyBorder="1" applyAlignment="1">
      <alignment horizontal="left" vertical="center" wrapText="1"/>
    </xf>
    <xf numFmtId="0" fontId="14" fillId="0" borderId="29" xfId="8" applyFont="1" applyBorder="1" applyAlignment="1">
      <alignment vertical="center"/>
    </xf>
    <xf numFmtId="3" fontId="14" fillId="0" borderId="9" xfId="5" applyFont="1" applyBorder="1" applyAlignment="1">
      <alignment horizontal="center" vertical="center" wrapText="1"/>
    </xf>
    <xf numFmtId="0" fontId="14" fillId="0" borderId="47" xfId="8" applyFont="1" applyBorder="1" applyAlignment="1">
      <alignment horizontal="center" vertical="center"/>
    </xf>
    <xf numFmtId="3" fontId="14" fillId="0" borderId="58" xfId="5" applyFont="1" applyBorder="1" applyAlignment="1">
      <alignment horizontal="center" vertical="center"/>
    </xf>
    <xf numFmtId="3" fontId="14" fillId="0" borderId="127" xfId="5" applyFont="1" applyBorder="1" applyAlignment="1">
      <alignment horizontal="left" vertical="center" wrapText="1"/>
    </xf>
    <xf numFmtId="3" fontId="13" fillId="0" borderId="155" xfId="5" applyFont="1" applyBorder="1" applyAlignment="1">
      <alignment horizontal="center" vertical="center" wrapText="1"/>
    </xf>
    <xf numFmtId="3" fontId="13" fillId="0" borderId="108" xfId="8" applyNumberFormat="1" applyFont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4" fillId="0" borderId="143" xfId="8" applyFont="1" applyBorder="1" applyAlignment="1">
      <alignment horizontal="left" vertical="center" wrapText="1"/>
    </xf>
    <xf numFmtId="3" fontId="14" fillId="0" borderId="7" xfId="5" applyFont="1" applyBorder="1" applyAlignment="1">
      <alignment horizontal="center" vertical="center" wrapText="1"/>
    </xf>
    <xf numFmtId="3" fontId="14" fillId="0" borderId="89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 wrapText="1"/>
    </xf>
    <xf numFmtId="3" fontId="14" fillId="0" borderId="10" xfId="8" applyNumberFormat="1" applyFont="1" applyBorder="1" applyAlignment="1">
      <alignment vertical="center"/>
    </xf>
    <xf numFmtId="3" fontId="14" fillId="0" borderId="57" xfId="5" applyFont="1" applyBorder="1" applyAlignment="1">
      <alignment horizontal="center" vertical="center" wrapText="1"/>
    </xf>
    <xf numFmtId="3" fontId="14" fillId="0" borderId="58" xfId="5" applyFont="1" applyBorder="1" applyAlignment="1">
      <alignment horizontal="center" vertical="center" wrapText="1"/>
    </xf>
    <xf numFmtId="3" fontId="14" fillId="0" borderId="102" xfId="5" applyFont="1" applyBorder="1" applyAlignment="1">
      <alignment vertical="center" wrapText="1"/>
    </xf>
    <xf numFmtId="3" fontId="14" fillId="0" borderId="50" xfId="8" applyNumberFormat="1" applyFont="1" applyBorder="1" applyAlignment="1">
      <alignment vertical="center"/>
    </xf>
    <xf numFmtId="0" fontId="13" fillId="0" borderId="65" xfId="8" applyFont="1" applyBorder="1" applyAlignment="1">
      <alignment horizontal="left" vertical="center"/>
    </xf>
    <xf numFmtId="0" fontId="13" fillId="0" borderId="66" xfId="8" applyFont="1" applyBorder="1" applyAlignment="1">
      <alignment horizontal="left" vertical="center"/>
    </xf>
    <xf numFmtId="0" fontId="13" fillId="0" borderId="156" xfId="8" applyFont="1" applyBorder="1" applyAlignment="1">
      <alignment horizontal="left" vertical="center"/>
    </xf>
    <xf numFmtId="3" fontId="13" fillId="0" borderId="67" xfId="8" applyNumberFormat="1" applyFont="1" applyBorder="1" applyAlignment="1">
      <alignment vertical="center"/>
    </xf>
    <xf numFmtId="3" fontId="14" fillId="0" borderId="56" xfId="16" applyFont="1" applyBorder="1">
      <alignment vertical="center"/>
    </xf>
    <xf numFmtId="3" fontId="14" fillId="0" borderId="4" xfId="16" applyFont="1" applyBorder="1">
      <alignment vertical="center"/>
    </xf>
    <xf numFmtId="0" fontId="14" fillId="0" borderId="5" xfId="8" applyFont="1" applyBorder="1"/>
    <xf numFmtId="3" fontId="34" fillId="0" borderId="0" xfId="4" applyFont="1">
      <alignment vertical="center"/>
    </xf>
    <xf numFmtId="3" fontId="14" fillId="0" borderId="0" xfId="16" applyFont="1">
      <alignment vertical="center"/>
    </xf>
    <xf numFmtId="3" fontId="14" fillId="0" borderId="153" xfId="8" applyNumberFormat="1" applyFont="1" applyBorder="1" applyAlignment="1">
      <alignment vertical="center"/>
    </xf>
    <xf numFmtId="3" fontId="14" fillId="0" borderId="19" xfId="8" applyNumberFormat="1" applyFont="1" applyBorder="1" applyAlignment="1">
      <alignment vertical="center"/>
    </xf>
    <xf numFmtId="3" fontId="14" fillId="0" borderId="15" xfId="8" applyNumberFormat="1" applyFont="1" applyBorder="1" applyAlignment="1">
      <alignment vertical="center"/>
    </xf>
    <xf numFmtId="0" fontId="14" fillId="0" borderId="53" xfId="8" applyFont="1" applyBorder="1" applyAlignment="1">
      <alignment vertical="center"/>
    </xf>
    <xf numFmtId="0" fontId="35" fillId="4" borderId="9" xfId="1" applyFont="1" applyFill="1" applyBorder="1" applyAlignment="1">
      <alignment horizontal="center" vertical="center" wrapText="1"/>
    </xf>
    <xf numFmtId="0" fontId="36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9" xfId="1" applyBorder="1" applyAlignment="1">
      <alignment horizontal="center" vertical="center"/>
    </xf>
    <xf numFmtId="3" fontId="1" fillId="0" borderId="9" xfId="1" applyNumberFormat="1" applyBorder="1" applyAlignment="1">
      <alignment horizontal="center" vertical="center"/>
    </xf>
    <xf numFmtId="3" fontId="1" fillId="0" borderId="9" xfId="1" applyNumberFormat="1" applyBorder="1" applyAlignment="1">
      <alignment vertical="center" wrapText="1"/>
    </xf>
    <xf numFmtId="3" fontId="1" fillId="0" borderId="9" xfId="1" applyNumberFormat="1" applyBorder="1" applyAlignment="1">
      <alignment vertical="center"/>
    </xf>
    <xf numFmtId="0" fontId="1" fillId="6" borderId="9" xfId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18" borderId="9" xfId="1" applyFill="1" applyBorder="1" applyAlignment="1">
      <alignment vertical="center" wrapText="1"/>
    </xf>
    <xf numFmtId="0" fontId="1" fillId="18" borderId="9" xfId="1" applyFill="1" applyBorder="1" applyAlignment="1">
      <alignment horizontal="center" vertical="center" wrapText="1"/>
    </xf>
    <xf numFmtId="0" fontId="37" fillId="0" borderId="0" xfId="1" applyFont="1" applyAlignment="1">
      <alignment vertical="center"/>
    </xf>
    <xf numFmtId="0" fontId="1" fillId="19" borderId="9" xfId="1" applyFill="1" applyBorder="1" applyAlignment="1">
      <alignment vertical="center" wrapText="1"/>
    </xf>
    <xf numFmtId="0" fontId="1" fillId="19" borderId="9" xfId="1" applyFill="1" applyBorder="1" applyAlignment="1">
      <alignment horizontal="center" vertical="center" wrapText="1"/>
    </xf>
    <xf numFmtId="0" fontId="1" fillId="20" borderId="9" xfId="1" applyFill="1" applyBorder="1" applyAlignment="1">
      <alignment vertical="center" wrapText="1"/>
    </xf>
    <xf numFmtId="0" fontId="1" fillId="20" borderId="9" xfId="1" applyFill="1" applyBorder="1" applyAlignment="1">
      <alignment horizontal="center" vertical="center" wrapText="1"/>
    </xf>
    <xf numFmtId="0" fontId="37" fillId="0" borderId="0" xfId="1" applyFont="1" applyAlignment="1">
      <alignment vertical="center" wrapText="1"/>
    </xf>
    <xf numFmtId="0" fontId="37" fillId="0" borderId="0" xfId="1" applyFont="1" applyAlignment="1">
      <alignment horizontal="center" vertical="center" wrapText="1"/>
    </xf>
    <xf numFmtId="0" fontId="37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4" fillId="0" borderId="9" xfId="4" applyFont="1" applyBorder="1">
      <alignment vertical="center"/>
    </xf>
    <xf numFmtId="0" fontId="36" fillId="0" borderId="0" xfId="1" applyFont="1" applyAlignment="1">
      <alignment vertical="center" wrapText="1"/>
    </xf>
    <xf numFmtId="3" fontId="36" fillId="0" borderId="0" xfId="1" applyNumberFormat="1" applyFont="1" applyAlignment="1">
      <alignment vertical="center" wrapText="1"/>
    </xf>
    <xf numFmtId="4" fontId="2" fillId="0" borderId="8" xfId="11" applyNumberFormat="1" applyFont="1" applyBorder="1">
      <alignment vertical="center"/>
    </xf>
    <xf numFmtId="3" fontId="38" fillId="0" borderId="0" xfId="5" applyFont="1" applyAlignment="1">
      <alignment horizontal="centerContinuous" vertical="center"/>
    </xf>
    <xf numFmtId="3" fontId="13" fillId="0" borderId="0" xfId="5" applyFont="1" applyAlignment="1">
      <alignment horizontal="centerContinuous" vertical="center"/>
    </xf>
    <xf numFmtId="0" fontId="14" fillId="0" borderId="0" xfId="17" applyFont="1"/>
    <xf numFmtId="3" fontId="13" fillId="0" borderId="0" xfId="5" applyFont="1" applyAlignment="1">
      <alignment horizontal="right"/>
    </xf>
    <xf numFmtId="0" fontId="14" fillId="0" borderId="0" xfId="17" applyFont="1" applyAlignment="1">
      <alignment vertical="center"/>
    </xf>
    <xf numFmtId="3" fontId="13" fillId="0" borderId="79" xfId="5" applyFont="1" applyBorder="1" applyAlignment="1">
      <alignment vertical="center" wrapText="1"/>
    </xf>
    <xf numFmtId="3" fontId="13" fillId="0" borderId="80" xfId="5" applyFont="1" applyBorder="1" applyAlignment="1">
      <alignment vertical="center" wrapText="1"/>
    </xf>
    <xf numFmtId="0" fontId="13" fillId="0" borderId="0" xfId="17" applyFont="1" applyAlignment="1">
      <alignment vertical="center"/>
    </xf>
    <xf numFmtId="0" fontId="14" fillId="0" borderId="0" xfId="17" applyFont="1" applyAlignment="1">
      <alignment horizontal="center"/>
    </xf>
    <xf numFmtId="3" fontId="14" fillId="0" borderId="130" xfId="5" applyFont="1" applyBorder="1" applyAlignment="1">
      <alignment vertical="center" wrapText="1"/>
    </xf>
    <xf numFmtId="3" fontId="14" fillId="0" borderId="128" xfId="5" applyFont="1" applyBorder="1" applyAlignment="1">
      <alignment vertical="center" wrapText="1"/>
    </xf>
    <xf numFmtId="3" fontId="14" fillId="0" borderId="7" xfId="5" applyFont="1" applyBorder="1" applyAlignment="1">
      <alignment horizontal="center" vertical="center"/>
    </xf>
    <xf numFmtId="3" fontId="14" fillId="0" borderId="47" xfId="5" applyFont="1" applyBorder="1" applyAlignment="1">
      <alignment horizontal="center" vertical="center"/>
    </xf>
    <xf numFmtId="3" fontId="36" fillId="0" borderId="0" xfId="1" applyNumberFormat="1" applyFont="1" applyAlignment="1">
      <alignment vertical="center"/>
    </xf>
    <xf numFmtId="0" fontId="15" fillId="0" borderId="9" xfId="14" quotePrefix="1" applyFont="1" applyBorder="1" applyAlignment="1">
      <alignment vertical="center" wrapText="1"/>
    </xf>
    <xf numFmtId="3" fontId="39" fillId="0" borderId="0" xfId="2" applyNumberFormat="1" applyFont="1" applyAlignment="1">
      <alignment vertical="center" wrapText="1"/>
    </xf>
    <xf numFmtId="3" fontId="18" fillId="0" borderId="56" xfId="5" applyFont="1" applyBorder="1" applyAlignment="1">
      <alignment horizontal="left" vertical="center"/>
    </xf>
    <xf numFmtId="3" fontId="18" fillId="0" borderId="135" xfId="5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0" borderId="10" xfId="1" applyNumberFormat="1" applyFont="1" applyBorder="1" applyAlignment="1">
      <alignment vertical="center"/>
    </xf>
    <xf numFmtId="0" fontId="13" fillId="2" borderId="52" xfId="7" applyFont="1" applyFill="1" applyBorder="1" applyAlignment="1">
      <alignment horizontal="center" vertical="center" wrapText="1"/>
    </xf>
    <xf numFmtId="3" fontId="14" fillId="0" borderId="42" xfId="5" applyFont="1" applyBorder="1" applyAlignment="1">
      <alignment horizontal="center" vertical="center" wrapText="1"/>
    </xf>
    <xf numFmtId="3" fontId="14" fillId="0" borderId="126" xfId="5" applyFont="1" applyBorder="1" applyAlignment="1">
      <alignment horizontal="left" vertical="center" wrapText="1"/>
    </xf>
    <xf numFmtId="3" fontId="14" fillId="0" borderId="10" xfId="5" applyFont="1" applyBorder="1" applyAlignment="1">
      <alignment vertical="center" wrapText="1"/>
    </xf>
    <xf numFmtId="3" fontId="14" fillId="0" borderId="10" xfId="12" applyFont="1" applyBorder="1" applyAlignment="1">
      <alignment vertical="center" wrapText="1"/>
    </xf>
    <xf numFmtId="3" fontId="13" fillId="0" borderId="80" xfId="14" applyNumberFormat="1" applyFont="1" applyBorder="1" applyAlignment="1">
      <alignment vertical="center"/>
    </xf>
    <xf numFmtId="0" fontId="13" fillId="2" borderId="53" xfId="14" applyFont="1" applyFill="1" applyBorder="1" applyAlignment="1">
      <alignment horizontal="center" vertical="center" wrapText="1"/>
    </xf>
    <xf numFmtId="3" fontId="22" fillId="0" borderId="10" xfId="14" applyNumberFormat="1" applyFont="1" applyBorder="1" applyAlignment="1">
      <alignment vertical="center"/>
    </xf>
    <xf numFmtId="3" fontId="15" fillId="0" borderId="10" xfId="14" applyNumberFormat="1" applyFont="1" applyBorder="1" applyAlignment="1">
      <alignment vertical="center"/>
    </xf>
    <xf numFmtId="3" fontId="22" fillId="0" borderId="19" xfId="14" applyNumberFormat="1" applyFont="1" applyBorder="1" applyAlignment="1">
      <alignment vertical="center"/>
    </xf>
    <xf numFmtId="3" fontId="15" fillId="0" borderId="19" xfId="14" applyNumberFormat="1" applyFont="1" applyBorder="1" applyAlignment="1">
      <alignment vertical="center"/>
    </xf>
    <xf numFmtId="3" fontId="6" fillId="0" borderId="10" xfId="2" applyNumberFormat="1" applyFont="1" applyBorder="1" applyAlignment="1">
      <alignment vertical="center" wrapText="1"/>
    </xf>
    <xf numFmtId="3" fontId="3" fillId="0" borderId="15" xfId="2" applyNumberFormat="1" applyFont="1" applyBorder="1" applyAlignment="1">
      <alignment vertical="center" wrapText="1"/>
    </xf>
    <xf numFmtId="3" fontId="3" fillId="0" borderId="61" xfId="2" applyNumberFormat="1" applyFont="1" applyBorder="1" applyAlignment="1">
      <alignment horizontal="right" vertical="center" wrapText="1"/>
    </xf>
    <xf numFmtId="3" fontId="4" fillId="2" borderId="9" xfId="11" applyNumberFormat="1" applyFont="1" applyFill="1" applyBorder="1" applyAlignment="1">
      <alignment horizontal="center" vertical="center" wrapText="1"/>
    </xf>
    <xf numFmtId="0" fontId="4" fillId="2" borderId="10" xfId="11" applyFont="1" applyFill="1" applyBorder="1" applyAlignment="1">
      <alignment horizontal="center" vertical="center" wrapText="1"/>
    </xf>
    <xf numFmtId="3" fontId="3" fillId="0" borderId="112" xfId="11" applyNumberFormat="1" applyFont="1" applyBorder="1">
      <alignment vertical="center"/>
    </xf>
    <xf numFmtId="3" fontId="3" fillId="0" borderId="27" xfId="11" applyNumberFormat="1" applyFont="1" applyBorder="1">
      <alignment vertical="center"/>
    </xf>
    <xf numFmtId="3" fontId="3" fillId="0" borderId="23" xfId="11" applyNumberFormat="1" applyFont="1" applyBorder="1">
      <alignment vertical="center"/>
    </xf>
    <xf numFmtId="3" fontId="8" fillId="0" borderId="10" xfId="5" applyFont="1" applyBorder="1">
      <alignment vertical="center"/>
    </xf>
    <xf numFmtId="3" fontId="14" fillId="0" borderId="10" xfId="4" applyFont="1" applyBorder="1">
      <alignment vertical="center"/>
    </xf>
    <xf numFmtId="3" fontId="14" fillId="0" borderId="8" xfId="4" applyFont="1" applyBorder="1">
      <alignment vertical="center"/>
    </xf>
    <xf numFmtId="3" fontId="14" fillId="0" borderId="19" xfId="4" applyFont="1" applyBorder="1">
      <alignment vertical="center"/>
    </xf>
    <xf numFmtId="3" fontId="13" fillId="0" borderId="32" xfId="4" applyFont="1" applyBorder="1">
      <alignment vertical="center"/>
    </xf>
    <xf numFmtId="3" fontId="14" fillId="0" borderId="10" xfId="5" applyFont="1" applyBorder="1" applyAlignment="1">
      <alignment horizontal="right" vertical="center"/>
    </xf>
    <xf numFmtId="3" fontId="14" fillId="0" borderId="19" xfId="5" applyFont="1" applyBorder="1" applyAlignment="1">
      <alignment horizontal="right" vertical="center"/>
    </xf>
    <xf numFmtId="3" fontId="14" fillId="0" borderId="15" xfId="5" applyFont="1" applyBorder="1" applyAlignment="1">
      <alignment horizontal="right" vertical="center"/>
    </xf>
    <xf numFmtId="0" fontId="3" fillId="0" borderId="9" xfId="2" applyFont="1" applyBorder="1" applyAlignment="1">
      <alignment vertical="center" wrapText="1"/>
    </xf>
    <xf numFmtId="0" fontId="3" fillId="0" borderId="8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6" fillId="0" borderId="9" xfId="2" quotePrefix="1" applyFont="1" applyBorder="1" applyAlignment="1">
      <alignment vertical="center" wrapText="1"/>
    </xf>
    <xf numFmtId="0" fontId="3" fillId="0" borderId="48" xfId="2" applyFont="1" applyBorder="1" applyAlignment="1">
      <alignment vertical="center" wrapText="1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7" xfId="3" applyFont="1" applyBorder="1" applyAlignment="1">
      <alignment vertical="center"/>
    </xf>
    <xf numFmtId="0" fontId="5" fillId="0" borderId="113" xfId="2" applyFont="1" applyBorder="1" applyAlignment="1">
      <alignment vertical="center"/>
    </xf>
    <xf numFmtId="0" fontId="5" fillId="0" borderId="56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3" fillId="0" borderId="20" xfId="2" applyFont="1" applyBorder="1" applyAlignment="1">
      <alignment horizontal="right" vertical="center" wrapText="1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65" xfId="2" applyFont="1" applyBorder="1" applyAlignment="1">
      <alignment vertical="center"/>
    </xf>
    <xf numFmtId="0" fontId="5" fillId="0" borderId="66" xfId="2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5" fillId="0" borderId="63" xfId="2" applyFont="1" applyBorder="1" applyAlignment="1">
      <alignment vertical="center"/>
    </xf>
    <xf numFmtId="0" fontId="5" fillId="0" borderId="64" xfId="2" applyFont="1" applyBorder="1" applyAlignment="1">
      <alignment vertical="center"/>
    </xf>
    <xf numFmtId="0" fontId="3" fillId="3" borderId="28" xfId="2" applyFont="1" applyFill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  <xf numFmtId="3" fontId="13" fillId="0" borderId="113" xfId="5" applyFont="1" applyBorder="1">
      <alignment vertical="center"/>
    </xf>
    <xf numFmtId="3" fontId="13" fillId="0" borderId="37" xfId="4" applyFont="1" applyBorder="1">
      <alignment vertical="center"/>
    </xf>
    <xf numFmtId="3" fontId="13" fillId="2" borderId="52" xfId="6" applyFont="1" applyFill="1" applyBorder="1" applyAlignment="1">
      <alignment horizontal="center" vertical="center" wrapText="1"/>
    </xf>
    <xf numFmtId="3" fontId="13" fillId="5" borderId="4" xfId="5" applyFont="1" applyFill="1" applyBorder="1">
      <alignment vertical="center"/>
    </xf>
    <xf numFmtId="3" fontId="13" fillId="0" borderId="28" xfId="5" applyFont="1" applyBorder="1" applyAlignment="1">
      <alignment vertical="center" wrapText="1"/>
    </xf>
    <xf numFmtId="3" fontId="13" fillId="0" borderId="20" xfId="5" applyFont="1" applyBorder="1" applyAlignment="1">
      <alignment vertical="center" wrapText="1"/>
    </xf>
    <xf numFmtId="3" fontId="13" fillId="0" borderId="36" xfId="5" applyFont="1" applyBorder="1" applyAlignment="1">
      <alignment vertical="center" wrapText="1"/>
    </xf>
    <xf numFmtId="3" fontId="13" fillId="0" borderId="37" xfId="5" applyFont="1" applyBorder="1" applyAlignment="1">
      <alignment vertical="center" wrapText="1"/>
    </xf>
    <xf numFmtId="3" fontId="13" fillId="0" borderId="37" xfId="5" quotePrefix="1" applyFont="1" applyBorder="1">
      <alignment vertical="center"/>
    </xf>
    <xf numFmtId="3" fontId="13" fillId="5" borderId="5" xfId="5" applyFont="1" applyFill="1" applyBorder="1">
      <alignment vertical="center"/>
    </xf>
    <xf numFmtId="3" fontId="13" fillId="0" borderId="113" xfId="5" applyFont="1" applyBorder="1" applyAlignment="1">
      <alignment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13" fillId="2" borderId="10" xfId="8" applyFont="1" applyFill="1" applyBorder="1" applyAlignment="1">
      <alignment horizontal="center"/>
    </xf>
    <xf numFmtId="0" fontId="14" fillId="0" borderId="4" xfId="8" applyFont="1" applyBorder="1"/>
    <xf numFmtId="0" fontId="13" fillId="2" borderId="129" xfId="8" applyFont="1" applyFill="1" applyBorder="1" applyAlignment="1">
      <alignment horizontal="center"/>
    </xf>
    <xf numFmtId="3" fontId="3" fillId="0" borderId="34" xfId="2" applyNumberFormat="1" applyFont="1" applyBorder="1" applyAlignment="1">
      <alignment vertical="center" wrapText="1"/>
    </xf>
    <xf numFmtId="3" fontId="3" fillId="0" borderId="9" xfId="2" applyNumberFormat="1" applyFont="1" applyBorder="1" applyAlignment="1">
      <alignment vertical="center" wrapText="1"/>
    </xf>
    <xf numFmtId="3" fontId="3" fillId="0" borderId="50" xfId="2" applyNumberFormat="1" applyFont="1" applyBorder="1" applyAlignment="1">
      <alignment vertical="center" wrapText="1"/>
    </xf>
    <xf numFmtId="3" fontId="3" fillId="0" borderId="8" xfId="2" applyNumberFormat="1" applyFont="1" applyBorder="1" applyAlignment="1">
      <alignment vertical="center" wrapText="1"/>
    </xf>
    <xf numFmtId="3" fontId="2" fillId="0" borderId="112" xfId="11" applyNumberFormat="1" applyFont="1" applyBorder="1">
      <alignment vertical="center"/>
    </xf>
    <xf numFmtId="3" fontId="3" fillId="0" borderId="48" xfId="11" applyNumberFormat="1" applyFont="1" applyBorder="1">
      <alignment vertical="center"/>
    </xf>
    <xf numFmtId="3" fontId="14" fillId="0" borderId="40" xfId="5" applyFont="1" applyBorder="1" applyAlignment="1">
      <alignment horizontal="right" vertical="center"/>
    </xf>
    <xf numFmtId="0" fontId="3" fillId="0" borderId="16" xfId="3" quotePrefix="1" applyFont="1" applyBorder="1" applyAlignment="1">
      <alignment vertical="center" wrapText="1"/>
    </xf>
    <xf numFmtId="0" fontId="3" fillId="0" borderId="10" xfId="3" quotePrefix="1" applyFont="1" applyBorder="1" applyAlignment="1">
      <alignment vertical="center" wrapText="1"/>
    </xf>
    <xf numFmtId="0" fontId="3" fillId="0" borderId="2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3" fontId="18" fillId="0" borderId="104" xfId="5" quotePrefix="1" applyFont="1" applyBorder="1" applyAlignment="1">
      <alignment horizontal="center" vertical="center"/>
    </xf>
    <xf numFmtId="3" fontId="3" fillId="0" borderId="52" xfId="2" applyNumberFormat="1" applyFont="1" applyBorder="1" applyAlignment="1">
      <alignment horizontal="right" vertical="center" wrapText="1"/>
    </xf>
    <xf numFmtId="0" fontId="5" fillId="2" borderId="10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5" fillId="0" borderId="9" xfId="3" applyNumberFormat="1" applyFont="1" applyBorder="1" applyAlignment="1">
      <alignment vertical="center"/>
    </xf>
    <xf numFmtId="3" fontId="8" fillId="0" borderId="43" xfId="3" applyNumberFormat="1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8" fillId="0" borderId="9" xfId="5" applyFont="1" applyBorder="1">
      <alignment vertical="center"/>
    </xf>
    <xf numFmtId="3" fontId="5" fillId="0" borderId="52" xfId="3" applyNumberFormat="1" applyFont="1" applyBorder="1" applyAlignment="1">
      <alignment horizontal="right" vertical="center"/>
    </xf>
    <xf numFmtId="0" fontId="5" fillId="0" borderId="113" xfId="3" applyFont="1" applyBorder="1" applyAlignment="1">
      <alignment vertical="center"/>
    </xf>
    <xf numFmtId="3" fontId="3" fillId="0" borderId="53" xfId="2" applyNumberFormat="1" applyFont="1" applyBorder="1" applyAlignment="1">
      <alignment vertical="center" wrapText="1"/>
    </xf>
    <xf numFmtId="3" fontId="3" fillId="0" borderId="60" xfId="2" applyNumberFormat="1" applyFont="1" applyBorder="1" applyAlignment="1">
      <alignment vertical="center" wrapText="1"/>
    </xf>
    <xf numFmtId="3" fontId="5" fillId="0" borderId="67" xfId="2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53" xfId="2" applyNumberFormat="1" applyFont="1" applyBorder="1" applyAlignment="1">
      <alignment horizontal="right" vertical="center" wrapText="1"/>
    </xf>
    <xf numFmtId="3" fontId="3" fillId="3" borderId="9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2" fillId="0" borderId="117" xfId="11" applyNumberFormat="1" applyFont="1" applyBorder="1" applyAlignment="1">
      <alignment vertical="center" wrapText="1"/>
    </xf>
    <xf numFmtId="0" fontId="2" fillId="0" borderId="15" xfId="11" applyFont="1" applyBorder="1" applyAlignment="1">
      <alignment horizontal="center" vertical="center" wrapText="1"/>
    </xf>
    <xf numFmtId="49" fontId="40" fillId="0" borderId="0" xfId="15" applyNumberFormat="1" applyFont="1" applyAlignment="1">
      <alignment horizontal="center" vertical="center"/>
    </xf>
    <xf numFmtId="3" fontId="40" fillId="0" borderId="0" xfId="15" applyFont="1">
      <alignment vertical="center"/>
    </xf>
    <xf numFmtId="3" fontId="44" fillId="4" borderId="9" xfId="15" applyFont="1" applyFill="1" applyBorder="1" applyAlignment="1">
      <alignment horizontal="center" vertical="center" wrapText="1"/>
    </xf>
    <xf numFmtId="3" fontId="44" fillId="13" borderId="34" xfId="15" applyFont="1" applyFill="1" applyBorder="1">
      <alignment vertical="center"/>
    </xf>
    <xf numFmtId="3" fontId="45" fillId="13" borderId="34" xfId="15" applyFont="1" applyFill="1" applyBorder="1">
      <alignment vertical="center"/>
    </xf>
    <xf numFmtId="3" fontId="44" fillId="4" borderId="34" xfId="15" applyFont="1" applyFill="1" applyBorder="1">
      <alignment vertical="center"/>
    </xf>
    <xf numFmtId="49" fontId="44" fillId="0" borderId="0" xfId="15" applyNumberFormat="1" applyFont="1" applyAlignment="1">
      <alignment horizontal="center" vertical="center"/>
    </xf>
    <xf numFmtId="3" fontId="44" fillId="0" borderId="0" xfId="15" applyFont="1">
      <alignment vertical="center"/>
    </xf>
    <xf numFmtId="3" fontId="45" fillId="14" borderId="8" xfId="15" applyFont="1" applyFill="1" applyBorder="1">
      <alignment vertical="center"/>
    </xf>
    <xf numFmtId="3" fontId="45" fillId="14" borderId="8" xfId="15" applyFont="1" applyFill="1" applyBorder="1" applyAlignment="1">
      <alignment vertical="center" wrapText="1"/>
    </xf>
    <xf numFmtId="3" fontId="43" fillId="14" borderId="8" xfId="15" applyFont="1" applyFill="1" applyBorder="1" applyAlignment="1">
      <alignment vertical="center" wrapText="1"/>
    </xf>
    <xf numFmtId="3" fontId="43" fillId="14" borderId="9" xfId="15" applyFont="1" applyFill="1" applyBorder="1" applyAlignment="1">
      <alignment vertical="center" wrapText="1"/>
    </xf>
    <xf numFmtId="49" fontId="40" fillId="14" borderId="9" xfId="15" applyNumberFormat="1" applyFont="1" applyFill="1" applyBorder="1" applyAlignment="1">
      <alignment horizontal="center" vertical="center" wrapText="1"/>
    </xf>
    <xf numFmtId="3" fontId="43" fillId="14" borderId="43" xfId="15" applyFont="1" applyFill="1" applyBorder="1" applyAlignment="1">
      <alignment vertical="center" wrapText="1"/>
    </xf>
    <xf numFmtId="49" fontId="40" fillId="0" borderId="0" xfId="15" applyNumberFormat="1" applyFont="1" applyAlignment="1">
      <alignment horizontal="center" vertical="center" wrapText="1"/>
    </xf>
    <xf numFmtId="3" fontId="40" fillId="0" borderId="0" xfId="15" applyFont="1" applyAlignment="1">
      <alignment vertical="center" wrapText="1"/>
    </xf>
    <xf numFmtId="3" fontId="43" fillId="6" borderId="9" xfId="15" applyFont="1" applyFill="1" applyBorder="1">
      <alignment vertical="center"/>
    </xf>
    <xf numFmtId="3" fontId="45" fillId="6" borderId="8" xfId="15" applyFont="1" applyFill="1" applyBorder="1" applyAlignment="1">
      <alignment vertical="center" wrapText="1"/>
    </xf>
    <xf numFmtId="3" fontId="43" fillId="6" borderId="8" xfId="15" applyFont="1" applyFill="1" applyBorder="1" applyAlignment="1">
      <alignment vertical="center" wrapText="1"/>
    </xf>
    <xf numFmtId="3" fontId="40" fillId="6" borderId="8" xfId="15" applyFont="1" applyFill="1" applyBorder="1">
      <alignment vertical="center"/>
    </xf>
    <xf numFmtId="3" fontId="40" fillId="6" borderId="43" xfId="15" applyFont="1" applyFill="1" applyBorder="1">
      <alignment vertical="center"/>
    </xf>
    <xf numFmtId="3" fontId="43" fillId="6" borderId="9" xfId="15" applyFont="1" applyFill="1" applyBorder="1" applyAlignment="1">
      <alignment vertical="center" wrapText="1"/>
    </xf>
    <xf numFmtId="3" fontId="40" fillId="6" borderId="9" xfId="15" applyFont="1" applyFill="1" applyBorder="1" applyAlignment="1">
      <alignment vertical="center" wrapText="1"/>
    </xf>
    <xf numFmtId="3" fontId="40" fillId="6" borderId="8" xfId="15" applyFont="1" applyFill="1" applyBorder="1" applyAlignment="1">
      <alignment vertical="center" wrapText="1"/>
    </xf>
    <xf numFmtId="3" fontId="43" fillId="6" borderId="9" xfId="15" quotePrefix="1" applyFont="1" applyFill="1" applyBorder="1" applyAlignment="1">
      <alignment vertical="center" wrapText="1"/>
    </xf>
    <xf numFmtId="49" fontId="40" fillId="6" borderId="48" xfId="15" applyNumberFormat="1" applyFont="1" applyFill="1" applyBorder="1">
      <alignment vertical="center"/>
    </xf>
    <xf numFmtId="3" fontId="43" fillId="15" borderId="9" xfId="15" applyFont="1" applyFill="1" applyBorder="1">
      <alignment vertical="center"/>
    </xf>
    <xf numFmtId="3" fontId="43" fillId="15" borderId="43" xfId="15" quotePrefix="1" applyFont="1" applyFill="1" applyBorder="1" applyAlignment="1">
      <alignment vertical="center" wrapText="1"/>
    </xf>
    <xf numFmtId="3" fontId="43" fillId="15" borderId="9" xfId="15" applyFont="1" applyFill="1" applyBorder="1" applyAlignment="1">
      <alignment vertical="center" wrapText="1"/>
    </xf>
    <xf numFmtId="3" fontId="40" fillId="15" borderId="9" xfId="15" applyFont="1" applyFill="1" applyBorder="1" applyAlignment="1">
      <alignment vertical="center" wrapText="1"/>
    </xf>
    <xf numFmtId="3" fontId="40" fillId="15" borderId="8" xfId="15" applyFont="1" applyFill="1" applyBorder="1" applyAlignment="1">
      <alignment vertical="center" wrapText="1"/>
    </xf>
    <xf numFmtId="3" fontId="40" fillId="15" borderId="43" xfId="15" applyFont="1" applyFill="1" applyBorder="1">
      <alignment vertical="center"/>
    </xf>
    <xf numFmtId="3" fontId="43" fillId="15" borderId="8" xfId="15" quotePrefix="1" applyFont="1" applyFill="1" applyBorder="1" applyAlignment="1">
      <alignment vertical="center" wrapText="1"/>
    </xf>
    <xf numFmtId="3" fontId="44" fillId="11" borderId="9" xfId="15" applyFont="1" applyFill="1" applyBorder="1">
      <alignment vertical="center"/>
    </xf>
    <xf numFmtId="3" fontId="44" fillId="11" borderId="9" xfId="15" applyFont="1" applyFill="1" applyBorder="1" applyAlignment="1">
      <alignment vertical="center" wrapText="1"/>
    </xf>
    <xf numFmtId="3" fontId="43" fillId="11" borderId="9" xfId="15" applyFont="1" applyFill="1" applyBorder="1" applyAlignment="1">
      <alignment horizontal="left" vertical="center" wrapText="1"/>
    </xf>
    <xf numFmtId="3" fontId="40" fillId="11" borderId="9" xfId="15" applyFont="1" applyFill="1" applyBorder="1" applyAlignment="1">
      <alignment horizontal="right" vertical="center" wrapText="1"/>
    </xf>
    <xf numFmtId="3" fontId="40" fillId="11" borderId="8" xfId="15" applyFont="1" applyFill="1" applyBorder="1" applyAlignment="1">
      <alignment vertical="center" wrapText="1"/>
    </xf>
    <xf numFmtId="49" fontId="40" fillId="11" borderId="9" xfId="15" applyNumberFormat="1" applyFont="1" applyFill="1" applyBorder="1" applyAlignment="1">
      <alignment horizontal="center" vertical="center" wrapText="1"/>
    </xf>
    <xf numFmtId="3" fontId="40" fillId="16" borderId="0" xfId="15" applyFont="1" applyFill="1" applyAlignment="1">
      <alignment vertical="center" wrapText="1"/>
    </xf>
    <xf numFmtId="3" fontId="43" fillId="11" borderId="9" xfId="15" applyFont="1" applyFill="1" applyBorder="1">
      <alignment vertical="center"/>
    </xf>
    <xf numFmtId="3" fontId="43" fillId="11" borderId="9" xfId="15" applyFont="1" applyFill="1" applyBorder="1" applyAlignment="1">
      <alignment vertical="center" wrapText="1"/>
    </xf>
    <xf numFmtId="3" fontId="43" fillId="11" borderId="43" xfId="15" applyFont="1" applyFill="1" applyBorder="1">
      <alignment vertical="center"/>
    </xf>
    <xf numFmtId="3" fontId="43" fillId="11" borderId="8" xfId="15" applyFont="1" applyFill="1" applyBorder="1">
      <alignment vertical="center"/>
    </xf>
    <xf numFmtId="3" fontId="44" fillId="14" borderId="9" xfId="15" applyFont="1" applyFill="1" applyBorder="1">
      <alignment vertical="center"/>
    </xf>
    <xf numFmtId="3" fontId="44" fillId="14" borderId="9" xfId="15" applyFont="1" applyFill="1" applyBorder="1" applyAlignment="1">
      <alignment vertical="center" wrapText="1"/>
    </xf>
    <xf numFmtId="3" fontId="43" fillId="14" borderId="9" xfId="15" applyFont="1" applyFill="1" applyBorder="1" applyAlignment="1">
      <alignment horizontal="left" vertical="center" wrapText="1"/>
    </xf>
    <xf numFmtId="3" fontId="40" fillId="14" borderId="9" xfId="15" applyFont="1" applyFill="1" applyBorder="1" applyAlignment="1">
      <alignment vertical="center" wrapText="1"/>
    </xf>
    <xf numFmtId="3" fontId="40" fillId="14" borderId="8" xfId="15" applyFont="1" applyFill="1" applyBorder="1" applyAlignment="1">
      <alignment vertical="center" wrapText="1"/>
    </xf>
    <xf numFmtId="3" fontId="40" fillId="11" borderId="0" xfId="15" applyFont="1" applyFill="1" applyAlignment="1">
      <alignment vertical="center" wrapText="1"/>
    </xf>
    <xf numFmtId="3" fontId="46" fillId="13" borderId="9" xfId="15" applyFont="1" applyFill="1" applyBorder="1">
      <alignment vertical="center"/>
    </xf>
    <xf numFmtId="3" fontId="46" fillId="13" borderId="9" xfId="15" quotePrefix="1" applyFont="1" applyFill="1" applyBorder="1" applyAlignment="1">
      <alignment horizontal="center" vertical="center"/>
    </xf>
    <xf numFmtId="49" fontId="46" fillId="4" borderId="9" xfId="15" applyNumberFormat="1" applyFont="1" applyFill="1" applyBorder="1">
      <alignment vertical="center"/>
    </xf>
    <xf numFmtId="49" fontId="47" fillId="0" borderId="0" xfId="15" applyNumberFormat="1" applyFont="1" applyAlignment="1">
      <alignment horizontal="center" vertical="center" wrapText="1"/>
    </xf>
    <xf numFmtId="3" fontId="47" fillId="0" borderId="0" xfId="15" applyFont="1" applyAlignment="1">
      <alignment vertical="center" wrapText="1"/>
    </xf>
    <xf numFmtId="3" fontId="48" fillId="6" borderId="0" xfId="15" applyFont="1" applyFill="1" applyAlignment="1">
      <alignment horizontal="right" vertical="center"/>
    </xf>
    <xf numFmtId="49" fontId="49" fillId="6" borderId="0" xfId="15" applyNumberFormat="1" applyFont="1" applyFill="1">
      <alignment vertical="center"/>
    </xf>
    <xf numFmtId="3" fontId="49" fillId="6" borderId="0" xfId="15" applyFont="1" applyFill="1" applyAlignment="1">
      <alignment horizontal="right" vertical="center"/>
    </xf>
    <xf numFmtId="3" fontId="49" fillId="6" borderId="0" xfId="15" applyFont="1" applyFill="1">
      <alignment vertical="center"/>
    </xf>
    <xf numFmtId="49" fontId="44" fillId="6" borderId="0" xfId="15" applyNumberFormat="1" applyFont="1" applyFill="1">
      <alignment vertical="center"/>
    </xf>
    <xf numFmtId="49" fontId="44" fillId="0" borderId="0" xfId="15" applyNumberFormat="1" applyFont="1">
      <alignment vertical="center"/>
    </xf>
    <xf numFmtId="49" fontId="46" fillId="0" borderId="0" xfId="15" applyNumberFormat="1" applyFont="1" applyAlignment="1">
      <alignment horizontal="center" vertical="center"/>
    </xf>
    <xf numFmtId="3" fontId="46" fillId="0" borderId="0" xfId="15" applyFont="1">
      <alignment vertical="center"/>
    </xf>
    <xf numFmtId="3" fontId="43" fillId="6" borderId="8" xfId="15" applyFont="1" applyFill="1" applyBorder="1" applyAlignment="1">
      <alignment horizontal="center" vertical="center" wrapText="1"/>
    </xf>
    <xf numFmtId="49" fontId="40" fillId="9" borderId="48" xfId="15" applyNumberFormat="1" applyFont="1" applyFill="1" applyBorder="1" applyAlignment="1">
      <alignment horizontal="center" vertical="center" wrapText="1"/>
    </xf>
    <xf numFmtId="49" fontId="40" fillId="9" borderId="0" xfId="15" applyNumberFormat="1" applyFont="1" applyFill="1" applyAlignment="1">
      <alignment horizontal="center" vertical="center" wrapText="1"/>
    </xf>
    <xf numFmtId="3" fontId="40" fillId="9" borderId="0" xfId="15" applyFont="1" applyFill="1" applyAlignment="1">
      <alignment vertical="center" wrapText="1"/>
    </xf>
    <xf numFmtId="3" fontId="43" fillId="21" borderId="9" xfId="15" applyFont="1" applyFill="1" applyBorder="1">
      <alignment vertical="center"/>
    </xf>
    <xf numFmtId="3" fontId="43" fillId="21" borderId="9" xfId="15" applyFont="1" applyFill="1" applyBorder="1" applyAlignment="1">
      <alignment vertical="center" wrapText="1"/>
    </xf>
    <xf numFmtId="3" fontId="40" fillId="21" borderId="9" xfId="15" applyFont="1" applyFill="1" applyBorder="1" applyAlignment="1">
      <alignment vertical="center" wrapText="1"/>
    </xf>
    <xf numFmtId="3" fontId="40" fillId="21" borderId="8" xfId="15" applyFont="1" applyFill="1" applyBorder="1" applyAlignment="1">
      <alignment vertical="center" wrapText="1"/>
    </xf>
    <xf numFmtId="3" fontId="40" fillId="21" borderId="43" xfId="15" applyFont="1" applyFill="1" applyBorder="1">
      <alignment vertical="center"/>
    </xf>
    <xf numFmtId="3" fontId="43" fillId="21" borderId="9" xfId="15" quotePrefix="1" applyFont="1" applyFill="1" applyBorder="1" applyAlignment="1">
      <alignment vertical="center" wrapText="1"/>
    </xf>
    <xf numFmtId="3" fontId="43" fillId="15" borderId="8" xfId="15" applyFont="1" applyFill="1" applyBorder="1" applyAlignment="1">
      <alignment vertical="center" wrapText="1"/>
    </xf>
    <xf numFmtId="3" fontId="40" fillId="15" borderId="8" xfId="15" applyFont="1" applyFill="1" applyBorder="1">
      <alignment vertical="center"/>
    </xf>
    <xf numFmtId="3" fontId="43" fillId="9" borderId="9" xfId="15" applyFont="1" applyFill="1" applyBorder="1" applyAlignment="1">
      <alignment vertical="center" wrapText="1"/>
    </xf>
    <xf numFmtId="3" fontId="40" fillId="9" borderId="9" xfId="15" applyFont="1" applyFill="1" applyBorder="1" applyAlignment="1">
      <alignment vertical="center" wrapText="1"/>
    </xf>
    <xf numFmtId="3" fontId="40" fillId="9" borderId="8" xfId="15" applyFont="1" applyFill="1" applyBorder="1" applyAlignment="1">
      <alignment vertical="center" wrapText="1"/>
    </xf>
    <xf numFmtId="3" fontId="50" fillId="0" borderId="10" xfId="3" applyNumberFormat="1" applyFont="1" applyBorder="1" applyAlignment="1">
      <alignment vertical="center"/>
    </xf>
    <xf numFmtId="166" fontId="2" fillId="0" borderId="50" xfId="11" applyNumberFormat="1" applyFont="1" applyBorder="1">
      <alignment vertical="center"/>
    </xf>
    <xf numFmtId="3" fontId="35" fillId="4" borderId="9" xfId="1" applyNumberFormat="1" applyFont="1" applyFill="1" applyBorder="1" applyAlignment="1">
      <alignment horizontal="center" vertical="center" wrapText="1"/>
    </xf>
    <xf numFmtId="165" fontId="35" fillId="4" borderId="9" xfId="1" applyNumberFormat="1" applyFont="1" applyFill="1" applyBorder="1" applyAlignment="1">
      <alignment horizontal="center" vertical="center" wrapText="1"/>
    </xf>
    <xf numFmtId="0" fontId="1" fillId="17" borderId="9" xfId="1" applyFill="1" applyBorder="1" applyAlignment="1">
      <alignment horizontal="center" vertical="center"/>
    </xf>
    <xf numFmtId="3" fontId="1" fillId="9" borderId="9" xfId="1" applyNumberFormat="1" applyFill="1" applyBorder="1" applyAlignment="1">
      <alignment vertical="center"/>
    </xf>
    <xf numFmtId="3" fontId="1" fillId="9" borderId="9" xfId="1" applyNumberFormat="1" applyFill="1" applyBorder="1" applyAlignment="1">
      <alignment horizontal="center" vertical="center"/>
    </xf>
    <xf numFmtId="0" fontId="1" fillId="15" borderId="9" xfId="1" applyFill="1" applyBorder="1" applyAlignment="1">
      <alignment vertical="center" wrapText="1"/>
    </xf>
    <xf numFmtId="0" fontId="1" fillId="15" borderId="9" xfId="1" applyFill="1" applyBorder="1" applyAlignment="1">
      <alignment horizontal="center" vertical="center" wrapText="1"/>
    </xf>
    <xf numFmtId="165" fontId="1" fillId="0" borderId="9" xfId="1" applyNumberFormat="1" applyBorder="1" applyAlignment="1">
      <alignment vertical="center" wrapText="1"/>
    </xf>
    <xf numFmtId="0" fontId="1" fillId="9" borderId="9" xfId="1" applyFill="1" applyBorder="1" applyAlignment="1">
      <alignment vertical="center" wrapText="1"/>
    </xf>
    <xf numFmtId="0" fontId="1" fillId="0" borderId="0" xfId="3" applyFont="1" applyAlignment="1">
      <alignment vertical="center"/>
    </xf>
    <xf numFmtId="3" fontId="37" fillId="0" borderId="9" xfId="1" applyNumberFormat="1" applyFont="1" applyBorder="1" applyAlignment="1">
      <alignment vertical="center"/>
    </xf>
    <xf numFmtId="0" fontId="1" fillId="22" borderId="9" xfId="1" applyFill="1" applyBorder="1" applyAlignment="1">
      <alignment vertical="center" wrapText="1"/>
    </xf>
    <xf numFmtId="0" fontId="1" fillId="9" borderId="9" xfId="1" applyFill="1" applyBorder="1" applyAlignment="1">
      <alignment horizontal="center" vertical="center" wrapText="1"/>
    </xf>
    <xf numFmtId="0" fontId="1" fillId="4" borderId="9" xfId="1" applyFill="1" applyBorder="1" applyAlignment="1">
      <alignment vertical="center" wrapText="1"/>
    </xf>
    <xf numFmtId="0" fontId="1" fillId="4" borderId="9" xfId="1" applyFill="1" applyBorder="1" applyAlignment="1">
      <alignment horizontal="center" vertical="center" wrapText="1"/>
    </xf>
    <xf numFmtId="0" fontId="52" fillId="4" borderId="9" xfId="1" applyFont="1" applyFill="1" applyBorder="1" applyAlignment="1">
      <alignment vertical="center" wrapText="1"/>
    </xf>
    <xf numFmtId="0" fontId="1" fillId="12" borderId="9" xfId="1" applyFill="1" applyBorder="1" applyAlignment="1">
      <alignment vertical="center" wrapText="1"/>
    </xf>
    <xf numFmtId="0" fontId="1" fillId="12" borderId="9" xfId="1" applyFill="1" applyBorder="1" applyAlignment="1">
      <alignment horizontal="center" vertical="center" wrapText="1"/>
    </xf>
    <xf numFmtId="3" fontId="1" fillId="0" borderId="9" xfId="3" applyNumberFormat="1" applyFont="1" applyBorder="1" applyAlignment="1">
      <alignment horizontal="center" vertical="center"/>
    </xf>
    <xf numFmtId="3" fontId="1" fillId="0" borderId="9" xfId="3" applyNumberFormat="1" applyFont="1" applyBorder="1" applyAlignment="1">
      <alignment vertical="center"/>
    </xf>
    <xf numFmtId="0" fontId="1" fillId="6" borderId="9" xfId="3" applyFont="1" applyFill="1" applyBorder="1" applyAlignment="1">
      <alignment horizontal="center" vertical="center"/>
    </xf>
    <xf numFmtId="0" fontId="51" fillId="12" borderId="9" xfId="1" applyFont="1" applyFill="1" applyBorder="1" applyAlignment="1">
      <alignment vertical="center" wrapText="1"/>
    </xf>
    <xf numFmtId="2" fontId="1" fillId="0" borderId="9" xfId="1" applyNumberFormat="1" applyBorder="1" applyAlignment="1">
      <alignment vertical="center" wrapText="1"/>
    </xf>
    <xf numFmtId="0" fontId="1" fillId="5" borderId="9" xfId="1" applyFill="1" applyBorder="1" applyAlignment="1">
      <alignment vertical="center" wrapText="1"/>
    </xf>
    <xf numFmtId="0" fontId="1" fillId="5" borderId="9" xfId="1" applyFill="1" applyBorder="1" applyAlignment="1">
      <alignment horizontal="center" vertical="center" wrapText="1"/>
    </xf>
    <xf numFmtId="0" fontId="1" fillId="8" borderId="9" xfId="1" applyFill="1" applyBorder="1" applyAlignment="1">
      <alignment vertical="center" wrapText="1"/>
    </xf>
    <xf numFmtId="0" fontId="1" fillId="8" borderId="9" xfId="1" applyFill="1" applyBorder="1" applyAlignment="1">
      <alignment horizontal="center" vertical="center" wrapText="1"/>
    </xf>
    <xf numFmtId="0" fontId="1" fillId="22" borderId="9" xfId="1" applyFill="1" applyBorder="1" applyAlignment="1">
      <alignment horizontal="center" vertical="center" wrapText="1"/>
    </xf>
    <xf numFmtId="0" fontId="1" fillId="23" borderId="9" xfId="1" applyFill="1" applyBorder="1" applyAlignment="1">
      <alignment vertical="center" wrapText="1"/>
    </xf>
    <xf numFmtId="0" fontId="36" fillId="0" borderId="0" xfId="1" applyFont="1" applyAlignment="1">
      <alignment horizontal="center" vertical="center"/>
    </xf>
    <xf numFmtId="0" fontId="36" fillId="0" borderId="14" xfId="1" applyFont="1" applyBorder="1" applyAlignment="1">
      <alignment vertical="center"/>
    </xf>
    <xf numFmtId="3" fontId="1" fillId="0" borderId="0" xfId="1" applyNumberFormat="1" applyAlignment="1">
      <alignment vertical="center" wrapText="1"/>
    </xf>
    <xf numFmtId="3" fontId="37" fillId="0" borderId="0" xfId="1" applyNumberFormat="1" applyFont="1" applyAlignment="1">
      <alignment vertical="center"/>
    </xf>
    <xf numFmtId="165" fontId="1" fillId="0" borderId="0" xfId="1" applyNumberFormat="1" applyAlignment="1">
      <alignment vertical="center"/>
    </xf>
    <xf numFmtId="0" fontId="1" fillId="9" borderId="9" xfId="1" applyFill="1" applyBorder="1" applyAlignment="1">
      <alignment horizontal="center" vertical="center"/>
    </xf>
    <xf numFmtId="0" fontId="51" fillId="15" borderId="9" xfId="1" applyFont="1" applyFill="1" applyBorder="1" applyAlignment="1">
      <alignment vertical="center" wrapText="1"/>
    </xf>
    <xf numFmtId="0" fontId="51" fillId="4" borderId="9" xfId="1" applyFont="1" applyFill="1" applyBorder="1" applyAlignment="1">
      <alignment vertical="center" wrapText="1"/>
    </xf>
    <xf numFmtId="0" fontId="1" fillId="24" borderId="9" xfId="1" applyFill="1" applyBorder="1" applyAlignment="1">
      <alignment vertical="center" wrapText="1"/>
    </xf>
    <xf numFmtId="166" fontId="1" fillId="0" borderId="9" xfId="1" applyNumberFormat="1" applyBorder="1" applyAlignment="1">
      <alignment vertical="center" wrapText="1"/>
    </xf>
    <xf numFmtId="0" fontId="51" fillId="18" borderId="9" xfId="1" applyFont="1" applyFill="1" applyBorder="1" applyAlignment="1">
      <alignment vertical="center" wrapText="1"/>
    </xf>
    <xf numFmtId="0" fontId="51" fillId="8" borderId="9" xfId="1" applyFont="1" applyFill="1" applyBorder="1" applyAlignment="1">
      <alignment vertical="center" wrapText="1"/>
    </xf>
    <xf numFmtId="0" fontId="51" fillId="22" borderId="9" xfId="1" applyFont="1" applyFill="1" applyBorder="1" applyAlignment="1">
      <alignment vertical="center" wrapText="1"/>
    </xf>
    <xf numFmtId="3" fontId="3" fillId="0" borderId="17" xfId="11" applyNumberFormat="1" applyFont="1" applyBorder="1">
      <alignment vertical="center"/>
    </xf>
    <xf numFmtId="3" fontId="3" fillId="0" borderId="18" xfId="11" applyNumberFormat="1" applyFont="1" applyBorder="1" applyAlignment="1">
      <alignment vertical="center" wrapText="1"/>
    </xf>
    <xf numFmtId="3" fontId="2" fillId="0" borderId="22" xfId="11" applyNumberFormat="1" applyFont="1" applyBorder="1" applyAlignment="1">
      <alignment horizontal="center" vertical="center" wrapText="1"/>
    </xf>
    <xf numFmtId="0" fontId="2" fillId="0" borderId="145" xfId="11" applyFont="1" applyBorder="1" applyAlignment="1">
      <alignment vertical="center" wrapText="1"/>
    </xf>
    <xf numFmtId="0" fontId="2" fillId="0" borderId="24" xfId="11" applyFont="1" applyBorder="1" applyAlignment="1">
      <alignment horizontal="center" vertical="center" wrapText="1"/>
    </xf>
    <xf numFmtId="166" fontId="2" fillId="0" borderId="0" xfId="11" applyNumberFormat="1" applyFont="1" applyAlignment="1">
      <alignment horizontal="right" vertical="center"/>
    </xf>
    <xf numFmtId="3" fontId="13" fillId="4" borderId="83" xfId="5" applyFont="1" applyFill="1" applyBorder="1" applyAlignment="1">
      <alignment vertical="center" wrapText="1"/>
    </xf>
    <xf numFmtId="3" fontId="13" fillId="4" borderId="84" xfId="5" applyFont="1" applyFill="1" applyBorder="1" applyAlignment="1">
      <alignment vertical="center" wrapText="1"/>
    </xf>
    <xf numFmtId="3" fontId="13" fillId="5" borderId="56" xfId="5" applyFont="1" applyFill="1" applyBorder="1" applyAlignment="1">
      <alignment vertical="center" wrapText="1"/>
    </xf>
    <xf numFmtId="3" fontId="13" fillId="0" borderId="86" xfId="5" applyFont="1" applyBorder="1" applyAlignment="1">
      <alignment horizontal="left" vertical="center" wrapText="1"/>
    </xf>
    <xf numFmtId="3" fontId="13" fillId="0" borderId="86" xfId="5" applyFont="1" applyBorder="1" applyAlignment="1">
      <alignment vertical="center" wrapText="1"/>
    </xf>
    <xf numFmtId="3" fontId="13" fillId="0" borderId="91" xfId="5" applyFont="1" applyBorder="1" applyAlignment="1">
      <alignment vertical="center" wrapText="1"/>
    </xf>
    <xf numFmtId="3" fontId="14" fillId="0" borderId="90" xfId="5" applyFont="1" applyBorder="1" applyAlignment="1">
      <alignment horizontal="left" vertical="center" wrapText="1"/>
    </xf>
    <xf numFmtId="3" fontId="13" fillId="0" borderId="92" xfId="5" applyFont="1" applyBorder="1" applyAlignment="1">
      <alignment vertical="center" wrapText="1"/>
    </xf>
    <xf numFmtId="3" fontId="13" fillId="0" borderId="91" xfId="5" applyFont="1" applyBorder="1" applyAlignment="1">
      <alignment horizontal="left" vertical="center" wrapText="1"/>
    </xf>
    <xf numFmtId="3" fontId="13" fillId="0" borderId="36" xfId="5" quotePrefix="1" applyFont="1" applyBorder="1" applyAlignment="1">
      <alignment vertical="center" wrapText="1"/>
    </xf>
    <xf numFmtId="3" fontId="13" fillId="0" borderId="84" xfId="5" applyFont="1" applyBorder="1" applyAlignment="1">
      <alignment horizontal="left" vertical="center" wrapText="1"/>
    </xf>
    <xf numFmtId="3" fontId="13" fillId="0" borderId="84" xfId="5" applyFont="1" applyBorder="1" applyAlignment="1">
      <alignment vertical="center" wrapText="1"/>
    </xf>
    <xf numFmtId="3" fontId="14" fillId="0" borderId="81" xfId="4" applyFont="1" applyBorder="1" applyAlignment="1">
      <alignment horizontal="center" vertical="center" wrapText="1"/>
    </xf>
    <xf numFmtId="3" fontId="13" fillId="0" borderId="92" xfId="5" applyFont="1" applyBorder="1" applyAlignment="1">
      <alignment horizontal="left" vertical="center" wrapText="1"/>
    </xf>
    <xf numFmtId="0" fontId="5" fillId="0" borderId="18" xfId="2" applyFont="1" applyBorder="1" applyAlignment="1">
      <alignment vertical="center"/>
    </xf>
    <xf numFmtId="3" fontId="18" fillId="0" borderId="92" xfId="5" applyFont="1" applyBorder="1" applyAlignment="1">
      <alignment horizontal="center" vertical="center"/>
    </xf>
    <xf numFmtId="3" fontId="18" fillId="0" borderId="161" xfId="5" applyFont="1" applyBorder="1" applyAlignment="1">
      <alignment vertical="center"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8" xfId="7" applyFont="1" applyFill="1" applyBorder="1" applyAlignment="1">
      <alignment horizontal="center"/>
    </xf>
    <xf numFmtId="0" fontId="5" fillId="4" borderId="34" xfId="7" applyFont="1" applyFill="1" applyBorder="1" applyAlignment="1">
      <alignment horizontal="center" vertical="center" wrapText="1"/>
    </xf>
    <xf numFmtId="0" fontId="5" fillId="4" borderId="159" xfId="7" applyFont="1" applyFill="1" applyBorder="1" applyAlignment="1">
      <alignment horizontal="center" vertical="center" wrapText="1"/>
    </xf>
    <xf numFmtId="0" fontId="2" fillId="0" borderId="97" xfId="7" applyBorder="1" applyAlignment="1">
      <alignment horizontal="center" vertical="center"/>
    </xf>
    <xf numFmtId="0" fontId="2" fillId="0" borderId="48" xfId="7" applyBorder="1" applyAlignment="1">
      <alignment horizontal="left" vertical="center"/>
    </xf>
    <xf numFmtId="0" fontId="2" fillId="0" borderId="49" xfId="7" applyBorder="1" applyAlignment="1">
      <alignment horizontal="left" vertical="center"/>
    </xf>
    <xf numFmtId="0" fontId="2" fillId="0" borderId="43" xfId="7" applyBorder="1" applyAlignment="1">
      <alignment vertical="center"/>
    </xf>
    <xf numFmtId="0" fontId="2" fillId="0" borderId="127" xfId="7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8" xfId="7" applyBorder="1" applyAlignment="1">
      <alignment horizontal="left" vertical="center" wrapText="1"/>
    </xf>
    <xf numFmtId="0" fontId="2" fillId="0" borderId="48" xfId="7" applyBorder="1" applyAlignment="1">
      <alignment vertical="center"/>
    </xf>
    <xf numFmtId="0" fontId="2" fillId="0" borderId="43" xfId="7" applyBorder="1"/>
    <xf numFmtId="0" fontId="2" fillId="0" borderId="14" xfId="7" applyBorder="1" applyAlignment="1">
      <alignment horizontal="center"/>
    </xf>
    <xf numFmtId="0" fontId="2" fillId="0" borderId="126" xfId="7" applyBorder="1"/>
    <xf numFmtId="0" fontId="2" fillId="0" borderId="48" xfId="7" applyBorder="1"/>
    <xf numFmtId="0" fontId="2" fillId="0" borderId="128" xfId="7" applyBorder="1"/>
    <xf numFmtId="0" fontId="2" fillId="0" borderId="43" xfId="7" applyBorder="1" applyAlignment="1">
      <alignment horizontal="center"/>
    </xf>
    <xf numFmtId="0" fontId="2" fillId="0" borderId="126" xfId="7" applyBorder="1" applyAlignment="1">
      <alignment horizontal="center"/>
    </xf>
    <xf numFmtId="0" fontId="2" fillId="0" borderId="50" xfId="7" applyBorder="1"/>
    <xf numFmtId="0" fontId="2" fillId="0" borderId="58" xfId="7" applyBorder="1" applyAlignment="1">
      <alignment vertical="center"/>
    </xf>
    <xf numFmtId="0" fontId="2" fillId="0" borderId="58" xfId="7" applyBorder="1"/>
    <xf numFmtId="0" fontId="2" fillId="0" borderId="132" xfId="7" applyBorder="1"/>
    <xf numFmtId="0" fontId="5" fillId="4" borderId="112" xfId="7" applyFont="1" applyFill="1" applyBorder="1" applyAlignment="1">
      <alignment horizontal="center"/>
    </xf>
    <xf numFmtId="0" fontId="5" fillId="4" borderId="163" xfId="7" applyFont="1" applyFill="1" applyBorder="1" applyAlignment="1">
      <alignment horizontal="center"/>
    </xf>
    <xf numFmtId="0" fontId="2" fillId="0" borderId="138" xfId="7" applyBorder="1"/>
    <xf numFmtId="0" fontId="2" fillId="0" borderId="48" xfId="7" applyBorder="1" applyAlignment="1">
      <alignment vertical="center" wrapText="1"/>
    </xf>
    <xf numFmtId="0" fontId="2" fillId="0" borderId="8" xfId="7" applyBorder="1"/>
    <xf numFmtId="0" fontId="2" fillId="0" borderId="130" xfId="7" applyBorder="1" applyAlignment="1">
      <alignment vertical="top" wrapText="1"/>
    </xf>
    <xf numFmtId="0" fontId="2" fillId="0" borderId="45" xfId="7" applyBorder="1" applyAlignment="1">
      <alignment horizontal="center"/>
    </xf>
    <xf numFmtId="0" fontId="2" fillId="0" borderId="117" xfId="7" applyBorder="1" applyAlignment="1">
      <alignment horizontal="center"/>
    </xf>
    <xf numFmtId="0" fontId="2" fillId="0" borderId="40" xfId="7" applyBorder="1" applyAlignment="1">
      <alignment horizontal="center"/>
    </xf>
    <xf numFmtId="0" fontId="2" fillId="0" borderId="18" xfId="7" applyBorder="1" applyAlignment="1">
      <alignment horizontal="center"/>
    </xf>
    <xf numFmtId="0" fontId="2" fillId="0" borderId="101" xfId="7" applyBorder="1" applyAlignment="1">
      <alignment horizontal="center"/>
    </xf>
    <xf numFmtId="0" fontId="2" fillId="0" borderId="128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132" xfId="7" applyBorder="1" applyAlignment="1">
      <alignment horizontal="center"/>
    </xf>
    <xf numFmtId="3" fontId="14" fillId="0" borderId="85" xfId="5" applyFont="1" applyBorder="1" applyAlignment="1">
      <alignment horizontal="left" vertical="center" wrapText="1"/>
    </xf>
    <xf numFmtId="0" fontId="5" fillId="0" borderId="0" xfId="3" applyFont="1" applyAlignment="1">
      <alignment vertical="center"/>
    </xf>
    <xf numFmtId="0" fontId="14" fillId="0" borderId="134" xfId="14" applyFont="1" applyBorder="1" applyAlignment="1">
      <alignment vertical="center" wrapText="1"/>
    </xf>
    <xf numFmtId="0" fontId="14" fillId="0" borderId="134" xfId="14" applyFont="1" applyBorder="1" applyAlignment="1">
      <alignment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3" fillId="0" borderId="18" xfId="2" applyNumberFormat="1" applyFont="1" applyBorder="1" applyAlignment="1">
      <alignment vertical="center" wrapText="1"/>
    </xf>
    <xf numFmtId="3" fontId="6" fillId="0" borderId="10" xfId="3" applyNumberFormat="1" applyFont="1" applyBorder="1" applyAlignment="1">
      <alignment vertical="center" wrapText="1"/>
    </xf>
    <xf numFmtId="3" fontId="6" fillId="0" borderId="19" xfId="3" applyNumberFormat="1" applyFont="1" applyBorder="1" applyAlignment="1">
      <alignment vertical="center" wrapText="1"/>
    </xf>
    <xf numFmtId="3" fontId="3" fillId="0" borderId="54" xfId="2" applyNumberFormat="1" applyFont="1" applyBorder="1" applyAlignment="1">
      <alignment horizontal="right" vertical="center" wrapText="1"/>
    </xf>
    <xf numFmtId="3" fontId="3" fillId="0" borderId="60" xfId="2" applyNumberFormat="1" applyFont="1" applyBorder="1" applyAlignment="1">
      <alignment horizontal="right" vertical="center" wrapText="1"/>
    </xf>
    <xf numFmtId="3" fontId="5" fillId="0" borderId="66" xfId="2" applyNumberFormat="1" applyFont="1" applyBorder="1" applyAlignment="1">
      <alignment vertical="center" wrapText="1"/>
    </xf>
    <xf numFmtId="0" fontId="5" fillId="0" borderId="1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3" fontId="14" fillId="0" borderId="16" xfId="5" applyFont="1" applyBorder="1">
      <alignment vertical="center"/>
    </xf>
    <xf numFmtId="3" fontId="13" fillId="0" borderId="59" xfId="5" applyFont="1" applyBorder="1">
      <alignment vertical="center"/>
    </xf>
    <xf numFmtId="3" fontId="14" fillId="0" borderId="40" xfId="4" applyFont="1" applyBorder="1">
      <alignment vertical="center"/>
    </xf>
    <xf numFmtId="3" fontId="13" fillId="0" borderId="58" xfId="5" applyFont="1" applyBorder="1" applyAlignment="1">
      <alignment horizontal="right" vertical="center"/>
    </xf>
    <xf numFmtId="3" fontId="13" fillId="0" borderId="33" xfId="4" applyFont="1" applyBorder="1">
      <alignment vertical="center"/>
    </xf>
    <xf numFmtId="3" fontId="13" fillId="0" borderId="49" xfId="4" applyFont="1" applyBorder="1">
      <alignment vertical="center"/>
    </xf>
    <xf numFmtId="3" fontId="13" fillId="0" borderId="121" xfId="4" applyFont="1" applyBorder="1">
      <alignment vertical="center"/>
    </xf>
    <xf numFmtId="3" fontId="14" fillId="0" borderId="8" xfId="5" applyFont="1" applyBorder="1" applyAlignment="1">
      <alignment vertical="center" wrapText="1"/>
    </xf>
    <xf numFmtId="3" fontId="13" fillId="5" borderId="4" xfId="5" applyFont="1" applyFill="1" applyBorder="1" applyAlignment="1">
      <alignment horizontal="center" vertical="center"/>
    </xf>
    <xf numFmtId="3" fontId="13" fillId="5" borderId="5" xfId="5" applyFont="1" applyFill="1" applyBorder="1" applyAlignment="1">
      <alignment horizontal="center" vertical="center"/>
    </xf>
    <xf numFmtId="3" fontId="13" fillId="0" borderId="113" xfId="5" quotePrefix="1" applyFont="1" applyBorder="1">
      <alignment vertical="center"/>
    </xf>
    <xf numFmtId="3" fontId="18" fillId="0" borderId="5" xfId="5" applyFont="1" applyBorder="1" applyAlignment="1">
      <alignment horizontal="right" vertical="center"/>
    </xf>
    <xf numFmtId="3" fontId="18" fillId="0" borderId="4" xfId="5" applyFont="1" applyBorder="1" applyAlignment="1">
      <alignment horizontal="right" vertical="center"/>
    </xf>
    <xf numFmtId="3" fontId="18" fillId="0" borderId="27" xfId="5" applyFont="1" applyBorder="1" applyAlignment="1">
      <alignment horizontal="right" vertical="center"/>
    </xf>
    <xf numFmtId="3" fontId="13" fillId="0" borderId="54" xfId="12" applyFont="1" applyBorder="1" applyAlignment="1">
      <alignment horizontal="right" vertical="center"/>
    </xf>
    <xf numFmtId="3" fontId="14" fillId="0" borderId="9" xfId="12" applyFont="1" applyBorder="1" applyAlignment="1">
      <alignment vertical="center" wrapText="1"/>
    </xf>
    <xf numFmtId="3" fontId="13" fillId="0" borderId="79" xfId="12" applyFont="1" applyBorder="1" applyAlignment="1">
      <alignment vertical="center" wrapText="1"/>
    </xf>
    <xf numFmtId="3" fontId="4" fillId="2" borderId="10" xfId="11" applyNumberFormat="1" applyFont="1" applyFill="1" applyBorder="1" applyAlignment="1">
      <alignment horizontal="center" vertical="center" wrapText="1"/>
    </xf>
    <xf numFmtId="3" fontId="3" fillId="2" borderId="19" xfId="11" applyNumberFormat="1" applyFont="1" applyFill="1" applyBorder="1">
      <alignment vertical="center"/>
    </xf>
    <xf numFmtId="3" fontId="3" fillId="0" borderId="19" xfId="11" applyNumberFormat="1" applyFont="1" applyBorder="1">
      <alignment vertical="center"/>
    </xf>
    <xf numFmtId="4" fontId="2" fillId="0" borderId="19" xfId="11" applyNumberFormat="1" applyFont="1" applyBorder="1">
      <alignment vertical="center"/>
    </xf>
    <xf numFmtId="3" fontId="2" fillId="0" borderId="19" xfId="11" applyNumberFormat="1" applyFont="1" applyBorder="1">
      <alignment vertical="center"/>
    </xf>
    <xf numFmtId="3" fontId="2" fillId="0" borderId="24" xfId="11" applyNumberFormat="1" applyFont="1" applyBorder="1">
      <alignment vertical="center"/>
    </xf>
    <xf numFmtId="166" fontId="2" fillId="0" borderId="19" xfId="11" applyNumberFormat="1" applyFont="1" applyBorder="1">
      <alignment vertical="center"/>
    </xf>
    <xf numFmtId="3" fontId="3" fillId="2" borderId="113" xfId="11" applyNumberFormat="1" applyFont="1" applyFill="1" applyBorder="1">
      <alignment vertical="center"/>
    </xf>
    <xf numFmtId="3" fontId="2" fillId="0" borderId="50" xfId="11" applyNumberFormat="1" applyFont="1" applyBorder="1">
      <alignment vertical="center"/>
    </xf>
    <xf numFmtId="3" fontId="3" fillId="2" borderId="5" xfId="11" applyNumberFormat="1" applyFont="1" applyFill="1" applyBorder="1">
      <alignment vertical="center"/>
    </xf>
    <xf numFmtId="3" fontId="3" fillId="2" borderId="24" xfId="11" applyNumberFormat="1" applyFont="1" applyFill="1" applyBorder="1">
      <alignment vertical="center"/>
    </xf>
    <xf numFmtId="3" fontId="8" fillId="0" borderId="15" xfId="5" applyFont="1" applyBorder="1">
      <alignment vertical="center"/>
    </xf>
    <xf numFmtId="0" fontId="14" fillId="0" borderId="29" xfId="14" applyFont="1" applyBorder="1" applyAlignment="1">
      <alignment vertical="center" wrapText="1"/>
    </xf>
    <xf numFmtId="0" fontId="14" fillId="0" borderId="136" xfId="14" applyFont="1" applyBorder="1" applyAlignment="1">
      <alignment vertical="center" wrapText="1"/>
    </xf>
    <xf numFmtId="0" fontId="14" fillId="0" borderId="54" xfId="14" applyFont="1" applyBorder="1" applyAlignment="1">
      <alignment vertical="center" wrapText="1"/>
    </xf>
    <xf numFmtId="0" fontId="5" fillId="0" borderId="0" xfId="2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3" fontId="3" fillId="2" borderId="9" xfId="1" applyNumberFormat="1" applyFont="1" applyFill="1" applyBorder="1" applyAlignment="1">
      <alignment vertical="center" wrapText="1"/>
    </xf>
    <xf numFmtId="3" fontId="3" fillId="3" borderId="25" xfId="1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3" fontId="13" fillId="2" borderId="9" xfId="5" applyFont="1" applyFill="1" applyBorder="1" applyAlignment="1">
      <alignment horizontal="center" vertical="center" wrapText="1"/>
    </xf>
    <xf numFmtId="0" fontId="13" fillId="2" borderId="23" xfId="8" applyFont="1" applyFill="1" applyBorder="1" applyAlignment="1">
      <alignment horizontal="center"/>
    </xf>
    <xf numFmtId="3" fontId="13" fillId="0" borderId="90" xfId="5" applyFont="1" applyBorder="1" applyAlignment="1">
      <alignment vertical="center" wrapText="1"/>
    </xf>
    <xf numFmtId="0" fontId="13" fillId="4" borderId="52" xfId="7" applyFont="1" applyFill="1" applyBorder="1" applyAlignment="1">
      <alignment horizontal="center" vertical="center" wrapText="1"/>
    </xf>
    <xf numFmtId="3" fontId="13" fillId="0" borderId="68" xfId="5" applyFont="1" applyBorder="1">
      <alignment vertical="center"/>
    </xf>
    <xf numFmtId="3" fontId="13" fillId="0" borderId="34" xfId="5" applyFont="1" applyBorder="1" applyAlignment="1">
      <alignment horizontal="right" vertical="center"/>
    </xf>
    <xf numFmtId="3" fontId="13" fillId="4" borderId="52" xfId="6" applyFont="1" applyFill="1" applyBorder="1" applyAlignment="1">
      <alignment horizontal="center" vertical="center" wrapText="1"/>
    </xf>
    <xf numFmtId="0" fontId="13" fillId="4" borderId="23" xfId="7" applyFont="1" applyFill="1" applyBorder="1" applyAlignment="1">
      <alignment horizontal="center" vertical="center" wrapText="1"/>
    </xf>
    <xf numFmtId="3" fontId="13" fillId="5" borderId="3" xfId="5" applyFont="1" applyFill="1" applyBorder="1">
      <alignment vertical="center"/>
    </xf>
    <xf numFmtId="3" fontId="13" fillId="0" borderId="16" xfId="5" applyFont="1" applyBorder="1" applyAlignment="1">
      <alignment vertical="center" wrapText="1"/>
    </xf>
    <xf numFmtId="3" fontId="13" fillId="0" borderId="38" xfId="5" applyFont="1" applyBorder="1" applyAlignment="1">
      <alignment vertical="center" wrapText="1"/>
    </xf>
    <xf numFmtId="3" fontId="13" fillId="0" borderId="38" xfId="5" applyFont="1" applyBorder="1">
      <alignment vertical="center"/>
    </xf>
    <xf numFmtId="3" fontId="13" fillId="0" borderId="10" xfId="5" applyFont="1" applyBorder="1">
      <alignment vertical="center"/>
    </xf>
    <xf numFmtId="3" fontId="13" fillId="0" borderId="38" xfId="5" quotePrefix="1" applyFont="1" applyBorder="1">
      <alignment vertical="center"/>
    </xf>
    <xf numFmtId="3" fontId="14" fillId="0" borderId="40" xfId="5" applyFont="1" applyBorder="1">
      <alignment vertical="center"/>
    </xf>
    <xf numFmtId="3" fontId="9" fillId="0" borderId="10" xfId="3" applyNumberFormat="1" applyFont="1" applyFill="1" applyBorder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19" fillId="0" borderId="127" xfId="5" applyFont="1" applyBorder="1" applyAlignment="1">
      <alignment vertical="center" wrapText="1"/>
    </xf>
    <xf numFmtId="3" fontId="19" fillId="0" borderId="115" xfId="5" applyFont="1" applyBorder="1" applyAlignment="1">
      <alignment vertical="center" wrapText="1"/>
    </xf>
    <xf numFmtId="0" fontId="3" fillId="0" borderId="52" xfId="2" applyFont="1" applyBorder="1" applyAlignment="1">
      <alignment horizontal="left" vertical="center" wrapText="1"/>
    </xf>
    <xf numFmtId="3" fontId="14" fillId="0" borderId="0" xfId="14" applyNumberFormat="1" applyFont="1" applyAlignment="1">
      <alignment vertical="center" wrapText="1"/>
    </xf>
    <xf numFmtId="3" fontId="14" fillId="0" borderId="15" xfId="5" applyFont="1" applyBorder="1">
      <alignment vertical="center"/>
    </xf>
    <xf numFmtId="3" fontId="14" fillId="0" borderId="50" xfId="5" applyFont="1" applyBorder="1">
      <alignment vertical="center"/>
    </xf>
    <xf numFmtId="3" fontId="14" fillId="0" borderId="91" xfId="5" applyFont="1" applyBorder="1" applyAlignment="1">
      <alignment vertical="center" wrapText="1"/>
    </xf>
    <xf numFmtId="3" fontId="14" fillId="0" borderId="32" xfId="5" applyFont="1" applyBorder="1" applyAlignment="1">
      <alignment horizontal="right" vertical="center"/>
    </xf>
    <xf numFmtId="3" fontId="2" fillId="0" borderId="0" xfId="11" applyNumberFormat="1" applyFont="1">
      <alignment vertical="center"/>
    </xf>
    <xf numFmtId="3" fontId="3" fillId="0" borderId="0" xfId="11" applyNumberFormat="1" applyFont="1">
      <alignment vertical="center"/>
    </xf>
    <xf numFmtId="3" fontId="3" fillId="0" borderId="0" xfId="11" applyNumberFormat="1" applyFont="1" applyAlignment="1">
      <alignment horizontal="center" vertical="center"/>
    </xf>
    <xf numFmtId="166" fontId="2" fillId="0" borderId="0" xfId="11" applyNumberFormat="1" applyFont="1">
      <alignment vertical="center"/>
    </xf>
    <xf numFmtId="3" fontId="2" fillId="0" borderId="10" xfId="2" applyNumberFormat="1" applyFont="1" applyBorder="1" applyAlignment="1">
      <alignment vertical="center" wrapText="1"/>
    </xf>
    <xf numFmtId="3" fontId="2" fillId="0" borderId="19" xfId="2" applyNumberFormat="1" applyFont="1" applyBorder="1" applyAlignment="1">
      <alignment vertical="center" wrapText="1"/>
    </xf>
    <xf numFmtId="0" fontId="2" fillId="3" borderId="8" xfId="2" applyFont="1" applyFill="1" applyBorder="1" applyAlignment="1">
      <alignment horizontal="center" vertical="center"/>
    </xf>
    <xf numFmtId="3" fontId="14" fillId="0" borderId="18" xfId="5" applyFont="1" applyBorder="1">
      <alignment vertical="center"/>
    </xf>
    <xf numFmtId="3" fontId="13" fillId="0" borderId="141" xfId="5" applyFont="1" applyBorder="1">
      <alignment vertical="center"/>
    </xf>
    <xf numFmtId="3" fontId="13" fillId="0" borderId="165" xfId="5" applyFont="1" applyBorder="1">
      <alignment vertical="center"/>
    </xf>
    <xf numFmtId="3" fontId="13" fillId="0" borderId="165" xfId="4" applyFont="1" applyBorder="1">
      <alignment vertical="center"/>
    </xf>
    <xf numFmtId="3" fontId="14" fillId="0" borderId="0" xfId="14" applyNumberFormat="1" applyFont="1" applyBorder="1" applyAlignment="1">
      <alignment vertical="center"/>
    </xf>
    <xf numFmtId="0" fontId="14" fillId="0" borderId="0" xfId="21" applyFont="1" applyAlignment="1">
      <alignment vertical="center" wrapText="1"/>
    </xf>
    <xf numFmtId="3" fontId="14" fillId="0" borderId="0" xfId="21" applyNumberFormat="1" applyFont="1" applyAlignment="1">
      <alignment vertical="center" wrapText="1"/>
    </xf>
    <xf numFmtId="0" fontId="13" fillId="0" borderId="0" xfId="21" applyFont="1" applyAlignment="1">
      <alignment horizontal="right" vertical="center"/>
    </xf>
    <xf numFmtId="0" fontId="14" fillId="0" borderId="28" xfId="21" applyFont="1" applyBorder="1" applyAlignment="1">
      <alignment horizontal="center" vertical="center"/>
    </xf>
    <xf numFmtId="0" fontId="14" fillId="0" borderId="9" xfId="21" applyFont="1" applyBorder="1" applyAlignment="1">
      <alignment vertical="center" wrapText="1"/>
    </xf>
    <xf numFmtId="3" fontId="14" fillId="0" borderId="9" xfId="21" applyNumberFormat="1" applyFont="1" applyBorder="1" applyAlignment="1">
      <alignment vertical="center" wrapText="1"/>
    </xf>
    <xf numFmtId="0" fontId="14" fillId="0" borderId="9" xfId="21" applyFont="1" applyBorder="1" applyAlignment="1">
      <alignment horizontal="center" vertical="center" wrapText="1"/>
    </xf>
    <xf numFmtId="3" fontId="14" fillId="0" borderId="9" xfId="21" applyNumberFormat="1" applyFont="1" applyBorder="1" applyAlignment="1">
      <alignment horizontal="right" vertical="center" wrapText="1"/>
    </xf>
    <xf numFmtId="3" fontId="14" fillId="0" borderId="10" xfId="21" applyNumberFormat="1" applyFont="1" applyBorder="1" applyAlignment="1">
      <alignment horizontal="right" vertical="center" wrapText="1"/>
    </xf>
    <xf numFmtId="3" fontId="14" fillId="0" borderId="11" xfId="21" applyNumberFormat="1" applyFont="1" applyBorder="1" applyAlignment="1">
      <alignment horizontal="right" vertical="center" wrapText="1"/>
    </xf>
    <xf numFmtId="0" fontId="14" fillId="0" borderId="17" xfId="21" applyFont="1" applyBorder="1" applyAlignment="1">
      <alignment horizontal="center" vertical="center"/>
    </xf>
    <xf numFmtId="3" fontId="15" fillId="4" borderId="34" xfId="21" applyNumberFormat="1" applyFont="1" applyFill="1" applyBorder="1" applyAlignment="1">
      <alignment vertical="center" wrapText="1"/>
    </xf>
    <xf numFmtId="3" fontId="13" fillId="0" borderId="33" xfId="21" applyNumberFormat="1" applyFont="1" applyBorder="1" applyAlignment="1">
      <alignment horizontal="right" vertical="center" wrapText="1"/>
    </xf>
    <xf numFmtId="3" fontId="13" fillId="0" borderId="166" xfId="21" applyNumberFormat="1" applyFont="1" applyBorder="1" applyAlignment="1">
      <alignment horizontal="right" vertical="center" wrapText="1"/>
    </xf>
    <xf numFmtId="0" fontId="14" fillId="0" borderId="12" xfId="21" applyFont="1" applyBorder="1" applyAlignment="1">
      <alignment horizontal="center" vertical="center" wrapText="1"/>
    </xf>
    <xf numFmtId="0" fontId="14" fillId="0" borderId="9" xfId="21" applyFont="1" applyBorder="1" applyAlignment="1">
      <alignment horizontal="left" vertical="center"/>
    </xf>
    <xf numFmtId="3" fontId="14" fillId="0" borderId="9" xfId="21" applyNumberFormat="1" applyFont="1" applyBorder="1" applyAlignment="1">
      <alignment horizontal="center" vertical="center" wrapText="1"/>
    </xf>
    <xf numFmtId="3" fontId="14" fillId="10" borderId="9" xfId="21" applyNumberFormat="1" applyFont="1" applyFill="1" applyBorder="1" applyAlignment="1">
      <alignment vertical="center" wrapText="1"/>
    </xf>
    <xf numFmtId="3" fontId="14" fillId="10" borderId="11" xfId="21" applyNumberFormat="1" applyFont="1" applyFill="1" applyBorder="1" applyAlignment="1">
      <alignment vertical="center" wrapText="1"/>
    </xf>
    <xf numFmtId="0" fontId="14" fillId="0" borderId="15" xfId="21" applyFont="1" applyBorder="1" applyAlignment="1">
      <alignment vertical="center" wrapText="1"/>
    </xf>
    <xf numFmtId="3" fontId="14" fillId="0" borderId="43" xfId="21" applyNumberFormat="1" applyFont="1" applyBorder="1" applyAlignment="1">
      <alignment vertical="center" wrapText="1"/>
    </xf>
    <xf numFmtId="3" fontId="14" fillId="0" borderId="43" xfId="21" applyNumberFormat="1" applyFont="1" applyBorder="1" applyAlignment="1">
      <alignment horizontal="center" vertical="center" wrapText="1"/>
    </xf>
    <xf numFmtId="3" fontId="13" fillId="4" borderId="43" xfId="21" applyNumberFormat="1" applyFont="1" applyFill="1" applyBorder="1" applyAlignment="1">
      <alignment vertical="center" wrapText="1"/>
    </xf>
    <xf numFmtId="3" fontId="13" fillId="0" borderId="43" xfId="21" applyNumberFormat="1" applyFont="1" applyBorder="1" applyAlignment="1">
      <alignment vertical="center" wrapText="1"/>
    </xf>
    <xf numFmtId="3" fontId="13" fillId="4" borderId="79" xfId="21" applyNumberFormat="1" applyFont="1" applyFill="1" applyBorder="1" applyAlignment="1">
      <alignment vertical="center" wrapText="1"/>
    </xf>
    <xf numFmtId="3" fontId="13" fillId="0" borderId="79" xfId="21" applyNumberFormat="1" applyFont="1" applyBorder="1" applyAlignment="1">
      <alignment vertical="center" wrapText="1"/>
    </xf>
    <xf numFmtId="3" fontId="13" fillId="0" borderId="122" xfId="21" applyNumberFormat="1" applyFont="1" applyBorder="1" applyAlignment="1">
      <alignment vertical="center" wrapText="1"/>
    </xf>
    <xf numFmtId="3" fontId="10" fillId="0" borderId="0" xfId="22" applyFont="1">
      <alignment vertical="center"/>
    </xf>
    <xf numFmtId="167" fontId="10" fillId="0" borderId="0" xfId="22" applyNumberFormat="1" applyFont="1">
      <alignment vertical="center"/>
    </xf>
    <xf numFmtId="3" fontId="14" fillId="0" borderId="50" xfId="5" applyFont="1" applyBorder="1" applyAlignment="1">
      <alignment horizontal="right" vertical="center"/>
    </xf>
    <xf numFmtId="3" fontId="54" fillId="0" borderId="0" xfId="4" applyFont="1">
      <alignment vertical="center"/>
    </xf>
    <xf numFmtId="3" fontId="14" fillId="0" borderId="5" xfId="4" applyFont="1" applyBorder="1" applyAlignment="1">
      <alignment horizontal="center" vertical="center"/>
    </xf>
    <xf numFmtId="3" fontId="55" fillId="0" borderId="8" xfId="4" applyFont="1" applyBorder="1" applyAlignment="1">
      <alignment horizontal="center" vertical="center" wrapText="1"/>
    </xf>
    <xf numFmtId="3" fontId="14" fillId="0" borderId="27" xfId="4" applyFont="1" applyBorder="1" applyAlignment="1">
      <alignment horizontal="right" vertical="center" wrapText="1"/>
    </xf>
    <xf numFmtId="3" fontId="14" fillId="0" borderId="27" xfId="4" applyFont="1" applyBorder="1" applyAlignment="1">
      <alignment vertical="center" wrapText="1"/>
    </xf>
    <xf numFmtId="3" fontId="14" fillId="0" borderId="27" xfId="4" applyFont="1" applyBorder="1">
      <alignment vertical="center"/>
    </xf>
    <xf numFmtId="3" fontId="14" fillId="0" borderId="10" xfId="4" applyFont="1" applyBorder="1" applyAlignment="1">
      <alignment horizontal="center" vertical="center"/>
    </xf>
    <xf numFmtId="3" fontId="55" fillId="0" borderId="9" xfId="4" applyFont="1" applyBorder="1" applyAlignment="1">
      <alignment horizontal="center" vertical="center" wrapText="1"/>
    </xf>
    <xf numFmtId="3" fontId="14" fillId="0" borderId="9" xfId="4" applyFont="1" applyBorder="1" applyAlignment="1">
      <alignment horizontal="right" vertical="center" wrapText="1"/>
    </xf>
    <xf numFmtId="3" fontId="14" fillId="0" borderId="9" xfId="4" applyFont="1" applyBorder="1" applyAlignment="1">
      <alignment vertical="center" wrapText="1"/>
    </xf>
    <xf numFmtId="3" fontId="14" fillId="0" borderId="15" xfId="4" applyFont="1" applyBorder="1" applyAlignment="1">
      <alignment horizontal="center" vertical="center"/>
    </xf>
    <xf numFmtId="3" fontId="14" fillId="0" borderId="43" xfId="4" applyFont="1" applyBorder="1" applyAlignment="1">
      <alignment horizontal="right" vertical="center" wrapText="1"/>
    </xf>
    <xf numFmtId="3" fontId="14" fillId="0" borderId="43" xfId="4" applyFont="1" applyBorder="1">
      <alignment vertical="center"/>
    </xf>
    <xf numFmtId="3" fontId="14" fillId="0" borderId="48" xfId="4" applyFont="1" applyBorder="1" applyAlignment="1">
      <alignment horizontal="center" vertical="center"/>
    </xf>
    <xf numFmtId="3" fontId="55" fillId="0" borderId="48" xfId="4" applyFont="1" applyBorder="1" applyAlignment="1">
      <alignment horizontal="center" vertical="center" wrapText="1"/>
    </xf>
    <xf numFmtId="3" fontId="14" fillId="0" borderId="48" xfId="4" applyFont="1" applyBorder="1" applyAlignment="1">
      <alignment horizontal="right" vertical="center" wrapText="1"/>
    </xf>
    <xf numFmtId="3" fontId="14" fillId="0" borderId="48" xfId="4" applyFont="1" applyBorder="1" applyAlignment="1">
      <alignment vertical="center" wrapText="1"/>
    </xf>
    <xf numFmtId="3" fontId="14" fillId="0" borderId="48" xfId="4" applyFont="1" applyBorder="1">
      <alignment vertical="center"/>
    </xf>
    <xf numFmtId="3" fontId="54" fillId="0" borderId="78" xfId="4" applyFont="1" applyBorder="1" applyAlignment="1">
      <alignment horizontal="left" vertical="center"/>
    </xf>
    <xf numFmtId="3" fontId="54" fillId="4" borderId="80" xfId="4" applyFont="1" applyFill="1" applyBorder="1" applyAlignment="1">
      <alignment horizontal="center" vertical="center"/>
    </xf>
    <xf numFmtId="3" fontId="54" fillId="4" borderId="79" xfId="4" applyFont="1" applyFill="1" applyBorder="1" applyAlignment="1">
      <alignment horizontal="center" vertical="center" wrapText="1"/>
    </xf>
    <xf numFmtId="3" fontId="13" fillId="0" borderId="79" xfId="4" applyFont="1" applyBorder="1" applyAlignment="1">
      <alignment vertical="center" wrapText="1"/>
    </xf>
    <xf numFmtId="3" fontId="54" fillId="4" borderId="79" xfId="4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vertical="center" wrapText="1"/>
    </xf>
    <xf numFmtId="3" fontId="14" fillId="0" borderId="87" xfId="5" applyFont="1" applyBorder="1" applyAlignment="1">
      <alignment horizontal="left" vertical="center" wrapText="1"/>
    </xf>
    <xf numFmtId="3" fontId="14" fillId="0" borderId="7" xfId="5" applyFont="1" applyBorder="1" applyAlignment="1">
      <alignment vertical="center" wrapText="1"/>
    </xf>
    <xf numFmtId="3" fontId="14" fillId="10" borderId="12" xfId="5" applyFont="1" applyFill="1" applyBorder="1" applyAlignment="1">
      <alignment vertical="center" wrapText="1"/>
    </xf>
    <xf numFmtId="3" fontId="14" fillId="0" borderId="0" xfId="4" applyFont="1" applyBorder="1">
      <alignment vertical="center"/>
    </xf>
    <xf numFmtId="3" fontId="15" fillId="0" borderId="0" xfId="4" applyFont="1" applyBorder="1">
      <alignment vertical="center"/>
    </xf>
    <xf numFmtId="3" fontId="13" fillId="0" borderId="0" xfId="4" applyFont="1" applyBorder="1">
      <alignment vertical="center"/>
    </xf>
    <xf numFmtId="3" fontId="14" fillId="0" borderId="0" xfId="5" applyFont="1" applyBorder="1">
      <alignment vertical="center"/>
    </xf>
    <xf numFmtId="3" fontId="14" fillId="0" borderId="0" xfId="5" applyFont="1" applyBorder="1" applyAlignment="1">
      <alignment vertical="center" wrapText="1"/>
    </xf>
    <xf numFmtId="3" fontId="14" fillId="0" borderId="0" xfId="5" applyFont="1" applyBorder="1" applyAlignment="1">
      <alignment horizontal="left" vertical="center" wrapText="1"/>
    </xf>
    <xf numFmtId="3" fontId="19" fillId="0" borderId="116" xfId="5" applyFont="1" applyBorder="1" applyAlignment="1">
      <alignment vertical="center" wrapText="1"/>
    </xf>
    <xf numFmtId="3" fontId="19" fillId="0" borderId="170" xfId="5" applyFont="1" applyBorder="1" applyAlignment="1">
      <alignment vertical="center" wrapText="1"/>
    </xf>
    <xf numFmtId="0" fontId="14" fillId="10" borderId="7" xfId="3" applyFont="1" applyFill="1" applyBorder="1" applyAlignment="1">
      <alignment horizontal="left" vertical="center" wrapText="1"/>
    </xf>
    <xf numFmtId="3" fontId="5" fillId="0" borderId="0" xfId="23" applyNumberFormat="1" applyFont="1"/>
    <xf numFmtId="0" fontId="8" fillId="0" borderId="0" xfId="23" applyFont="1"/>
    <xf numFmtId="0" fontId="5" fillId="0" borderId="0" xfId="23" applyFont="1" applyAlignment="1">
      <alignment horizontal="center"/>
    </xf>
    <xf numFmtId="14" fontId="5" fillId="0" borderId="0" xfId="23" applyNumberFormat="1" applyFont="1" applyAlignment="1">
      <alignment horizontal="center"/>
    </xf>
    <xf numFmtId="49" fontId="5" fillId="0" borderId="0" xfId="23" applyNumberFormat="1" applyFont="1"/>
    <xf numFmtId="0" fontId="8" fillId="0" borderId="0" xfId="23" applyFont="1" applyAlignment="1">
      <alignment horizontal="right"/>
    </xf>
    <xf numFmtId="0" fontId="1" fillId="0" borderId="0" xfId="23"/>
    <xf numFmtId="3" fontId="5" fillId="2" borderId="129" xfId="24" applyFont="1" applyFill="1" applyBorder="1" applyAlignment="1">
      <alignment horizontal="center" vertical="center" wrapText="1"/>
    </xf>
    <xf numFmtId="3" fontId="5" fillId="2" borderId="9" xfId="24" applyFont="1" applyFill="1" applyBorder="1" applyAlignment="1">
      <alignment horizontal="center" vertical="center" wrapText="1"/>
    </xf>
    <xf numFmtId="3" fontId="5" fillId="2" borderId="15" xfId="24" applyFont="1" applyFill="1" applyBorder="1" applyAlignment="1">
      <alignment horizontal="center" vertical="center" wrapText="1"/>
    </xf>
    <xf numFmtId="0" fontId="14" fillId="0" borderId="160" xfId="23" applyFont="1" applyBorder="1" applyAlignment="1">
      <alignment horizontal="center" vertical="center"/>
    </xf>
    <xf numFmtId="3" fontId="13" fillId="0" borderId="129" xfId="23" applyNumberFormat="1" applyFont="1" applyBorder="1"/>
    <xf numFmtId="3" fontId="13" fillId="0" borderId="9" xfId="23" applyNumberFormat="1" applyFont="1" applyBorder="1"/>
    <xf numFmtId="0" fontId="14" fillId="0" borderId="164" xfId="23" applyFont="1" applyBorder="1" applyAlignment="1">
      <alignment horizontal="center" vertical="center"/>
    </xf>
    <xf numFmtId="3" fontId="13" fillId="0" borderId="97" xfId="23" applyNumberFormat="1" applyFont="1" applyBorder="1"/>
    <xf numFmtId="3" fontId="13" fillId="0" borderId="48" xfId="23" applyNumberFormat="1" applyFont="1" applyBorder="1"/>
    <xf numFmtId="3" fontId="14" fillId="0" borderId="97" xfId="23" applyNumberFormat="1" applyFont="1" applyBorder="1"/>
    <xf numFmtId="3" fontId="14" fillId="0" borderId="48" xfId="23" applyNumberFormat="1" applyFont="1" applyBorder="1"/>
    <xf numFmtId="0" fontId="14" fillId="0" borderId="173" xfId="23" applyFont="1" applyBorder="1" applyAlignment="1">
      <alignment horizontal="center" vertical="center"/>
    </xf>
    <xf numFmtId="0" fontId="13" fillId="0" borderId="8" xfId="23" applyFont="1" applyBorder="1"/>
    <xf numFmtId="3" fontId="13" fillId="0" borderId="100" xfId="23" applyNumberFormat="1" applyFont="1" applyBorder="1"/>
    <xf numFmtId="0" fontId="14" fillId="0" borderId="125" xfId="23" applyFont="1" applyBorder="1" applyAlignment="1">
      <alignment horizontal="center"/>
    </xf>
    <xf numFmtId="0" fontId="13" fillId="0" borderId="125" xfId="23" applyFont="1" applyBorder="1"/>
    <xf numFmtId="0" fontId="13" fillId="0" borderId="43" xfId="23" applyFont="1" applyBorder="1"/>
    <xf numFmtId="3" fontId="13" fillId="0" borderId="43" xfId="23" applyNumberFormat="1" applyFont="1" applyBorder="1"/>
    <xf numFmtId="0" fontId="14" fillId="0" borderId="97" xfId="23" applyFont="1" applyBorder="1" applyAlignment="1">
      <alignment horizontal="center"/>
    </xf>
    <xf numFmtId="0" fontId="14" fillId="0" borderId="97" xfId="23" applyFont="1" applyBorder="1"/>
    <xf numFmtId="0" fontId="14" fillId="0" borderId="48" xfId="23" applyFont="1" applyBorder="1"/>
    <xf numFmtId="0" fontId="14" fillId="0" borderId="100" xfId="23" applyFont="1" applyBorder="1" applyAlignment="1">
      <alignment horizontal="center"/>
    </xf>
    <xf numFmtId="0" fontId="13" fillId="0" borderId="40" xfId="1" applyFont="1" applyBorder="1" applyAlignment="1">
      <alignment horizontal="left"/>
    </xf>
    <xf numFmtId="0" fontId="14" fillId="0" borderId="18" xfId="1" applyFont="1" applyBorder="1" applyAlignment="1">
      <alignment horizontal="left"/>
    </xf>
    <xf numFmtId="0" fontId="14" fillId="0" borderId="101" xfId="1" applyFont="1" applyBorder="1" applyAlignment="1">
      <alignment horizontal="left"/>
    </xf>
    <xf numFmtId="0" fontId="13" fillId="0" borderId="129" xfId="23" applyFont="1" applyBorder="1"/>
    <xf numFmtId="0" fontId="13" fillId="0" borderId="9" xfId="23" applyFont="1" applyBorder="1"/>
    <xf numFmtId="0" fontId="14" fillId="0" borderId="131" xfId="23" applyFont="1" applyBorder="1" applyAlignment="1">
      <alignment horizontal="center"/>
    </xf>
    <xf numFmtId="0" fontId="13" fillId="0" borderId="158" xfId="23" applyFont="1" applyBorder="1"/>
    <xf numFmtId="0" fontId="13" fillId="0" borderId="34" xfId="23" applyFont="1" applyBorder="1"/>
    <xf numFmtId="3" fontId="13" fillId="0" borderId="34" xfId="23" applyNumberFormat="1" applyFont="1" applyBorder="1"/>
    <xf numFmtId="0" fontId="56" fillId="0" borderId="0" xfId="23" applyFont="1"/>
    <xf numFmtId="3" fontId="57" fillId="0" borderId="0" xfId="1" applyNumberFormat="1" applyFont="1"/>
    <xf numFmtId="0" fontId="56" fillId="0" borderId="0" xfId="1" applyFont="1"/>
    <xf numFmtId="3" fontId="56" fillId="0" borderId="0" xfId="1" applyNumberFormat="1" applyFont="1"/>
    <xf numFmtId="3" fontId="14" fillId="0" borderId="0" xfId="1" applyNumberFormat="1" applyFont="1" applyAlignment="1">
      <alignment horizontal="right"/>
    </xf>
    <xf numFmtId="0" fontId="1" fillId="0" borderId="0" xfId="1"/>
    <xf numFmtId="0" fontId="1" fillId="0" borderId="0" xfId="1" applyAlignment="1">
      <alignment wrapText="1"/>
    </xf>
    <xf numFmtId="3" fontId="13" fillId="2" borderId="174" xfId="1" applyNumberFormat="1" applyFont="1" applyFill="1" applyBorder="1" applyAlignment="1">
      <alignment horizontal="center" vertical="center" wrapText="1"/>
    </xf>
    <xf numFmtId="3" fontId="13" fillId="2" borderId="174" xfId="1" applyNumberFormat="1" applyFont="1" applyFill="1" applyBorder="1" applyAlignment="1">
      <alignment horizontal="center" vertical="center"/>
    </xf>
    <xf numFmtId="3" fontId="13" fillId="2" borderId="154" xfId="1" applyNumberFormat="1" applyFont="1" applyFill="1" applyBorder="1" applyAlignment="1">
      <alignment horizontal="center" vertical="center"/>
    </xf>
    <xf numFmtId="0" fontId="13" fillId="7" borderId="7" xfId="1" applyFont="1" applyFill="1" applyBorder="1" applyAlignment="1">
      <alignment horizontal="center" vertical="center"/>
    </xf>
    <xf numFmtId="0" fontId="13" fillId="7" borderId="8" xfId="1" applyFont="1" applyFill="1" applyBorder="1"/>
    <xf numFmtId="3" fontId="13" fillId="7" borderId="8" xfId="1" applyNumberFormat="1" applyFont="1" applyFill="1" applyBorder="1"/>
    <xf numFmtId="0" fontId="13" fillId="7" borderId="8" xfId="1" applyFont="1" applyFill="1" applyBorder="1" applyAlignment="1">
      <alignment horizontal="center"/>
    </xf>
    <xf numFmtId="3" fontId="13" fillId="7" borderId="112" xfId="1" applyNumberFormat="1" applyFont="1" applyFill="1" applyBorder="1"/>
    <xf numFmtId="3" fontId="13" fillId="7" borderId="19" xfId="1" applyNumberFormat="1" applyFont="1" applyFill="1" applyBorder="1" applyAlignment="1">
      <alignment wrapText="1"/>
    </xf>
    <xf numFmtId="0" fontId="14" fillId="7" borderId="12" xfId="1" applyFont="1" applyFill="1" applyBorder="1" applyAlignment="1">
      <alignment horizontal="center" vertical="center"/>
    </xf>
    <xf numFmtId="0" fontId="14" fillId="7" borderId="9" xfId="1" applyFont="1" applyFill="1" applyBorder="1"/>
    <xf numFmtId="3" fontId="14" fillId="7" borderId="9" xfId="1" applyNumberFormat="1" applyFont="1" applyFill="1" applyBorder="1"/>
    <xf numFmtId="0" fontId="14" fillId="7" borderId="9" xfId="1" applyFont="1" applyFill="1" applyBorder="1" applyAlignment="1">
      <alignment horizontal="center"/>
    </xf>
    <xf numFmtId="3" fontId="14" fillId="7" borderId="10" xfId="1" applyNumberFormat="1" applyFont="1" applyFill="1" applyBorder="1" applyAlignment="1">
      <alignment wrapText="1"/>
    </xf>
    <xf numFmtId="0" fontId="14" fillId="7" borderId="9" xfId="1" applyFont="1" applyFill="1" applyBorder="1" applyAlignment="1">
      <alignment horizontal="left" vertical="center" wrapText="1"/>
    </xf>
    <xf numFmtId="3" fontId="14" fillId="7" borderId="9" xfId="1" applyNumberFormat="1" applyFont="1" applyFill="1" applyBorder="1" applyAlignment="1">
      <alignment vertical="center"/>
    </xf>
    <xf numFmtId="0" fontId="14" fillId="7" borderId="9" xfId="1" applyFont="1" applyFill="1" applyBorder="1" applyAlignment="1">
      <alignment horizontal="center" vertical="center"/>
    </xf>
    <xf numFmtId="0" fontId="14" fillId="7" borderId="9" xfId="1" applyFont="1" applyFill="1" applyBorder="1" applyAlignment="1">
      <alignment vertical="center"/>
    </xf>
    <xf numFmtId="3" fontId="14" fillId="7" borderId="10" xfId="1" applyNumberFormat="1" applyFont="1" applyFill="1" applyBorder="1" applyAlignment="1">
      <alignment vertical="center" wrapText="1"/>
    </xf>
    <xf numFmtId="0" fontId="13" fillId="7" borderId="12" xfId="1" applyFont="1" applyFill="1" applyBorder="1" applyAlignment="1">
      <alignment horizontal="center" vertical="center"/>
    </xf>
    <xf numFmtId="0" fontId="13" fillId="7" borderId="9" xfId="1" applyFont="1" applyFill="1" applyBorder="1"/>
    <xf numFmtId="3" fontId="13" fillId="7" borderId="9" xfId="1" applyNumberFormat="1" applyFont="1" applyFill="1" applyBorder="1"/>
    <xf numFmtId="0" fontId="13" fillId="7" borderId="9" xfId="1" applyFont="1" applyFill="1" applyBorder="1" applyAlignment="1">
      <alignment horizontal="center"/>
    </xf>
    <xf numFmtId="3" fontId="13" fillId="7" borderId="10" xfId="1" applyNumberFormat="1" applyFont="1" applyFill="1" applyBorder="1" applyAlignment="1">
      <alignment wrapText="1"/>
    </xf>
    <xf numFmtId="0" fontId="14" fillId="0" borderId="12" xfId="1" applyFont="1" applyBorder="1" applyAlignment="1">
      <alignment horizontal="center" vertical="center"/>
    </xf>
    <xf numFmtId="0" fontId="14" fillId="0" borderId="9" xfId="1" applyFont="1" applyBorder="1"/>
    <xf numFmtId="3" fontId="14" fillId="0" borderId="9" xfId="1" applyNumberFormat="1" applyFont="1" applyBorder="1"/>
    <xf numFmtId="0" fontId="13" fillId="0" borderId="12" xfId="1" applyFont="1" applyBorder="1" applyAlignment="1">
      <alignment horizontal="center" vertical="center"/>
    </xf>
    <xf numFmtId="0" fontId="13" fillId="0" borderId="9" xfId="1" applyFont="1" applyBorder="1"/>
    <xf numFmtId="3" fontId="13" fillId="0" borderId="9" xfId="1" applyNumberFormat="1" applyFont="1" applyBorder="1"/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vertical="center"/>
    </xf>
    <xf numFmtId="3" fontId="13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horizontal="center" vertical="center"/>
    </xf>
    <xf numFmtId="3" fontId="13" fillId="0" borderId="24" xfId="1" applyNumberFormat="1" applyFont="1" applyBorder="1" applyAlignment="1">
      <alignment vertical="center" wrapText="1"/>
    </xf>
    <xf numFmtId="3" fontId="13" fillId="0" borderId="26" xfId="1" applyNumberFormat="1" applyFont="1" applyBorder="1" applyAlignment="1">
      <alignment vertical="center"/>
    </xf>
    <xf numFmtId="0" fontId="14" fillId="7" borderId="0" xfId="1" applyFont="1" applyFill="1"/>
    <xf numFmtId="3" fontId="14" fillId="7" borderId="0" xfId="1" applyNumberFormat="1" applyFont="1" applyFill="1"/>
    <xf numFmtId="3" fontId="13" fillId="2" borderId="9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Border="1" applyAlignment="1">
      <alignment vertical="center"/>
    </xf>
    <xf numFmtId="168" fontId="14" fillId="0" borderId="9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4" fillId="0" borderId="19" xfId="3" applyNumberFormat="1" applyFont="1" applyBorder="1" applyAlignment="1">
      <alignment vertical="center" wrapText="1"/>
    </xf>
    <xf numFmtId="49" fontId="14" fillId="0" borderId="9" xfId="1" applyNumberFormat="1" applyFont="1" applyBorder="1" applyAlignment="1">
      <alignment horizontal="left" vertical="center" wrapText="1"/>
    </xf>
    <xf numFmtId="0" fontId="13" fillId="0" borderId="9" xfId="1" applyFont="1" applyBorder="1" applyAlignment="1">
      <alignment vertical="center" wrapText="1"/>
    </xf>
    <xf numFmtId="0" fontId="13" fillId="0" borderId="9" xfId="1" applyFont="1" applyBorder="1" applyAlignment="1">
      <alignment horizontal="left" vertical="center" wrapText="1"/>
    </xf>
    <xf numFmtId="0" fontId="13" fillId="4" borderId="141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3" fontId="13" fillId="4" borderId="5" xfId="1" applyNumberFormat="1" applyFont="1" applyFill="1" applyBorder="1" applyAlignment="1">
      <alignment horizontal="center" vertical="center" wrapText="1"/>
    </xf>
    <xf numFmtId="3" fontId="13" fillId="4" borderId="27" xfId="1" applyNumberFormat="1" applyFont="1" applyFill="1" applyBorder="1" applyAlignment="1">
      <alignment horizontal="center" vertical="center" wrapText="1"/>
    </xf>
    <xf numFmtId="3" fontId="13" fillId="4" borderId="70" xfId="1" applyNumberFormat="1" applyFont="1" applyFill="1" applyBorder="1" applyAlignment="1">
      <alignment horizontal="center" vertical="center" wrapText="1"/>
    </xf>
    <xf numFmtId="3" fontId="58" fillId="7" borderId="9" xfId="25" applyFont="1" applyFill="1" applyBorder="1" applyAlignment="1">
      <alignment horizontal="justify" vertical="center" wrapText="1"/>
    </xf>
    <xf numFmtId="3" fontId="14" fillId="0" borderId="9" xfId="25" applyFont="1" applyBorder="1" applyAlignment="1">
      <alignment horizontal="right" vertical="center" wrapText="1"/>
    </xf>
    <xf numFmtId="3" fontId="14" fillId="7" borderId="10" xfId="1" applyNumberFormat="1" applyFont="1" applyFill="1" applyBorder="1" applyAlignment="1">
      <alignment vertical="center"/>
    </xf>
    <xf numFmtId="3" fontId="13" fillId="7" borderId="9" xfId="1" applyNumberFormat="1" applyFont="1" applyFill="1" applyBorder="1" applyAlignment="1">
      <alignment vertical="center"/>
    </xf>
    <xf numFmtId="3" fontId="13" fillId="7" borderId="10" xfId="1" applyNumberFormat="1" applyFont="1" applyFill="1" applyBorder="1" applyAlignment="1">
      <alignment vertical="center"/>
    </xf>
    <xf numFmtId="3" fontId="59" fillId="0" borderId="9" xfId="25" applyFont="1" applyBorder="1" applyAlignment="1">
      <alignment horizontal="justify" vertical="center" wrapText="1"/>
    </xf>
    <xf numFmtId="3" fontId="13" fillId="0" borderId="2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3" fontId="58" fillId="0" borderId="9" xfId="25" applyFont="1" applyBorder="1" applyAlignment="1">
      <alignment horizontal="justify" vertical="center" wrapText="1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0" fontId="14" fillId="0" borderId="47" xfId="1" applyFont="1" applyBorder="1" applyAlignment="1">
      <alignment horizontal="center" vertical="center"/>
    </xf>
    <xf numFmtId="3" fontId="58" fillId="0" borderId="48" xfId="25" applyFont="1" applyBorder="1" applyAlignment="1">
      <alignment horizontal="justify" vertical="center" wrapText="1"/>
    </xf>
    <xf numFmtId="3" fontId="13" fillId="0" borderId="48" xfId="1" applyNumberFormat="1" applyFont="1" applyBorder="1" applyAlignment="1">
      <alignment vertical="center"/>
    </xf>
    <xf numFmtId="3" fontId="13" fillId="0" borderId="98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59" fillId="0" borderId="48" xfId="25" applyFont="1" applyBorder="1" applyAlignment="1">
      <alignment horizontal="justify" vertical="center" wrapText="1"/>
    </xf>
    <xf numFmtId="3" fontId="14" fillId="0" borderId="0" xfId="1" applyNumberFormat="1" applyFont="1" applyAlignment="1">
      <alignment vertical="center"/>
    </xf>
    <xf numFmtId="0" fontId="13" fillId="0" borderId="47" xfId="1" applyFont="1" applyBorder="1" applyAlignment="1">
      <alignment horizontal="center" vertical="center"/>
    </xf>
    <xf numFmtId="3" fontId="59" fillId="0" borderId="23" xfId="25" applyFont="1" applyBorder="1" applyAlignment="1">
      <alignment horizontal="justify" vertical="center" wrapText="1"/>
    </xf>
    <xf numFmtId="3" fontId="13" fillId="0" borderId="175" xfId="1" applyNumberFormat="1" applyFont="1" applyBorder="1" applyAlignment="1">
      <alignment vertical="center"/>
    </xf>
    <xf numFmtId="0" fontId="56" fillId="7" borderId="0" xfId="1" applyFont="1" applyFill="1" applyAlignment="1">
      <alignment horizontal="center" vertical="center"/>
    </xf>
    <xf numFmtId="0" fontId="56" fillId="7" borderId="0" xfId="1" applyFont="1" applyFill="1" applyAlignment="1">
      <alignment vertical="center"/>
    </xf>
    <xf numFmtId="3" fontId="56" fillId="7" borderId="0" xfId="1" applyNumberFormat="1" applyFont="1" applyFill="1" applyAlignment="1">
      <alignment vertical="center"/>
    </xf>
    <xf numFmtId="0" fontId="56" fillId="0" borderId="0" xfId="1" applyFont="1" applyAlignment="1">
      <alignment vertical="center"/>
    </xf>
    <xf numFmtId="3" fontId="56" fillId="0" borderId="0" xfId="1" applyNumberFormat="1" applyFont="1" applyAlignment="1">
      <alignment vertical="center"/>
    </xf>
    <xf numFmtId="0" fontId="61" fillId="0" borderId="0" xfId="1" applyFont="1" applyAlignment="1">
      <alignment vertical="center"/>
    </xf>
    <xf numFmtId="3" fontId="61" fillId="0" borderId="0" xfId="1" applyNumberFormat="1" applyFont="1" applyAlignment="1">
      <alignment vertical="center"/>
    </xf>
    <xf numFmtId="3" fontId="18" fillId="0" borderId="0" xfId="1" applyNumberFormat="1" applyFont="1" applyAlignment="1">
      <alignment vertical="center"/>
    </xf>
    <xf numFmtId="0" fontId="5" fillId="4" borderId="141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3" fontId="5" fillId="4" borderId="27" xfId="1" applyNumberFormat="1" applyFont="1" applyFill="1" applyBorder="1" applyAlignment="1">
      <alignment horizontal="center" vertical="center" wrapText="1"/>
    </xf>
    <xf numFmtId="3" fontId="5" fillId="4" borderId="70" xfId="1" applyNumberFormat="1" applyFont="1" applyFill="1" applyBorder="1" applyAlignment="1">
      <alignment horizontal="center" vertical="center" wrapText="1"/>
    </xf>
    <xf numFmtId="0" fontId="8" fillId="7" borderId="12" xfId="1" applyFont="1" applyFill="1" applyBorder="1" applyAlignment="1">
      <alignment horizontal="center" vertical="center"/>
    </xf>
    <xf numFmtId="3" fontId="62" fillId="0" borderId="9" xfId="25" applyFont="1" applyBorder="1" applyAlignment="1">
      <alignment horizontal="justify" vertical="center" wrapText="1"/>
    </xf>
    <xf numFmtId="0" fontId="8" fillId="7" borderId="47" xfId="1" applyFont="1" applyFill="1" applyBorder="1" applyAlignment="1">
      <alignment horizontal="center" vertical="center"/>
    </xf>
    <xf numFmtId="3" fontId="63" fillId="0" borderId="0" xfId="25" applyFont="1" applyAlignment="1">
      <alignment horizontal="justify" vertical="center" wrapText="1"/>
    </xf>
    <xf numFmtId="3" fontId="13" fillId="7" borderId="50" xfId="1" applyNumberFormat="1" applyFont="1" applyFill="1" applyBorder="1" applyAlignment="1">
      <alignment vertical="center"/>
    </xf>
    <xf numFmtId="3" fontId="63" fillId="0" borderId="9" xfId="25" applyFont="1" applyBorder="1" applyAlignment="1">
      <alignment horizontal="justify" vertical="center" wrapText="1"/>
    </xf>
    <xf numFmtId="3" fontId="13" fillId="0" borderId="9" xfId="25" applyFont="1" applyBorder="1" applyAlignment="1">
      <alignment horizontal="right" vertical="center" wrapText="1"/>
    </xf>
    <xf numFmtId="3" fontId="14" fillId="0" borderId="50" xfId="1" applyNumberFormat="1" applyFont="1" applyBorder="1" applyAlignment="1">
      <alignment vertical="center"/>
    </xf>
    <xf numFmtId="3" fontId="63" fillId="10" borderId="45" xfId="25" applyFont="1" applyFill="1" applyBorder="1" applyAlignment="1">
      <alignment horizontal="justify" vertical="center" wrapText="1"/>
    </xf>
    <xf numFmtId="3" fontId="13" fillId="10" borderId="9" xfId="1" applyNumberFormat="1" applyFont="1" applyFill="1" applyBorder="1" applyAlignment="1">
      <alignment vertical="center"/>
    </xf>
    <xf numFmtId="3" fontId="13" fillId="10" borderId="15" xfId="1" applyNumberFormat="1" applyFont="1" applyFill="1" applyBorder="1" applyAlignment="1">
      <alignment vertical="center"/>
    </xf>
    <xf numFmtId="3" fontId="13" fillId="10" borderId="10" xfId="1" applyNumberFormat="1" applyFont="1" applyFill="1" applyBorder="1" applyAlignment="1">
      <alignment vertical="center"/>
    </xf>
    <xf numFmtId="3" fontId="13" fillId="10" borderId="11" xfId="1" applyNumberFormat="1" applyFont="1" applyFill="1" applyBorder="1" applyAlignment="1">
      <alignment vertical="center"/>
    </xf>
    <xf numFmtId="0" fontId="1" fillId="10" borderId="0" xfId="1" applyFill="1" applyAlignment="1">
      <alignment vertical="center"/>
    </xf>
    <xf numFmtId="3" fontId="62" fillId="0" borderId="9" xfId="25" applyFont="1" applyBorder="1" applyAlignment="1">
      <alignment horizontal="left" vertical="center" wrapText="1"/>
    </xf>
    <xf numFmtId="3" fontId="63" fillId="10" borderId="16" xfId="25" applyFont="1" applyFill="1" applyBorder="1" applyAlignment="1">
      <alignment horizontal="justify" vertical="center" wrapText="1"/>
    </xf>
    <xf numFmtId="0" fontId="8" fillId="10" borderId="22" xfId="1" applyFont="1" applyFill="1" applyBorder="1" applyAlignment="1">
      <alignment horizontal="center" vertical="center"/>
    </xf>
    <xf numFmtId="3" fontId="63" fillId="10" borderId="23" xfId="25" applyFont="1" applyFill="1" applyBorder="1" applyAlignment="1">
      <alignment horizontal="justify" vertical="center" wrapText="1"/>
    </xf>
    <xf numFmtId="3" fontId="13" fillId="10" borderId="23" xfId="1" applyNumberFormat="1" applyFont="1" applyFill="1" applyBorder="1" applyAlignment="1">
      <alignment vertical="center"/>
    </xf>
    <xf numFmtId="3" fontId="13" fillId="10" borderId="24" xfId="1" applyNumberFormat="1" applyFont="1" applyFill="1" applyBorder="1" applyAlignment="1">
      <alignment vertical="center"/>
    </xf>
    <xf numFmtId="3" fontId="21" fillId="0" borderId="0" xfId="25" applyFont="1">
      <alignment vertical="center"/>
    </xf>
    <xf numFmtId="3" fontId="64" fillId="0" borderId="0" xfId="25" applyFont="1" applyAlignment="1">
      <alignment horizontal="center" vertical="center" wrapText="1"/>
    </xf>
    <xf numFmtId="3" fontId="10" fillId="0" borderId="0" xfId="25">
      <alignment vertical="center"/>
    </xf>
    <xf numFmtId="3" fontId="14" fillId="0" borderId="0" xfId="25" applyFont="1" applyAlignment="1">
      <alignment horizontal="right" vertical="center"/>
    </xf>
    <xf numFmtId="3" fontId="13" fillId="2" borderId="141" xfId="25" applyFont="1" applyFill="1" applyBorder="1" applyAlignment="1">
      <alignment horizontal="center" vertical="center" wrapText="1"/>
    </xf>
    <xf numFmtId="3" fontId="13" fillId="2" borderId="5" xfId="25" applyFont="1" applyFill="1" applyBorder="1" applyAlignment="1">
      <alignment horizontal="center" vertical="center" wrapText="1"/>
    </xf>
    <xf numFmtId="3" fontId="13" fillId="2" borderId="6" xfId="25" applyFont="1" applyFill="1" applyBorder="1" applyAlignment="1">
      <alignment horizontal="center" vertical="center" wrapText="1"/>
    </xf>
    <xf numFmtId="0" fontId="13" fillId="0" borderId="12" xfId="26" applyFont="1" applyBorder="1" applyAlignment="1">
      <alignment horizontal="center" vertical="top" wrapText="1"/>
    </xf>
    <xf numFmtId="0" fontId="13" fillId="0" borderId="9" xfId="26" applyFont="1" applyBorder="1" applyAlignment="1">
      <alignment horizontal="left" vertical="top" wrapText="1"/>
    </xf>
    <xf numFmtId="3" fontId="54" fillId="0" borderId="0" xfId="25" applyFont="1">
      <alignment vertical="center"/>
    </xf>
    <xf numFmtId="0" fontId="14" fillId="0" borderId="12" xfId="26" applyFont="1" applyBorder="1" applyAlignment="1">
      <alignment horizontal="center" vertical="top" wrapText="1"/>
    </xf>
    <xf numFmtId="0" fontId="14" fillId="0" borderId="9" xfId="26" applyFont="1" applyBorder="1" applyAlignment="1">
      <alignment horizontal="left" vertical="top" wrapText="1"/>
    </xf>
    <xf numFmtId="0" fontId="14" fillId="0" borderId="72" xfId="26" applyFont="1" applyBorder="1" applyAlignment="1">
      <alignment horizontal="center" vertical="top" wrapText="1"/>
    </xf>
    <xf numFmtId="0" fontId="14" fillId="0" borderId="52" xfId="26" applyFont="1" applyBorder="1" applyAlignment="1">
      <alignment horizontal="left" vertical="top" wrapText="1"/>
    </xf>
    <xf numFmtId="3" fontId="25" fillId="0" borderId="0" xfId="25" applyFont="1">
      <alignment vertical="center"/>
    </xf>
    <xf numFmtId="3" fontId="3" fillId="0" borderId="0" xfId="2" applyNumberFormat="1" applyFont="1" applyAlignment="1">
      <alignment vertical="center"/>
    </xf>
    <xf numFmtId="0" fontId="14" fillId="0" borderId="49" xfId="23" applyFont="1" applyBorder="1"/>
    <xf numFmtId="0" fontId="14" fillId="0" borderId="0" xfId="23" applyFont="1"/>
    <xf numFmtId="0" fontId="14" fillId="0" borderId="127" xfId="23" applyFont="1" applyBorder="1"/>
    <xf numFmtId="3" fontId="13" fillId="10" borderId="8" xfId="1" applyNumberFormat="1" applyFont="1" applyFill="1" applyBorder="1"/>
    <xf numFmtId="3" fontId="14" fillId="10" borderId="9" xfId="1" applyNumberFormat="1" applyFont="1" applyFill="1" applyBorder="1"/>
    <xf numFmtId="3" fontId="14" fillId="10" borderId="9" xfId="1" applyNumberFormat="1" applyFont="1" applyFill="1" applyBorder="1" applyAlignment="1">
      <alignment vertical="center"/>
    </xf>
    <xf numFmtId="3" fontId="13" fillId="10" borderId="9" xfId="1" applyNumberFormat="1" applyFont="1" applyFill="1" applyBorder="1"/>
    <xf numFmtId="3" fontId="13" fillId="10" borderId="77" xfId="1" applyNumberFormat="1" applyFont="1" applyFill="1" applyBorder="1"/>
    <xf numFmtId="3" fontId="14" fillId="10" borderId="11" xfId="1" applyNumberFormat="1" applyFont="1" applyFill="1" applyBorder="1"/>
    <xf numFmtId="3" fontId="14" fillId="10" borderId="11" xfId="1" applyNumberFormat="1" applyFont="1" applyFill="1" applyBorder="1" applyAlignment="1">
      <alignment vertical="center"/>
    </xf>
    <xf numFmtId="3" fontId="13" fillId="10" borderId="11" xfId="1" applyNumberFormat="1" applyFont="1" applyFill="1" applyBorder="1"/>
    <xf numFmtId="3" fontId="13" fillId="10" borderId="48" xfId="1" applyNumberFormat="1" applyFont="1" applyFill="1" applyBorder="1" applyAlignment="1">
      <alignment vertical="center"/>
    </xf>
    <xf numFmtId="0" fontId="13" fillId="0" borderId="54" xfId="21" applyFont="1" applyBorder="1" applyAlignment="1">
      <alignment horizontal="right" vertical="center"/>
    </xf>
    <xf numFmtId="0" fontId="13" fillId="4" borderId="23" xfId="21" applyFont="1" applyFill="1" applyBorder="1" applyAlignment="1">
      <alignment horizontal="center" vertical="center" wrapText="1"/>
    </xf>
    <xf numFmtId="0" fontId="13" fillId="4" borderId="53" xfId="21" applyFont="1" applyFill="1" applyBorder="1" applyAlignment="1">
      <alignment horizontal="center" vertical="center" wrapText="1"/>
    </xf>
    <xf numFmtId="3" fontId="14" fillId="0" borderId="10" xfId="21" applyNumberFormat="1" applyFont="1" applyBorder="1" applyAlignment="1">
      <alignment vertical="center" wrapText="1"/>
    </xf>
    <xf numFmtId="3" fontId="13" fillId="0" borderId="32" xfId="21" applyNumberFormat="1" applyFont="1" applyBorder="1" applyAlignment="1">
      <alignment vertical="center" wrapText="1"/>
    </xf>
    <xf numFmtId="3" fontId="13" fillId="0" borderId="33" xfId="21" applyNumberFormat="1" applyFont="1" applyBorder="1" applyAlignment="1">
      <alignment vertical="center" wrapText="1"/>
    </xf>
    <xf numFmtId="3" fontId="15" fillId="0" borderId="10" xfId="21" applyNumberFormat="1" applyFont="1" applyBorder="1" applyAlignment="1">
      <alignment vertical="center" wrapText="1"/>
    </xf>
    <xf numFmtId="3" fontId="22" fillId="0" borderId="15" xfId="21" applyNumberFormat="1" applyFont="1" applyBorder="1" applyAlignment="1">
      <alignment vertical="center" wrapText="1"/>
    </xf>
    <xf numFmtId="3" fontId="13" fillId="0" borderId="80" xfId="21" applyNumberFormat="1" applyFont="1" applyBorder="1" applyAlignment="1">
      <alignment vertical="center" wrapText="1"/>
    </xf>
    <xf numFmtId="0" fontId="13" fillId="4" borderId="3" xfId="21" applyFont="1" applyFill="1" applyBorder="1" applyAlignment="1">
      <alignment vertical="center"/>
    </xf>
    <xf numFmtId="0" fontId="13" fillId="4" borderId="5" xfId="21" applyFont="1" applyFill="1" applyBorder="1" applyAlignment="1">
      <alignment vertical="center"/>
    </xf>
    <xf numFmtId="3" fontId="13" fillId="0" borderId="0" xfId="5" applyFont="1" applyAlignment="1">
      <alignment vertical="center"/>
    </xf>
    <xf numFmtId="0" fontId="13" fillId="0" borderId="0" xfId="8" applyFont="1" applyAlignment="1">
      <alignment horizontal="right" vertical="center"/>
    </xf>
    <xf numFmtId="3" fontId="19" fillId="0" borderId="18" xfId="5" applyFont="1" applyBorder="1" applyAlignment="1">
      <alignment vertical="center"/>
    </xf>
    <xf numFmtId="3" fontId="19" fillId="0" borderId="40" xfId="5" applyFont="1" applyBorder="1" applyAlignment="1">
      <alignment vertical="center"/>
    </xf>
    <xf numFmtId="3" fontId="19" fillId="0" borderId="8" xfId="5" applyFont="1" applyBorder="1" applyAlignment="1">
      <alignment vertical="center"/>
    </xf>
    <xf numFmtId="3" fontId="19" fillId="0" borderId="9" xfId="5" applyFont="1" applyBorder="1" applyAlignment="1">
      <alignment vertical="center"/>
    </xf>
    <xf numFmtId="3" fontId="19" fillId="0" borderId="20" xfId="5" applyFont="1" applyBorder="1" applyAlignment="1">
      <alignment vertical="center"/>
    </xf>
    <xf numFmtId="3" fontId="19" fillId="0" borderId="14" xfId="5" applyFont="1" applyBorder="1" applyAlignment="1">
      <alignment vertical="center"/>
    </xf>
    <xf numFmtId="3" fontId="19" fillId="0" borderId="43" xfId="5" applyFont="1" applyBorder="1" applyAlignment="1">
      <alignment vertical="center"/>
    </xf>
    <xf numFmtId="3" fontId="18" fillId="0" borderId="108" xfId="5" applyFont="1" applyBorder="1" applyAlignment="1">
      <alignment vertical="center"/>
    </xf>
    <xf numFmtId="3" fontId="18" fillId="0" borderId="107" xfId="5" applyFont="1" applyBorder="1" applyAlignment="1">
      <alignment vertical="center"/>
    </xf>
    <xf numFmtId="0" fontId="18" fillId="0" borderId="0" xfId="8" applyFont="1" applyAlignment="1">
      <alignment vertical="center"/>
    </xf>
    <xf numFmtId="3" fontId="19" fillId="0" borderId="16" xfId="5" applyFont="1" applyBorder="1" applyAlignment="1">
      <alignment vertical="center"/>
    </xf>
    <xf numFmtId="3" fontId="19" fillId="0" borderId="10" xfId="5" applyFont="1" applyBorder="1" applyAlignment="1">
      <alignment vertical="center"/>
    </xf>
    <xf numFmtId="0" fontId="15" fillId="0" borderId="0" xfId="8" applyFont="1" applyAlignment="1">
      <alignment vertical="center"/>
    </xf>
    <xf numFmtId="3" fontId="20" fillId="0" borderId="9" xfId="5" applyFont="1" applyBorder="1" applyAlignment="1">
      <alignment vertical="center"/>
    </xf>
    <xf numFmtId="3" fontId="20" fillId="0" borderId="20" xfId="5" applyFont="1" applyBorder="1" applyAlignment="1">
      <alignment vertical="center"/>
    </xf>
    <xf numFmtId="3" fontId="19" fillId="0" borderId="50" xfId="5" applyFont="1" applyBorder="1" applyAlignment="1">
      <alignment vertical="center"/>
    </xf>
    <xf numFmtId="3" fontId="19" fillId="0" borderId="0" xfId="5" applyFont="1" applyAlignment="1">
      <alignment vertical="center"/>
    </xf>
    <xf numFmtId="3" fontId="19" fillId="0" borderId="34" xfId="5" applyFont="1" applyBorder="1" applyAlignment="1">
      <alignment vertical="center"/>
    </xf>
    <xf numFmtId="3" fontId="18" fillId="0" borderId="109" xfId="5" applyFont="1" applyBorder="1" applyAlignment="1">
      <alignment vertical="center"/>
    </xf>
    <xf numFmtId="3" fontId="18" fillId="0" borderId="106" xfId="5" applyFont="1" applyBorder="1" applyAlignment="1">
      <alignment vertical="center"/>
    </xf>
    <xf numFmtId="3" fontId="18" fillId="0" borderId="113" xfId="5" applyFont="1" applyBorder="1" applyAlignment="1">
      <alignment vertical="center"/>
    </xf>
    <xf numFmtId="3" fontId="18" fillId="0" borderId="38" xfId="5" applyFont="1" applyBorder="1" applyAlignment="1">
      <alignment vertical="center"/>
    </xf>
    <xf numFmtId="3" fontId="18" fillId="0" borderId="112" xfId="5" applyFont="1" applyBorder="1" applyAlignment="1">
      <alignment vertical="center"/>
    </xf>
    <xf numFmtId="3" fontId="20" fillId="0" borderId="18" xfId="5" applyFont="1" applyBorder="1" applyAlignment="1">
      <alignment vertical="center"/>
    </xf>
    <xf numFmtId="3" fontId="20" fillId="0" borderId="40" xfId="5" applyFont="1" applyBorder="1" applyAlignment="1">
      <alignment vertical="center"/>
    </xf>
    <xf numFmtId="3" fontId="20" fillId="0" borderId="8" xfId="5" applyFont="1" applyBorder="1" applyAlignment="1">
      <alignment vertical="center"/>
    </xf>
    <xf numFmtId="3" fontId="20" fillId="0" borderId="61" xfId="5" applyFont="1" applyBorder="1" applyAlignment="1">
      <alignment vertical="center"/>
    </xf>
    <xf numFmtId="3" fontId="20" fillId="0" borderId="59" xfId="5" applyFont="1" applyBorder="1" applyAlignment="1">
      <alignment vertical="center"/>
    </xf>
    <xf numFmtId="3" fontId="20" fillId="0" borderId="58" xfId="5" applyFont="1" applyBorder="1" applyAlignment="1">
      <alignment vertical="center"/>
    </xf>
    <xf numFmtId="3" fontId="18" fillId="0" borderId="61" xfId="5" applyFont="1" applyBorder="1" applyAlignment="1">
      <alignment vertical="center"/>
    </xf>
    <xf numFmtId="3" fontId="18" fillId="0" borderId="59" xfId="5" applyFont="1" applyBorder="1" applyAlignment="1">
      <alignment vertical="center"/>
    </xf>
    <xf numFmtId="3" fontId="18" fillId="0" borderId="58" xfId="5" applyFont="1" applyBorder="1" applyAlignment="1">
      <alignment vertical="center"/>
    </xf>
    <xf numFmtId="3" fontId="19" fillId="0" borderId="45" xfId="5" applyFont="1" applyBorder="1" applyAlignment="1">
      <alignment vertical="center"/>
    </xf>
    <xf numFmtId="3" fontId="19" fillId="0" borderId="15" xfId="5" applyFont="1" applyBorder="1" applyAlignment="1">
      <alignment vertical="center"/>
    </xf>
    <xf numFmtId="3" fontId="19" fillId="0" borderId="58" xfId="5" applyFont="1" applyBorder="1" applyAlignment="1">
      <alignment vertical="center"/>
    </xf>
    <xf numFmtId="3" fontId="19" fillId="0" borderId="48" xfId="5" applyFont="1" applyBorder="1" applyAlignment="1">
      <alignment vertical="center"/>
    </xf>
    <xf numFmtId="3" fontId="18" fillId="0" borderId="103" xfId="5" applyFont="1" applyBorder="1" applyAlignment="1">
      <alignment vertical="center"/>
    </xf>
    <xf numFmtId="3" fontId="18" fillId="0" borderId="155" xfId="5" applyFont="1" applyBorder="1" applyAlignment="1">
      <alignment vertical="center"/>
    </xf>
    <xf numFmtId="3" fontId="18" fillId="0" borderId="67" xfId="5" applyFont="1" applyBorder="1" applyAlignment="1">
      <alignment vertical="center"/>
    </xf>
    <xf numFmtId="3" fontId="18" fillId="0" borderId="68" xfId="5" applyFont="1" applyBorder="1" applyAlignment="1">
      <alignment vertical="center"/>
    </xf>
    <xf numFmtId="3" fontId="14" fillId="0" borderId="9" xfId="8" applyNumberFormat="1" applyFont="1" applyBorder="1" applyAlignment="1">
      <alignment vertical="center"/>
    </xf>
    <xf numFmtId="3" fontId="14" fillId="0" borderId="24" xfId="8" applyNumberFormat="1" applyFont="1" applyBorder="1" applyAlignment="1">
      <alignment vertical="center"/>
    </xf>
    <xf numFmtId="3" fontId="14" fillId="0" borderId="23" xfId="8" applyNumberFormat="1" applyFont="1" applyBorder="1" applyAlignment="1">
      <alignment vertical="center"/>
    </xf>
    <xf numFmtId="3" fontId="14" fillId="0" borderId="0" xfId="9" applyFont="1" applyAlignment="1">
      <alignment vertical="center"/>
    </xf>
    <xf numFmtId="0" fontId="14" fillId="0" borderId="0" xfId="8" applyFont="1" applyAlignment="1">
      <alignment vertical="center" wrapText="1"/>
    </xf>
    <xf numFmtId="3" fontId="14" fillId="0" borderId="0" xfId="8" applyNumberFormat="1" applyFont="1" applyAlignment="1">
      <alignment vertical="center"/>
    </xf>
    <xf numFmtId="3" fontId="13" fillId="0" borderId="26" xfId="21" applyNumberFormat="1" applyFont="1" applyBorder="1" applyAlignment="1">
      <alignment vertical="center" wrapText="1"/>
    </xf>
    <xf numFmtId="3" fontId="13" fillId="2" borderId="123" xfId="5" applyFont="1" applyFill="1" applyBorder="1" applyAlignment="1">
      <alignment vertical="center"/>
    </xf>
    <xf numFmtId="3" fontId="13" fillId="2" borderId="4" xfId="5" applyFont="1" applyFill="1" applyBorder="1" applyAlignment="1">
      <alignment vertical="center"/>
    </xf>
    <xf numFmtId="3" fontId="13" fillId="2" borderId="5" xfId="5" applyFont="1" applyFill="1" applyBorder="1" applyAlignment="1">
      <alignment vertical="center"/>
    </xf>
    <xf numFmtId="3" fontId="13" fillId="2" borderId="149" xfId="5" applyFont="1" applyFill="1" applyBorder="1" applyAlignment="1">
      <alignment vertical="center" wrapText="1"/>
    </xf>
    <xf numFmtId="3" fontId="13" fillId="2" borderId="14" xfId="5" applyFont="1" applyFill="1" applyBorder="1" applyAlignment="1">
      <alignment vertical="center" wrapText="1"/>
    </xf>
    <xf numFmtId="3" fontId="23" fillId="0" borderId="19" xfId="25" applyFont="1" applyFill="1" applyBorder="1">
      <alignment vertical="center"/>
    </xf>
    <xf numFmtId="3" fontId="23" fillId="0" borderId="8" xfId="25" applyFont="1" applyFill="1" applyBorder="1">
      <alignment vertical="center"/>
    </xf>
    <xf numFmtId="3" fontId="23" fillId="0" borderId="41" xfId="25" applyFont="1" applyFill="1" applyBorder="1">
      <alignment vertical="center"/>
    </xf>
    <xf numFmtId="3" fontId="25" fillId="0" borderId="19" xfId="25" applyFont="1" applyFill="1" applyBorder="1">
      <alignment vertical="center"/>
    </xf>
    <xf numFmtId="3" fontId="25" fillId="0" borderId="8" xfId="25" applyFont="1" applyFill="1" applyBorder="1">
      <alignment vertical="center"/>
    </xf>
    <xf numFmtId="3" fontId="25" fillId="0" borderId="41" xfId="25" applyFont="1" applyFill="1" applyBorder="1">
      <alignment vertical="center"/>
    </xf>
    <xf numFmtId="3" fontId="65" fillId="0" borderId="19" xfId="25" applyFont="1" applyFill="1" applyBorder="1">
      <alignment vertical="center"/>
    </xf>
    <xf numFmtId="3" fontId="65" fillId="0" borderId="41" xfId="25" applyFont="1" applyFill="1" applyBorder="1">
      <alignment vertical="center"/>
    </xf>
    <xf numFmtId="3" fontId="66" fillId="0" borderId="19" xfId="25" applyFont="1" applyFill="1" applyBorder="1">
      <alignment vertical="center"/>
    </xf>
    <xf numFmtId="3" fontId="66" fillId="0" borderId="8" xfId="25" applyFont="1" applyFill="1" applyBorder="1">
      <alignment vertical="center"/>
    </xf>
    <xf numFmtId="3" fontId="66" fillId="0" borderId="41" xfId="25" applyFont="1" applyFill="1" applyBorder="1">
      <alignment vertical="center"/>
    </xf>
    <xf numFmtId="3" fontId="23" fillId="0" borderId="9" xfId="25" applyFont="1" applyFill="1" applyBorder="1">
      <alignment vertical="center"/>
    </xf>
    <xf numFmtId="3" fontId="23" fillId="0" borderId="21" xfId="25" applyFont="1" applyFill="1" applyBorder="1">
      <alignment vertical="center"/>
    </xf>
    <xf numFmtId="3" fontId="25" fillId="0" borderId="53" xfId="25" applyFont="1" applyFill="1" applyBorder="1">
      <alignment vertical="center"/>
    </xf>
    <xf numFmtId="3" fontId="25" fillId="0" borderId="52" xfId="25" applyFont="1" applyFill="1" applyBorder="1">
      <alignment vertical="center"/>
    </xf>
    <xf numFmtId="3" fontId="25" fillId="0" borderId="55" xfId="25" applyFont="1" applyFill="1" applyBorder="1">
      <alignment vertical="center"/>
    </xf>
    <xf numFmtId="3" fontId="13" fillId="0" borderId="9" xfId="23" applyNumberFormat="1" applyFont="1" applyFill="1" applyBorder="1"/>
    <xf numFmtId="3" fontId="13" fillId="0" borderId="88" xfId="23" applyNumberFormat="1" applyFont="1" applyFill="1" applyBorder="1"/>
    <xf numFmtId="3" fontId="13" fillId="0" borderId="48" xfId="23" applyNumberFormat="1" applyFont="1" applyFill="1" applyBorder="1"/>
    <xf numFmtId="3" fontId="13" fillId="0" borderId="128" xfId="23" applyNumberFormat="1" applyFont="1" applyFill="1" applyBorder="1"/>
    <xf numFmtId="3" fontId="14" fillId="0" borderId="48" xfId="23" applyNumberFormat="1" applyFont="1" applyFill="1" applyBorder="1"/>
    <xf numFmtId="0" fontId="13" fillId="0" borderId="8" xfId="23" applyFont="1" applyFill="1" applyBorder="1"/>
    <xf numFmtId="0" fontId="13" fillId="0" borderId="43" xfId="23" applyFont="1" applyFill="1" applyBorder="1"/>
    <xf numFmtId="3" fontId="13" fillId="0" borderId="43" xfId="23" applyNumberFormat="1" applyFont="1" applyFill="1" applyBorder="1"/>
    <xf numFmtId="0" fontId="14" fillId="0" borderId="48" xfId="23" applyFont="1" applyFill="1" applyBorder="1"/>
    <xf numFmtId="0" fontId="13" fillId="0" borderId="9" xfId="23" applyFont="1" applyFill="1" applyBorder="1"/>
    <xf numFmtId="0" fontId="13" fillId="0" borderId="34" xfId="23" applyFont="1" applyFill="1" applyBorder="1"/>
    <xf numFmtId="3" fontId="13" fillId="0" borderId="34" xfId="23" applyNumberFormat="1" applyFont="1" applyFill="1" applyBorder="1"/>
    <xf numFmtId="3" fontId="13" fillId="0" borderId="159" xfId="23" applyNumberFormat="1" applyFont="1" applyFill="1" applyBorder="1"/>
    <xf numFmtId="3" fontId="13" fillId="0" borderId="129" xfId="23" applyNumberFormat="1" applyFont="1" applyFill="1" applyBorder="1"/>
    <xf numFmtId="3" fontId="13" fillId="0" borderId="97" xfId="23" applyNumberFormat="1" applyFont="1" applyFill="1" applyBorder="1"/>
    <xf numFmtId="3" fontId="14" fillId="0" borderId="97" xfId="23" applyNumberFormat="1" applyFont="1" applyFill="1" applyBorder="1"/>
    <xf numFmtId="0" fontId="13" fillId="0" borderId="100" xfId="23" applyFont="1" applyFill="1" applyBorder="1"/>
    <xf numFmtId="0" fontId="13" fillId="0" borderId="125" xfId="23" applyFont="1" applyFill="1" applyBorder="1"/>
    <xf numFmtId="0" fontId="14" fillId="0" borderId="97" xfId="23" applyFont="1" applyFill="1" applyBorder="1"/>
    <xf numFmtId="0" fontId="13" fillId="0" borderId="129" xfId="23" applyFont="1" applyFill="1" applyBorder="1"/>
    <xf numFmtId="0" fontId="13" fillId="0" borderId="158" xfId="23" applyFont="1" applyFill="1" applyBorder="1"/>
    <xf numFmtId="168" fontId="14" fillId="0" borderId="11" xfId="1" applyNumberFormat="1" applyFont="1" applyBorder="1" applyAlignment="1">
      <alignment vertical="center"/>
    </xf>
    <xf numFmtId="0" fontId="13" fillId="0" borderId="23" xfId="1" applyFont="1" applyBorder="1" applyAlignment="1">
      <alignment horizontal="left" vertical="center" wrapText="1"/>
    </xf>
    <xf numFmtId="168" fontId="14" fillId="0" borderId="23" xfId="1" applyNumberFormat="1" applyFont="1" applyBorder="1" applyAlignment="1">
      <alignment vertical="center"/>
    </xf>
    <xf numFmtId="168" fontId="14" fillId="0" borderId="26" xfId="1" applyNumberFormat="1" applyFont="1" applyBorder="1" applyAlignment="1">
      <alignment vertical="center"/>
    </xf>
    <xf numFmtId="3" fontId="14" fillId="10" borderId="11" xfId="25" applyFont="1" applyFill="1" applyBorder="1" applyAlignment="1">
      <alignment horizontal="right" vertical="center" wrapText="1"/>
    </xf>
    <xf numFmtId="3" fontId="13" fillId="0" borderId="0" xfId="1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0" fontId="6" fillId="3" borderId="8" xfId="2" applyFont="1" applyFill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2" fillId="0" borderId="8" xfId="2" quotePrefix="1" applyFont="1" applyBorder="1" applyAlignment="1">
      <alignment vertical="center" wrapText="1"/>
    </xf>
    <xf numFmtId="3" fontId="2" fillId="0" borderId="19" xfId="3" applyNumberFormat="1" applyFont="1" applyBorder="1" applyAlignment="1">
      <alignment vertical="center" wrapText="1"/>
    </xf>
    <xf numFmtId="3" fontId="2" fillId="0" borderId="9" xfId="3" applyNumberFormat="1" applyFont="1" applyBorder="1" applyAlignment="1">
      <alignment vertical="center" wrapText="1"/>
    </xf>
    <xf numFmtId="0" fontId="13" fillId="0" borderId="12" xfId="14" quotePrefix="1" applyFont="1" applyBorder="1" applyAlignment="1">
      <alignment vertical="center" wrapText="1"/>
    </xf>
    <xf numFmtId="0" fontId="14" fillId="0" borderId="12" xfId="14" quotePrefix="1" applyFont="1" applyBorder="1" applyAlignment="1">
      <alignment vertical="center" wrapText="1"/>
    </xf>
    <xf numFmtId="0" fontId="13" fillId="0" borderId="78" xfId="14" quotePrefix="1" applyFont="1" applyBorder="1" applyAlignment="1">
      <alignment vertical="center" wrapText="1"/>
    </xf>
    <xf numFmtId="3" fontId="14" fillId="0" borderId="11" xfId="25" applyFont="1" applyFill="1" applyBorder="1" applyAlignment="1">
      <alignment horizontal="right" vertical="center" wrapText="1"/>
    </xf>
    <xf numFmtId="3" fontId="13" fillId="0" borderId="11" xfId="1" applyNumberFormat="1" applyFont="1" applyFill="1" applyBorder="1" applyAlignment="1">
      <alignment vertical="center"/>
    </xf>
    <xf numFmtId="3" fontId="14" fillId="0" borderId="11" xfId="1" applyNumberFormat="1" applyFont="1" applyFill="1" applyBorder="1" applyAlignment="1">
      <alignment vertical="center"/>
    </xf>
    <xf numFmtId="3" fontId="13" fillId="0" borderId="11" xfId="25" applyFont="1" applyFill="1" applyBorder="1" applyAlignment="1">
      <alignment horizontal="right" vertical="center" wrapText="1"/>
    </xf>
    <xf numFmtId="3" fontId="13" fillId="0" borderId="26" xfId="1" applyNumberFormat="1" applyFont="1" applyFill="1" applyBorder="1" applyAlignment="1">
      <alignment vertical="center"/>
    </xf>
    <xf numFmtId="168" fontId="13" fillId="0" borderId="9" xfId="1" applyNumberFormat="1" applyFont="1" applyBorder="1" applyAlignment="1">
      <alignment vertical="center"/>
    </xf>
    <xf numFmtId="168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3" fontId="14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3" fontId="13" fillId="2" borderId="27" xfId="1" applyNumberFormat="1" applyFont="1" applyFill="1" applyBorder="1" applyAlignment="1">
      <alignment horizontal="center" vertical="center" wrapText="1"/>
    </xf>
    <xf numFmtId="3" fontId="13" fillId="2" borderId="9" xfId="1" applyNumberFormat="1" applyFont="1" applyFill="1" applyBorder="1" applyAlignment="1">
      <alignment vertical="center"/>
    </xf>
    <xf numFmtId="3" fontId="14" fillId="2" borderId="9" xfId="1" applyNumberFormat="1" applyFont="1" applyFill="1" applyBorder="1" applyAlignment="1">
      <alignment vertical="center"/>
    </xf>
    <xf numFmtId="0" fontId="14" fillId="0" borderId="0" xfId="1" applyFont="1" applyAlignment="1">
      <alignment vertical="center" wrapText="1"/>
    </xf>
    <xf numFmtId="0" fontId="14" fillId="0" borderId="9" xfId="1" applyFont="1" applyBorder="1" applyAlignment="1">
      <alignment vertical="center" wrapText="1"/>
    </xf>
    <xf numFmtId="49" fontId="14" fillId="0" borderId="9" xfId="1" applyNumberFormat="1" applyFont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3" fontId="3" fillId="0" borderId="36" xfId="11" applyNumberFormat="1" applyFont="1" applyBorder="1">
      <alignment vertical="center"/>
    </xf>
    <xf numFmtId="3" fontId="3" fillId="0" borderId="37" xfId="11" applyNumberFormat="1" applyFont="1" applyBorder="1">
      <alignment vertical="center"/>
    </xf>
    <xf numFmtId="3" fontId="2" fillId="0" borderId="16" xfId="5" applyFont="1" applyBorder="1" applyAlignment="1">
      <alignment vertical="center" wrapText="1"/>
    </xf>
    <xf numFmtId="3" fontId="13" fillId="2" borderId="53" xfId="6" applyFont="1" applyFill="1" applyBorder="1" applyAlignment="1">
      <alignment horizontal="center" vertical="center" wrapText="1"/>
    </xf>
    <xf numFmtId="3" fontId="19" fillId="0" borderId="94" xfId="5" applyFont="1" applyBorder="1" applyAlignment="1">
      <alignment horizontal="center" vertical="center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4" xfId="5" applyFont="1" applyBorder="1">
      <alignment vertical="center"/>
    </xf>
    <xf numFmtId="3" fontId="54" fillId="4" borderId="23" xfId="4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52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8" xfId="5" applyFont="1" applyFill="1" applyBorder="1" applyAlignment="1">
      <alignment horizontal="center" vertical="center" wrapText="1"/>
    </xf>
    <xf numFmtId="0" fontId="13" fillId="2" borderId="53" xfId="7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4" fillId="0" borderId="40" xfId="5" applyFont="1" applyBorder="1" applyAlignment="1">
      <alignment horizontal="center" vertical="center"/>
    </xf>
    <xf numFmtId="1" fontId="3" fillId="0" borderId="0" xfId="1" applyNumberFormat="1" applyFont="1" applyAlignment="1">
      <alignment horizontal="right" vertical="center"/>
    </xf>
    <xf numFmtId="3" fontId="2" fillId="0" borderId="10" xfId="1" applyNumberFormat="1" applyFont="1" applyBorder="1" applyAlignment="1">
      <alignment vertical="center"/>
    </xf>
    <xf numFmtId="166" fontId="2" fillId="0" borderId="11" xfId="1" applyNumberFormat="1" applyFont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166" fontId="3" fillId="3" borderId="11" xfId="1" applyNumberFormat="1" applyFont="1" applyFill="1" applyBorder="1" applyAlignment="1">
      <alignment vertical="center"/>
    </xf>
    <xf numFmtId="166" fontId="3" fillId="0" borderId="11" xfId="1" applyNumberFormat="1" applyFont="1" applyBorder="1" applyAlignment="1">
      <alignment vertical="center"/>
    </xf>
    <xf numFmtId="166" fontId="3" fillId="3" borderId="26" xfId="1" applyNumberFormat="1" applyFont="1" applyFill="1" applyBorder="1" applyAlignment="1">
      <alignment vertical="center"/>
    </xf>
    <xf numFmtId="1" fontId="2" fillId="0" borderId="0" xfId="1" applyNumberFormat="1" applyFont="1" applyAlignment="1">
      <alignment vertical="center"/>
    </xf>
    <xf numFmtId="0" fontId="3" fillId="0" borderId="0" xfId="3" applyFont="1" applyFill="1" applyBorder="1" applyAlignment="1">
      <alignment horizontal="center" vertical="center" wrapText="1"/>
    </xf>
    <xf numFmtId="3" fontId="2" fillId="0" borderId="0" xfId="3" applyNumberFormat="1" applyFont="1" applyAlignment="1">
      <alignment vertical="center" wrapText="1"/>
    </xf>
    <xf numFmtId="0" fontId="2" fillId="0" borderId="0" xfId="2" applyFont="1" applyAlignment="1">
      <alignment vertical="center"/>
    </xf>
    <xf numFmtId="0" fontId="3" fillId="0" borderId="21" xfId="2" applyFont="1" applyBorder="1" applyAlignment="1">
      <alignment horizontal="right" vertical="center" wrapText="1"/>
    </xf>
    <xf numFmtId="3" fontId="3" fillId="0" borderId="0" xfId="2" applyNumberFormat="1" applyFont="1" applyBorder="1" applyAlignment="1">
      <alignment vertical="center" wrapText="1"/>
    </xf>
    <xf numFmtId="0" fontId="2" fillId="0" borderId="15" xfId="2" applyFont="1" applyBorder="1" applyAlignment="1">
      <alignment vertical="center" wrapText="1"/>
    </xf>
    <xf numFmtId="0" fontId="3" fillId="0" borderId="21" xfId="2" applyFont="1" applyBorder="1" applyAlignment="1">
      <alignment vertical="center" wrapText="1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3" fontId="2" fillId="0" borderId="9" xfId="2" applyNumberFormat="1" applyFont="1" applyBorder="1" applyAlignment="1">
      <alignment vertical="center" wrapText="1"/>
    </xf>
    <xf numFmtId="3" fontId="2" fillId="0" borderId="19" xfId="3" applyNumberFormat="1" applyFont="1" applyBorder="1" applyAlignment="1">
      <alignment vertical="center"/>
    </xf>
    <xf numFmtId="166" fontId="2" fillId="0" borderId="21" xfId="2" applyNumberFormat="1" applyFont="1" applyBorder="1" applyAlignment="1">
      <alignment vertical="center" wrapText="1"/>
    </xf>
    <xf numFmtId="166" fontId="2" fillId="0" borderId="0" xfId="3" applyNumberFormat="1" applyFont="1" applyBorder="1" applyAlignment="1">
      <alignment vertical="center"/>
    </xf>
    <xf numFmtId="3" fontId="2" fillId="0" borderId="0" xfId="2" applyNumberFormat="1" applyFont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166" fontId="2" fillId="0" borderId="0" xfId="2" applyNumberFormat="1" applyFont="1" applyBorder="1" applyAlignment="1">
      <alignment vertical="center" wrapText="1"/>
    </xf>
    <xf numFmtId="166" fontId="3" fillId="0" borderId="35" xfId="2" applyNumberFormat="1" applyFont="1" applyBorder="1" applyAlignment="1">
      <alignment vertical="center" wrapText="1"/>
    </xf>
    <xf numFmtId="166" fontId="3" fillId="0" borderId="0" xfId="2" applyNumberFormat="1" applyFont="1" applyBorder="1" applyAlignment="1">
      <alignment vertical="center" wrapText="1"/>
    </xf>
    <xf numFmtId="0" fontId="5" fillId="0" borderId="39" xfId="3" applyFont="1" applyBorder="1" applyAlignment="1">
      <alignment vertical="center"/>
    </xf>
    <xf numFmtId="0" fontId="3" fillId="0" borderId="0" xfId="3" applyFont="1" applyBorder="1" applyAlignment="1">
      <alignment vertical="center"/>
    </xf>
    <xf numFmtId="166" fontId="3" fillId="0" borderId="21" xfId="2" applyNumberFormat="1" applyFont="1" applyBorder="1" applyAlignment="1">
      <alignment vertical="center" wrapText="1"/>
    </xf>
    <xf numFmtId="166" fontId="3" fillId="0" borderId="0" xfId="3" applyNumberFormat="1" applyFont="1" applyBorder="1" applyAlignment="1">
      <alignment vertical="center"/>
    </xf>
    <xf numFmtId="0" fontId="2" fillId="3" borderId="7" xfId="2" applyFont="1" applyFill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40" xfId="2" applyFont="1" applyBorder="1" applyAlignment="1">
      <alignment vertical="center"/>
    </xf>
    <xf numFmtId="166" fontId="6" fillId="0" borderId="21" xfId="2" applyNumberFormat="1" applyFont="1" applyBorder="1" applyAlignment="1">
      <alignment vertical="center" wrapText="1"/>
    </xf>
    <xf numFmtId="166" fontId="3" fillId="0" borderId="41" xfId="2" applyNumberFormat="1" applyFont="1" applyBorder="1" applyAlignment="1">
      <alignment vertical="center" wrapText="1"/>
    </xf>
    <xf numFmtId="0" fontId="2" fillId="0" borderId="8" xfId="2" applyFont="1" applyBorder="1" applyAlignment="1">
      <alignment vertical="center" wrapText="1"/>
    </xf>
    <xf numFmtId="0" fontId="2" fillId="3" borderId="34" xfId="2" applyFont="1" applyFill="1" applyBorder="1" applyAlignment="1">
      <alignment horizontal="center" vertical="center"/>
    </xf>
    <xf numFmtId="0" fontId="2" fillId="0" borderId="34" xfId="2" applyFont="1" applyBorder="1" applyAlignment="1">
      <alignment vertical="center"/>
    </xf>
    <xf numFmtId="0" fontId="2" fillId="0" borderId="34" xfId="2" applyFont="1" applyBorder="1" applyAlignment="1">
      <alignment vertical="center" wrapText="1"/>
    </xf>
    <xf numFmtId="0" fontId="5" fillId="0" borderId="39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2" fillId="0" borderId="9" xfId="2" applyFont="1" applyBorder="1" applyAlignment="1">
      <alignment vertical="center" wrapText="1"/>
    </xf>
    <xf numFmtId="166" fontId="2" fillId="0" borderId="41" xfId="2" applyNumberFormat="1" applyFont="1" applyBorder="1" applyAlignment="1">
      <alignment vertical="center" wrapText="1"/>
    </xf>
    <xf numFmtId="166" fontId="2" fillId="0" borderId="0" xfId="2" applyNumberFormat="1" applyFont="1" applyAlignment="1">
      <alignment vertical="center" wrapText="1"/>
    </xf>
    <xf numFmtId="0" fontId="2" fillId="3" borderId="9" xfId="3" applyFont="1" applyFill="1" applyBorder="1" applyAlignment="1">
      <alignment horizontal="center" vertical="center"/>
    </xf>
    <xf numFmtId="0" fontId="2" fillId="0" borderId="40" xfId="3" applyFont="1" applyBorder="1" applyAlignment="1">
      <alignment vertical="center"/>
    </xf>
    <xf numFmtId="0" fontId="2" fillId="0" borderId="8" xfId="3" applyFont="1" applyBorder="1" applyAlignment="1">
      <alignment vertical="center"/>
    </xf>
    <xf numFmtId="166" fontId="6" fillId="0" borderId="41" xfId="3" applyNumberFormat="1" applyFont="1" applyBorder="1" applyAlignment="1">
      <alignment vertical="center" wrapText="1"/>
    </xf>
    <xf numFmtId="166" fontId="6" fillId="0" borderId="0" xfId="2" applyNumberFormat="1" applyFont="1" applyBorder="1" applyAlignment="1">
      <alignment vertical="center" wrapText="1"/>
    </xf>
    <xf numFmtId="0" fontId="2" fillId="3" borderId="42" xfId="2" applyFont="1" applyFill="1" applyBorder="1" applyAlignment="1">
      <alignment horizontal="center" vertical="center"/>
    </xf>
    <xf numFmtId="0" fontId="2" fillId="3" borderId="43" xfId="2" applyFont="1" applyFill="1" applyBorder="1" applyAlignment="1">
      <alignment horizontal="center" vertical="center"/>
    </xf>
    <xf numFmtId="0" fontId="2" fillId="0" borderId="43" xfId="2" applyFont="1" applyBorder="1" applyAlignment="1">
      <alignment vertical="center"/>
    </xf>
    <xf numFmtId="0" fontId="2" fillId="0" borderId="43" xfId="2" applyFont="1" applyBorder="1" applyAlignment="1">
      <alignment vertical="center" wrapText="1"/>
    </xf>
    <xf numFmtId="166" fontId="3" fillId="0" borderId="46" xfId="2" applyNumberFormat="1" applyFont="1" applyBorder="1" applyAlignment="1">
      <alignment vertical="center" wrapText="1"/>
    </xf>
    <xf numFmtId="3" fontId="2" fillId="0" borderId="15" xfId="2" applyNumberFormat="1" applyFont="1" applyBorder="1" applyAlignment="1">
      <alignment vertical="center" wrapText="1"/>
    </xf>
    <xf numFmtId="166" fontId="2" fillId="0" borderId="46" xfId="2" applyNumberFormat="1" applyFont="1" applyBorder="1" applyAlignment="1">
      <alignment vertical="center" wrapText="1"/>
    </xf>
    <xf numFmtId="0" fontId="2" fillId="0" borderId="9" xfId="3" applyFont="1" applyBorder="1" applyAlignment="1">
      <alignment vertical="center"/>
    </xf>
    <xf numFmtId="166" fontId="6" fillId="0" borderId="41" xfId="2" applyNumberFormat="1" applyFont="1" applyBorder="1" applyAlignment="1">
      <alignment vertical="center" wrapText="1"/>
    </xf>
    <xf numFmtId="166" fontId="6" fillId="0" borderId="21" xfId="3" applyNumberFormat="1" applyFont="1" applyBorder="1" applyAlignment="1">
      <alignment vertical="center" wrapText="1"/>
    </xf>
    <xf numFmtId="3" fontId="2" fillId="0" borderId="10" xfId="3" applyNumberFormat="1" applyFont="1" applyBorder="1" applyAlignment="1">
      <alignment vertical="center" wrapText="1"/>
    </xf>
    <xf numFmtId="166" fontId="3" fillId="0" borderId="51" xfId="2" applyNumberFormat="1" applyFont="1" applyBorder="1" applyAlignment="1">
      <alignment vertical="center" wrapText="1"/>
    </xf>
    <xf numFmtId="3" fontId="2" fillId="0" borderId="20" xfId="2" applyNumberFormat="1" applyFont="1" applyBorder="1" applyAlignment="1">
      <alignment vertical="center" wrapText="1"/>
    </xf>
    <xf numFmtId="3" fontId="2" fillId="0" borderId="18" xfId="2" applyNumberFormat="1" applyFont="1" applyBorder="1" applyAlignment="1">
      <alignment vertical="center" wrapText="1"/>
    </xf>
    <xf numFmtId="166" fontId="3" fillId="0" borderId="55" xfId="2" applyNumberFormat="1" applyFont="1" applyBorder="1" applyAlignment="1">
      <alignment horizontal="right" vertical="center" wrapText="1"/>
    </xf>
    <xf numFmtId="0" fontId="5" fillId="0" borderId="6" xfId="2" applyFont="1" applyBorder="1" applyAlignment="1">
      <alignment vertical="center"/>
    </xf>
    <xf numFmtId="166" fontId="3" fillId="0" borderId="62" xfId="2" applyNumberFormat="1" applyFont="1" applyBorder="1" applyAlignment="1">
      <alignment horizontal="right" vertical="center" wrapText="1"/>
    </xf>
    <xf numFmtId="166" fontId="5" fillId="0" borderId="162" xfId="2" applyNumberFormat="1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0" xfId="3" applyFont="1" applyAlignment="1">
      <alignment vertical="center"/>
    </xf>
    <xf numFmtId="166" fontId="2" fillId="0" borderId="9" xfId="1" applyNumberFormat="1" applyFont="1" applyBorder="1" applyAlignment="1">
      <alignment horizontal="right" vertical="center"/>
    </xf>
    <xf numFmtId="166" fontId="3" fillId="3" borderId="9" xfId="1" applyNumberFormat="1" applyFont="1" applyFill="1" applyBorder="1" applyAlignment="1">
      <alignment horizontal="right" vertical="center"/>
    </xf>
    <xf numFmtId="3" fontId="3" fillId="3" borderId="9" xfId="1" applyNumberFormat="1" applyFont="1" applyFill="1" applyBorder="1" applyAlignment="1">
      <alignment horizontal="right" vertical="center"/>
    </xf>
    <xf numFmtId="166" fontId="3" fillId="0" borderId="9" xfId="1" applyNumberFormat="1" applyFont="1" applyBorder="1" applyAlignment="1">
      <alignment horizontal="right" vertical="center"/>
    </xf>
    <xf numFmtId="166" fontId="3" fillId="3" borderId="23" xfId="1" applyNumberFormat="1" applyFont="1" applyFill="1" applyBorder="1" applyAlignment="1">
      <alignment horizontal="right" vertical="center"/>
    </xf>
    <xf numFmtId="166" fontId="3" fillId="0" borderId="0" xfId="11" applyNumberFormat="1" applyFont="1" applyAlignment="1">
      <alignment horizontal="right" vertical="center"/>
    </xf>
    <xf numFmtId="0" fontId="4" fillId="2" borderId="21" xfId="11" applyFont="1" applyFill="1" applyBorder="1" applyAlignment="1">
      <alignment horizontal="center" vertical="center" wrapText="1"/>
    </xf>
    <xf numFmtId="166" fontId="3" fillId="0" borderId="41" xfId="11" applyNumberFormat="1" applyFont="1" applyBorder="1">
      <alignment vertical="center"/>
    </xf>
    <xf numFmtId="166" fontId="2" fillId="0" borderId="41" xfId="11" applyNumberFormat="1" applyFont="1" applyBorder="1">
      <alignment vertical="center"/>
    </xf>
    <xf numFmtId="166" fontId="2" fillId="0" borderId="71" xfId="11" applyNumberFormat="1" applyFont="1" applyBorder="1">
      <alignment vertical="center"/>
    </xf>
    <xf numFmtId="166" fontId="3" fillId="0" borderId="77" xfId="11" applyNumberFormat="1" applyFont="1" applyBorder="1">
      <alignment vertical="center"/>
    </xf>
    <xf numFmtId="166" fontId="2" fillId="0" borderId="77" xfId="11" applyNumberFormat="1" applyFont="1" applyBorder="1">
      <alignment vertical="center"/>
    </xf>
    <xf numFmtId="166" fontId="3" fillId="0" borderId="114" xfId="11" applyNumberFormat="1" applyFont="1" applyBorder="1">
      <alignment vertical="center"/>
    </xf>
    <xf numFmtId="166" fontId="3" fillId="0" borderId="98" xfId="11" applyNumberFormat="1" applyFont="1" applyBorder="1">
      <alignment vertical="center"/>
    </xf>
    <xf numFmtId="166" fontId="3" fillId="0" borderId="70" xfId="11" applyNumberFormat="1" applyFont="1" applyBorder="1">
      <alignment vertical="center"/>
    </xf>
    <xf numFmtId="166" fontId="2" fillId="0" borderId="11" xfId="11" applyNumberFormat="1" applyFont="1" applyBorder="1">
      <alignment vertical="center"/>
    </xf>
    <xf numFmtId="166" fontId="3" fillId="0" borderId="26" xfId="11" applyNumberFormat="1" applyFont="1" applyBorder="1">
      <alignment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2" fillId="3" borderId="12" xfId="3" applyFont="1" applyFill="1" applyBorder="1" applyAlignment="1">
      <alignment horizontal="center" vertical="center"/>
    </xf>
    <xf numFmtId="0" fontId="2" fillId="0" borderId="9" xfId="3" applyFont="1" applyBorder="1" applyAlignment="1">
      <alignment vertical="center" wrapText="1"/>
    </xf>
    <xf numFmtId="3" fontId="8" fillId="0" borderId="10" xfId="3" applyNumberFormat="1" applyFont="1" applyFill="1" applyBorder="1" applyAlignment="1">
      <alignment vertical="center"/>
    </xf>
    <xf numFmtId="166" fontId="8" fillId="0" borderId="41" xfId="3" applyNumberFormat="1" applyFont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166" fontId="8" fillId="0" borderId="11" xfId="3" applyNumberFormat="1" applyFont="1" applyBorder="1" applyAlignment="1">
      <alignment vertical="center"/>
    </xf>
    <xf numFmtId="0" fontId="2" fillId="3" borderId="42" xfId="3" applyFont="1" applyFill="1" applyBorder="1" applyAlignment="1">
      <alignment horizontal="center" vertical="center"/>
    </xf>
    <xf numFmtId="0" fontId="2" fillId="3" borderId="43" xfId="3" applyFont="1" applyFill="1" applyBorder="1" applyAlignment="1">
      <alignment horizontal="center" vertical="center"/>
    </xf>
    <xf numFmtId="0" fontId="2" fillId="0" borderId="43" xfId="3" applyFont="1" applyBorder="1" applyAlignment="1">
      <alignment vertical="center"/>
    </xf>
    <xf numFmtId="0" fontId="2" fillId="0" borderId="43" xfId="3" applyFont="1" applyBorder="1" applyAlignment="1">
      <alignment vertical="center" wrapText="1"/>
    </xf>
    <xf numFmtId="3" fontId="9" fillId="0" borderId="19" xfId="3" applyNumberFormat="1" applyFont="1" applyFill="1" applyBorder="1" applyAlignment="1">
      <alignment vertical="center"/>
    </xf>
    <xf numFmtId="166" fontId="9" fillId="0" borderId="41" xfId="3" applyNumberFormat="1" applyFont="1" applyBorder="1" applyAlignment="1">
      <alignment vertical="center"/>
    </xf>
    <xf numFmtId="3" fontId="5" fillId="0" borderId="24" xfId="3" applyNumberFormat="1" applyFont="1" applyFill="1" applyBorder="1" applyAlignment="1">
      <alignment vertical="center"/>
    </xf>
    <xf numFmtId="166" fontId="5" fillId="0" borderId="71" xfId="3" applyNumberFormat="1" applyFont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3" fontId="5" fillId="0" borderId="10" xfId="3" applyNumberFormat="1" applyFont="1" applyFill="1" applyBorder="1" applyAlignment="1">
      <alignment vertical="center"/>
    </xf>
    <xf numFmtId="166" fontId="5" fillId="0" borderId="21" xfId="3" applyNumberFormat="1" applyFont="1" applyBorder="1" applyAlignment="1">
      <alignment vertical="center"/>
    </xf>
    <xf numFmtId="166" fontId="8" fillId="0" borderId="21" xfId="3" applyNumberFormat="1" applyFont="1" applyBorder="1" applyAlignment="1">
      <alignment vertical="center"/>
    </xf>
    <xf numFmtId="3" fontId="9" fillId="0" borderId="15" xfId="3" applyNumberFormat="1" applyFont="1" applyFill="1" applyBorder="1" applyAlignment="1">
      <alignment vertical="center"/>
    </xf>
    <xf numFmtId="166" fontId="9" fillId="0" borderId="46" xfId="3" applyNumberFormat="1" applyFont="1" applyBorder="1" applyAlignment="1">
      <alignment vertical="center"/>
    </xf>
    <xf numFmtId="166" fontId="8" fillId="0" borderId="46" xfId="3" applyNumberFormat="1" applyFont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quotePrefix="1" applyFont="1" applyBorder="1" applyAlignment="1">
      <alignment vertical="center" wrapText="1"/>
    </xf>
    <xf numFmtId="3" fontId="8" fillId="0" borderId="19" xfId="3" applyNumberFormat="1" applyFont="1" applyFill="1" applyBorder="1" applyAlignment="1">
      <alignment vertical="center"/>
    </xf>
    <xf numFmtId="3" fontId="5" fillId="0" borderId="19" xfId="3" applyNumberFormat="1" applyFont="1" applyFill="1" applyBorder="1" applyAlignment="1">
      <alignment vertical="center"/>
    </xf>
    <xf numFmtId="166" fontId="5" fillId="0" borderId="41" xfId="3" applyNumberFormat="1" applyFont="1" applyBorder="1" applyAlignment="1">
      <alignment vertical="center"/>
    </xf>
    <xf numFmtId="166" fontId="9" fillId="0" borderId="21" xfId="3" applyNumberFormat="1" applyFont="1" applyBorder="1" applyAlignment="1">
      <alignment vertical="center"/>
    </xf>
    <xf numFmtId="0" fontId="2" fillId="0" borderId="9" xfId="3" quotePrefix="1" applyFont="1" applyBorder="1" applyAlignment="1">
      <alignment vertical="center" wrapText="1"/>
    </xf>
    <xf numFmtId="0" fontId="2" fillId="0" borderId="43" xfId="3" quotePrefix="1" applyFont="1" applyBorder="1" applyAlignment="1">
      <alignment vertical="center" wrapText="1"/>
    </xf>
    <xf numFmtId="0" fontId="2" fillId="3" borderId="52" xfId="3" applyFont="1" applyFill="1" applyBorder="1" applyAlignment="1">
      <alignment horizontal="center" vertical="center"/>
    </xf>
    <xf numFmtId="0" fontId="2" fillId="0" borderId="52" xfId="3" applyFont="1" applyBorder="1" applyAlignment="1">
      <alignment vertical="center"/>
    </xf>
    <xf numFmtId="0" fontId="2" fillId="0" borderId="52" xfId="3" applyFont="1" applyBorder="1" applyAlignment="1">
      <alignment vertical="center" wrapText="1"/>
    </xf>
    <xf numFmtId="3" fontId="5" fillId="0" borderId="53" xfId="3" applyNumberFormat="1" applyFont="1" applyFill="1" applyBorder="1" applyAlignment="1">
      <alignment vertical="center"/>
    </xf>
    <xf numFmtId="166" fontId="5" fillId="0" borderId="55" xfId="3" applyNumberFormat="1" applyFont="1" applyBorder="1" applyAlignment="1">
      <alignment vertical="center"/>
    </xf>
    <xf numFmtId="0" fontId="2" fillId="0" borderId="20" xfId="3" applyFont="1" applyBorder="1" applyAlignment="1">
      <alignment vertical="center"/>
    </xf>
    <xf numFmtId="0" fontId="2" fillId="0" borderId="10" xfId="3" applyFont="1" applyBorder="1" applyAlignment="1">
      <alignment vertical="center" wrapText="1"/>
    </xf>
    <xf numFmtId="0" fontId="2" fillId="0" borderId="9" xfId="3" quotePrefix="1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3" fontId="8" fillId="10" borderId="10" xfId="3" applyNumberFormat="1" applyFont="1" applyFill="1" applyBorder="1" applyAlignment="1">
      <alignment vertical="center"/>
    </xf>
    <xf numFmtId="0" fontId="2" fillId="0" borderId="16" xfId="3" applyFont="1" applyBorder="1" applyAlignment="1">
      <alignment vertical="center"/>
    </xf>
    <xf numFmtId="0" fontId="2" fillId="0" borderId="15" xfId="3" applyFont="1" applyBorder="1" applyAlignment="1">
      <alignment vertical="center" wrapText="1"/>
    </xf>
    <xf numFmtId="3" fontId="8" fillId="10" borderId="15" xfId="3" applyNumberFormat="1" applyFont="1" applyFill="1" applyBorder="1" applyAlignment="1">
      <alignment vertical="center"/>
    </xf>
    <xf numFmtId="0" fontId="2" fillId="0" borderId="9" xfId="3" applyFont="1" applyFill="1" applyBorder="1" applyAlignment="1">
      <alignment vertical="center"/>
    </xf>
    <xf numFmtId="0" fontId="2" fillId="0" borderId="9" xfId="3" applyFont="1" applyFill="1" applyBorder="1" applyAlignment="1">
      <alignment vertical="center" wrapText="1"/>
    </xf>
    <xf numFmtId="3" fontId="9" fillId="10" borderId="10" xfId="3" applyNumberFormat="1" applyFont="1" applyFill="1" applyBorder="1" applyAlignment="1">
      <alignment vertical="center"/>
    </xf>
    <xf numFmtId="0" fontId="2" fillId="0" borderId="16" xfId="3" quotePrefix="1" applyFont="1" applyBorder="1" applyAlignment="1">
      <alignment vertical="center" wrapText="1"/>
    </xf>
    <xf numFmtId="0" fontId="2" fillId="0" borderId="10" xfId="3" quotePrefix="1" applyFont="1" applyBorder="1" applyAlignment="1">
      <alignment vertical="center" wrapText="1"/>
    </xf>
    <xf numFmtId="0" fontId="2" fillId="0" borderId="16" xfId="3" applyFont="1" applyBorder="1" applyAlignment="1">
      <alignment horizontal="left" vertical="center"/>
    </xf>
    <xf numFmtId="0" fontId="2" fillId="0" borderId="20" xfId="3" applyFont="1" applyBorder="1" applyAlignment="1">
      <alignment horizontal="left" vertical="center"/>
    </xf>
    <xf numFmtId="0" fontId="2" fillId="0" borderId="10" xfId="3" applyFont="1" applyBorder="1" applyAlignment="1">
      <alignment horizontal="left" vertical="center"/>
    </xf>
    <xf numFmtId="0" fontId="2" fillId="0" borderId="45" xfId="3" applyFont="1" applyBorder="1" applyAlignment="1">
      <alignment vertical="center"/>
    </xf>
    <xf numFmtId="3" fontId="5" fillId="0" borderId="53" xfId="3" applyNumberFormat="1" applyFont="1" applyFill="1" applyBorder="1" applyAlignment="1">
      <alignment horizontal="right" vertical="center"/>
    </xf>
    <xf numFmtId="166" fontId="5" fillId="0" borderId="55" xfId="3" applyNumberFormat="1" applyFont="1" applyBorder="1" applyAlignment="1">
      <alignment horizontal="right" vertical="center"/>
    </xf>
    <xf numFmtId="3" fontId="50" fillId="0" borderId="10" xfId="3" applyNumberFormat="1" applyFont="1" applyFill="1" applyBorder="1" applyAlignment="1">
      <alignment vertical="center"/>
    </xf>
    <xf numFmtId="166" fontId="50" fillId="0" borderId="21" xfId="3" applyNumberFormat="1" applyFont="1" applyBorder="1" applyAlignment="1">
      <alignment vertical="center"/>
    </xf>
    <xf numFmtId="0" fontId="2" fillId="0" borderId="73" xfId="3" applyFont="1" applyBorder="1" applyAlignment="1">
      <alignment vertical="center"/>
    </xf>
    <xf numFmtId="0" fontId="2" fillId="0" borderId="74" xfId="3" applyFont="1" applyBorder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74" xfId="3" applyFont="1" applyBorder="1" applyAlignment="1">
      <alignment horizontal="center" vertical="center"/>
    </xf>
    <xf numFmtId="0" fontId="2" fillId="0" borderId="153" xfId="3" applyFont="1" applyBorder="1" applyAlignment="1">
      <alignment horizontal="center" vertical="center"/>
    </xf>
    <xf numFmtId="0" fontId="2" fillId="0" borderId="74" xfId="3" applyFont="1" applyFill="1" applyBorder="1" applyAlignment="1">
      <alignment horizontal="center" vertical="center"/>
    </xf>
    <xf numFmtId="0" fontId="2" fillId="0" borderId="75" xfId="3" applyFont="1" applyBorder="1" applyAlignment="1">
      <alignment horizontal="center" vertical="center"/>
    </xf>
    <xf numFmtId="3" fontId="5" fillId="0" borderId="67" xfId="3" applyNumberFormat="1" applyFont="1" applyFill="1" applyBorder="1" applyAlignment="1">
      <alignment vertical="center"/>
    </xf>
    <xf numFmtId="166" fontId="5" fillId="0" borderId="69" xfId="3" applyNumberFormat="1" applyFont="1" applyBorder="1" applyAlignment="1">
      <alignment vertical="center"/>
    </xf>
    <xf numFmtId="3" fontId="8" fillId="0" borderId="0" xfId="3" applyNumberFormat="1" applyFont="1" applyFill="1" applyAlignment="1">
      <alignment vertical="center"/>
    </xf>
    <xf numFmtId="3" fontId="8" fillId="0" borderId="51" xfId="3" applyNumberFormat="1" applyFont="1" applyBorder="1" applyAlignment="1">
      <alignment vertical="center"/>
    </xf>
    <xf numFmtId="0" fontId="8" fillId="0" borderId="0" xfId="3" applyFont="1" applyFill="1" applyAlignment="1">
      <alignment vertical="center"/>
    </xf>
    <xf numFmtId="3" fontId="13" fillId="0" borderId="0" xfId="5" applyFont="1" applyBorder="1">
      <alignment vertical="center"/>
    </xf>
    <xf numFmtId="3" fontId="13" fillId="0" borderId="38" xfId="5" applyFont="1" applyBorder="1" applyAlignment="1">
      <alignment horizontal="center" vertical="center"/>
    </xf>
    <xf numFmtId="3" fontId="13" fillId="0" borderId="37" xfId="5" applyFont="1" applyBorder="1" applyAlignment="1">
      <alignment horizontal="center" vertical="center"/>
    </xf>
    <xf numFmtId="3" fontId="13" fillId="0" borderId="113" xfId="5" applyFont="1" applyBorder="1" applyAlignment="1">
      <alignment horizontal="center" vertical="center"/>
    </xf>
    <xf numFmtId="3" fontId="14" fillId="0" borderId="11" xfId="5" applyFont="1" applyBorder="1">
      <alignment vertical="center"/>
    </xf>
    <xf numFmtId="3" fontId="14" fillId="0" borderId="16" xfId="4" applyFont="1" applyBorder="1">
      <alignment vertical="center"/>
    </xf>
    <xf numFmtId="3" fontId="13" fillId="0" borderId="38" xfId="4" applyFont="1" applyBorder="1">
      <alignment vertical="center"/>
    </xf>
    <xf numFmtId="3" fontId="13" fillId="0" borderId="113" xfId="4" applyFont="1" applyBorder="1">
      <alignment vertical="center"/>
    </xf>
    <xf numFmtId="3" fontId="14" fillId="0" borderId="0" xfId="5" applyFont="1" applyBorder="1" applyAlignment="1">
      <alignment horizontal="right" vertical="center"/>
    </xf>
    <xf numFmtId="3" fontId="13" fillId="0" borderId="0" xfId="5" applyFont="1" applyBorder="1" applyAlignment="1">
      <alignment horizontal="right" vertical="center"/>
    </xf>
    <xf numFmtId="3" fontId="14" fillId="10" borderId="9" xfId="5" applyFont="1" applyFill="1" applyBorder="1">
      <alignment vertical="center"/>
    </xf>
    <xf numFmtId="3" fontId="13" fillId="0" borderId="23" xfId="4" applyFont="1" applyBorder="1">
      <alignment vertical="center"/>
    </xf>
    <xf numFmtId="3" fontId="13" fillId="0" borderId="6" xfId="5" applyFont="1" applyBorder="1" applyAlignment="1">
      <alignment horizontal="right" vertical="center"/>
    </xf>
    <xf numFmtId="166" fontId="14" fillId="0" borderId="11" xfId="5" applyNumberFormat="1" applyFont="1" applyBorder="1" applyAlignment="1">
      <alignment horizontal="right" vertical="center"/>
    </xf>
    <xf numFmtId="166" fontId="14" fillId="0" borderId="77" xfId="5" applyNumberFormat="1" applyFont="1" applyBorder="1" applyAlignment="1">
      <alignment horizontal="right" vertical="center"/>
    </xf>
    <xf numFmtId="166" fontId="13" fillId="0" borderId="62" xfId="5" applyNumberFormat="1" applyFont="1" applyBorder="1" applyAlignment="1">
      <alignment horizontal="right" vertical="center"/>
    </xf>
    <xf numFmtId="3" fontId="13" fillId="0" borderId="39" xfId="5" applyFont="1" applyBorder="1" applyAlignment="1">
      <alignment horizontal="right" vertical="center"/>
    </xf>
    <xf numFmtId="166" fontId="13" fillId="0" borderId="103" xfId="5" applyNumberFormat="1" applyFont="1" applyBorder="1" applyAlignment="1">
      <alignment horizontal="right" vertical="center"/>
    </xf>
    <xf numFmtId="3" fontId="13" fillId="0" borderId="39" xfId="4" applyFont="1" applyBorder="1" applyAlignment="1">
      <alignment horizontal="right" vertical="center"/>
    </xf>
    <xf numFmtId="166" fontId="13" fillId="0" borderId="51" xfId="5" applyNumberFormat="1" applyFont="1" applyBorder="1" applyAlignment="1">
      <alignment horizontal="right" vertical="center"/>
    </xf>
    <xf numFmtId="166" fontId="14" fillId="0" borderId="41" xfId="4" applyNumberFormat="1" applyFont="1" applyBorder="1" applyAlignment="1">
      <alignment horizontal="right" vertical="center"/>
    </xf>
    <xf numFmtId="166" fontId="14" fillId="0" borderId="11" xfId="4" applyNumberFormat="1" applyFont="1" applyBorder="1" applyAlignment="1">
      <alignment horizontal="right" vertical="center"/>
    </xf>
    <xf numFmtId="166" fontId="14" fillId="0" borderId="21" xfId="4" applyNumberFormat="1" applyFont="1" applyBorder="1" applyAlignment="1">
      <alignment horizontal="right" vertical="center"/>
    </xf>
    <xf numFmtId="166" fontId="13" fillId="0" borderId="35" xfId="4" applyNumberFormat="1" applyFont="1" applyBorder="1" applyAlignment="1">
      <alignment horizontal="right" vertical="center"/>
    </xf>
    <xf numFmtId="166" fontId="14" fillId="0" borderId="77" xfId="4" applyNumberFormat="1" applyFont="1" applyBorder="1" applyAlignment="1">
      <alignment horizontal="right" vertical="center"/>
    </xf>
    <xf numFmtId="166" fontId="13" fillId="0" borderId="51" xfId="4" applyNumberFormat="1" applyFont="1" applyBorder="1" applyAlignment="1">
      <alignment horizontal="right" vertical="center"/>
    </xf>
    <xf numFmtId="166" fontId="13" fillId="0" borderId="82" xfId="4" applyNumberFormat="1" applyFont="1" applyBorder="1" applyAlignment="1">
      <alignment horizontal="right" vertical="center"/>
    </xf>
    <xf numFmtId="3" fontId="14" fillId="0" borderId="51" xfId="4" applyFont="1" applyBorder="1" applyAlignment="1">
      <alignment horizontal="right" vertical="center"/>
    </xf>
    <xf numFmtId="3" fontId="13" fillId="0" borderId="0" xfId="6" applyFont="1" applyFill="1" applyBorder="1" applyAlignment="1">
      <alignment horizontal="center" vertical="center" wrapText="1"/>
    </xf>
    <xf numFmtId="0" fontId="13" fillId="0" borderId="0" xfId="7" applyFont="1" applyFill="1" applyBorder="1" applyAlignment="1">
      <alignment horizontal="center" vertical="center" wrapText="1"/>
    </xf>
    <xf numFmtId="166" fontId="14" fillId="0" borderId="0" xfId="4" applyNumberFormat="1" applyFont="1" applyAlignment="1">
      <alignment horizontal="right" vertical="center"/>
    </xf>
    <xf numFmtId="3" fontId="13" fillId="0" borderId="21" xfId="5" applyFont="1" applyBorder="1" applyAlignment="1">
      <alignment vertical="center" wrapText="1"/>
    </xf>
    <xf numFmtId="3" fontId="13" fillId="0" borderId="39" xfId="5" applyFont="1" applyBorder="1" applyAlignment="1">
      <alignment vertical="center" wrapText="1"/>
    </xf>
    <xf numFmtId="3" fontId="14" fillId="0" borderId="15" xfId="5" applyFont="1" applyBorder="1" applyAlignment="1">
      <alignment vertical="center" wrapText="1"/>
    </xf>
    <xf numFmtId="3" fontId="14" fillId="0" borderId="43" xfId="5" applyFont="1" applyBorder="1">
      <alignment vertical="center"/>
    </xf>
    <xf numFmtId="3" fontId="14" fillId="0" borderId="34" xfId="5" applyFont="1" applyBorder="1" applyAlignment="1">
      <alignment horizontal="right" vertical="center"/>
    </xf>
    <xf numFmtId="3" fontId="14" fillId="0" borderId="34" xfId="5" applyFont="1" applyBorder="1">
      <alignment vertical="center"/>
    </xf>
    <xf numFmtId="0" fontId="14" fillId="0" borderId="85" xfId="0" applyFont="1" applyBorder="1" applyAlignment="1">
      <alignment vertical="center" wrapText="1"/>
    </xf>
    <xf numFmtId="3" fontId="14" fillId="0" borderId="10" xfId="5" applyFont="1" applyFill="1" applyBorder="1" applyAlignment="1">
      <alignment horizontal="right" vertical="center"/>
    </xf>
    <xf numFmtId="3" fontId="14" fillId="0" borderId="15" xfId="5" applyFont="1" applyFill="1" applyBorder="1" applyAlignment="1">
      <alignment horizontal="right" vertical="center"/>
    </xf>
    <xf numFmtId="3" fontId="14" fillId="0" borderId="50" xfId="5" applyFont="1" applyFill="1" applyBorder="1" applyAlignment="1">
      <alignment horizontal="right" vertical="center"/>
    </xf>
    <xf numFmtId="3" fontId="13" fillId="0" borderId="67" xfId="5" applyFont="1" applyFill="1" applyBorder="1">
      <alignment vertical="center"/>
    </xf>
    <xf numFmtId="166" fontId="14" fillId="0" borderId="0" xfId="4" applyNumberFormat="1" applyFont="1" applyAlignment="1">
      <alignment vertical="center"/>
    </xf>
    <xf numFmtId="3" fontId="13" fillId="5" borderId="6" xfId="5" applyFont="1" applyFill="1" applyBorder="1" applyAlignment="1">
      <alignment vertical="center"/>
    </xf>
    <xf numFmtId="166" fontId="14" fillId="0" borderId="21" xfId="5" applyNumberFormat="1" applyFont="1" applyBorder="1" applyAlignment="1">
      <alignment vertical="center"/>
    </xf>
    <xf numFmtId="166" fontId="13" fillId="0" borderId="62" xfId="4" applyNumberFormat="1" applyFont="1" applyBorder="1" applyAlignment="1">
      <alignment vertical="center"/>
    </xf>
    <xf numFmtId="166" fontId="13" fillId="0" borderId="62" xfId="5" applyNumberFormat="1" applyFont="1" applyBorder="1" applyAlignment="1">
      <alignment vertical="center"/>
    </xf>
    <xf numFmtId="166" fontId="13" fillId="0" borderId="21" xfId="5" applyNumberFormat="1" applyFont="1" applyBorder="1" applyAlignment="1">
      <alignment vertical="center"/>
    </xf>
    <xf numFmtId="166" fontId="14" fillId="0" borderId="46" xfId="5" applyNumberFormat="1" applyFont="1" applyBorder="1" applyAlignment="1">
      <alignment vertical="center"/>
    </xf>
    <xf numFmtId="166" fontId="13" fillId="0" borderId="142" xfId="5" applyNumberFormat="1" applyFont="1" applyBorder="1" applyAlignment="1">
      <alignment vertical="center"/>
    </xf>
    <xf numFmtId="166" fontId="13" fillId="0" borderId="41" xfId="5" applyNumberFormat="1" applyFont="1" applyBorder="1" applyAlignment="1">
      <alignment vertical="center"/>
    </xf>
    <xf numFmtId="3" fontId="13" fillId="0" borderId="39" xfId="5" applyFont="1" applyBorder="1" applyAlignment="1">
      <alignment vertical="center"/>
    </xf>
    <xf numFmtId="3" fontId="13" fillId="0" borderId="39" xfId="5" quotePrefix="1" applyFont="1" applyBorder="1" applyAlignment="1">
      <alignment vertical="center"/>
    </xf>
    <xf numFmtId="166" fontId="13" fillId="0" borderId="35" xfId="5" applyNumberFormat="1" applyFont="1" applyBorder="1" applyAlignment="1">
      <alignment vertical="center"/>
    </xf>
    <xf numFmtId="166" fontId="13" fillId="0" borderId="51" xfId="5" applyNumberFormat="1" applyFont="1" applyBorder="1" applyAlignment="1">
      <alignment vertical="center"/>
    </xf>
    <xf numFmtId="166" fontId="13" fillId="0" borderId="82" xfId="5" applyNumberFormat="1" applyFont="1" applyBorder="1" applyAlignment="1">
      <alignment vertical="center"/>
    </xf>
    <xf numFmtId="3" fontId="14" fillId="0" borderId="0" xfId="4" applyFont="1" applyAlignment="1">
      <alignment vertical="center"/>
    </xf>
    <xf numFmtId="3" fontId="13" fillId="4" borderId="6" xfId="6" applyFont="1" applyFill="1" applyBorder="1" applyAlignment="1">
      <alignment vertical="center" wrapText="1"/>
    </xf>
    <xf numFmtId="0" fontId="13" fillId="4" borderId="26" xfId="7" applyFont="1" applyFill="1" applyBorder="1" applyAlignment="1">
      <alignment vertical="center" wrapText="1"/>
    </xf>
    <xf numFmtId="166" fontId="14" fillId="0" borderId="51" xfId="5" applyNumberFormat="1" applyFont="1" applyBorder="1" applyAlignment="1">
      <alignment vertical="center"/>
    </xf>
    <xf numFmtId="166" fontId="13" fillId="0" borderId="69" xfId="5" applyNumberFormat="1" applyFont="1" applyBorder="1" applyAlignment="1">
      <alignment vertical="center"/>
    </xf>
    <xf numFmtId="166" fontId="13" fillId="0" borderId="0" xfId="8" applyNumberFormat="1" applyFont="1" applyAlignment="1">
      <alignment horizontal="right" vertical="center"/>
    </xf>
    <xf numFmtId="3" fontId="19" fillId="0" borderId="18" xfId="5" applyFont="1" applyFill="1" applyBorder="1" applyAlignment="1">
      <alignment vertical="center"/>
    </xf>
    <xf numFmtId="3" fontId="19" fillId="0" borderId="9" xfId="5" applyFont="1" applyFill="1" applyBorder="1" applyAlignment="1">
      <alignment vertical="center"/>
    </xf>
    <xf numFmtId="3" fontId="19" fillId="0" borderId="43" xfId="5" applyFont="1" applyFill="1" applyBorder="1" applyAlignment="1">
      <alignment vertical="center"/>
    </xf>
    <xf numFmtId="3" fontId="18" fillId="0" borderId="108" xfId="5" applyFont="1" applyFill="1" applyBorder="1" applyAlignment="1">
      <alignment vertical="center"/>
    </xf>
    <xf numFmtId="3" fontId="19" fillId="0" borderId="112" xfId="5" applyFont="1" applyFill="1" applyBorder="1" applyAlignment="1">
      <alignment vertical="center"/>
    </xf>
    <xf numFmtId="3" fontId="19" fillId="0" borderId="16" xfId="5" applyFont="1" applyFill="1" applyBorder="1" applyAlignment="1">
      <alignment vertical="center"/>
    </xf>
    <xf numFmtId="3" fontId="19" fillId="0" borderId="10" xfId="5" applyFont="1" applyFill="1" applyBorder="1" applyAlignment="1">
      <alignment vertical="center"/>
    </xf>
    <xf numFmtId="3" fontId="20" fillId="0" borderId="9" xfId="5" applyFont="1" applyFill="1" applyBorder="1" applyAlignment="1">
      <alignment vertical="center"/>
    </xf>
    <xf numFmtId="3" fontId="18" fillId="0" borderId="106" xfId="5" applyFont="1" applyFill="1" applyBorder="1" applyAlignment="1">
      <alignment vertical="center"/>
    </xf>
    <xf numFmtId="3" fontId="18" fillId="0" borderId="38" xfId="5" applyFont="1" applyFill="1" applyBorder="1" applyAlignment="1">
      <alignment vertical="center"/>
    </xf>
    <xf numFmtId="3" fontId="20" fillId="0" borderId="43" xfId="5" applyFont="1" applyFill="1" applyBorder="1" applyAlignment="1">
      <alignment vertical="center"/>
    </xf>
    <xf numFmtId="3" fontId="19" fillId="0" borderId="107" xfId="5" applyFont="1" applyBorder="1" applyAlignment="1">
      <alignment vertical="center"/>
    </xf>
    <xf numFmtId="3" fontId="19" fillId="0" borderId="59" xfId="5" applyFont="1" applyBorder="1" applyAlignment="1">
      <alignment vertical="center"/>
    </xf>
    <xf numFmtId="3" fontId="19" fillId="0" borderId="8" xfId="5" applyFont="1" applyFill="1" applyBorder="1" applyAlignment="1">
      <alignment vertical="center"/>
    </xf>
    <xf numFmtId="3" fontId="19" fillId="0" borderId="15" xfId="5" applyFont="1" applyFill="1" applyBorder="1" applyAlignment="1">
      <alignment vertical="center"/>
    </xf>
    <xf numFmtId="3" fontId="19" fillId="0" borderId="50" xfId="5" applyFont="1" applyFill="1" applyBorder="1" applyAlignment="1">
      <alignment vertical="center"/>
    </xf>
    <xf numFmtId="3" fontId="14" fillId="0" borderId="34" xfId="8" applyNumberFormat="1" applyFont="1" applyBorder="1" applyAlignment="1">
      <alignment vertical="center"/>
    </xf>
    <xf numFmtId="3" fontId="18" fillId="0" borderId="53" xfId="5" applyFont="1" applyBorder="1" applyAlignment="1">
      <alignment vertical="center"/>
    </xf>
    <xf numFmtId="166" fontId="14" fillId="0" borderId="0" xfId="8" applyNumberFormat="1" applyFont="1" applyAlignment="1">
      <alignment vertical="center"/>
    </xf>
    <xf numFmtId="166" fontId="19" fillId="0" borderId="77" xfId="5" applyNumberFormat="1" applyFont="1" applyBorder="1" applyAlignment="1">
      <alignment vertical="center"/>
    </xf>
    <xf numFmtId="166" fontId="19" fillId="0" borderId="11" xfId="5" applyNumberFormat="1" applyFont="1" applyBorder="1" applyAlignment="1">
      <alignment vertical="center"/>
    </xf>
    <xf numFmtId="166" fontId="19" fillId="0" borderId="96" xfId="5" applyNumberFormat="1" applyFont="1" applyBorder="1" applyAlignment="1">
      <alignment vertical="center"/>
    </xf>
    <xf numFmtId="166" fontId="18" fillId="0" borderId="109" xfId="5" applyNumberFormat="1" applyFont="1" applyBorder="1" applyAlignment="1">
      <alignment vertical="center"/>
    </xf>
    <xf numFmtId="166" fontId="20" fillId="0" borderId="11" xfId="5" applyNumberFormat="1" applyFont="1" applyBorder="1" applyAlignment="1">
      <alignment vertical="center"/>
    </xf>
    <xf numFmtId="166" fontId="18" fillId="0" borderId="114" xfId="5" applyNumberFormat="1" applyFont="1" applyBorder="1" applyAlignment="1">
      <alignment vertical="center"/>
    </xf>
    <xf numFmtId="166" fontId="20" fillId="0" borderId="77" xfId="5" applyNumberFormat="1" applyFont="1" applyBorder="1" applyAlignment="1">
      <alignment vertical="center"/>
    </xf>
    <xf numFmtId="166" fontId="20" fillId="0" borderId="103" xfId="5" applyNumberFormat="1" applyFont="1" applyBorder="1" applyAlignment="1">
      <alignment vertical="center"/>
    </xf>
    <xf numFmtId="166" fontId="19" fillId="0" borderId="103" xfId="5" applyNumberFormat="1" applyFont="1" applyBorder="1" applyAlignment="1">
      <alignment vertical="center"/>
    </xf>
    <xf numFmtId="166" fontId="18" fillId="0" borderId="162" xfId="5" applyNumberFormat="1" applyFont="1" applyBorder="1" applyAlignment="1">
      <alignment vertical="center"/>
    </xf>
    <xf numFmtId="166" fontId="18" fillId="0" borderId="6" xfId="5" applyNumberFormat="1" applyFont="1" applyBorder="1" applyAlignment="1">
      <alignment vertical="center"/>
    </xf>
    <xf numFmtId="166" fontId="14" fillId="0" borderId="21" xfId="8" applyNumberFormat="1" applyFont="1" applyBorder="1" applyAlignment="1">
      <alignment vertical="center"/>
    </xf>
    <xf numFmtId="166" fontId="14" fillId="0" borderId="71" xfId="8" applyNumberFormat="1" applyFont="1" applyBorder="1" applyAlignment="1">
      <alignment vertical="center"/>
    </xf>
    <xf numFmtId="166" fontId="14" fillId="0" borderId="41" xfId="5" applyNumberFormat="1" applyFont="1" applyBorder="1" applyAlignment="1">
      <alignment vertical="center"/>
    </xf>
    <xf numFmtId="166" fontId="13" fillId="0" borderId="35" xfId="4" applyNumberFormat="1" applyFont="1" applyBorder="1" applyAlignment="1">
      <alignment vertical="center"/>
    </xf>
    <xf numFmtId="166" fontId="13" fillId="0" borderId="82" xfId="4" applyNumberFormat="1" applyFont="1" applyBorder="1" applyAlignment="1">
      <alignment vertical="center"/>
    </xf>
    <xf numFmtId="3" fontId="13" fillId="0" borderId="0" xfId="4" applyFont="1" applyAlignment="1">
      <alignment vertical="center"/>
    </xf>
    <xf numFmtId="0" fontId="13" fillId="2" borderId="11" xfId="8" applyFont="1" applyFill="1" applyBorder="1" applyAlignment="1">
      <alignment horizontal="center"/>
    </xf>
    <xf numFmtId="3" fontId="14" fillId="0" borderId="153" xfId="8" applyNumberFormat="1" applyFont="1" applyFill="1" applyBorder="1" applyAlignment="1">
      <alignment vertical="center"/>
    </xf>
    <xf numFmtId="166" fontId="14" fillId="0" borderId="153" xfId="8" applyNumberFormat="1" applyFont="1" applyBorder="1" applyAlignment="1">
      <alignment vertical="center"/>
    </xf>
    <xf numFmtId="166" fontId="14" fillId="0" borderId="154" xfId="8" applyNumberFormat="1" applyFont="1" applyBorder="1" applyAlignment="1">
      <alignment vertical="center"/>
    </xf>
    <xf numFmtId="166" fontId="13" fillId="0" borderId="60" xfId="8" applyNumberFormat="1" applyFont="1" applyBorder="1" applyAlignment="1">
      <alignment vertical="center"/>
    </xf>
    <xf numFmtId="166" fontId="13" fillId="0" borderId="103" xfId="8" applyNumberFormat="1" applyFont="1" applyBorder="1" applyAlignment="1">
      <alignment vertical="center"/>
    </xf>
    <xf numFmtId="166" fontId="14" fillId="0" borderId="19" xfId="8" applyNumberFormat="1" applyFont="1" applyBorder="1" applyAlignment="1">
      <alignment vertical="center"/>
    </xf>
    <xf numFmtId="166" fontId="14" fillId="0" borderId="77" xfId="8" applyNumberFormat="1" applyFont="1" applyBorder="1" applyAlignment="1">
      <alignment vertical="center"/>
    </xf>
    <xf numFmtId="166" fontId="14" fillId="0" borderId="10" xfId="8" applyNumberFormat="1" applyFont="1" applyBorder="1" applyAlignment="1">
      <alignment vertical="center"/>
    </xf>
    <xf numFmtId="166" fontId="14" fillId="0" borderId="11" xfId="8" applyNumberFormat="1" applyFont="1" applyBorder="1" applyAlignment="1">
      <alignment vertical="center"/>
    </xf>
    <xf numFmtId="166" fontId="14" fillId="0" borderId="15" xfId="8" applyNumberFormat="1" applyFont="1" applyBorder="1" applyAlignment="1">
      <alignment vertical="center"/>
    </xf>
    <xf numFmtId="166" fontId="14" fillId="0" borderId="96" xfId="8" applyNumberFormat="1" applyFont="1" applyBorder="1" applyAlignment="1">
      <alignment vertical="center"/>
    </xf>
    <xf numFmtId="166" fontId="13" fillId="0" borderId="108" xfId="8" applyNumberFormat="1" applyFont="1" applyBorder="1" applyAlignment="1">
      <alignment vertical="center"/>
    </xf>
    <xf numFmtId="166" fontId="13" fillId="0" borderId="109" xfId="8" applyNumberFormat="1" applyFont="1" applyBorder="1" applyAlignment="1">
      <alignment vertical="center"/>
    </xf>
    <xf numFmtId="166" fontId="14" fillId="0" borderId="50" xfId="8" applyNumberFormat="1" applyFont="1" applyBorder="1" applyAlignment="1">
      <alignment vertical="center"/>
    </xf>
    <xf numFmtId="166" fontId="14" fillId="0" borderId="98" xfId="8" applyNumberFormat="1" applyFont="1" applyBorder="1" applyAlignment="1">
      <alignment vertical="center"/>
    </xf>
    <xf numFmtId="166" fontId="14" fillId="0" borderId="51" xfId="8" applyNumberFormat="1" applyFont="1" applyBorder="1" applyAlignment="1">
      <alignment vertical="center"/>
    </xf>
    <xf numFmtId="166" fontId="13" fillId="0" borderId="67" xfId="8" applyNumberFormat="1" applyFont="1" applyBorder="1" applyAlignment="1">
      <alignment vertical="center"/>
    </xf>
    <xf numFmtId="166" fontId="13" fillId="0" borderId="69" xfId="8" applyNumberFormat="1" applyFont="1" applyBorder="1" applyAlignment="1">
      <alignment vertical="center"/>
    </xf>
    <xf numFmtId="3" fontId="14" fillId="0" borderId="134" xfId="8" applyNumberFormat="1" applyFont="1" applyBorder="1"/>
    <xf numFmtId="3" fontId="14" fillId="0" borderId="176" xfId="8" applyNumberFormat="1" applyFont="1" applyBorder="1"/>
    <xf numFmtId="166" fontId="14" fillId="0" borderId="23" xfId="8" applyNumberFormat="1" applyFont="1" applyBorder="1" applyAlignment="1">
      <alignment vertical="center"/>
    </xf>
    <xf numFmtId="166" fontId="14" fillId="0" borderId="26" xfId="8" applyNumberFormat="1" applyFont="1" applyBorder="1" applyAlignment="1">
      <alignment vertical="center"/>
    </xf>
    <xf numFmtId="3" fontId="10" fillId="0" borderId="141" xfId="4" applyFont="1" applyBorder="1" applyAlignment="1">
      <alignment horizontal="left" vertical="center" wrapText="1"/>
    </xf>
    <xf numFmtId="3" fontId="14" fillId="0" borderId="27" xfId="4" applyFont="1" applyBorder="1" applyAlignment="1">
      <alignment horizontal="center" vertical="center"/>
    </xf>
    <xf numFmtId="166" fontId="14" fillId="0" borderId="70" xfId="4" applyNumberFormat="1" applyFont="1" applyBorder="1" applyAlignment="1">
      <alignment horizontal="center" vertical="center" wrapText="1"/>
    </xf>
    <xf numFmtId="3" fontId="10" fillId="0" borderId="0" xfId="4" applyFont="1">
      <alignment vertical="center"/>
    </xf>
    <xf numFmtId="3" fontId="10" fillId="0" borderId="12" xfId="4" applyFont="1" applyBorder="1" applyAlignment="1">
      <alignment horizontal="left" vertical="center" wrapText="1"/>
    </xf>
    <xf numFmtId="3" fontId="14" fillId="0" borderId="9" xfId="4" applyFont="1" applyBorder="1" applyAlignment="1">
      <alignment horizontal="center" vertical="center"/>
    </xf>
    <xf numFmtId="166" fontId="14" fillId="0" borderId="11" xfId="4" applyNumberFormat="1" applyFont="1" applyBorder="1" applyAlignment="1">
      <alignment horizontal="center" vertical="center" wrapText="1"/>
    </xf>
    <xf numFmtId="3" fontId="10" fillId="0" borderId="42" xfId="4" applyFont="1" applyBorder="1" applyAlignment="1">
      <alignment horizontal="left" vertical="center" wrapText="1"/>
    </xf>
    <xf numFmtId="3" fontId="14" fillId="0" borderId="43" xfId="4" applyFont="1" applyBorder="1" applyAlignment="1">
      <alignment horizontal="center" vertical="center"/>
    </xf>
    <xf numFmtId="3" fontId="10" fillId="0" borderId="47" xfId="4" applyFont="1" applyBorder="1" applyAlignment="1">
      <alignment horizontal="left" vertical="center" wrapText="1"/>
    </xf>
    <xf numFmtId="3" fontId="14" fillId="0" borderId="48" xfId="4" applyFont="1" applyFill="1" applyBorder="1" applyAlignment="1">
      <alignment vertical="center" wrapText="1"/>
    </xf>
    <xf numFmtId="166" fontId="14" fillId="0" borderId="98" xfId="4" applyNumberFormat="1" applyFont="1" applyBorder="1" applyAlignment="1">
      <alignment horizontal="center" vertical="center" wrapText="1"/>
    </xf>
    <xf numFmtId="166" fontId="13" fillId="0" borderId="122" xfId="4" applyNumberFormat="1" applyFont="1" applyBorder="1" applyAlignment="1">
      <alignment horizontal="center" vertical="center" wrapText="1"/>
    </xf>
    <xf numFmtId="3" fontId="10" fillId="0" borderId="0" xfId="4" applyFont="1" applyAlignment="1">
      <alignment horizontal="left" vertical="center"/>
    </xf>
    <xf numFmtId="3" fontId="10" fillId="0" borderId="0" xfId="4" applyFont="1" applyAlignment="1">
      <alignment horizontal="center" vertical="center"/>
    </xf>
    <xf numFmtId="3" fontId="10" fillId="0" borderId="0" xfId="4" applyFont="1" applyAlignment="1">
      <alignment horizontal="center" vertical="center" wrapText="1"/>
    </xf>
    <xf numFmtId="3" fontId="10" fillId="0" borderId="0" xfId="4" applyFont="1" applyAlignment="1">
      <alignment vertical="center" wrapText="1"/>
    </xf>
    <xf numFmtId="166" fontId="14" fillId="0" borderId="21" xfId="12" applyNumberFormat="1" applyFont="1" applyBorder="1" applyAlignment="1">
      <alignment horizontal="center" vertical="center" wrapText="1"/>
    </xf>
    <xf numFmtId="166" fontId="13" fillId="0" borderId="82" xfId="12" applyNumberFormat="1" applyFont="1" applyBorder="1" applyAlignment="1">
      <alignment horizontal="center" vertical="center" wrapText="1"/>
    </xf>
    <xf numFmtId="0" fontId="14" fillId="0" borderId="0" xfId="17" applyFont="1" applyAlignment="1">
      <alignment horizontal="centerContinuous"/>
    </xf>
    <xf numFmtId="166" fontId="14" fillId="0" borderId="10" xfId="5" applyNumberFormat="1" applyFont="1" applyBorder="1" applyAlignment="1">
      <alignment vertical="center" wrapText="1"/>
    </xf>
    <xf numFmtId="166" fontId="14" fillId="0" borderId="19" xfId="5" applyNumberFormat="1" applyFont="1" applyBorder="1">
      <alignment vertical="center"/>
    </xf>
    <xf numFmtId="166" fontId="14" fillId="0" borderId="10" xfId="5" applyNumberFormat="1" applyFont="1" applyBorder="1">
      <alignment vertical="center"/>
    </xf>
    <xf numFmtId="166" fontId="14" fillId="0" borderId="50" xfId="5" applyNumberFormat="1" applyFont="1" applyBorder="1" applyAlignment="1">
      <alignment vertical="center" wrapText="1"/>
    </xf>
    <xf numFmtId="166" fontId="13" fillId="0" borderId="80" xfId="5" applyNumberFormat="1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/>
    </xf>
    <xf numFmtId="3" fontId="14" fillId="0" borderId="16" xfId="14" applyNumberFormat="1" applyFont="1" applyBorder="1" applyAlignment="1">
      <alignment vertical="center"/>
    </xf>
    <xf numFmtId="3" fontId="14" fillId="0" borderId="40" xfId="14" applyNumberFormat="1" applyFont="1" applyBorder="1" applyAlignment="1">
      <alignment vertical="center"/>
    </xf>
    <xf numFmtId="0" fontId="14" fillId="0" borderId="0" xfId="14" applyFont="1" applyBorder="1" applyAlignment="1">
      <alignment vertical="center" wrapText="1"/>
    </xf>
    <xf numFmtId="166" fontId="14" fillId="0" borderId="21" xfId="5" applyNumberFormat="1" applyFont="1" applyBorder="1" applyAlignment="1">
      <alignment horizontal="right" vertical="center"/>
    </xf>
    <xf numFmtId="166" fontId="13" fillId="0" borderId="21" xfId="14" applyNumberFormat="1" applyFont="1" applyBorder="1" applyAlignment="1">
      <alignment horizontal="right" vertical="center"/>
    </xf>
    <xf numFmtId="166" fontId="14" fillId="0" borderId="21" xfId="14" applyNumberFormat="1" applyFont="1" applyBorder="1" applyAlignment="1">
      <alignment horizontal="right" vertical="center"/>
    </xf>
    <xf numFmtId="3" fontId="14" fillId="0" borderId="0" xfId="14" applyNumberFormat="1" applyFont="1" applyBorder="1" applyAlignment="1">
      <alignment horizontal="right" vertical="center"/>
    </xf>
    <xf numFmtId="3" fontId="14" fillId="0" borderId="0" xfId="14" applyNumberFormat="1" applyFont="1" applyAlignment="1">
      <alignment horizontal="right" vertical="center" wrapText="1"/>
    </xf>
    <xf numFmtId="166" fontId="13" fillId="0" borderId="121" xfId="14" applyNumberFormat="1" applyFont="1" applyBorder="1" applyAlignment="1">
      <alignment horizontal="right" vertical="center"/>
    </xf>
    <xf numFmtId="0" fontId="14" fillId="0" borderId="134" xfId="14" applyFont="1" applyBorder="1" applyAlignment="1">
      <alignment horizontal="right" vertical="center" wrapText="1"/>
    </xf>
    <xf numFmtId="3" fontId="14" fillId="0" borderId="0" xfId="14" applyNumberFormat="1" applyFont="1" applyAlignment="1">
      <alignment horizontal="right"/>
    </xf>
    <xf numFmtId="3" fontId="13" fillId="0" borderId="0" xfId="14" applyNumberFormat="1" applyFont="1" applyAlignment="1">
      <alignment horizontal="right"/>
    </xf>
    <xf numFmtId="166" fontId="14" fillId="0" borderId="21" xfId="14" applyNumberFormat="1" applyFont="1" applyBorder="1" applyAlignment="1">
      <alignment vertical="center"/>
    </xf>
    <xf numFmtId="166" fontId="13" fillId="0" borderId="21" xfId="14" applyNumberFormat="1" applyFont="1" applyBorder="1" applyAlignment="1">
      <alignment vertical="center"/>
    </xf>
    <xf numFmtId="166" fontId="13" fillId="0" borderId="82" xfId="14" applyNumberFormat="1" applyFont="1" applyBorder="1" applyAlignment="1">
      <alignment vertical="center"/>
    </xf>
    <xf numFmtId="3" fontId="14" fillId="0" borderId="0" xfId="14" applyNumberFormat="1" applyFont="1" applyAlignment="1"/>
    <xf numFmtId="0" fontId="14" fillId="0" borderId="0" xfId="14" applyFont="1" applyAlignment="1"/>
    <xf numFmtId="0" fontId="1" fillId="0" borderId="0" xfId="23" applyFill="1"/>
    <xf numFmtId="0" fontId="67" fillId="0" borderId="0" xfId="0" applyFont="1" applyAlignment="1">
      <alignment horizontal="right" vertical="center"/>
    </xf>
    <xf numFmtId="3" fontId="8" fillId="0" borderId="50" xfId="0" applyNumberFormat="1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3" fontId="14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68" fillId="0" borderId="0" xfId="0" applyNumberFormat="1" applyFont="1" applyAlignment="1">
      <alignment vertical="center"/>
    </xf>
    <xf numFmtId="0" fontId="6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0" fillId="0" borderId="0" xfId="0" applyFont="1" applyAlignment="1">
      <alignment vertical="center" wrapText="1"/>
    </xf>
    <xf numFmtId="3" fontId="13" fillId="0" borderId="0" xfId="0" applyNumberFormat="1" applyFont="1" applyAlignment="1">
      <alignment vertical="center"/>
    </xf>
    <xf numFmtId="0" fontId="13" fillId="12" borderId="141" xfId="0" applyFont="1" applyFill="1" applyBorder="1" applyAlignment="1">
      <alignment horizontal="center" vertical="center" wrapText="1"/>
    </xf>
    <xf numFmtId="0" fontId="13" fillId="12" borderId="27" xfId="0" applyFont="1" applyFill="1" applyBorder="1" applyAlignment="1">
      <alignment horizontal="center" vertical="center" wrapText="1"/>
    </xf>
    <xf numFmtId="0" fontId="13" fillId="12" borderId="7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166" fontId="14" fillId="0" borderId="21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3" fontId="13" fillId="0" borderId="24" xfId="0" applyNumberFormat="1" applyFont="1" applyBorder="1" applyAlignment="1">
      <alignment vertical="center"/>
    </xf>
    <xf numFmtId="3" fontId="13" fillId="0" borderId="2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2" fontId="14" fillId="0" borderId="12" xfId="0" applyNumberFormat="1" applyFont="1" applyBorder="1" applyAlignment="1">
      <alignment vertical="center" wrapText="1"/>
    </xf>
    <xf numFmtId="166" fontId="14" fillId="0" borderId="11" xfId="0" applyNumberFormat="1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166" fontId="13" fillId="0" borderId="26" xfId="0" applyNumberFormat="1" applyFont="1" applyBorder="1" applyAlignment="1">
      <alignment vertical="center"/>
    </xf>
    <xf numFmtId="3" fontId="8" fillId="0" borderId="177" xfId="0" applyNumberFormat="1" applyFont="1" applyBorder="1" applyAlignment="1">
      <alignment horizontal="right" vertical="center"/>
    </xf>
    <xf numFmtId="166" fontId="13" fillId="0" borderId="7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73" fillId="0" borderId="9" xfId="0" applyFont="1" applyBorder="1" applyAlignment="1">
      <alignment vertical="center"/>
    </xf>
    <xf numFmtId="3" fontId="74" fillId="0" borderId="9" xfId="0" applyNumberFormat="1" applyFont="1" applyBorder="1" applyAlignment="1">
      <alignment vertical="center"/>
    </xf>
    <xf numFmtId="3" fontId="73" fillId="0" borderId="0" xfId="0" applyNumberFormat="1" applyFont="1" applyAlignment="1">
      <alignment vertical="center"/>
    </xf>
    <xf numFmtId="0" fontId="73" fillId="0" borderId="0" xfId="0" applyFont="1" applyAlignment="1">
      <alignment vertical="center"/>
    </xf>
    <xf numFmtId="0" fontId="73" fillId="0" borderId="9" xfId="0" applyFont="1" applyBorder="1" applyAlignment="1">
      <alignment vertical="center" wrapText="1"/>
    </xf>
    <xf numFmtId="3" fontId="75" fillId="0" borderId="9" xfId="0" applyNumberFormat="1" applyFont="1" applyBorder="1" applyAlignment="1">
      <alignment vertical="center" wrapText="1"/>
    </xf>
    <xf numFmtId="3" fontId="75" fillId="0" borderId="9" xfId="0" applyNumberFormat="1" applyFont="1" applyBorder="1" applyAlignment="1">
      <alignment horizontal="center" vertical="center" wrapText="1"/>
    </xf>
    <xf numFmtId="3" fontId="75" fillId="0" borderId="9" xfId="0" applyNumberFormat="1" applyFont="1" applyBorder="1" applyAlignment="1">
      <alignment horizontal="left" vertical="center" wrapText="1"/>
    </xf>
    <xf numFmtId="3" fontId="0" fillId="0" borderId="9" xfId="0" applyNumberFormat="1" applyBorder="1" applyAlignment="1">
      <alignment vertical="center"/>
    </xf>
    <xf numFmtId="3" fontId="76" fillId="0" borderId="0" xfId="0" applyNumberFormat="1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73" fillId="0" borderId="34" xfId="0" applyFont="1" applyBorder="1" applyAlignment="1">
      <alignment horizontal="center" vertical="center" wrapText="1"/>
    </xf>
    <xf numFmtId="3" fontId="73" fillId="0" borderId="34" xfId="0" applyNumberFormat="1" applyFont="1" applyBorder="1" applyAlignment="1">
      <alignment horizontal="center" vertical="center" wrapText="1"/>
    </xf>
    <xf numFmtId="3" fontId="76" fillId="0" borderId="34" xfId="0" applyNumberFormat="1" applyFont="1" applyBorder="1" applyAlignment="1">
      <alignment horizontal="center" vertical="center" wrapText="1"/>
    </xf>
    <xf numFmtId="3" fontId="77" fillId="0" borderId="34" xfId="0" applyNumberFormat="1" applyFont="1" applyBorder="1" applyAlignment="1">
      <alignment horizontal="center" vertical="center" wrapText="1"/>
    </xf>
    <xf numFmtId="3" fontId="76" fillId="0" borderId="32" xfId="0" applyNumberFormat="1" applyFont="1" applyBorder="1" applyAlignment="1">
      <alignment horizontal="center" vertical="center" wrapText="1"/>
    </xf>
    <xf numFmtId="3" fontId="0" fillId="0" borderId="34" xfId="0" applyNumberFormat="1" applyBorder="1" applyAlignment="1">
      <alignment vertical="center"/>
    </xf>
    <xf numFmtId="3" fontId="76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1" fillId="0" borderId="8" xfId="0" applyFont="1" applyBorder="1" applyAlignment="1">
      <alignment vertical="center"/>
    </xf>
    <xf numFmtId="3" fontId="73" fillId="0" borderId="8" xfId="0" applyNumberFormat="1" applyFont="1" applyBorder="1" applyAlignment="1">
      <alignment vertical="center"/>
    </xf>
    <xf numFmtId="3" fontId="74" fillId="0" borderId="8" xfId="0" applyNumberFormat="1" applyFont="1" applyBorder="1" applyAlignment="1">
      <alignment vertical="center"/>
    </xf>
    <xf numFmtId="3" fontId="74" fillId="0" borderId="8" xfId="0" applyNumberFormat="1" applyFont="1" applyBorder="1" applyAlignment="1">
      <alignment vertical="center" wrapText="1"/>
    </xf>
    <xf numFmtId="3" fontId="74" fillId="0" borderId="19" xfId="0" applyNumberFormat="1" applyFont="1" applyBorder="1" applyAlignment="1">
      <alignment vertical="center"/>
    </xf>
    <xf numFmtId="0" fontId="73" fillId="0" borderId="34" xfId="0" applyFont="1" applyBorder="1" applyAlignment="1">
      <alignment horizontal="center" vertical="center"/>
    </xf>
    <xf numFmtId="3" fontId="73" fillId="0" borderId="34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5" fillId="0" borderId="9" xfId="0" applyFont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76" fillId="0" borderId="31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76" fillId="0" borderId="9" xfId="0" applyNumberFormat="1" applyFont="1" applyBorder="1" applyAlignment="1">
      <alignment vertical="center" wrapText="1"/>
    </xf>
    <xf numFmtId="3" fontId="0" fillId="0" borderId="8" xfId="0" applyNumberFormat="1" applyBorder="1" applyAlignment="1">
      <alignment vertical="center"/>
    </xf>
    <xf numFmtId="3" fontId="73" fillId="0" borderId="0" xfId="0" applyNumberFormat="1" applyFont="1" applyAlignment="1">
      <alignment horizontal="center" vertical="center"/>
    </xf>
    <xf numFmtId="0" fontId="76" fillId="0" borderId="9" xfId="0" applyFont="1" applyBorder="1" applyAlignment="1">
      <alignment vertical="center" wrapText="1"/>
    </xf>
    <xf numFmtId="0" fontId="76" fillId="0" borderId="34" xfId="0" applyFont="1" applyBorder="1" applyAlignment="1">
      <alignment horizontal="center" vertical="center" wrapText="1"/>
    </xf>
    <xf numFmtId="3" fontId="76" fillId="0" borderId="9" xfId="0" applyNumberFormat="1" applyFont="1" applyBorder="1" applyAlignment="1">
      <alignment vertical="center"/>
    </xf>
    <xf numFmtId="3" fontId="76" fillId="0" borderId="34" xfId="0" applyNumberFormat="1" applyFont="1" applyBorder="1" applyAlignment="1">
      <alignment horizontal="center" vertical="center"/>
    </xf>
    <xf numFmtId="3" fontId="73" fillId="0" borderId="8" xfId="0" applyNumberFormat="1" applyFont="1" applyBorder="1" applyAlignment="1">
      <alignment vertical="center" wrapText="1"/>
    </xf>
    <xf numFmtId="3" fontId="73" fillId="0" borderId="0" xfId="0" applyNumberFormat="1" applyFont="1" applyAlignment="1">
      <alignment vertical="center" wrapText="1"/>
    </xf>
    <xf numFmtId="0" fontId="73" fillId="0" borderId="0" xfId="0" applyFont="1" applyAlignment="1">
      <alignment vertical="center" wrapText="1"/>
    </xf>
    <xf numFmtId="3" fontId="75" fillId="0" borderId="34" xfId="0" applyNumberFormat="1" applyFont="1" applyBorder="1" applyAlignment="1">
      <alignment horizontal="center" vertical="center" wrapText="1"/>
    </xf>
    <xf numFmtId="3" fontId="71" fillId="0" borderId="8" xfId="0" applyNumberFormat="1" applyFont="1" applyBorder="1" applyAlignment="1">
      <alignment vertical="center"/>
    </xf>
    <xf numFmtId="3" fontId="73" fillId="0" borderId="8" xfId="0" applyNumberFormat="1" applyFont="1" applyBorder="1" applyAlignment="1">
      <alignment horizontal="center" vertical="center"/>
    </xf>
    <xf numFmtId="3" fontId="76" fillId="0" borderId="9" xfId="0" applyNumberFormat="1" applyFont="1" applyBorder="1" applyAlignment="1">
      <alignment horizontal="center" vertical="center"/>
    </xf>
    <xf numFmtId="0" fontId="76" fillId="0" borderId="34" xfId="0" applyFont="1" applyBorder="1" applyAlignment="1">
      <alignment horizontal="center" vertical="center"/>
    </xf>
    <xf numFmtId="3" fontId="73" fillId="0" borderId="34" xfId="0" applyNumberFormat="1" applyFont="1" applyBorder="1" applyAlignment="1">
      <alignment vertical="center"/>
    </xf>
    <xf numFmtId="3" fontId="76" fillId="0" borderId="34" xfId="0" applyNumberFormat="1" applyFont="1" applyBorder="1" applyAlignment="1">
      <alignment vertical="center"/>
    </xf>
    <xf numFmtId="3" fontId="76" fillId="0" borderId="0" xfId="0" applyNumberFormat="1" applyFont="1" applyAlignment="1">
      <alignment vertical="center"/>
    </xf>
    <xf numFmtId="0" fontId="78" fillId="0" borderId="0" xfId="0" applyFont="1" applyAlignment="1">
      <alignment vertical="center"/>
    </xf>
    <xf numFmtId="3" fontId="78" fillId="0" borderId="0" xfId="0" applyNumberFormat="1" applyFont="1" applyAlignment="1">
      <alignment vertical="center"/>
    </xf>
    <xf numFmtId="3" fontId="78" fillId="0" borderId="0" xfId="0" applyNumberFormat="1" applyFont="1" applyAlignment="1">
      <alignment horizontal="left" vertical="center"/>
    </xf>
    <xf numFmtId="0" fontId="73" fillId="0" borderId="129" xfId="0" applyFont="1" applyBorder="1" applyAlignment="1">
      <alignment vertical="center"/>
    </xf>
    <xf numFmtId="0" fontId="73" fillId="0" borderId="129" xfId="0" applyFont="1" applyBorder="1" applyAlignment="1">
      <alignment vertical="center" wrapText="1"/>
    </xf>
    <xf numFmtId="3" fontId="0" fillId="0" borderId="88" xfId="0" applyNumberFormat="1" applyBorder="1" applyAlignment="1">
      <alignment vertical="center"/>
    </xf>
    <xf numFmtId="0" fontId="73" fillId="0" borderId="158" xfId="0" applyFont="1" applyBorder="1" applyAlignment="1">
      <alignment horizontal="center" vertical="center" wrapText="1"/>
    </xf>
    <xf numFmtId="3" fontId="0" fillId="0" borderId="159" xfId="0" applyNumberFormat="1" applyBorder="1" applyAlignment="1">
      <alignment vertical="center"/>
    </xf>
    <xf numFmtId="0" fontId="73" fillId="0" borderId="100" xfId="0" applyFont="1" applyBorder="1" applyAlignment="1">
      <alignment vertical="center"/>
    </xf>
    <xf numFmtId="3" fontId="73" fillId="0" borderId="130" xfId="0" applyNumberFormat="1" applyFont="1" applyBorder="1" applyAlignment="1">
      <alignment vertical="center"/>
    </xf>
    <xf numFmtId="0" fontId="73" fillId="0" borderId="158" xfId="0" applyFont="1" applyBorder="1" applyAlignment="1">
      <alignment horizontal="center" vertical="center"/>
    </xf>
    <xf numFmtId="3" fontId="0" fillId="0" borderId="130" xfId="0" applyNumberFormat="1" applyBorder="1" applyAlignment="1">
      <alignment vertical="center"/>
    </xf>
    <xf numFmtId="0" fontId="73" fillId="0" borderId="100" xfId="0" applyFont="1" applyBorder="1" applyAlignment="1">
      <alignment vertical="center" wrapText="1"/>
    </xf>
    <xf numFmtId="0" fontId="73" fillId="0" borderId="100" xfId="0" applyFont="1" applyBorder="1" applyAlignment="1">
      <alignment vertical="center" textRotation="90"/>
    </xf>
    <xf numFmtId="0" fontId="73" fillId="0" borderId="129" xfId="0" applyFont="1" applyBorder="1" applyAlignment="1">
      <alignment vertical="center" textRotation="90"/>
    </xf>
    <xf numFmtId="0" fontId="73" fillId="0" borderId="158" xfId="0" applyFont="1" applyBorder="1" applyAlignment="1">
      <alignment vertical="center"/>
    </xf>
    <xf numFmtId="0" fontId="71" fillId="0" borderId="178" xfId="0" applyFont="1" applyBorder="1" applyAlignment="1">
      <alignment horizontal="center" vertical="center"/>
    </xf>
    <xf numFmtId="0" fontId="71" fillId="0" borderId="107" xfId="0" applyFont="1" applyBorder="1" applyAlignment="1">
      <alignment horizontal="center" vertical="center"/>
    </xf>
    <xf numFmtId="3" fontId="71" fillId="0" borderId="107" xfId="0" applyNumberFormat="1" applyFont="1" applyBorder="1" applyAlignment="1">
      <alignment horizontal="center" vertical="center" wrapText="1"/>
    </xf>
    <xf numFmtId="0" fontId="72" fillId="0" borderId="107" xfId="0" applyFont="1" applyBorder="1" applyAlignment="1">
      <alignment horizontal="center" vertical="center" wrapText="1"/>
    </xf>
    <xf numFmtId="0" fontId="79" fillId="0" borderId="179" xfId="0" applyFont="1" applyBorder="1" applyAlignment="1">
      <alignment horizontal="center" vertical="center" wrapText="1"/>
    </xf>
    <xf numFmtId="49" fontId="21" fillId="11" borderId="43" xfId="15" applyNumberFormat="1" applyFont="1" applyFill="1" applyBorder="1" applyAlignment="1">
      <alignment horizontal="center" vertical="center" wrapText="1"/>
    </xf>
    <xf numFmtId="49" fontId="21" fillId="11" borderId="8" xfId="15" applyNumberFormat="1" applyFont="1" applyFill="1" applyBorder="1" applyAlignment="1">
      <alignment horizontal="center" vertical="center" wrapText="1"/>
    </xf>
    <xf numFmtId="3" fontId="28" fillId="11" borderId="43" xfId="15" applyFont="1" applyFill="1" applyBorder="1" applyAlignment="1">
      <alignment vertical="center" wrapText="1"/>
    </xf>
    <xf numFmtId="3" fontId="28" fillId="11" borderId="48" xfId="15" applyFont="1" applyFill="1" applyBorder="1" applyAlignment="1">
      <alignment vertical="center" wrapText="1"/>
    </xf>
    <xf numFmtId="3" fontId="28" fillId="11" borderId="8" xfId="15" applyFont="1" applyFill="1" applyBorder="1" applyAlignment="1">
      <alignment vertical="center" wrapText="1"/>
    </xf>
    <xf numFmtId="49" fontId="21" fillId="11" borderId="48" xfId="15" applyNumberFormat="1" applyFont="1" applyFill="1" applyBorder="1" applyAlignment="1">
      <alignment horizontal="center" vertical="center" wrapText="1"/>
    </xf>
    <xf numFmtId="3" fontId="28" fillId="15" borderId="43" xfId="15" quotePrefix="1" applyFont="1" applyFill="1" applyBorder="1" applyAlignment="1">
      <alignment vertical="center" wrapText="1"/>
    </xf>
    <xf numFmtId="3" fontId="28" fillId="15" borderId="8" xfId="15" quotePrefix="1" applyFont="1" applyFill="1" applyBorder="1" applyAlignment="1">
      <alignment vertical="center" wrapText="1"/>
    </xf>
    <xf numFmtId="49" fontId="21" fillId="15" borderId="43" xfId="15" applyNumberFormat="1" applyFont="1" applyFill="1" applyBorder="1" applyAlignment="1">
      <alignment horizontal="center" vertical="center"/>
    </xf>
    <xf numFmtId="49" fontId="21" fillId="15" borderId="8" xfId="15" applyNumberFormat="1" applyFont="1" applyFill="1" applyBorder="1" applyAlignment="1">
      <alignment horizontal="center" vertical="center"/>
    </xf>
    <xf numFmtId="49" fontId="21" fillId="15" borderId="48" xfId="15" applyNumberFormat="1" applyFont="1" applyFill="1" applyBorder="1" applyAlignment="1">
      <alignment horizontal="center" vertical="center"/>
    </xf>
    <xf numFmtId="49" fontId="21" fillId="6" borderId="43" xfId="15" applyNumberFormat="1" applyFont="1" applyFill="1" applyBorder="1" applyAlignment="1">
      <alignment horizontal="center" vertical="center"/>
    </xf>
    <xf numFmtId="49" fontId="21" fillId="6" borderId="8" xfId="15" applyNumberFormat="1" applyFont="1" applyFill="1" applyBorder="1" applyAlignment="1">
      <alignment horizontal="center" vertical="center"/>
    </xf>
    <xf numFmtId="3" fontId="28" fillId="14" borderId="43" xfId="15" applyFont="1" applyFill="1" applyBorder="1" applyAlignment="1">
      <alignment horizontal="center" vertical="center"/>
    </xf>
    <xf numFmtId="3" fontId="28" fillId="14" borderId="8" xfId="15" applyFont="1" applyFill="1" applyBorder="1" applyAlignment="1">
      <alignment horizontal="center" vertical="center"/>
    </xf>
    <xf numFmtId="3" fontId="28" fillId="14" borderId="43" xfId="15" applyFont="1" applyFill="1" applyBorder="1" applyAlignment="1">
      <alignment vertical="center" wrapText="1"/>
    </xf>
    <xf numFmtId="3" fontId="28" fillId="14" borderId="8" xfId="15" applyFont="1" applyFill="1" applyBorder="1" applyAlignment="1">
      <alignment vertical="center" wrapText="1"/>
    </xf>
    <xf numFmtId="3" fontId="28" fillId="14" borderId="48" xfId="15" applyFont="1" applyFill="1" applyBorder="1" applyAlignment="1">
      <alignment horizontal="center" vertical="center"/>
    </xf>
    <xf numFmtId="3" fontId="28" fillId="14" borderId="48" xfId="15" applyFont="1" applyFill="1" applyBorder="1" applyAlignment="1">
      <alignment vertical="center" wrapText="1"/>
    </xf>
    <xf numFmtId="3" fontId="28" fillId="6" borderId="9" xfId="15" quotePrefix="1" applyFont="1" applyFill="1" applyBorder="1" applyAlignment="1">
      <alignment vertical="center" wrapText="1"/>
    </xf>
    <xf numFmtId="49" fontId="21" fillId="14" borderId="43" xfId="15" applyNumberFormat="1" applyFont="1" applyFill="1" applyBorder="1" applyAlignment="1">
      <alignment horizontal="center" vertical="center" wrapText="1"/>
    </xf>
    <xf numFmtId="49" fontId="21" fillId="14" borderId="8" xfId="15" applyNumberFormat="1" applyFont="1" applyFill="1" applyBorder="1" applyAlignment="1">
      <alignment horizontal="center" vertical="center" wrapText="1"/>
    </xf>
    <xf numFmtId="3" fontId="26" fillId="4" borderId="43" xfId="15" applyFont="1" applyFill="1" applyBorder="1" applyAlignment="1">
      <alignment horizontal="center" vertical="center" textRotation="90" wrapText="1"/>
    </xf>
    <xf numFmtId="3" fontId="26" fillId="4" borderId="8" xfId="15" applyFont="1" applyFill="1" applyBorder="1" applyAlignment="1">
      <alignment horizontal="center" vertical="center" textRotation="90" wrapText="1"/>
    </xf>
    <xf numFmtId="3" fontId="26" fillId="4" borderId="9" xfId="15" applyFont="1" applyFill="1" applyBorder="1" applyAlignment="1">
      <alignment horizontal="center" vertical="center"/>
    </xf>
    <xf numFmtId="3" fontId="26" fillId="4" borderId="9" xfId="15" applyFont="1" applyFill="1" applyBorder="1" applyAlignment="1">
      <alignment horizontal="center" vertical="center" wrapText="1"/>
    </xf>
    <xf numFmtId="3" fontId="26" fillId="4" borderId="43" xfId="15" applyFont="1" applyFill="1" applyBorder="1" applyAlignment="1">
      <alignment horizontal="center" vertical="center" wrapText="1"/>
    </xf>
    <xf numFmtId="3" fontId="26" fillId="4" borderId="8" xfId="15" applyFont="1" applyFill="1" applyBorder="1" applyAlignment="1">
      <alignment horizontal="center" vertical="center" wrapText="1"/>
    </xf>
    <xf numFmtId="3" fontId="43" fillId="21" borderId="43" xfId="15" quotePrefix="1" applyFont="1" applyFill="1" applyBorder="1" applyAlignment="1">
      <alignment horizontal="center" vertical="center" wrapText="1"/>
    </xf>
    <xf numFmtId="3" fontId="43" fillId="21" borderId="8" xfId="15" quotePrefix="1" applyFont="1" applyFill="1" applyBorder="1" applyAlignment="1">
      <alignment horizontal="center" vertical="center" wrapText="1"/>
    </xf>
    <xf numFmtId="49" fontId="40" fillId="21" borderId="43" xfId="15" applyNumberFormat="1" applyFont="1" applyFill="1" applyBorder="1" applyAlignment="1">
      <alignment horizontal="center" vertical="center"/>
    </xf>
    <xf numFmtId="49" fontId="40" fillId="21" borderId="8" xfId="15" applyNumberFormat="1" applyFont="1" applyFill="1" applyBorder="1" applyAlignment="1">
      <alignment horizontal="center" vertical="center"/>
    </xf>
    <xf numFmtId="3" fontId="43" fillId="14" borderId="43" xfId="15" applyFont="1" applyFill="1" applyBorder="1" applyAlignment="1">
      <alignment horizontal="center" vertical="center"/>
    </xf>
    <xf numFmtId="3" fontId="43" fillId="14" borderId="8" xfId="15" applyFont="1" applyFill="1" applyBorder="1" applyAlignment="1">
      <alignment horizontal="center" vertical="center"/>
    </xf>
    <xf numFmtId="3" fontId="43" fillId="14" borderId="43" xfId="15" applyFont="1" applyFill="1" applyBorder="1" applyAlignment="1">
      <alignment horizontal="center" vertical="center" wrapText="1"/>
    </xf>
    <xf numFmtId="3" fontId="43" fillId="14" borderId="8" xfId="15" applyFont="1" applyFill="1" applyBorder="1" applyAlignment="1">
      <alignment horizontal="center" vertical="center" wrapText="1"/>
    </xf>
    <xf numFmtId="49" fontId="40" fillId="14" borderId="43" xfId="15" applyNumberFormat="1" applyFont="1" applyFill="1" applyBorder="1" applyAlignment="1">
      <alignment horizontal="center" vertical="center" wrapText="1"/>
    </xf>
    <xf numFmtId="49" fontId="40" fillId="14" borderId="8" xfId="15" applyNumberFormat="1" applyFont="1" applyFill="1" applyBorder="1" applyAlignment="1">
      <alignment horizontal="center" vertical="center" wrapText="1"/>
    </xf>
    <xf numFmtId="3" fontId="43" fillId="14" borderId="48" xfId="15" applyFont="1" applyFill="1" applyBorder="1" applyAlignment="1">
      <alignment horizontal="center" vertical="center" wrapText="1"/>
    </xf>
    <xf numFmtId="49" fontId="40" fillId="14" borderId="48" xfId="15" applyNumberFormat="1" applyFont="1" applyFill="1" applyBorder="1" applyAlignment="1">
      <alignment horizontal="center" vertical="center" wrapText="1"/>
    </xf>
    <xf numFmtId="3" fontId="43" fillId="14" borderId="48" xfId="15" applyFont="1" applyFill="1" applyBorder="1" applyAlignment="1">
      <alignment horizontal="center" vertical="center"/>
    </xf>
    <xf numFmtId="3" fontId="44" fillId="4" borderId="43" xfId="15" applyFont="1" applyFill="1" applyBorder="1" applyAlignment="1">
      <alignment horizontal="center" vertical="center" wrapText="1"/>
    </xf>
    <xf numFmtId="3" fontId="44" fillId="4" borderId="8" xfId="15" applyFont="1" applyFill="1" applyBorder="1" applyAlignment="1">
      <alignment horizontal="center" vertical="center" wrapText="1"/>
    </xf>
    <xf numFmtId="3" fontId="44" fillId="4" borderId="43" xfId="15" applyFont="1" applyFill="1" applyBorder="1" applyAlignment="1">
      <alignment horizontal="center" vertical="center" textRotation="90" wrapText="1"/>
    </xf>
    <xf numFmtId="3" fontId="44" fillId="4" borderId="8" xfId="15" applyFont="1" applyFill="1" applyBorder="1" applyAlignment="1">
      <alignment horizontal="center" vertical="center" textRotation="90" wrapText="1"/>
    </xf>
    <xf numFmtId="3" fontId="44" fillId="4" borderId="9" xfId="15" applyFont="1" applyFill="1" applyBorder="1" applyAlignment="1">
      <alignment horizontal="center" vertical="center"/>
    </xf>
    <xf numFmtId="3" fontId="44" fillId="4" borderId="9" xfId="15" applyFont="1" applyFill="1" applyBorder="1" applyAlignment="1">
      <alignment horizontal="center" vertical="center" wrapText="1"/>
    </xf>
    <xf numFmtId="3" fontId="43" fillId="11" borderId="43" xfId="15" applyFont="1" applyFill="1" applyBorder="1" applyAlignment="1">
      <alignment vertical="center" wrapText="1"/>
    </xf>
    <xf numFmtId="3" fontId="43" fillId="11" borderId="8" xfId="15" applyFont="1" applyFill="1" applyBorder="1" applyAlignment="1">
      <alignment vertical="center" wrapText="1"/>
    </xf>
    <xf numFmtId="49" fontId="40" fillId="11" borderId="43" xfId="15" applyNumberFormat="1" applyFont="1" applyFill="1" applyBorder="1" applyAlignment="1">
      <alignment horizontal="center" vertical="center" wrapText="1"/>
    </xf>
    <xf numFmtId="49" fontId="40" fillId="11" borderId="8" xfId="15" applyNumberFormat="1" applyFont="1" applyFill="1" applyBorder="1" applyAlignment="1">
      <alignment horizontal="center" vertical="center" wrapText="1"/>
    </xf>
    <xf numFmtId="49" fontId="40" fillId="15" borderId="43" xfId="15" applyNumberFormat="1" applyFont="1" applyFill="1" applyBorder="1" applyAlignment="1">
      <alignment horizontal="center" vertical="center"/>
    </xf>
    <xf numFmtId="49" fontId="40" fillId="15" borderId="8" xfId="15" applyNumberFormat="1" applyFont="1" applyFill="1" applyBorder="1" applyAlignment="1">
      <alignment horizontal="center" vertical="center"/>
    </xf>
    <xf numFmtId="3" fontId="43" fillId="15" borderId="43" xfId="15" quotePrefix="1" applyFont="1" applyFill="1" applyBorder="1" applyAlignment="1">
      <alignment vertical="center" wrapText="1"/>
    </xf>
    <xf numFmtId="3" fontId="43" fillId="15" borderId="8" xfId="15" quotePrefix="1" applyFont="1" applyFill="1" applyBorder="1" applyAlignment="1">
      <alignment vertical="center" wrapText="1"/>
    </xf>
    <xf numFmtId="49" fontId="40" fillId="15" borderId="48" xfId="15" applyNumberFormat="1" applyFont="1" applyFill="1" applyBorder="1" applyAlignment="1">
      <alignment horizontal="center" vertical="center"/>
    </xf>
    <xf numFmtId="3" fontId="43" fillId="21" borderId="48" xfId="15" quotePrefix="1" applyFont="1" applyFill="1" applyBorder="1" applyAlignment="1">
      <alignment horizontal="center" vertical="center" wrapText="1"/>
    </xf>
    <xf numFmtId="49" fontId="40" fillId="21" borderId="48" xfId="15" applyNumberFormat="1" applyFont="1" applyFill="1" applyBorder="1" applyAlignment="1">
      <alignment horizontal="center" vertical="center"/>
    </xf>
    <xf numFmtId="3" fontId="43" fillId="11" borderId="48" xfId="15" applyFont="1" applyFill="1" applyBorder="1" applyAlignment="1">
      <alignment vertical="center" wrapText="1"/>
    </xf>
    <xf numFmtId="49" fontId="40" fillId="11" borderId="48" xfId="15" applyNumberFormat="1" applyFont="1" applyFill="1" applyBorder="1" applyAlignment="1">
      <alignment horizontal="center" vertical="center" wrapText="1"/>
    </xf>
    <xf numFmtId="3" fontId="43" fillId="6" borderId="43" xfId="15" applyFont="1" applyFill="1" applyBorder="1" applyAlignment="1">
      <alignment vertical="center" wrapText="1"/>
    </xf>
    <xf numFmtId="3" fontId="43" fillId="6" borderId="48" xfId="15" applyFont="1" applyFill="1" applyBorder="1" applyAlignment="1">
      <alignment vertical="center" wrapText="1"/>
    </xf>
    <xf numFmtId="3" fontId="43" fillId="6" borderId="8" xfId="15" applyFont="1" applyFill="1" applyBorder="1" applyAlignment="1">
      <alignment vertical="center" wrapText="1"/>
    </xf>
    <xf numFmtId="49" fontId="40" fillId="9" borderId="43" xfId="15" applyNumberFormat="1" applyFont="1" applyFill="1" applyBorder="1" applyAlignment="1">
      <alignment horizontal="center" vertical="center" wrapText="1"/>
    </xf>
    <xf numFmtId="49" fontId="40" fillId="9" borderId="48" xfId="15" applyNumberFormat="1" applyFont="1" applyFill="1" applyBorder="1" applyAlignment="1">
      <alignment horizontal="center" vertical="center" wrapText="1"/>
    </xf>
    <xf numFmtId="49" fontId="40" fillId="9" borderId="8" xfId="15" applyNumberFormat="1" applyFont="1" applyFill="1" applyBorder="1" applyAlignment="1">
      <alignment horizontal="center" vertical="center" wrapText="1"/>
    </xf>
    <xf numFmtId="3" fontId="43" fillId="15" borderId="43" xfId="15" applyFont="1" applyFill="1" applyBorder="1" applyAlignment="1">
      <alignment horizontal="center" vertical="center" wrapText="1"/>
    </xf>
    <xf numFmtId="3" fontId="43" fillId="15" borderId="8" xfId="15" applyFont="1" applyFill="1" applyBorder="1" applyAlignment="1">
      <alignment horizontal="center" vertical="center" wrapText="1"/>
    </xf>
    <xf numFmtId="3" fontId="43" fillId="6" borderId="43" xfId="15" applyFont="1" applyFill="1" applyBorder="1" applyAlignment="1">
      <alignment horizontal="center" vertical="center" wrapText="1"/>
    </xf>
    <xf numFmtId="3" fontId="43" fillId="6" borderId="48" xfId="15" applyFont="1" applyFill="1" applyBorder="1" applyAlignment="1">
      <alignment horizontal="center" vertical="center" wrapText="1"/>
    </xf>
    <xf numFmtId="3" fontId="43" fillId="6" borderId="8" xfId="15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3" fontId="3" fillId="2" borderId="168" xfId="1" applyNumberFormat="1" applyFont="1" applyFill="1" applyBorder="1" applyAlignment="1">
      <alignment horizontal="center" vertical="center" wrapText="1"/>
    </xf>
    <xf numFmtId="3" fontId="3" fillId="2" borderId="77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2" borderId="133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0" fontId="3" fillId="0" borderId="16" xfId="2" applyFont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0" borderId="10" xfId="2" applyFont="1" applyBorder="1" applyAlignment="1">
      <alignment vertical="center" wrapText="1"/>
    </xf>
    <xf numFmtId="0" fontId="3" fillId="0" borderId="16" xfId="2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168" xfId="3" applyFont="1" applyFill="1" applyBorder="1" applyAlignment="1">
      <alignment horizontal="center" vertical="center" wrapText="1"/>
    </xf>
    <xf numFmtId="0" fontId="3" fillId="2" borderId="77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3" fillId="2" borderId="133" xfId="3" applyFont="1" applyFill="1" applyBorder="1" applyAlignment="1">
      <alignment horizontal="center" vertical="center" wrapText="1"/>
    </xf>
    <xf numFmtId="0" fontId="3" fillId="2" borderId="19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0" borderId="119" xfId="11" applyFont="1" applyBorder="1" applyAlignment="1">
      <alignment vertical="center" wrapText="1"/>
    </xf>
    <xf numFmtId="0" fontId="3" fillId="0" borderId="120" xfId="11" applyFont="1" applyBorder="1" applyAlignment="1">
      <alignment vertical="center" wrapText="1"/>
    </xf>
    <xf numFmtId="0" fontId="3" fillId="2" borderId="141" xfId="11" applyFont="1" applyFill="1" applyBorder="1" applyAlignment="1">
      <alignment horizontal="center" vertical="center"/>
    </xf>
    <xf numFmtId="0" fontId="3" fillId="2" borderId="12" xfId="11" applyFont="1" applyFill="1" applyBorder="1" applyAlignment="1">
      <alignment horizontal="center" vertical="center"/>
    </xf>
    <xf numFmtId="0" fontId="3" fillId="2" borderId="135" xfId="11" applyFont="1" applyFill="1" applyBorder="1" applyAlignment="1">
      <alignment horizontal="center" vertical="center" wrapText="1"/>
    </xf>
    <xf numFmtId="0" fontId="3" fillId="2" borderId="89" xfId="11" applyFont="1" applyFill="1" applyBorder="1" applyAlignment="1">
      <alignment horizontal="center" vertical="center" wrapText="1"/>
    </xf>
    <xf numFmtId="0" fontId="3" fillId="2" borderId="133" xfId="11" applyFont="1" applyFill="1" applyBorder="1" applyAlignment="1">
      <alignment horizontal="center" vertical="center" wrapText="1"/>
    </xf>
    <xf numFmtId="0" fontId="3" fillId="2" borderId="19" xfId="11" applyFont="1" applyFill="1" applyBorder="1" applyAlignment="1">
      <alignment horizontal="center" vertical="center" wrapText="1"/>
    </xf>
    <xf numFmtId="3" fontId="3" fillId="0" borderId="36" xfId="11" applyNumberFormat="1" applyFont="1" applyBorder="1">
      <alignment vertical="center"/>
    </xf>
    <xf numFmtId="3" fontId="3" fillId="0" borderId="37" xfId="11" applyNumberFormat="1" applyFont="1" applyBorder="1">
      <alignment vertical="center"/>
    </xf>
    <xf numFmtId="3" fontId="3" fillId="0" borderId="39" xfId="11" applyNumberFormat="1" applyFont="1" applyBorder="1">
      <alignment vertical="center"/>
    </xf>
    <xf numFmtId="0" fontId="3" fillId="0" borderId="36" xfId="11" applyFont="1" applyBorder="1" applyAlignment="1">
      <alignment vertical="center" wrapText="1"/>
    </xf>
    <xf numFmtId="0" fontId="3" fillId="0" borderId="143" xfId="11" applyFont="1" applyBorder="1" applyAlignment="1">
      <alignment vertical="center" wrapText="1"/>
    </xf>
    <xf numFmtId="3" fontId="3" fillId="0" borderId="144" xfId="11" applyNumberFormat="1" applyFont="1" applyBorder="1">
      <alignment vertical="center"/>
    </xf>
    <xf numFmtId="3" fontId="3" fillId="0" borderId="145" xfId="11" applyNumberFormat="1" applyFont="1" applyBorder="1">
      <alignment vertical="center"/>
    </xf>
    <xf numFmtId="0" fontId="3" fillId="2" borderId="4" xfId="11" applyFont="1" applyFill="1" applyBorder="1" applyAlignment="1">
      <alignment horizontal="center" vertical="center" wrapText="1"/>
    </xf>
    <xf numFmtId="0" fontId="3" fillId="2" borderId="5" xfId="11" applyFont="1" applyFill="1" applyBorder="1" applyAlignment="1">
      <alignment horizontal="center" vertical="center" wrapText="1"/>
    </xf>
    <xf numFmtId="0" fontId="3" fillId="2" borderId="3" xfId="11" applyFont="1" applyFill="1" applyBorder="1" applyAlignment="1">
      <alignment horizontal="center" vertical="center" wrapText="1"/>
    </xf>
    <xf numFmtId="0" fontId="3" fillId="2" borderId="6" xfId="11" applyFont="1" applyFill="1" applyBorder="1" applyAlignment="1">
      <alignment horizontal="center" vertical="center" wrapText="1"/>
    </xf>
    <xf numFmtId="0" fontId="3" fillId="0" borderId="63" xfId="11" applyFont="1" applyBorder="1" applyAlignment="1">
      <alignment horizontal="center" vertical="center"/>
    </xf>
    <xf numFmtId="0" fontId="3" fillId="0" borderId="64" xfId="11" applyFont="1" applyBorder="1" applyAlignment="1">
      <alignment horizontal="center" vertical="center"/>
    </xf>
    <xf numFmtId="0" fontId="3" fillId="0" borderId="142" xfId="11" applyFont="1" applyBorder="1" applyAlignment="1">
      <alignment horizontal="center" vertical="center"/>
    </xf>
    <xf numFmtId="0" fontId="3" fillId="0" borderId="30" xfId="11" applyFont="1" applyBorder="1" applyAlignment="1">
      <alignment horizontal="center" vertical="center"/>
    </xf>
    <xf numFmtId="0" fontId="3" fillId="0" borderId="31" xfId="11" applyFont="1" applyBorder="1" applyAlignment="1">
      <alignment horizontal="center" vertical="center"/>
    </xf>
    <xf numFmtId="0" fontId="3" fillId="0" borderId="35" xfId="11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2" fillId="0" borderId="16" xfId="3" applyFont="1" applyBorder="1" applyAlignment="1">
      <alignment vertical="center" wrapText="1"/>
    </xf>
    <xf numFmtId="0" fontId="42" fillId="0" borderId="20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2" fillId="0" borderId="16" xfId="3" applyFont="1" applyBorder="1" applyAlignment="1">
      <alignment horizontal="left" vertical="center" wrapText="1"/>
    </xf>
    <xf numFmtId="0" fontId="2" fillId="0" borderId="20" xfId="3" applyFont="1" applyBorder="1" applyAlignment="1">
      <alignment horizontal="left" vertical="center" wrapText="1"/>
    </xf>
    <xf numFmtId="0" fontId="2" fillId="0" borderId="10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center" vertical="center"/>
    </xf>
    <xf numFmtId="0" fontId="2" fillId="0" borderId="16" xfId="3" applyFont="1" applyBorder="1" applyAlignment="1">
      <alignment vertical="center"/>
    </xf>
    <xf numFmtId="0" fontId="2" fillId="0" borderId="20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20" xfId="3" applyFont="1" applyBorder="1" applyAlignment="1">
      <alignment vertical="center" wrapText="1"/>
    </xf>
    <xf numFmtId="0" fontId="2" fillId="0" borderId="10" xfId="3" applyFont="1" applyBorder="1" applyAlignment="1">
      <alignment vertical="center" wrapText="1"/>
    </xf>
    <xf numFmtId="0" fontId="5" fillId="2" borderId="13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1" fillId="2" borderId="168" xfId="0" applyFont="1" applyFill="1" applyBorder="1" applyAlignment="1">
      <alignment horizontal="center" vertical="center" wrapText="1"/>
    </xf>
    <xf numFmtId="0" fontId="41" fillId="2" borderId="77" xfId="0" applyFont="1" applyFill="1" applyBorder="1" applyAlignment="1">
      <alignment horizontal="center" vertical="center" wrapText="1"/>
    </xf>
    <xf numFmtId="0" fontId="5" fillId="0" borderId="65" xfId="3" applyFont="1" applyBorder="1" applyAlignment="1">
      <alignment horizontal="left" vertical="center"/>
    </xf>
    <xf numFmtId="0" fontId="5" fillId="0" borderId="66" xfId="3" applyFont="1" applyBorder="1" applyAlignment="1">
      <alignment horizontal="left" vertical="center"/>
    </xf>
    <xf numFmtId="0" fontId="5" fillId="0" borderId="67" xfId="3" applyFont="1" applyBorder="1" applyAlignment="1">
      <alignment horizontal="left" vertical="center"/>
    </xf>
    <xf numFmtId="3" fontId="2" fillId="0" borderId="16" xfId="5" applyFont="1" applyBorder="1" applyAlignment="1">
      <alignment vertical="center" wrapText="1"/>
    </xf>
    <xf numFmtId="3" fontId="2" fillId="0" borderId="20" xfId="5" applyFont="1" applyBorder="1" applyAlignment="1">
      <alignment vertical="center" wrapText="1"/>
    </xf>
    <xf numFmtId="3" fontId="2" fillId="0" borderId="10" xfId="5" applyFont="1" applyBorder="1" applyAlignment="1">
      <alignment vertical="center" wrapText="1"/>
    </xf>
    <xf numFmtId="0" fontId="2" fillId="0" borderId="16" xfId="3" quotePrefix="1" applyFont="1" applyBorder="1" applyAlignment="1">
      <alignment vertical="center" wrapText="1"/>
    </xf>
    <xf numFmtId="0" fontId="2" fillId="0" borderId="10" xfId="3" quotePrefix="1" applyFont="1" applyBorder="1" applyAlignment="1">
      <alignment vertical="center" wrapText="1"/>
    </xf>
    <xf numFmtId="0" fontId="3" fillId="0" borderId="16" xfId="3" applyFont="1" applyBorder="1" applyAlignment="1">
      <alignment vertical="center"/>
    </xf>
    <xf numFmtId="0" fontId="42" fillId="0" borderId="20" xfId="0" applyFont="1" applyBorder="1" applyAlignment="1">
      <alignment vertical="center"/>
    </xf>
    <xf numFmtId="0" fontId="42" fillId="0" borderId="10" xfId="0" applyFont="1" applyBorder="1" applyAlignment="1">
      <alignment vertical="center"/>
    </xf>
    <xf numFmtId="0" fontId="2" fillId="0" borderId="16" xfId="3" applyFont="1" applyFill="1" applyBorder="1" applyAlignment="1">
      <alignment vertical="center" wrapText="1"/>
    </xf>
    <xf numFmtId="0" fontId="2" fillId="0" borderId="20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2" fillId="0" borderId="16" xfId="2" applyFont="1" applyBorder="1" applyAlignment="1">
      <alignment vertical="center" wrapText="1"/>
    </xf>
    <xf numFmtId="0" fontId="2" fillId="0" borderId="20" xfId="2" applyFont="1" applyBorder="1" applyAlignment="1">
      <alignment vertical="center" wrapText="1"/>
    </xf>
    <xf numFmtId="0" fontId="2" fillId="0" borderId="10" xfId="2" applyFont="1" applyBorder="1" applyAlignment="1">
      <alignment vertical="center" wrapText="1"/>
    </xf>
    <xf numFmtId="0" fontId="2" fillId="0" borderId="16" xfId="3" applyFont="1" applyBorder="1" applyAlignment="1">
      <alignment horizontal="left" vertical="center"/>
    </xf>
    <xf numFmtId="0" fontId="2" fillId="0" borderId="20" xfId="3" applyFont="1" applyBorder="1" applyAlignment="1">
      <alignment horizontal="left" vertical="center"/>
    </xf>
    <xf numFmtId="0" fontId="2" fillId="0" borderId="10" xfId="3" applyFont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2" fillId="0" borderId="16" xfId="3" quotePrefix="1" applyFont="1" applyBorder="1" applyAlignment="1">
      <alignment vertical="center"/>
    </xf>
    <xf numFmtId="3" fontId="6" fillId="0" borderId="16" xfId="5" applyFont="1" applyBorder="1" applyAlignment="1">
      <alignment vertical="center" wrapText="1"/>
    </xf>
    <xf numFmtId="3" fontId="6" fillId="0" borderId="20" xfId="5" applyFont="1" applyBorder="1" applyAlignment="1">
      <alignment vertical="center" wrapText="1"/>
    </xf>
    <xf numFmtId="3" fontId="6" fillId="0" borderId="10" xfId="5" applyFont="1" applyBorder="1" applyAlignment="1">
      <alignment vertical="center" wrapText="1"/>
    </xf>
    <xf numFmtId="0" fontId="6" fillId="0" borderId="16" xfId="3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3" fontId="13" fillId="2" borderId="168" xfId="6" applyFont="1" applyFill="1" applyBorder="1" applyAlignment="1">
      <alignment horizontal="center" vertical="center" wrapText="1"/>
    </xf>
    <xf numFmtId="0" fontId="42" fillId="0" borderId="76" xfId="0" applyFont="1" applyBorder="1" applyAlignment="1">
      <alignment horizontal="center" vertical="center" wrapText="1"/>
    </xf>
    <xf numFmtId="3" fontId="13" fillId="2" borderId="3" xfId="6" applyFont="1" applyFill="1" applyBorder="1" applyAlignment="1">
      <alignment horizontal="center" vertical="center" wrapText="1"/>
    </xf>
    <xf numFmtId="3" fontId="13" fillId="2" borderId="4" xfId="6" applyFont="1" applyFill="1" applyBorder="1" applyAlignment="1">
      <alignment horizontal="center" vertical="center" wrapText="1"/>
    </xf>
    <xf numFmtId="3" fontId="13" fillId="2" borderId="5" xfId="6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2" borderId="72" xfId="5" applyFont="1" applyFill="1" applyBorder="1" applyAlignment="1">
      <alignment horizontal="center" vertical="center" wrapText="1"/>
    </xf>
    <xf numFmtId="3" fontId="13" fillId="2" borderId="133" xfId="6" applyFont="1" applyFill="1" applyBorder="1" applyAlignment="1">
      <alignment horizontal="center" vertical="center" wrapText="1"/>
    </xf>
    <xf numFmtId="3" fontId="13" fillId="2" borderId="53" xfId="6" applyFont="1" applyFill="1" applyBorder="1" applyAlignment="1">
      <alignment horizontal="center" vertical="center" wrapText="1"/>
    </xf>
    <xf numFmtId="3" fontId="16" fillId="4" borderId="83" xfId="5" applyFont="1" applyFill="1" applyBorder="1" applyAlignment="1">
      <alignment horizontal="center" vertical="center" wrapText="1"/>
    </xf>
    <xf numFmtId="3" fontId="16" fillId="4" borderId="84" xfId="5" applyFont="1" applyFill="1" applyBorder="1" applyAlignment="1">
      <alignment horizontal="center" vertical="center" wrapText="1"/>
    </xf>
    <xf numFmtId="3" fontId="13" fillId="4" borderId="3" xfId="6" applyFont="1" applyFill="1" applyBorder="1" applyAlignment="1">
      <alignment horizontal="center" vertical="center" wrapText="1"/>
    </xf>
    <xf numFmtId="3" fontId="13" fillId="4" borderId="4" xfId="6" applyFont="1" applyFill="1" applyBorder="1" applyAlignment="1">
      <alignment horizontal="center" vertical="center" wrapText="1"/>
    </xf>
    <xf numFmtId="3" fontId="13" fillId="4" borderId="5" xfId="6" applyFont="1" applyFill="1" applyBorder="1" applyAlignment="1">
      <alignment horizontal="center" vertical="center" wrapText="1"/>
    </xf>
    <xf numFmtId="3" fontId="13" fillId="4" borderId="168" xfId="6" applyFont="1" applyFill="1" applyBorder="1" applyAlignment="1">
      <alignment horizontal="center" vertical="center" wrapText="1"/>
    </xf>
    <xf numFmtId="3" fontId="13" fillId="4" borderId="76" xfId="6" applyFont="1" applyFill="1" applyBorder="1" applyAlignment="1">
      <alignment horizontal="center" vertical="center" wrapText="1"/>
    </xf>
    <xf numFmtId="3" fontId="13" fillId="2" borderId="133" xfId="5" applyFont="1" applyFill="1" applyBorder="1" applyAlignment="1">
      <alignment horizontal="center" vertical="center" wrapText="1"/>
    </xf>
    <xf numFmtId="3" fontId="13" fillId="2" borderId="50" xfId="5" applyFont="1" applyFill="1" applyBorder="1" applyAlignment="1">
      <alignment horizontal="center" vertical="center" wrapText="1"/>
    </xf>
    <xf numFmtId="3" fontId="13" fillId="2" borderId="19" xfId="5" applyFont="1" applyFill="1" applyBorder="1" applyAlignment="1">
      <alignment horizontal="center" vertical="center" wrapText="1"/>
    </xf>
    <xf numFmtId="3" fontId="14" fillId="0" borderId="28" xfId="9" quotePrefix="1" applyFont="1" applyBorder="1" applyAlignment="1">
      <alignment vertical="center"/>
    </xf>
    <xf numFmtId="3" fontId="14" fillId="0" borderId="89" xfId="9" applyFont="1" applyBorder="1" applyAlignment="1">
      <alignment vertical="center"/>
    </xf>
    <xf numFmtId="3" fontId="14" fillId="0" borderId="144" xfId="9" quotePrefix="1" applyFont="1" applyBorder="1" applyAlignment="1">
      <alignment vertical="center"/>
    </xf>
    <xf numFmtId="3" fontId="14" fillId="0" borderId="145" xfId="9" applyFont="1" applyBorder="1" applyAlignment="1">
      <alignment vertical="center"/>
    </xf>
    <xf numFmtId="3" fontId="13" fillId="2" borderId="83" xfId="5" applyFont="1" applyFill="1" applyBorder="1" applyAlignment="1">
      <alignment horizontal="center" vertical="center" wrapText="1"/>
    </xf>
    <xf numFmtId="3" fontId="13" fillId="2" borderId="94" xfId="5" applyFont="1" applyFill="1" applyBorder="1" applyAlignment="1">
      <alignment horizontal="center" vertical="center" wrapText="1"/>
    </xf>
    <xf numFmtId="3" fontId="13" fillId="2" borderId="90" xfId="5" applyFont="1" applyFill="1" applyBorder="1" applyAlignment="1">
      <alignment horizontal="center" vertical="center" wrapText="1"/>
    </xf>
    <xf numFmtId="3" fontId="13" fillId="2" borderId="93" xfId="5" applyFont="1" applyFill="1" applyBorder="1" applyAlignment="1">
      <alignment horizontal="center" vertical="center" wrapText="1"/>
    </xf>
    <xf numFmtId="3" fontId="13" fillId="2" borderId="95" xfId="5" applyFont="1" applyFill="1" applyBorder="1" applyAlignment="1">
      <alignment horizontal="center" vertical="center" wrapText="1"/>
    </xf>
    <xf numFmtId="3" fontId="13" fillId="2" borderId="99" xfId="5" applyFont="1" applyFill="1" applyBorder="1" applyAlignment="1">
      <alignment horizontal="center" vertical="center" wrapText="1"/>
    </xf>
    <xf numFmtId="3" fontId="18" fillId="0" borderId="110" xfId="5" quotePrefix="1" applyFont="1" applyBorder="1" applyAlignment="1">
      <alignment horizontal="center" vertical="center"/>
    </xf>
    <xf numFmtId="3" fontId="18" fillId="0" borderId="94" xfId="5" quotePrefix="1" applyFont="1" applyBorder="1" applyAlignment="1">
      <alignment horizontal="center" vertical="center"/>
    </xf>
    <xf numFmtId="3" fontId="18" fillId="0" borderId="86" xfId="5" quotePrefix="1" applyFont="1" applyBorder="1" applyAlignment="1">
      <alignment horizontal="center" vertical="center"/>
    </xf>
    <xf numFmtId="3" fontId="19" fillId="0" borderId="87" xfId="5" applyFont="1" applyBorder="1" applyAlignment="1">
      <alignment horizontal="center" vertical="center"/>
    </xf>
    <xf numFmtId="3" fontId="19" fillId="0" borderId="94" xfId="5" applyFont="1" applyBorder="1" applyAlignment="1">
      <alignment horizontal="center" vertical="center"/>
    </xf>
    <xf numFmtId="3" fontId="19" fillId="0" borderId="86" xfId="5" applyFont="1" applyBorder="1" applyAlignment="1">
      <alignment horizontal="center" vertical="center"/>
    </xf>
    <xf numFmtId="3" fontId="19" fillId="0" borderId="110" xfId="5" applyFont="1" applyBorder="1" applyAlignment="1">
      <alignment horizontal="center" vertical="center"/>
    </xf>
    <xf numFmtId="3" fontId="19" fillId="0" borderId="29" xfId="5" applyFont="1" applyBorder="1" applyAlignment="1">
      <alignment horizontal="center" vertical="center"/>
    </xf>
    <xf numFmtId="3" fontId="19" fillId="0" borderId="169" xfId="5" applyFont="1" applyBorder="1" applyAlignment="1">
      <alignment horizontal="center" vertical="center"/>
    </xf>
    <xf numFmtId="3" fontId="13" fillId="2" borderId="168" xfId="5" applyFont="1" applyFill="1" applyBorder="1" applyAlignment="1">
      <alignment horizontal="center" vertical="center" wrapText="1"/>
    </xf>
    <xf numFmtId="0" fontId="42" fillId="0" borderId="98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 wrapText="1"/>
    </xf>
    <xf numFmtId="3" fontId="13" fillId="2" borderId="5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textRotation="90" wrapText="1"/>
    </xf>
    <xf numFmtId="3" fontId="13" fillId="2" borderId="50" xfId="5" applyFont="1" applyFill="1" applyBorder="1" applyAlignment="1">
      <alignment horizontal="center" vertical="center" textRotation="90" wrapText="1"/>
    </xf>
    <xf numFmtId="3" fontId="13" fillId="2" borderId="19" xfId="5" applyFont="1" applyFill="1" applyBorder="1" applyAlignment="1">
      <alignment horizontal="center" vertical="center" textRotation="90" wrapText="1"/>
    </xf>
    <xf numFmtId="3" fontId="13" fillId="2" borderId="43" xfId="5" applyFont="1" applyFill="1" applyBorder="1" applyAlignment="1">
      <alignment horizontal="center" vertical="center" textRotation="90" wrapText="1"/>
    </xf>
    <xf numFmtId="3" fontId="13" fillId="2" borderId="48" xfId="5" applyFont="1" applyFill="1" applyBorder="1" applyAlignment="1">
      <alignment horizontal="center" vertical="center" textRotation="90" wrapText="1"/>
    </xf>
    <xf numFmtId="3" fontId="13" fillId="2" borderId="8" xfId="5" applyFont="1" applyFill="1" applyBorder="1" applyAlignment="1">
      <alignment horizontal="center" vertical="center" textRotation="90" wrapText="1"/>
    </xf>
    <xf numFmtId="3" fontId="13" fillId="0" borderId="36" xfId="5" applyFont="1" applyBorder="1" applyAlignment="1">
      <alignment horizontal="left" vertical="center"/>
    </xf>
    <xf numFmtId="3" fontId="13" fillId="0" borderId="37" xfId="5" applyFont="1" applyBorder="1" applyAlignment="1">
      <alignment horizontal="left" vertical="center"/>
    </xf>
    <xf numFmtId="3" fontId="13" fillId="0" borderId="39" xfId="5" applyFont="1" applyBorder="1" applyAlignment="1">
      <alignment horizontal="left" vertical="center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2" borderId="84" xfId="5" applyFont="1" applyFill="1" applyBorder="1" applyAlignment="1">
      <alignment horizontal="center" vertical="center" wrapText="1"/>
    </xf>
    <xf numFmtId="3" fontId="13" fillId="0" borderId="56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0" fontId="13" fillId="2" borderId="3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3" fontId="14" fillId="0" borderId="72" xfId="5" applyFont="1" applyBorder="1" applyAlignment="1">
      <alignment horizontal="left" vertical="center" wrapText="1"/>
    </xf>
    <xf numFmtId="3" fontId="14" fillId="0" borderId="52" xfId="5" applyFont="1" applyBorder="1" applyAlignment="1">
      <alignment horizontal="left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47" xfId="8" applyFont="1" applyFill="1" applyBorder="1" applyAlignment="1">
      <alignment horizontal="center" vertical="center" wrapText="1"/>
    </xf>
    <xf numFmtId="3" fontId="13" fillId="2" borderId="2" xfId="5" applyFont="1" applyFill="1" applyBorder="1" applyAlignment="1">
      <alignment horizontal="center" vertical="center"/>
    </xf>
    <xf numFmtId="3" fontId="13" fillId="2" borderId="48" xfId="5" applyFont="1" applyFill="1" applyBorder="1" applyAlignment="1">
      <alignment horizontal="center" vertical="center"/>
    </xf>
    <xf numFmtId="3" fontId="13" fillId="2" borderId="146" xfId="5" applyFont="1" applyFill="1" applyBorder="1" applyAlignment="1">
      <alignment horizontal="center" vertical="center" wrapText="1"/>
    </xf>
    <xf numFmtId="3" fontId="13" fillId="2" borderId="130" xfId="5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3" fontId="13" fillId="0" borderId="151" xfId="5" applyFont="1" applyBorder="1" applyAlignment="1">
      <alignment vertical="center" wrapText="1"/>
    </xf>
    <xf numFmtId="3" fontId="13" fillId="0" borderId="152" xfId="5" applyFont="1" applyBorder="1" applyAlignment="1">
      <alignment vertical="center" wrapText="1"/>
    </xf>
    <xf numFmtId="0" fontId="13" fillId="0" borderId="33" xfId="8" applyFont="1" applyBorder="1" applyAlignment="1">
      <alignment horizontal="left" vertical="center" wrapText="1"/>
    </xf>
    <xf numFmtId="0" fontId="13" fillId="0" borderId="118" xfId="8" applyFont="1" applyBorder="1" applyAlignment="1">
      <alignment horizontal="left" vertical="center" wrapText="1"/>
    </xf>
    <xf numFmtId="0" fontId="13" fillId="0" borderId="106" xfId="8" applyFont="1" applyBorder="1" applyAlignment="1">
      <alignment horizontal="left" vertical="center" wrapText="1"/>
    </xf>
    <xf numFmtId="0" fontId="13" fillId="0" borderId="105" xfId="8" applyFont="1" applyBorder="1" applyAlignment="1">
      <alignment horizontal="left" vertical="center" wrapText="1"/>
    </xf>
    <xf numFmtId="3" fontId="10" fillId="0" borderId="0" xfId="22" applyFont="1" applyAlignment="1">
      <alignment horizontal="left" vertical="center"/>
    </xf>
    <xf numFmtId="0" fontId="13" fillId="0" borderId="56" xfId="21" applyFont="1" applyBorder="1" applyAlignment="1">
      <alignment horizontal="left" vertical="center"/>
    </xf>
    <xf numFmtId="0" fontId="13" fillId="0" borderId="4" xfId="21" applyFont="1" applyBorder="1" applyAlignment="1">
      <alignment horizontal="left" vertical="center"/>
    </xf>
    <xf numFmtId="0" fontId="13" fillId="0" borderId="6" xfId="21" applyFont="1" applyBorder="1" applyAlignment="1">
      <alignment horizontal="left" vertical="center"/>
    </xf>
    <xf numFmtId="0" fontId="13" fillId="0" borderId="30" xfId="21" applyFont="1" applyBorder="1" applyAlignment="1">
      <alignment horizontal="left" vertical="center" wrapText="1"/>
    </xf>
    <xf numFmtId="0" fontId="13" fillId="0" borderId="32" xfId="21" applyFont="1" applyBorder="1" applyAlignment="1">
      <alignment horizontal="left" vertical="center" wrapText="1"/>
    </xf>
    <xf numFmtId="0" fontId="13" fillId="0" borderId="17" xfId="21" applyFont="1" applyBorder="1" applyAlignment="1">
      <alignment horizontal="left" vertical="center"/>
    </xf>
    <xf numFmtId="0" fontId="13" fillId="0" borderId="18" xfId="21" applyFont="1" applyBorder="1" applyAlignment="1">
      <alignment horizontal="left" vertical="center"/>
    </xf>
    <xf numFmtId="0" fontId="13" fillId="0" borderId="41" xfId="21" applyFont="1" applyBorder="1" applyAlignment="1">
      <alignment horizontal="left" vertical="center"/>
    </xf>
    <xf numFmtId="0" fontId="13" fillId="0" borderId="29" xfId="21" applyFont="1" applyBorder="1" applyAlignment="1">
      <alignment horizontal="left" vertical="center"/>
    </xf>
    <xf numFmtId="0" fontId="13" fillId="0" borderId="0" xfId="21" applyFont="1" applyAlignment="1">
      <alignment horizontal="left" vertical="center"/>
    </xf>
    <xf numFmtId="0" fontId="13" fillId="0" borderId="51" xfId="21" applyFont="1" applyBorder="1" applyAlignment="1">
      <alignment horizontal="left" vertical="center"/>
    </xf>
    <xf numFmtId="0" fontId="13" fillId="0" borderId="13" xfId="21" applyFont="1" applyBorder="1" applyAlignment="1">
      <alignment vertical="center" wrapText="1"/>
    </xf>
    <xf numFmtId="0" fontId="13" fillId="0" borderId="15" xfId="21" applyFont="1" applyBorder="1" applyAlignment="1">
      <alignment vertical="center" wrapText="1"/>
    </xf>
    <xf numFmtId="0" fontId="13" fillId="0" borderId="119" xfId="21" applyFont="1" applyBorder="1" applyAlignment="1">
      <alignment vertical="center" wrapText="1"/>
    </xf>
    <xf numFmtId="0" fontId="13" fillId="0" borderId="80" xfId="21" applyFont="1" applyBorder="1" applyAlignment="1">
      <alignment vertical="center" wrapText="1"/>
    </xf>
    <xf numFmtId="0" fontId="38" fillId="0" borderId="0" xfId="21" applyFont="1" applyAlignment="1">
      <alignment horizontal="center" vertical="center" wrapText="1"/>
    </xf>
    <xf numFmtId="0" fontId="13" fillId="4" borderId="141" xfId="21" applyFont="1" applyFill="1" applyBorder="1" applyAlignment="1">
      <alignment horizontal="center" vertical="center" wrapText="1"/>
    </xf>
    <xf numFmtId="0" fontId="13" fillId="4" borderId="27" xfId="21" applyFont="1" applyFill="1" applyBorder="1" applyAlignment="1">
      <alignment horizontal="center" vertical="center" wrapText="1"/>
    </xf>
    <xf numFmtId="0" fontId="13" fillId="4" borderId="22" xfId="21" applyFont="1" applyFill="1" applyBorder="1" applyAlignment="1">
      <alignment horizontal="center" vertical="center" wrapText="1"/>
    </xf>
    <xf numFmtId="0" fontId="13" fillId="4" borderId="23" xfId="21" applyFont="1" applyFill="1" applyBorder="1" applyAlignment="1">
      <alignment horizontal="center" vertical="center" wrapText="1"/>
    </xf>
    <xf numFmtId="3" fontId="13" fillId="4" borderId="27" xfId="21" applyNumberFormat="1" applyFont="1" applyFill="1" applyBorder="1" applyAlignment="1">
      <alignment horizontal="center" vertical="center" wrapText="1"/>
    </xf>
    <xf numFmtId="3" fontId="13" fillId="4" borderId="23" xfId="21" applyNumberFormat="1" applyFont="1" applyFill="1" applyBorder="1" applyAlignment="1">
      <alignment horizontal="center" vertical="center" wrapText="1"/>
    </xf>
    <xf numFmtId="0" fontId="13" fillId="4" borderId="2" xfId="21" applyFont="1" applyFill="1" applyBorder="1" applyAlignment="1">
      <alignment horizontal="center" vertical="center" wrapText="1"/>
    </xf>
    <xf numFmtId="0" fontId="13" fillId="4" borderId="52" xfId="21" applyFont="1" applyFill="1" applyBorder="1" applyAlignment="1">
      <alignment horizontal="center" vertical="center" wrapText="1"/>
    </xf>
    <xf numFmtId="0" fontId="13" fillId="4" borderId="3" xfId="21" applyFont="1" applyFill="1" applyBorder="1" applyAlignment="1">
      <alignment horizontal="center" vertical="center" wrapText="1"/>
    </xf>
    <xf numFmtId="0" fontId="13" fillId="4" borderId="5" xfId="21" applyFont="1" applyFill="1" applyBorder="1" applyAlignment="1">
      <alignment horizontal="center" vertical="center" wrapText="1"/>
    </xf>
    <xf numFmtId="0" fontId="13" fillId="4" borderId="2" xfId="21" applyFont="1" applyFill="1" applyBorder="1" applyAlignment="1">
      <alignment horizontal="center" vertical="center"/>
    </xf>
    <xf numFmtId="0" fontId="13" fillId="4" borderId="52" xfId="21" applyFont="1" applyFill="1" applyBorder="1" applyAlignment="1">
      <alignment horizontal="center" vertical="center"/>
    </xf>
    <xf numFmtId="0" fontId="13" fillId="4" borderId="176" xfId="21" applyFont="1" applyFill="1" applyBorder="1" applyAlignment="1">
      <alignment horizontal="center" vertical="center" wrapText="1"/>
    </xf>
    <xf numFmtId="0" fontId="13" fillId="4" borderId="55" xfId="21" applyFont="1" applyFill="1" applyBorder="1" applyAlignment="1">
      <alignment horizontal="center" vertical="center" wrapText="1"/>
    </xf>
    <xf numFmtId="3" fontId="54" fillId="4" borderId="1" xfId="4" applyFont="1" applyFill="1" applyBorder="1" applyAlignment="1">
      <alignment horizontal="center" vertical="center" wrapText="1"/>
    </xf>
    <xf numFmtId="3" fontId="54" fillId="4" borderId="47" xfId="4" applyFont="1" applyFill="1" applyBorder="1" applyAlignment="1">
      <alignment horizontal="center" vertical="center" wrapText="1"/>
    </xf>
    <xf numFmtId="3" fontId="54" fillId="4" borderId="72" xfId="4" applyFont="1" applyFill="1" applyBorder="1" applyAlignment="1">
      <alignment horizontal="center" vertical="center" wrapText="1"/>
    </xf>
    <xf numFmtId="3" fontId="26" fillId="4" borderId="4" xfId="4" applyFont="1" applyFill="1" applyBorder="1" applyAlignment="1">
      <alignment horizontal="center" vertical="center"/>
    </xf>
    <xf numFmtId="3" fontId="26" fillId="4" borderId="5" xfId="4" applyFont="1" applyFill="1" applyBorder="1" applyAlignment="1">
      <alignment horizontal="center" vertical="center"/>
    </xf>
    <xf numFmtId="3" fontId="26" fillId="4" borderId="3" xfId="4" applyFont="1" applyFill="1" applyBorder="1" applyAlignment="1">
      <alignment horizontal="center" vertical="center"/>
    </xf>
    <xf numFmtId="3" fontId="54" fillId="4" borderId="50" xfId="4" applyFont="1" applyFill="1" applyBorder="1" applyAlignment="1">
      <alignment horizontal="center" vertical="center" wrapText="1"/>
    </xf>
    <xf numFmtId="3" fontId="54" fillId="4" borderId="53" xfId="4" applyFont="1" applyFill="1" applyBorder="1" applyAlignment="1">
      <alignment horizontal="center" vertical="center" wrapText="1"/>
    </xf>
    <xf numFmtId="3" fontId="54" fillId="4" borderId="8" xfId="4" applyFont="1" applyFill="1" applyBorder="1" applyAlignment="1">
      <alignment horizontal="center" vertical="center" wrapText="1"/>
    </xf>
    <xf numFmtId="3" fontId="54" fillId="4" borderId="9" xfId="4" applyFont="1" applyFill="1" applyBorder="1" applyAlignment="1">
      <alignment horizontal="center" vertical="center" wrapText="1"/>
    </xf>
    <xf numFmtId="3" fontId="54" fillId="4" borderId="23" xfId="4" applyFont="1" applyFill="1" applyBorder="1" applyAlignment="1">
      <alignment horizontal="center" vertical="center" wrapText="1"/>
    </xf>
    <xf numFmtId="3" fontId="54" fillId="4" borderId="48" xfId="4" applyFont="1" applyFill="1" applyBorder="1" applyAlignment="1">
      <alignment horizontal="center" vertical="center" wrapText="1"/>
    </xf>
    <xf numFmtId="3" fontId="54" fillId="4" borderId="52" xfId="4" applyFont="1" applyFill="1" applyBorder="1" applyAlignment="1">
      <alignment horizontal="center" vertical="center" wrapText="1"/>
    </xf>
    <xf numFmtId="3" fontId="26" fillId="4" borderId="168" xfId="4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8" xfId="5" applyFont="1" applyFill="1" applyBorder="1" applyAlignment="1">
      <alignment horizontal="center" vertical="center" wrapText="1"/>
    </xf>
    <xf numFmtId="3" fontId="13" fillId="12" borderId="47" xfId="5" applyFont="1" applyFill="1" applyBorder="1" applyAlignment="1">
      <alignment horizontal="center" vertical="center" wrapText="1"/>
    </xf>
    <xf numFmtId="3" fontId="13" fillId="2" borderId="128" xfId="5" applyFont="1" applyFill="1" applyBorder="1" applyAlignment="1">
      <alignment horizontal="center" vertical="center" wrapText="1"/>
    </xf>
    <xf numFmtId="3" fontId="13" fillId="2" borderId="137" xfId="5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 wrapText="1"/>
    </xf>
    <xf numFmtId="3" fontId="13" fillId="2" borderId="43" xfId="5" applyFont="1" applyFill="1" applyBorder="1" applyAlignment="1">
      <alignment horizontal="center" vertical="center" wrapText="1"/>
    </xf>
    <xf numFmtId="3" fontId="13" fillId="2" borderId="52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10" xfId="5" applyFont="1" applyFill="1" applyBorder="1" applyAlignment="1">
      <alignment horizontal="center" vertical="center" wrapText="1"/>
    </xf>
    <xf numFmtId="3" fontId="13" fillId="2" borderId="123" xfId="5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/>
    </xf>
    <xf numFmtId="3" fontId="13" fillId="2" borderId="6" xfId="5" applyFont="1" applyFill="1" applyBorder="1" applyAlignment="1">
      <alignment horizontal="center" vertical="center"/>
    </xf>
    <xf numFmtId="3" fontId="13" fillId="2" borderId="8" xfId="5" applyFont="1" applyFill="1" applyBorder="1" applyAlignment="1">
      <alignment horizontal="center" vertical="center" wrapText="1"/>
    </xf>
    <xf numFmtId="3" fontId="13" fillId="0" borderId="119" xfId="5" applyFont="1" applyBorder="1" applyAlignment="1">
      <alignment horizontal="left" vertical="center" wrapText="1"/>
    </xf>
    <xf numFmtId="3" fontId="13" fillId="0" borderId="120" xfId="5" applyFont="1" applyBorder="1" applyAlignment="1">
      <alignment horizontal="left" vertical="center" wrapText="1"/>
    </xf>
    <xf numFmtId="3" fontId="13" fillId="2" borderId="1" xfId="5" applyFont="1" applyFill="1" applyBorder="1" applyAlignment="1">
      <alignment horizontal="center" vertical="center"/>
    </xf>
    <xf numFmtId="3" fontId="13" fillId="2" borderId="47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46" xfId="5" applyFont="1" applyFill="1" applyBorder="1" applyAlignment="1">
      <alignment horizontal="center" vertical="center"/>
    </xf>
    <xf numFmtId="3" fontId="13" fillId="2" borderId="128" xfId="5" applyFont="1" applyFill="1" applyBorder="1" applyAlignment="1">
      <alignment horizontal="center" vertical="center"/>
    </xf>
    <xf numFmtId="3" fontId="13" fillId="2" borderId="130" xfId="5" applyFont="1" applyFill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/>
    </xf>
    <xf numFmtId="3" fontId="13" fillId="2" borderId="5" xfId="5" applyFont="1" applyFill="1" applyBorder="1" applyAlignment="1">
      <alignment horizontal="center" vertical="center"/>
    </xf>
    <xf numFmtId="3" fontId="13" fillId="2" borderId="45" xfId="5" applyFont="1" applyFill="1" applyBorder="1" applyAlignment="1">
      <alignment horizontal="center" vertical="center" wrapText="1"/>
    </xf>
    <xf numFmtId="3" fontId="13" fillId="2" borderId="14" xfId="5" applyFont="1" applyFill="1" applyBorder="1" applyAlignment="1">
      <alignment horizontal="center" vertical="center" wrapText="1"/>
    </xf>
    <xf numFmtId="3" fontId="13" fillId="2" borderId="96" xfId="5" applyFont="1" applyFill="1" applyBorder="1" applyAlignment="1">
      <alignment horizontal="center" vertical="center" wrapText="1"/>
    </xf>
    <xf numFmtId="3" fontId="13" fillId="2" borderId="77" xfId="5" applyFont="1" applyFill="1" applyBorder="1" applyAlignment="1">
      <alignment horizontal="center" vertical="center" wrapText="1"/>
    </xf>
    <xf numFmtId="0" fontId="13" fillId="2" borderId="167" xfId="3" applyFont="1" applyFill="1" applyBorder="1" applyAlignment="1">
      <alignment horizontal="center" vertical="center" wrapText="1"/>
    </xf>
    <xf numFmtId="0" fontId="23" fillId="4" borderId="38" xfId="10" applyFont="1" applyFill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113" xfId="3" applyFont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13" fillId="2" borderId="1" xfId="14" applyFont="1" applyFill="1" applyBorder="1" applyAlignment="1">
      <alignment horizontal="center" vertical="center" wrapText="1"/>
    </xf>
    <xf numFmtId="0" fontId="13" fillId="2" borderId="72" xfId="14" applyFont="1" applyFill="1" applyBorder="1" applyAlignment="1">
      <alignment horizontal="center" vertical="center" wrapText="1"/>
    </xf>
    <xf numFmtId="0" fontId="13" fillId="2" borderId="38" xfId="3" applyFont="1" applyFill="1" applyBorder="1" applyAlignment="1">
      <alignment horizontal="center" vertical="center" wrapText="1"/>
    </xf>
    <xf numFmtId="0" fontId="13" fillId="2" borderId="37" xfId="3" applyFont="1" applyFill="1" applyBorder="1" applyAlignment="1">
      <alignment horizontal="center" vertical="center" wrapText="1"/>
    </xf>
    <xf numFmtId="0" fontId="13" fillId="2" borderId="113" xfId="3" applyFont="1" applyFill="1" applyBorder="1" applyAlignment="1">
      <alignment horizontal="center" vertical="center" wrapText="1"/>
    </xf>
    <xf numFmtId="0" fontId="13" fillId="2" borderId="133" xfId="7" applyFont="1" applyFill="1" applyBorder="1" applyAlignment="1">
      <alignment horizontal="center" vertical="center" wrapText="1"/>
    </xf>
    <xf numFmtId="0" fontId="13" fillId="2" borderId="53" xfId="7" applyFont="1" applyFill="1" applyBorder="1" applyAlignment="1">
      <alignment horizontal="center" vertical="center" wrapText="1"/>
    </xf>
    <xf numFmtId="0" fontId="13" fillId="0" borderId="59" xfId="1" applyFont="1" applyBorder="1" applyAlignment="1">
      <alignment horizontal="left"/>
    </xf>
    <xf numFmtId="0" fontId="13" fillId="0" borderId="61" xfId="1" applyFont="1" applyBorder="1" applyAlignment="1">
      <alignment horizontal="left"/>
    </xf>
    <xf numFmtId="0" fontId="13" fillId="0" borderId="102" xfId="1" applyFont="1" applyBorder="1" applyAlignment="1">
      <alignment horizontal="left"/>
    </xf>
    <xf numFmtId="0" fontId="14" fillId="0" borderId="49" xfId="23" applyFont="1" applyBorder="1"/>
    <xf numFmtId="0" fontId="14" fillId="0" borderId="0" xfId="23" applyFont="1"/>
    <xf numFmtId="0" fontId="14" fillId="0" borderId="127" xfId="23" applyFont="1" applyBorder="1"/>
    <xf numFmtId="0" fontId="13" fillId="0" borderId="45" xfId="23" applyFont="1" applyBorder="1" applyAlignment="1">
      <alignment wrapText="1"/>
    </xf>
    <xf numFmtId="0" fontId="14" fillId="0" borderId="14" xfId="23" applyFont="1" applyBorder="1" applyAlignment="1">
      <alignment wrapText="1"/>
    </xf>
    <xf numFmtId="0" fontId="14" fillId="0" borderId="117" xfId="23" applyFont="1" applyBorder="1" applyAlignment="1">
      <alignment wrapText="1"/>
    </xf>
    <xf numFmtId="0" fontId="13" fillId="0" borderId="16" xfId="23" applyFont="1" applyBorder="1" applyAlignment="1">
      <alignment wrapText="1"/>
    </xf>
    <xf numFmtId="0" fontId="14" fillId="0" borderId="20" xfId="23" applyFont="1" applyBorder="1" applyAlignment="1">
      <alignment wrapText="1"/>
    </xf>
    <xf numFmtId="0" fontId="14" fillId="0" borderId="89" xfId="23" applyFont="1" applyBorder="1" applyAlignment="1">
      <alignment wrapText="1"/>
    </xf>
    <xf numFmtId="0" fontId="13" fillId="0" borderId="45" xfId="1" applyFont="1" applyBorder="1" applyAlignment="1">
      <alignment horizontal="left"/>
    </xf>
    <xf numFmtId="0" fontId="13" fillId="0" borderId="14" xfId="1" applyFont="1" applyBorder="1" applyAlignment="1">
      <alignment horizontal="left"/>
    </xf>
    <xf numFmtId="0" fontId="13" fillId="0" borderId="117" xfId="1" applyFont="1" applyBorder="1" applyAlignment="1">
      <alignment horizontal="left"/>
    </xf>
    <xf numFmtId="0" fontId="14" fillId="0" borderId="49" xfId="1" applyFont="1" applyBorder="1" applyAlignment="1">
      <alignment horizontal="left"/>
    </xf>
    <xf numFmtId="0" fontId="14" fillId="0" borderId="0" xfId="1" applyFont="1" applyAlignment="1">
      <alignment horizontal="left"/>
    </xf>
    <xf numFmtId="0" fontId="14" fillId="0" borderId="127" xfId="1" applyFont="1" applyBorder="1" applyAlignment="1">
      <alignment horizontal="left"/>
    </xf>
    <xf numFmtId="0" fontId="13" fillId="0" borderId="49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13" fillId="0" borderId="127" xfId="1" applyFont="1" applyBorder="1" applyAlignment="1">
      <alignment horizontal="left"/>
    </xf>
    <xf numFmtId="0" fontId="14" fillId="0" borderId="49" xfId="23" applyFont="1" applyBorder="1" applyAlignment="1">
      <alignment wrapText="1"/>
    </xf>
    <xf numFmtId="0" fontId="14" fillId="0" borderId="0" xfId="23" applyFont="1" applyAlignment="1">
      <alignment wrapText="1"/>
    </xf>
    <xf numFmtId="0" fontId="13" fillId="0" borderId="16" xfId="23" applyFont="1" applyBorder="1" applyAlignment="1">
      <alignment vertical="center" wrapText="1"/>
    </xf>
    <xf numFmtId="0" fontId="14" fillId="0" borderId="40" xfId="23" applyFont="1" applyBorder="1"/>
    <xf numFmtId="0" fontId="14" fillId="0" borderId="18" xfId="23" applyFont="1" applyBorder="1"/>
    <xf numFmtId="0" fontId="14" fillId="0" borderId="101" xfId="23" applyFont="1" applyBorder="1"/>
    <xf numFmtId="0" fontId="13" fillId="0" borderId="49" xfId="23" applyFont="1" applyBorder="1" applyAlignment="1">
      <alignment horizontal="left" vertical="center" wrapText="1"/>
    </xf>
    <xf numFmtId="0" fontId="14" fillId="0" borderId="0" xfId="23" applyFont="1" applyAlignment="1">
      <alignment horizontal="left" vertical="center" wrapText="1"/>
    </xf>
    <xf numFmtId="0" fontId="14" fillId="0" borderId="127" xfId="23" applyFont="1" applyBorder="1" applyAlignment="1">
      <alignment horizontal="left" vertical="center" wrapText="1"/>
    </xf>
    <xf numFmtId="0" fontId="5" fillId="2" borderId="157" xfId="23" applyFont="1" applyFill="1" applyBorder="1" applyAlignment="1">
      <alignment horizontal="center" vertical="center" wrapText="1"/>
    </xf>
    <xf numFmtId="0" fontId="5" fillId="2" borderId="171" xfId="23" applyFont="1" applyFill="1" applyBorder="1" applyAlignment="1">
      <alignment horizontal="center" vertical="center" wrapText="1"/>
    </xf>
    <xf numFmtId="0" fontId="5" fillId="2" borderId="172" xfId="23" applyFont="1" applyFill="1" applyBorder="1" applyAlignment="1">
      <alignment horizontal="center" vertical="center" wrapText="1"/>
    </xf>
    <xf numFmtId="0" fontId="5" fillId="2" borderId="164" xfId="23" applyFont="1" applyFill="1" applyBorder="1" applyAlignment="1">
      <alignment horizontal="center" vertical="center" wrapText="1"/>
    </xf>
    <xf numFmtId="0" fontId="5" fillId="2" borderId="0" xfId="23" applyFont="1" applyFill="1" applyAlignment="1">
      <alignment horizontal="center" vertical="center" wrapText="1"/>
    </xf>
    <xf numFmtId="0" fontId="5" fillId="2" borderId="127" xfId="23" applyFont="1" applyFill="1" applyBorder="1" applyAlignment="1">
      <alignment horizontal="center" vertical="center" wrapText="1"/>
    </xf>
    <xf numFmtId="0" fontId="5" fillId="2" borderId="124" xfId="23" applyFont="1" applyFill="1" applyBorder="1" applyAlignment="1">
      <alignment horizontal="center" vertical="center" wrapText="1"/>
    </xf>
    <xf numFmtId="0" fontId="5" fillId="2" borderId="61" xfId="23" applyFont="1" applyFill="1" applyBorder="1" applyAlignment="1">
      <alignment horizontal="center" vertical="center" wrapText="1"/>
    </xf>
    <xf numFmtId="0" fontId="5" fillId="2" borderId="102" xfId="23" applyFont="1" applyFill="1" applyBorder="1" applyAlignment="1">
      <alignment horizontal="center" vertical="center" wrapText="1"/>
    </xf>
    <xf numFmtId="3" fontId="5" fillId="2" borderId="148" xfId="24" applyFont="1" applyFill="1" applyBorder="1" applyAlignment="1">
      <alignment horizontal="center" vertical="center"/>
    </xf>
    <xf numFmtId="3" fontId="5" fillId="2" borderId="37" xfId="24" applyFont="1" applyFill="1" applyBorder="1" applyAlignment="1">
      <alignment horizontal="center" vertical="center"/>
    </xf>
    <xf numFmtId="3" fontId="5" fillId="2" borderId="113" xfId="24" applyFont="1" applyFill="1" applyBorder="1" applyAlignment="1">
      <alignment horizontal="center" vertical="center"/>
    </xf>
    <xf numFmtId="3" fontId="5" fillId="2" borderId="143" xfId="24" applyFont="1" applyFill="1" applyBorder="1" applyAlignment="1">
      <alignment horizontal="center" vertical="center"/>
    </xf>
    <xf numFmtId="3" fontId="5" fillId="2" borderId="173" xfId="24" applyFont="1" applyFill="1" applyBorder="1" applyAlignment="1">
      <alignment horizontal="center" vertical="center" wrapText="1"/>
    </xf>
    <xf numFmtId="3" fontId="5" fillId="2" borderId="20" xfId="24" applyFont="1" applyFill="1" applyBorder="1" applyAlignment="1">
      <alignment horizontal="center" vertical="center" wrapText="1"/>
    </xf>
    <xf numFmtId="3" fontId="5" fillId="2" borderId="10" xfId="24" applyFont="1" applyFill="1" applyBorder="1" applyAlignment="1">
      <alignment horizontal="center" vertical="center" wrapText="1"/>
    </xf>
    <xf numFmtId="3" fontId="5" fillId="2" borderId="43" xfId="24" applyFont="1" applyFill="1" applyBorder="1" applyAlignment="1">
      <alignment horizontal="center" vertical="center" wrapText="1"/>
    </xf>
    <xf numFmtId="3" fontId="5" fillId="2" borderId="8" xfId="24" applyFont="1" applyFill="1" applyBorder="1" applyAlignment="1">
      <alignment horizontal="center" vertical="center" wrapText="1"/>
    </xf>
    <xf numFmtId="3" fontId="5" fillId="2" borderId="126" xfId="24" applyFont="1" applyFill="1" applyBorder="1" applyAlignment="1">
      <alignment horizontal="center" vertical="center" wrapText="1"/>
    </xf>
    <xf numFmtId="3" fontId="5" fillId="2" borderId="130" xfId="24" applyFont="1" applyFill="1" applyBorder="1" applyAlignment="1">
      <alignment horizontal="center" vertical="center" wrapText="1"/>
    </xf>
    <xf numFmtId="0" fontId="13" fillId="0" borderId="38" xfId="23" applyFont="1" applyBorder="1" applyAlignment="1">
      <alignment vertical="center" wrapText="1"/>
    </xf>
    <xf numFmtId="0" fontId="14" fillId="0" borderId="37" xfId="23" applyFont="1" applyBorder="1" applyAlignment="1">
      <alignment wrapText="1"/>
    </xf>
    <xf numFmtId="0" fontId="14" fillId="0" borderId="143" xfId="23" applyFont="1" applyBorder="1" applyAlignment="1">
      <alignment wrapText="1"/>
    </xf>
    <xf numFmtId="0" fontId="14" fillId="0" borderId="117" xfId="23" applyFont="1" applyBorder="1"/>
    <xf numFmtId="0" fontId="13" fillId="0" borderId="49" xfId="23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27" xfId="0" applyFont="1" applyBorder="1" applyAlignment="1">
      <alignment vertical="center" wrapText="1"/>
    </xf>
    <xf numFmtId="0" fontId="13" fillId="2" borderId="150" xfId="1" applyFont="1" applyFill="1" applyBorder="1" applyAlignment="1">
      <alignment horizontal="center" vertical="center"/>
    </xf>
    <xf numFmtId="0" fontId="14" fillId="2" borderId="174" xfId="1" applyFont="1" applyFill="1" applyBorder="1" applyAlignment="1">
      <alignment horizontal="center" vertical="center"/>
    </xf>
    <xf numFmtId="0" fontId="13" fillId="2" borderId="174" xfId="1" applyFont="1" applyFill="1" applyBorder="1" applyAlignment="1">
      <alignment horizontal="center" vertical="center"/>
    </xf>
    <xf numFmtId="0" fontId="14" fillId="0" borderId="45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46" xfId="1" applyFont="1" applyBorder="1" applyAlignment="1">
      <alignment horizontal="center"/>
    </xf>
    <xf numFmtId="0" fontId="14" fillId="0" borderId="49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51" xfId="1" applyFont="1" applyBorder="1" applyAlignment="1">
      <alignment horizontal="center"/>
    </xf>
    <xf numFmtId="0" fontId="14" fillId="0" borderId="40" xfId="1" applyFont="1" applyBorder="1" applyAlignment="1">
      <alignment horizontal="center"/>
    </xf>
    <xf numFmtId="0" fontId="14" fillId="0" borderId="18" xfId="1" applyFont="1" applyBorder="1" applyAlignment="1">
      <alignment horizontal="center"/>
    </xf>
    <xf numFmtId="0" fontId="14" fillId="0" borderId="41" xfId="1" applyFont="1" applyBorder="1" applyAlignment="1">
      <alignment horizontal="center"/>
    </xf>
    <xf numFmtId="3" fontId="13" fillId="2" borderId="168" xfId="1" applyNumberFormat="1" applyFont="1" applyFill="1" applyBorder="1" applyAlignment="1">
      <alignment horizontal="center" vertical="center" wrapText="1"/>
    </xf>
    <xf numFmtId="3" fontId="13" fillId="2" borderId="98" xfId="1" applyNumberFormat="1" applyFont="1" applyFill="1" applyBorder="1" applyAlignment="1">
      <alignment horizontal="center" vertical="center" wrapText="1"/>
    </xf>
    <xf numFmtId="3" fontId="13" fillId="2" borderId="77" xfId="1" applyNumberFormat="1" applyFont="1" applyFill="1" applyBorder="1" applyAlignment="1">
      <alignment horizontal="center" vertical="center" wrapText="1"/>
    </xf>
    <xf numFmtId="0" fontId="13" fillId="2" borderId="141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3" fontId="13" fillId="2" borderId="27" xfId="1" applyNumberFormat="1" applyFont="1" applyFill="1" applyBorder="1" applyAlignment="1">
      <alignment horizontal="center" vertical="center"/>
    </xf>
    <xf numFmtId="3" fontId="13" fillId="2" borderId="9" xfId="1" applyNumberFormat="1" applyFont="1" applyFill="1" applyBorder="1" applyAlignment="1">
      <alignment horizontal="center" vertical="center"/>
    </xf>
    <xf numFmtId="3" fontId="13" fillId="2" borderId="2" xfId="1" applyNumberFormat="1" applyFont="1" applyFill="1" applyBorder="1" applyAlignment="1">
      <alignment horizontal="center" vertical="center" wrapText="1"/>
    </xf>
    <xf numFmtId="3" fontId="13" fillId="2" borderId="48" xfId="1" applyNumberFormat="1" applyFont="1" applyFill="1" applyBorder="1" applyAlignment="1">
      <alignment horizontal="center" vertical="center" wrapText="1"/>
    </xf>
    <xf numFmtId="3" fontId="13" fillId="2" borderId="8" xfId="1" applyNumberFormat="1" applyFont="1" applyFill="1" applyBorder="1" applyAlignment="1">
      <alignment horizontal="center" vertical="center" wrapText="1"/>
    </xf>
    <xf numFmtId="0" fontId="2" fillId="0" borderId="97" xfId="7" applyBorder="1" applyAlignment="1">
      <alignment horizontal="center" vertical="center"/>
    </xf>
    <xf numFmtId="0" fontId="2" fillId="0" borderId="125" xfId="7" applyBorder="1" applyAlignment="1">
      <alignment horizontal="center" vertical="center"/>
    </xf>
    <xf numFmtId="0" fontId="2" fillId="0" borderId="45" xfId="7" applyBorder="1"/>
    <xf numFmtId="0" fontId="2" fillId="0" borderId="49" xfId="7" applyBorder="1"/>
    <xf numFmtId="0" fontId="2" fillId="0" borderId="100" xfId="7" applyBorder="1" applyAlignment="1">
      <alignment horizontal="center" vertical="center"/>
    </xf>
    <xf numFmtId="0" fontId="2" fillId="0" borderId="125" xfId="7" applyBorder="1" applyAlignment="1">
      <alignment horizontal="center" wrapText="1"/>
    </xf>
    <xf numFmtId="0" fontId="2" fillId="0" borderId="100" xfId="7" applyBorder="1" applyAlignment="1">
      <alignment horizontal="center" wrapText="1"/>
    </xf>
    <xf numFmtId="0" fontId="2" fillId="0" borderId="125" xfId="7" applyBorder="1" applyAlignment="1">
      <alignment horizontal="center" vertical="center" textRotation="90"/>
    </xf>
    <xf numFmtId="0" fontId="2" fillId="0" borderId="97" xfId="7" applyBorder="1" applyAlignment="1">
      <alignment horizontal="center" vertical="center" textRotation="90"/>
    </xf>
    <xf numFmtId="0" fontId="2" fillId="0" borderId="131" xfId="7" applyBorder="1" applyAlignment="1">
      <alignment horizontal="center" vertical="center" textRotation="90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0" xfId="7" applyAlignment="1">
      <alignment horizontal="center"/>
    </xf>
    <xf numFmtId="0" fontId="2" fillId="0" borderId="50" xfId="7" applyBorder="1" applyAlignment="1">
      <alignment horizontal="center"/>
    </xf>
    <xf numFmtId="0" fontId="2" fillId="0" borderId="59" xfId="7" applyBorder="1" applyAlignment="1">
      <alignment horizontal="center"/>
    </xf>
    <xf numFmtId="0" fontId="2" fillId="0" borderId="61" xfId="7" applyBorder="1" applyAlignment="1">
      <alignment horizontal="center"/>
    </xf>
    <xf numFmtId="0" fontId="2" fillId="0" borderId="60" xfId="7" applyBorder="1" applyAlignment="1">
      <alignment horizontal="center"/>
    </xf>
    <xf numFmtId="0" fontId="5" fillId="4" borderId="157" xfId="7" applyFont="1" applyFill="1" applyBorder="1" applyAlignment="1">
      <alignment horizontal="center" vertical="center"/>
    </xf>
    <xf numFmtId="0" fontId="5" fillId="4" borderId="124" xfId="7" applyFont="1" applyFill="1" applyBorder="1" applyAlignment="1">
      <alignment horizontal="center" vertical="center"/>
    </xf>
    <xf numFmtId="0" fontId="16" fillId="4" borderId="148" xfId="7" applyFont="1" applyFill="1" applyBorder="1" applyAlignment="1">
      <alignment horizontal="center" wrapText="1"/>
    </xf>
    <xf numFmtId="0" fontId="8" fillId="4" borderId="37" xfId="7" applyFont="1" applyFill="1" applyBorder="1" applyAlignment="1">
      <alignment horizontal="center"/>
    </xf>
    <xf numFmtId="0" fontId="8" fillId="4" borderId="143" xfId="7" applyFont="1" applyFill="1" applyBorder="1" applyAlignment="1">
      <alignment horizontal="center"/>
    </xf>
    <xf numFmtId="0" fontId="5" fillId="4" borderId="149" xfId="7" applyFont="1" applyFill="1" applyBorder="1" applyAlignment="1">
      <alignment horizontal="center" vertical="center"/>
    </xf>
    <xf numFmtId="0" fontId="2" fillId="0" borderId="43" xfId="7" applyBorder="1" applyAlignment="1">
      <alignment horizontal="center"/>
    </xf>
    <xf numFmtId="0" fontId="2" fillId="0" borderId="126" xfId="7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0" xfId="7" applyBorder="1" applyAlignment="1">
      <alignment horizontal="center"/>
    </xf>
    <xf numFmtId="0" fontId="2" fillId="0" borderId="125" xfId="7" applyBorder="1" applyAlignment="1">
      <alignment horizontal="center" vertical="center" wrapText="1"/>
    </xf>
    <xf numFmtId="0" fontId="2" fillId="0" borderId="100" xfId="7" applyBorder="1" applyAlignment="1">
      <alignment horizontal="center" vertical="center" wrapText="1"/>
    </xf>
    <xf numFmtId="0" fontId="2" fillId="0" borderId="149" xfId="7" applyBorder="1" applyAlignment="1">
      <alignment horizontal="center" vertical="center" wrapText="1"/>
    </xf>
    <xf numFmtId="0" fontId="2" fillId="0" borderId="164" xfId="7" applyBorder="1" applyAlignment="1">
      <alignment horizontal="center" vertical="center" wrapText="1"/>
    </xf>
    <xf numFmtId="0" fontId="2" fillId="0" borderId="124" xfId="7" applyBorder="1" applyAlignment="1">
      <alignment horizontal="center" vertical="center" wrapText="1"/>
    </xf>
    <xf numFmtId="0" fontId="16" fillId="4" borderId="139" xfId="7" applyFont="1" applyFill="1" applyBorder="1" applyAlignment="1">
      <alignment horizontal="center" wrapText="1"/>
    </xf>
    <xf numFmtId="0" fontId="16" fillId="4" borderId="64" xfId="7" applyFont="1" applyFill="1" applyBorder="1" applyAlignment="1">
      <alignment horizontal="center" wrapText="1"/>
    </xf>
    <xf numFmtId="0" fontId="16" fillId="4" borderId="105" xfId="7" applyFont="1" applyFill="1" applyBorder="1" applyAlignment="1">
      <alignment horizontal="center" wrapText="1"/>
    </xf>
    <xf numFmtId="3" fontId="71" fillId="0" borderId="106" xfId="0" applyNumberFormat="1" applyFont="1" applyBorder="1" applyAlignment="1">
      <alignment horizontal="center" vertical="center"/>
    </xf>
    <xf numFmtId="3" fontId="71" fillId="0" borderId="64" xfId="0" applyNumberFormat="1" applyFont="1" applyBorder="1" applyAlignment="1">
      <alignment horizontal="center" vertical="center"/>
    </xf>
    <xf numFmtId="3" fontId="71" fillId="0" borderId="108" xfId="0" applyNumberFormat="1" applyFont="1" applyBorder="1" applyAlignment="1">
      <alignment horizontal="center" vertical="center"/>
    </xf>
    <xf numFmtId="3" fontId="76" fillId="0" borderId="16" xfId="0" applyNumberFormat="1" applyFont="1" applyBorder="1" applyAlignment="1">
      <alignment horizontal="center" vertical="center"/>
    </xf>
    <xf numFmtId="3" fontId="76" fillId="0" borderId="10" xfId="0" applyNumberFormat="1" applyFont="1" applyBorder="1" applyAlignment="1">
      <alignment horizontal="center" vertical="center"/>
    </xf>
    <xf numFmtId="3" fontId="73" fillId="0" borderId="16" xfId="0" applyNumberFormat="1" applyFont="1" applyBorder="1" applyAlignment="1">
      <alignment horizontal="center" vertical="center" wrapText="1"/>
    </xf>
    <xf numFmtId="3" fontId="73" fillId="0" borderId="10" xfId="0" applyNumberFormat="1" applyFont="1" applyBorder="1" applyAlignment="1">
      <alignment horizontal="center" vertical="center" wrapText="1"/>
    </xf>
    <xf numFmtId="3" fontId="73" fillId="0" borderId="16" xfId="0" applyNumberFormat="1" applyFont="1" applyBorder="1" applyAlignment="1">
      <alignment horizontal="center" vertical="center"/>
    </xf>
    <xf numFmtId="3" fontId="73" fillId="0" borderId="10" xfId="0" applyNumberFormat="1" applyFont="1" applyBorder="1" applyAlignment="1">
      <alignment horizontal="center" vertical="center"/>
    </xf>
  </cellXfs>
  <cellStyles count="27">
    <cellStyle name="Ezres 5" xfId="18" xr:uid="{00000000-0005-0000-0000-000001000000}"/>
    <cellStyle name="ktsgv" xfId="5" xr:uid="{00000000-0005-0000-0000-000002000000}"/>
    <cellStyle name="Normál" xfId="0" builtinId="0"/>
    <cellStyle name="Normál 2" xfId="1" xr:uid="{00000000-0005-0000-0000-000004000000}"/>
    <cellStyle name="Normál 2 2 2" xfId="20" xr:uid="{00000000-0005-0000-0000-000005000000}"/>
    <cellStyle name="Normál 3" xfId="2" xr:uid="{00000000-0005-0000-0000-000006000000}"/>
    <cellStyle name="Normál 3 2" xfId="3" xr:uid="{00000000-0005-0000-0000-000007000000}"/>
    <cellStyle name="Normál 4" xfId="19" xr:uid="{00000000-0005-0000-0000-000008000000}"/>
    <cellStyle name="Normál 4 2" xfId="7" xr:uid="{00000000-0005-0000-0000-000009000000}"/>
    <cellStyle name="Normál 4 2 2" xfId="25" xr:uid="{00000000-0005-0000-0000-00000A000000}"/>
    <cellStyle name="Normál 5 2" xfId="26" xr:uid="{00000000-0005-0000-0000-00000B000000}"/>
    <cellStyle name="Normál_2006 évi költségvetés I forduló" xfId="12" xr:uid="{00000000-0005-0000-0000-00000C000000}"/>
    <cellStyle name="Normál_2010 évi költségvetés I forduló KT" xfId="22" xr:uid="{00000000-0005-0000-0000-00000D000000}"/>
    <cellStyle name="Normál_2012 évi költségvetés KT I forduló" xfId="4" xr:uid="{00000000-0005-0000-0000-00000E000000}"/>
    <cellStyle name="Normál_2012 évi normatíva intézményenként" xfId="11" xr:uid="{00000000-0005-0000-0000-00000F000000}"/>
    <cellStyle name="Normál_bevételek" xfId="8" xr:uid="{00000000-0005-0000-0000-000011000000}"/>
    <cellStyle name="Normál_Dologi kiadások 2009" xfId="10" xr:uid="{00000000-0005-0000-0000-000012000000}"/>
    <cellStyle name="Normál_Gy_PH_Mérleg_Analitika2" xfId="23" xr:uid="{00000000-0005-0000-0000-000013000000}"/>
    <cellStyle name="Normál_Költségvetés - Beszámoló MINTA" xfId="24" xr:uid="{00000000-0005-0000-0000-000014000000}"/>
    <cellStyle name="Normál_kötelezettségvállalások" xfId="21" xr:uid="{00000000-0005-0000-0000-000015000000}"/>
    <cellStyle name="Normál_Ktgvet rend mód 20111231 KT" xfId="15" xr:uid="{00000000-0005-0000-0000-000016000000}"/>
    <cellStyle name="Normál_Ktgvetrendmód-0615" xfId="16" xr:uid="{00000000-0005-0000-0000-000017000000}"/>
    <cellStyle name="Normál_Mátrafüred 2000-2003 költségvetés" xfId="14" xr:uid="{00000000-0005-0000-0000-000018000000}"/>
    <cellStyle name="Normál_mérleg" xfId="17" xr:uid="{00000000-0005-0000-0000-000019000000}"/>
    <cellStyle name="Normál_pmbev" xfId="9" xr:uid="{00000000-0005-0000-0000-00001B000000}"/>
    <cellStyle name="Normál_rendelet-módosítás 10-16" xfId="6" xr:uid="{00000000-0005-0000-0000-00001C000000}"/>
    <cellStyle name="SIMA" xfId="13" xr:uid="{00000000-0005-0000-0000-00001D000000}"/>
  </cellStyles>
  <dxfs count="0"/>
  <tableStyles count="0" defaultTableStyle="TableStyleMedium2" defaultPivotStyle="PivotStyleLight16"/>
  <colors>
    <mruColors>
      <color rgb="FFFFFFCC"/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/>
  <cols>
    <col min="1" max="1" width="18" style="239" customWidth="1"/>
    <col min="2" max="2" width="37.5703125" style="239" customWidth="1"/>
    <col min="3" max="3" width="12.5703125" style="239" customWidth="1"/>
    <col min="4" max="4" width="13.42578125" style="239" customWidth="1"/>
    <col min="5" max="5" width="10.7109375" style="239" customWidth="1"/>
    <col min="6" max="8" width="12.42578125" style="239" customWidth="1"/>
    <col min="9" max="9" width="6.7109375" style="245" customWidth="1"/>
    <col min="10" max="10" width="5.85546875" style="245" customWidth="1"/>
    <col min="11" max="11" width="10.28515625" style="238"/>
    <col min="12" max="16384" width="10.28515625" style="239"/>
  </cols>
  <sheetData>
    <row r="1" spans="1:11" ht="16.5" customHeight="1">
      <c r="A1" s="1643" t="s">
        <v>406</v>
      </c>
      <c r="B1" s="1644" t="s">
        <v>170</v>
      </c>
      <c r="C1" s="1645" t="s">
        <v>407</v>
      </c>
      <c r="D1" s="1645" t="s">
        <v>408</v>
      </c>
      <c r="E1" s="1645" t="s">
        <v>409</v>
      </c>
      <c r="F1" s="1644" t="s">
        <v>410</v>
      </c>
      <c r="G1" s="1644"/>
      <c r="H1" s="1644"/>
      <c r="I1" s="1641" t="s">
        <v>411</v>
      </c>
      <c r="J1" s="1641" t="s">
        <v>412</v>
      </c>
    </row>
    <row r="2" spans="1:11" ht="18" customHeight="1">
      <c r="A2" s="1643"/>
      <c r="B2" s="1644"/>
      <c r="C2" s="1646"/>
      <c r="D2" s="1646"/>
      <c r="E2" s="1646"/>
      <c r="F2" s="240" t="s">
        <v>413</v>
      </c>
      <c r="G2" s="240" t="s">
        <v>414</v>
      </c>
      <c r="H2" s="240" t="s">
        <v>352</v>
      </c>
      <c r="I2" s="1642"/>
      <c r="J2" s="1642"/>
    </row>
    <row r="3" spans="1:11" s="245" customFormat="1" ht="13.5" customHeight="1" thickBot="1">
      <c r="A3" s="241"/>
      <c r="B3" s="241" t="s">
        <v>415</v>
      </c>
      <c r="C3" s="241"/>
      <c r="D3" s="241"/>
      <c r="E3" s="241"/>
      <c r="F3" s="241"/>
      <c r="G3" s="242"/>
      <c r="H3" s="241"/>
      <c r="I3" s="243"/>
      <c r="J3" s="243"/>
      <c r="K3" s="244"/>
    </row>
    <row r="4" spans="1:11" s="253" customFormat="1">
      <c r="A4" s="246"/>
      <c r="B4" s="247" t="s">
        <v>416</v>
      </c>
      <c r="C4" s="248"/>
      <c r="D4" s="248"/>
      <c r="E4" s="248"/>
      <c r="F4" s="248"/>
      <c r="G4" s="248"/>
      <c r="H4" s="249">
        <f>SUM(F4:G4)</f>
        <v>0</v>
      </c>
      <c r="I4" s="250"/>
      <c r="J4" s="251"/>
      <c r="K4" s="252"/>
    </row>
    <row r="5" spans="1:11" s="253" customFormat="1">
      <c r="A5" s="255"/>
      <c r="B5" s="314"/>
      <c r="C5" s="248"/>
      <c r="D5" s="248"/>
      <c r="E5" s="248"/>
      <c r="F5" s="248"/>
      <c r="G5" s="248"/>
      <c r="H5" s="248">
        <f>SUM(F5:G5)</f>
        <v>0</v>
      </c>
      <c r="I5" s="256" t="s">
        <v>459</v>
      </c>
      <c r="J5" s="251"/>
      <c r="K5" s="252"/>
    </row>
    <row r="6" spans="1:11" s="253" customFormat="1">
      <c r="A6" s="1632"/>
      <c r="B6" s="1634"/>
      <c r="C6" s="248"/>
      <c r="D6" s="248"/>
      <c r="E6" s="248"/>
      <c r="F6" s="248"/>
      <c r="G6" s="248"/>
      <c r="H6" s="248">
        <f t="shared" ref="H6:H43" si="0">SUM(F6:G6)</f>
        <v>0</v>
      </c>
      <c r="I6" s="1639" t="s">
        <v>417</v>
      </c>
      <c r="J6" s="251"/>
      <c r="K6" s="252"/>
    </row>
    <row r="7" spans="1:11" s="253" customFormat="1">
      <c r="A7" s="1633"/>
      <c r="B7" s="1635"/>
      <c r="C7" s="248"/>
      <c r="D7" s="248"/>
      <c r="E7" s="248"/>
      <c r="F7" s="248"/>
      <c r="G7" s="248"/>
      <c r="H7" s="248">
        <f t="shared" si="0"/>
        <v>0</v>
      </c>
      <c r="I7" s="1640"/>
      <c r="J7" s="251"/>
      <c r="K7" s="252"/>
    </row>
    <row r="8" spans="1:11" s="253" customFormat="1" ht="24" customHeight="1">
      <c r="A8" s="1632"/>
      <c r="B8" s="1634"/>
      <c r="C8" s="248"/>
      <c r="D8" s="248"/>
      <c r="E8" s="248"/>
      <c r="F8" s="248"/>
      <c r="G8" s="248"/>
      <c r="H8" s="248">
        <f t="shared" si="0"/>
        <v>0</v>
      </c>
      <c r="I8" s="1639" t="s">
        <v>418</v>
      </c>
      <c r="J8" s="251"/>
      <c r="K8" s="252"/>
    </row>
    <row r="9" spans="1:11" s="253" customFormat="1" ht="20.25" customHeight="1">
      <c r="A9" s="1633"/>
      <c r="B9" s="1635"/>
      <c r="C9" s="248"/>
      <c r="D9" s="248"/>
      <c r="E9" s="248"/>
      <c r="F9" s="248"/>
      <c r="G9" s="248"/>
      <c r="H9" s="248">
        <f t="shared" si="0"/>
        <v>0</v>
      </c>
      <c r="I9" s="1640"/>
      <c r="J9" s="251"/>
      <c r="K9" s="252"/>
    </row>
    <row r="10" spans="1:11" s="253" customFormat="1" ht="20.25" customHeight="1">
      <c r="A10" s="255"/>
      <c r="B10" s="1634"/>
      <c r="C10" s="248"/>
      <c r="D10" s="248"/>
      <c r="E10" s="248"/>
      <c r="F10" s="248"/>
      <c r="G10" s="248"/>
      <c r="H10" s="248">
        <f t="shared" si="0"/>
        <v>0</v>
      </c>
      <c r="I10" s="256" t="s">
        <v>419</v>
      </c>
      <c r="J10" s="251"/>
      <c r="K10" s="252"/>
    </row>
    <row r="11" spans="1:11" s="253" customFormat="1" ht="23.25" customHeight="1">
      <c r="A11" s="255"/>
      <c r="B11" s="1635"/>
      <c r="C11" s="248"/>
      <c r="D11" s="248"/>
      <c r="E11" s="248"/>
      <c r="F11" s="248"/>
      <c r="G11" s="248"/>
      <c r="H11" s="248">
        <f t="shared" si="0"/>
        <v>0</v>
      </c>
      <c r="I11" s="257"/>
      <c r="J11" s="251"/>
      <c r="K11" s="252"/>
    </row>
    <row r="12" spans="1:11" s="253" customFormat="1">
      <c r="A12" s="1632"/>
      <c r="B12" s="1634"/>
      <c r="C12" s="248"/>
      <c r="D12" s="248"/>
      <c r="E12" s="248"/>
      <c r="F12" s="248"/>
      <c r="G12" s="248"/>
      <c r="H12" s="248">
        <f t="shared" si="0"/>
        <v>0</v>
      </c>
      <c r="I12" s="258" t="s">
        <v>420</v>
      </c>
      <c r="J12" s="251"/>
      <c r="K12" s="252"/>
    </row>
    <row r="13" spans="1:11" s="253" customFormat="1">
      <c r="A13" s="1633"/>
      <c r="B13" s="1635"/>
      <c r="C13" s="248"/>
      <c r="D13" s="248"/>
      <c r="E13" s="248"/>
      <c r="F13" s="248"/>
      <c r="G13" s="248"/>
      <c r="H13" s="248">
        <f t="shared" si="0"/>
        <v>0</v>
      </c>
      <c r="I13" s="257"/>
      <c r="J13" s="251"/>
      <c r="K13" s="252"/>
    </row>
    <row r="14" spans="1:11" s="253" customFormat="1" ht="15.75" customHeight="1">
      <c r="A14" s="1632"/>
      <c r="B14" s="1634"/>
      <c r="C14" s="248"/>
      <c r="D14" s="259"/>
      <c r="E14" s="248"/>
      <c r="F14" s="248"/>
      <c r="G14" s="248"/>
      <c r="H14" s="248">
        <f t="shared" si="0"/>
        <v>0</v>
      </c>
      <c r="I14" s="256" t="s">
        <v>421</v>
      </c>
      <c r="J14" s="251"/>
      <c r="K14" s="252"/>
    </row>
    <row r="15" spans="1:11" s="253" customFormat="1">
      <c r="A15" s="1633"/>
      <c r="B15" s="1635"/>
      <c r="C15" s="248"/>
      <c r="D15" s="248"/>
      <c r="E15" s="248"/>
      <c r="F15" s="248"/>
      <c r="G15" s="248"/>
      <c r="H15" s="248">
        <f t="shared" si="0"/>
        <v>0</v>
      </c>
      <c r="I15" s="257"/>
      <c r="J15" s="251"/>
      <c r="K15" s="252"/>
    </row>
    <row r="16" spans="1:11" s="253" customFormat="1" ht="15.75" customHeight="1">
      <c r="A16" s="1632"/>
      <c r="B16" s="1634"/>
      <c r="C16" s="248"/>
      <c r="D16" s="259"/>
      <c r="E16" s="248"/>
      <c r="F16" s="248"/>
      <c r="G16" s="248"/>
      <c r="H16" s="248">
        <f t="shared" si="0"/>
        <v>0</v>
      </c>
      <c r="I16" s="256" t="s">
        <v>422</v>
      </c>
      <c r="J16" s="251"/>
      <c r="K16" s="252"/>
    </row>
    <row r="17" spans="1:11" s="253" customFormat="1">
      <c r="A17" s="1633"/>
      <c r="B17" s="1635"/>
      <c r="C17" s="248"/>
      <c r="D17" s="248"/>
      <c r="E17" s="248"/>
      <c r="F17" s="248"/>
      <c r="G17" s="248"/>
      <c r="H17" s="248">
        <f t="shared" si="0"/>
        <v>0</v>
      </c>
      <c r="I17" s="257"/>
      <c r="J17" s="251"/>
      <c r="K17" s="252"/>
    </row>
    <row r="18" spans="1:11" s="253" customFormat="1" ht="15.75" customHeight="1">
      <c r="A18" s="1632"/>
      <c r="B18" s="1634"/>
      <c r="C18" s="248"/>
      <c r="D18" s="259"/>
      <c r="E18" s="248"/>
      <c r="F18" s="248"/>
      <c r="G18" s="248"/>
      <c r="H18" s="248">
        <f t="shared" si="0"/>
        <v>0</v>
      </c>
      <c r="I18" s="256" t="s">
        <v>423</v>
      </c>
      <c r="J18" s="251"/>
      <c r="K18" s="252"/>
    </row>
    <row r="19" spans="1:11" s="253" customFormat="1">
      <c r="A19" s="1633"/>
      <c r="B19" s="1635"/>
      <c r="C19" s="248"/>
      <c r="D19" s="248"/>
      <c r="E19" s="248"/>
      <c r="F19" s="248"/>
      <c r="G19" s="248"/>
      <c r="H19" s="248">
        <f t="shared" si="0"/>
        <v>0</v>
      </c>
      <c r="I19" s="257"/>
      <c r="J19" s="251"/>
      <c r="K19" s="252"/>
    </row>
    <row r="20" spans="1:11" s="253" customFormat="1">
      <c r="A20" s="1632"/>
      <c r="B20" s="1634"/>
      <c r="C20" s="248"/>
      <c r="D20" s="248"/>
      <c r="E20" s="248"/>
      <c r="F20" s="248"/>
      <c r="G20" s="248"/>
      <c r="H20" s="248">
        <f t="shared" si="0"/>
        <v>0</v>
      </c>
      <c r="I20" s="256" t="s">
        <v>424</v>
      </c>
      <c r="J20" s="251"/>
      <c r="K20" s="252"/>
    </row>
    <row r="21" spans="1:11" s="253" customFormat="1">
      <c r="A21" s="1633"/>
      <c r="B21" s="1635"/>
      <c r="C21" s="248"/>
      <c r="D21" s="248"/>
      <c r="E21" s="248"/>
      <c r="F21" s="248"/>
      <c r="G21" s="248"/>
      <c r="H21" s="248">
        <f t="shared" si="0"/>
        <v>0</v>
      </c>
      <c r="I21" s="257"/>
      <c r="J21" s="251"/>
      <c r="K21" s="252"/>
    </row>
    <row r="22" spans="1:11" s="253" customFormat="1" ht="24.75" customHeight="1">
      <c r="A22" s="1632"/>
      <c r="B22" s="1634"/>
      <c r="C22" s="248"/>
      <c r="D22" s="248"/>
      <c r="E22" s="248"/>
      <c r="F22" s="248"/>
      <c r="G22" s="248"/>
      <c r="H22" s="248">
        <f t="shared" si="0"/>
        <v>0</v>
      </c>
      <c r="I22" s="256" t="s">
        <v>425</v>
      </c>
      <c r="J22" s="251"/>
      <c r="K22" s="252"/>
    </row>
    <row r="23" spans="1:11" s="253" customFormat="1" ht="20.25" customHeight="1">
      <c r="A23" s="1633"/>
      <c r="B23" s="1635"/>
      <c r="C23" s="248"/>
      <c r="D23" s="248"/>
      <c r="E23" s="248"/>
      <c r="F23" s="248"/>
      <c r="G23" s="248"/>
      <c r="H23" s="248">
        <f t="shared" si="0"/>
        <v>0</v>
      </c>
      <c r="I23" s="257"/>
      <c r="J23" s="251"/>
      <c r="K23" s="252"/>
    </row>
    <row r="24" spans="1:11" s="253" customFormat="1">
      <c r="A24" s="260"/>
      <c r="B24" s="249"/>
      <c r="C24" s="248"/>
      <c r="D24" s="248"/>
      <c r="E24" s="248"/>
      <c r="F24" s="248"/>
      <c r="G24" s="248"/>
      <c r="H24" s="248">
        <f t="shared" si="0"/>
        <v>0</v>
      </c>
      <c r="I24" s="256" t="s">
        <v>426</v>
      </c>
      <c r="J24" s="251"/>
      <c r="K24" s="252"/>
    </row>
    <row r="25" spans="1:11" s="253" customFormat="1" ht="20.25" customHeight="1">
      <c r="A25" s="1632"/>
      <c r="B25" s="1634"/>
      <c r="C25" s="248"/>
      <c r="D25" s="248"/>
      <c r="E25" s="248"/>
      <c r="F25" s="248"/>
      <c r="G25" s="248"/>
      <c r="H25" s="248">
        <f t="shared" si="0"/>
        <v>0</v>
      </c>
      <c r="I25" s="257"/>
      <c r="J25" s="251"/>
      <c r="K25" s="252"/>
    </row>
    <row r="26" spans="1:11" s="253" customFormat="1" ht="23.25" customHeight="1">
      <c r="A26" s="1633"/>
      <c r="B26" s="1635"/>
      <c r="C26" s="248"/>
      <c r="D26" s="248"/>
      <c r="E26" s="248"/>
      <c r="F26" s="248"/>
      <c r="G26" s="248"/>
      <c r="H26" s="248">
        <f t="shared" si="0"/>
        <v>0</v>
      </c>
      <c r="I26" s="250" t="s">
        <v>427</v>
      </c>
      <c r="J26" s="251"/>
      <c r="K26" s="252"/>
    </row>
    <row r="27" spans="1:11" s="253" customFormat="1" ht="14.25" customHeight="1">
      <c r="A27" s="1632"/>
      <c r="B27" s="1634"/>
      <c r="C27" s="248"/>
      <c r="D27" s="248"/>
      <c r="E27" s="248"/>
      <c r="F27" s="261"/>
      <c r="G27" s="261"/>
      <c r="H27" s="248">
        <f t="shared" si="0"/>
        <v>0</v>
      </c>
      <c r="I27" s="256" t="s">
        <v>428</v>
      </c>
      <c r="J27" s="250"/>
      <c r="K27" s="252"/>
    </row>
    <row r="28" spans="1:11" s="253" customFormat="1" ht="14.25" customHeight="1">
      <c r="A28" s="1636"/>
      <c r="B28" s="1637"/>
      <c r="C28" s="248"/>
      <c r="D28" s="248"/>
      <c r="E28" s="248"/>
      <c r="F28" s="262"/>
      <c r="G28" s="262"/>
      <c r="H28" s="248">
        <f t="shared" si="0"/>
        <v>0</v>
      </c>
      <c r="I28" s="257"/>
      <c r="J28" s="256"/>
      <c r="K28" s="252"/>
    </row>
    <row r="29" spans="1:11" s="253" customFormat="1">
      <c r="A29" s="1633"/>
      <c r="B29" s="1635"/>
      <c r="C29" s="248"/>
      <c r="D29" s="248"/>
      <c r="E29" s="248"/>
      <c r="F29" s="248"/>
      <c r="G29" s="248"/>
      <c r="H29" s="248">
        <f t="shared" si="0"/>
        <v>0</v>
      </c>
      <c r="I29" s="256" t="s">
        <v>429</v>
      </c>
      <c r="J29" s="251"/>
      <c r="K29" s="252"/>
    </row>
    <row r="30" spans="1:11" s="253" customFormat="1" ht="18" customHeight="1">
      <c r="A30" s="1632"/>
      <c r="B30" s="1634"/>
      <c r="C30" s="248"/>
      <c r="D30" s="248"/>
      <c r="E30" s="248"/>
      <c r="F30" s="248"/>
      <c r="G30" s="248"/>
      <c r="H30" s="248">
        <f t="shared" si="0"/>
        <v>0</v>
      </c>
      <c r="I30" s="258"/>
      <c r="J30" s="251"/>
      <c r="K30" s="252"/>
    </row>
    <row r="31" spans="1:11" s="253" customFormat="1">
      <c r="A31" s="1633"/>
      <c r="B31" s="1635"/>
      <c r="C31" s="248"/>
      <c r="D31" s="248"/>
      <c r="E31" s="248"/>
      <c r="F31" s="248"/>
      <c r="G31" s="248"/>
      <c r="H31" s="248">
        <f t="shared" si="0"/>
        <v>0</v>
      </c>
      <c r="I31" s="258"/>
      <c r="J31" s="251"/>
      <c r="K31" s="252"/>
    </row>
    <row r="32" spans="1:11" s="253" customFormat="1" ht="14.25" customHeight="1">
      <c r="A32" s="1632"/>
      <c r="B32" s="1634"/>
      <c r="C32" s="248"/>
      <c r="D32" s="248"/>
      <c r="E32" s="248"/>
      <c r="F32" s="248"/>
      <c r="G32" s="248"/>
      <c r="H32" s="248">
        <f t="shared" si="0"/>
        <v>0</v>
      </c>
      <c r="I32" s="258"/>
      <c r="J32" s="251"/>
      <c r="K32" s="252"/>
    </row>
    <row r="33" spans="1:11" s="253" customFormat="1" ht="18" customHeight="1">
      <c r="A33" s="1633"/>
      <c r="B33" s="1635"/>
      <c r="C33" s="248"/>
      <c r="D33" s="248"/>
      <c r="E33" s="248"/>
      <c r="F33" s="248"/>
      <c r="G33" s="248"/>
      <c r="H33" s="248">
        <f t="shared" si="0"/>
        <v>0</v>
      </c>
      <c r="I33" s="257"/>
      <c r="J33" s="251"/>
      <c r="K33" s="252"/>
    </row>
    <row r="34" spans="1:11" s="253" customFormat="1" ht="18" customHeight="1">
      <c r="A34" s="1632"/>
      <c r="B34" s="1634"/>
      <c r="C34" s="248"/>
      <c r="D34" s="248"/>
      <c r="E34" s="248"/>
      <c r="F34" s="248"/>
      <c r="G34" s="248"/>
      <c r="H34" s="248">
        <f t="shared" si="0"/>
        <v>0</v>
      </c>
      <c r="I34" s="256" t="s">
        <v>430</v>
      </c>
      <c r="J34" s="251"/>
      <c r="K34" s="252"/>
    </row>
    <row r="35" spans="1:11" s="253" customFormat="1" ht="18" customHeight="1">
      <c r="A35" s="1633"/>
      <c r="B35" s="1635"/>
      <c r="C35" s="248"/>
      <c r="D35" s="248"/>
      <c r="E35" s="248"/>
      <c r="F35" s="248"/>
      <c r="G35" s="248"/>
      <c r="H35" s="248">
        <f t="shared" si="0"/>
        <v>0</v>
      </c>
      <c r="I35" s="257"/>
      <c r="J35" s="251"/>
      <c r="K35" s="252"/>
    </row>
    <row r="36" spans="1:11" s="253" customFormat="1" ht="18" customHeight="1">
      <c r="A36" s="1632"/>
      <c r="B36" s="1634"/>
      <c r="C36" s="248"/>
      <c r="D36" s="248"/>
      <c r="E36" s="248"/>
      <c r="F36" s="248"/>
      <c r="G36" s="248"/>
      <c r="H36" s="248">
        <f t="shared" si="0"/>
        <v>0</v>
      </c>
      <c r="I36" s="256" t="s">
        <v>431</v>
      </c>
      <c r="J36" s="251"/>
      <c r="K36" s="252"/>
    </row>
    <row r="37" spans="1:11" s="253" customFormat="1" ht="18" customHeight="1">
      <c r="A37" s="1633"/>
      <c r="B37" s="1635"/>
      <c r="C37" s="248"/>
      <c r="D37" s="248"/>
      <c r="E37" s="248"/>
      <c r="F37" s="248"/>
      <c r="G37" s="248"/>
      <c r="H37" s="248">
        <f t="shared" si="0"/>
        <v>0</v>
      </c>
      <c r="I37" s="257"/>
      <c r="J37" s="251"/>
      <c r="K37" s="252"/>
    </row>
    <row r="38" spans="1:11" s="253" customFormat="1" ht="16.5" customHeight="1">
      <c r="A38" s="1632"/>
      <c r="B38" s="1634"/>
      <c r="C38" s="248"/>
      <c r="D38" s="248"/>
      <c r="E38" s="248"/>
      <c r="F38" s="248"/>
      <c r="G38" s="248"/>
      <c r="H38" s="248">
        <f t="shared" si="0"/>
        <v>0</v>
      </c>
      <c r="I38" s="256" t="s">
        <v>432</v>
      </c>
      <c r="J38" s="251"/>
      <c r="K38" s="252"/>
    </row>
    <row r="39" spans="1:11" s="253" customFormat="1">
      <c r="A39" s="1633"/>
      <c r="B39" s="1635"/>
      <c r="C39" s="248"/>
      <c r="D39" s="248"/>
      <c r="E39" s="248"/>
      <c r="F39" s="248"/>
      <c r="G39" s="248"/>
      <c r="H39" s="248">
        <f t="shared" si="0"/>
        <v>0</v>
      </c>
      <c r="I39" s="257"/>
      <c r="J39" s="251"/>
      <c r="K39" s="252"/>
    </row>
    <row r="40" spans="1:11" s="253" customFormat="1">
      <c r="A40" s="1632"/>
      <c r="B40" s="1634"/>
      <c r="C40" s="248"/>
      <c r="D40" s="248"/>
      <c r="E40" s="248"/>
      <c r="F40" s="248"/>
      <c r="G40" s="248"/>
      <c r="H40" s="248">
        <f t="shared" si="0"/>
        <v>0</v>
      </c>
      <c r="I40" s="256" t="s">
        <v>433</v>
      </c>
      <c r="J40" s="251"/>
      <c r="K40" s="252"/>
    </row>
    <row r="41" spans="1:11" s="253" customFormat="1">
      <c r="A41" s="1633"/>
      <c r="B41" s="1635"/>
      <c r="C41" s="248"/>
      <c r="D41" s="248"/>
      <c r="E41" s="248"/>
      <c r="F41" s="261"/>
      <c r="G41" s="261"/>
      <c r="H41" s="248">
        <f t="shared" si="0"/>
        <v>0</v>
      </c>
      <c r="I41" s="257"/>
      <c r="J41" s="250"/>
      <c r="K41" s="252"/>
    </row>
    <row r="42" spans="1:11" s="253" customFormat="1" ht="18" customHeight="1">
      <c r="A42" s="1632"/>
      <c r="B42" s="1634"/>
      <c r="C42" s="248"/>
      <c r="D42" s="248"/>
      <c r="E42" s="248"/>
      <c r="F42" s="248"/>
      <c r="G42" s="248"/>
      <c r="H42" s="248">
        <f t="shared" si="0"/>
        <v>0</v>
      </c>
      <c r="I42" s="256" t="s">
        <v>434</v>
      </c>
      <c r="J42" s="251"/>
      <c r="K42" s="252"/>
    </row>
    <row r="43" spans="1:11" s="253" customFormat="1">
      <c r="A43" s="1633"/>
      <c r="B43" s="1635"/>
      <c r="C43" s="248"/>
      <c r="D43" s="248"/>
      <c r="E43" s="248"/>
      <c r="F43" s="248"/>
      <c r="G43" s="248"/>
      <c r="H43" s="248">
        <f t="shared" si="0"/>
        <v>0</v>
      </c>
      <c r="I43" s="257"/>
      <c r="J43" s="251"/>
      <c r="K43" s="252"/>
    </row>
    <row r="44" spans="1:11" s="253" customFormat="1" ht="21.75" customHeight="1">
      <c r="A44" s="1632"/>
      <c r="B44" s="1634"/>
      <c r="C44" s="248"/>
      <c r="D44" s="248"/>
      <c r="E44" s="248"/>
      <c r="F44" s="248"/>
      <c r="G44" s="248"/>
      <c r="H44" s="248"/>
      <c r="I44" s="256" t="s">
        <v>435</v>
      </c>
      <c r="J44" s="251"/>
      <c r="K44" s="252"/>
    </row>
    <row r="45" spans="1:11" s="253" customFormat="1">
      <c r="A45" s="1633"/>
      <c r="B45" s="1635"/>
      <c r="C45" s="248"/>
      <c r="D45" s="248"/>
      <c r="E45" s="248"/>
      <c r="F45" s="248"/>
      <c r="G45" s="248"/>
      <c r="H45" s="248"/>
      <c r="I45" s="257"/>
      <c r="J45" s="251"/>
      <c r="K45" s="252"/>
    </row>
    <row r="46" spans="1:11" s="253" customFormat="1" ht="25.5" customHeight="1">
      <c r="A46" s="1632"/>
      <c r="B46" s="1634"/>
      <c r="C46" s="248"/>
      <c r="D46" s="248"/>
      <c r="E46" s="248"/>
      <c r="F46" s="261"/>
      <c r="G46" s="261"/>
      <c r="H46" s="262"/>
      <c r="I46" s="256" t="s">
        <v>436</v>
      </c>
      <c r="J46" s="250"/>
      <c r="K46" s="252"/>
    </row>
    <row r="47" spans="1:11" s="253" customFormat="1" ht="25.5" customHeight="1">
      <c r="A47" s="1633"/>
      <c r="B47" s="1635"/>
      <c r="C47" s="248"/>
      <c r="D47" s="248"/>
      <c r="E47" s="248"/>
      <c r="F47" s="261"/>
      <c r="G47" s="261"/>
      <c r="H47" s="262"/>
      <c r="I47" s="257"/>
      <c r="J47" s="250"/>
      <c r="K47" s="252"/>
    </row>
    <row r="48" spans="1:11" s="253" customFormat="1" ht="22.5" customHeight="1">
      <c r="A48" s="1632"/>
      <c r="B48" s="1634"/>
      <c r="C48" s="248"/>
      <c r="D48" s="248"/>
      <c r="E48" s="248"/>
      <c r="F48" s="261"/>
      <c r="G48" s="261"/>
      <c r="H48" s="262"/>
      <c r="I48" s="256" t="s">
        <v>437</v>
      </c>
      <c r="J48" s="250"/>
      <c r="K48" s="252"/>
    </row>
    <row r="49" spans="1:11" s="253" customFormat="1" ht="24" customHeight="1">
      <c r="A49" s="1633"/>
      <c r="B49" s="1635"/>
      <c r="C49" s="248"/>
      <c r="D49" s="248"/>
      <c r="E49" s="248"/>
      <c r="F49" s="261"/>
      <c r="G49" s="261"/>
      <c r="H49" s="262"/>
      <c r="I49" s="257"/>
      <c r="J49" s="250"/>
      <c r="K49" s="252"/>
    </row>
    <row r="50" spans="1:11" s="253" customFormat="1" ht="22.5" customHeight="1">
      <c r="A50" s="1632"/>
      <c r="B50" s="1634"/>
      <c r="C50" s="248"/>
      <c r="D50" s="248"/>
      <c r="E50" s="248"/>
      <c r="F50" s="262"/>
      <c r="G50" s="262"/>
      <c r="H50" s="262"/>
      <c r="I50" s="256" t="s">
        <v>438</v>
      </c>
      <c r="J50" s="250"/>
      <c r="K50" s="252"/>
    </row>
    <row r="51" spans="1:11" s="253" customFormat="1" ht="21.75" customHeight="1">
      <c r="A51" s="1633"/>
      <c r="B51" s="1635"/>
      <c r="C51" s="248"/>
      <c r="D51" s="248"/>
      <c r="E51" s="249"/>
      <c r="F51" s="261"/>
      <c r="G51" s="261"/>
      <c r="H51" s="262"/>
      <c r="I51" s="257"/>
      <c r="J51" s="250"/>
      <c r="K51" s="252"/>
    </row>
    <row r="52" spans="1:11" s="253" customFormat="1" ht="20.25" customHeight="1">
      <c r="A52" s="1632"/>
      <c r="B52" s="1634"/>
      <c r="C52" s="248"/>
      <c r="D52" s="248"/>
      <c r="E52" s="248"/>
      <c r="F52" s="262"/>
      <c r="G52" s="262"/>
      <c r="H52" s="262"/>
      <c r="I52" s="258" t="s">
        <v>439</v>
      </c>
      <c r="J52" s="256"/>
      <c r="K52" s="252"/>
    </row>
    <row r="53" spans="1:11" s="253" customFormat="1" ht="24" customHeight="1">
      <c r="A53" s="1633"/>
      <c r="B53" s="1635"/>
      <c r="C53" s="248"/>
      <c r="D53" s="248"/>
      <c r="E53" s="248"/>
      <c r="F53" s="262"/>
      <c r="G53" s="262"/>
      <c r="H53" s="262"/>
      <c r="I53" s="257"/>
      <c r="J53" s="256"/>
      <c r="K53" s="252"/>
    </row>
    <row r="54" spans="1:11" s="253" customFormat="1" ht="24" customHeight="1">
      <c r="A54" s="1632"/>
      <c r="B54" s="1634"/>
      <c r="C54" s="248"/>
      <c r="D54" s="248"/>
      <c r="E54" s="248"/>
      <c r="F54" s="262"/>
      <c r="G54" s="262"/>
      <c r="H54" s="262"/>
      <c r="I54" s="256" t="s">
        <v>440</v>
      </c>
      <c r="J54" s="256"/>
      <c r="K54" s="252"/>
    </row>
    <row r="55" spans="1:11" s="253" customFormat="1" ht="24" customHeight="1">
      <c r="A55" s="1636"/>
      <c r="B55" s="1637"/>
      <c r="C55" s="248"/>
      <c r="D55" s="248"/>
      <c r="E55" s="248"/>
      <c r="F55" s="262"/>
      <c r="G55" s="262"/>
      <c r="H55" s="262"/>
      <c r="I55" s="257"/>
      <c r="J55" s="256"/>
      <c r="K55" s="252"/>
    </row>
    <row r="56" spans="1:11" s="253" customFormat="1" ht="24" customHeight="1">
      <c r="A56" s="1636"/>
      <c r="B56" s="1637"/>
      <c r="C56" s="248"/>
      <c r="D56" s="248"/>
      <c r="E56" s="248"/>
      <c r="F56" s="262"/>
      <c r="G56" s="262"/>
      <c r="H56" s="262"/>
      <c r="I56" s="256" t="s">
        <v>441</v>
      </c>
      <c r="J56" s="256"/>
      <c r="K56" s="252"/>
    </row>
    <row r="57" spans="1:11" s="253" customFormat="1" ht="24" customHeight="1">
      <c r="A57" s="1633"/>
      <c r="B57" s="1635"/>
      <c r="C57" s="248"/>
      <c r="D57" s="248"/>
      <c r="E57" s="248"/>
      <c r="F57" s="262"/>
      <c r="G57" s="262"/>
      <c r="H57" s="262"/>
      <c r="I57" s="258"/>
      <c r="J57" s="256"/>
      <c r="K57" s="252"/>
    </row>
    <row r="58" spans="1:11" s="253" customFormat="1">
      <c r="A58" s="260"/>
      <c r="B58" s="263"/>
      <c r="C58" s="248"/>
      <c r="D58" s="248"/>
      <c r="E58" s="248"/>
      <c r="F58" s="262"/>
      <c r="G58" s="262"/>
      <c r="H58" s="262"/>
      <c r="I58" s="258"/>
      <c r="J58" s="256"/>
      <c r="K58" s="252"/>
    </row>
    <row r="59" spans="1:11" s="253" customFormat="1">
      <c r="A59" s="254"/>
      <c r="B59" s="248"/>
      <c r="C59" s="248"/>
      <c r="D59" s="248"/>
      <c r="E59" s="248"/>
      <c r="F59" s="262"/>
      <c r="G59" s="262"/>
      <c r="H59" s="262"/>
      <c r="I59" s="258"/>
      <c r="J59" s="256"/>
      <c r="K59" s="252"/>
    </row>
    <row r="60" spans="1:11" s="270" customFormat="1" ht="16.5" customHeight="1">
      <c r="A60" s="264"/>
      <c r="B60" s="265" t="s">
        <v>442</v>
      </c>
      <c r="C60" s="266"/>
      <c r="D60" s="266"/>
      <c r="E60" s="266"/>
      <c r="F60" s="267"/>
      <c r="G60" s="267"/>
      <c r="H60" s="267">
        <f>SUM(F60:G60)</f>
        <v>0</v>
      </c>
      <c r="I60" s="268"/>
      <c r="J60" s="268"/>
      <c r="K60" s="269"/>
    </row>
    <row r="61" spans="1:11" s="253" customFormat="1">
      <c r="A61" s="264"/>
      <c r="B61" s="271"/>
      <c r="C61" s="271"/>
      <c r="D61" s="271"/>
      <c r="E61" s="271"/>
      <c r="F61" s="272"/>
      <c r="G61" s="272"/>
      <c r="H61" s="273">
        <f>SUM(F61:G61)</f>
        <v>0</v>
      </c>
      <c r="I61" s="274" t="s">
        <v>443</v>
      </c>
      <c r="J61" s="268"/>
      <c r="K61" s="252"/>
    </row>
    <row r="62" spans="1:11" s="270" customFormat="1">
      <c r="A62" s="264"/>
      <c r="B62" s="275"/>
      <c r="C62" s="271"/>
      <c r="D62" s="271"/>
      <c r="E62" s="271"/>
      <c r="F62" s="272"/>
      <c r="G62" s="272"/>
      <c r="H62" s="273">
        <f t="shared" ref="H62:H97" si="1">SUM(F62:G62)</f>
        <v>0</v>
      </c>
      <c r="I62" s="276"/>
      <c r="J62" s="268"/>
      <c r="K62" s="269"/>
    </row>
    <row r="63" spans="1:11" s="270" customFormat="1">
      <c r="A63" s="264"/>
      <c r="B63" s="275"/>
      <c r="C63" s="271"/>
      <c r="D63" s="271"/>
      <c r="E63" s="271"/>
      <c r="F63" s="272"/>
      <c r="G63" s="272"/>
      <c r="H63" s="273">
        <f t="shared" si="1"/>
        <v>0</v>
      </c>
      <c r="I63" s="276"/>
      <c r="J63" s="268"/>
      <c r="K63" s="269"/>
    </row>
    <row r="64" spans="1:11" s="253" customFormat="1" ht="15" customHeight="1">
      <c r="A64" s="264"/>
      <c r="B64" s="275"/>
      <c r="C64" s="271"/>
      <c r="D64" s="271"/>
      <c r="E64" s="271"/>
      <c r="F64" s="272"/>
      <c r="G64" s="272"/>
      <c r="H64" s="273">
        <f t="shared" si="1"/>
        <v>0</v>
      </c>
      <c r="I64" s="276"/>
      <c r="J64" s="268"/>
      <c r="K64" s="252"/>
    </row>
    <row r="65" spans="1:11" s="253" customFormat="1" ht="15" customHeight="1">
      <c r="A65" s="264"/>
      <c r="B65" s="275"/>
      <c r="C65" s="271"/>
      <c r="D65" s="271"/>
      <c r="E65" s="271"/>
      <c r="F65" s="272"/>
      <c r="G65" s="272"/>
      <c r="H65" s="273">
        <f t="shared" si="1"/>
        <v>0</v>
      </c>
      <c r="I65" s="276"/>
      <c r="J65" s="268"/>
      <c r="K65" s="252"/>
    </row>
    <row r="66" spans="1:11" s="270" customFormat="1">
      <c r="A66" s="264"/>
      <c r="B66" s="275"/>
      <c r="C66" s="271"/>
      <c r="D66" s="271"/>
      <c r="E66" s="271"/>
      <c r="F66" s="272"/>
      <c r="G66" s="272"/>
      <c r="H66" s="273">
        <f t="shared" si="1"/>
        <v>0</v>
      </c>
      <c r="I66" s="276"/>
      <c r="J66" s="268"/>
      <c r="K66" s="269"/>
    </row>
    <row r="67" spans="1:11" s="270" customFormat="1">
      <c r="A67" s="264"/>
      <c r="B67" s="275"/>
      <c r="C67" s="271"/>
      <c r="D67" s="271"/>
      <c r="E67" s="271"/>
      <c r="F67" s="272"/>
      <c r="G67" s="272"/>
      <c r="H67" s="273">
        <f t="shared" si="1"/>
        <v>0</v>
      </c>
      <c r="I67" s="276"/>
      <c r="J67" s="268"/>
      <c r="K67" s="269"/>
    </row>
    <row r="68" spans="1:11" s="270" customFormat="1">
      <c r="A68" s="264"/>
      <c r="B68" s="275"/>
      <c r="C68" s="271"/>
      <c r="D68" s="271"/>
      <c r="E68" s="271"/>
      <c r="F68" s="272"/>
      <c r="G68" s="272"/>
      <c r="H68" s="273">
        <f t="shared" si="1"/>
        <v>0</v>
      </c>
      <c r="I68" s="276"/>
      <c r="J68" s="268"/>
      <c r="K68" s="269"/>
    </row>
    <row r="69" spans="1:11" s="253" customFormat="1">
      <c r="A69" s="264"/>
      <c r="B69" s="275"/>
      <c r="C69" s="271"/>
      <c r="D69" s="271"/>
      <c r="E69" s="271"/>
      <c r="F69" s="272"/>
      <c r="G69" s="272"/>
      <c r="H69" s="273">
        <f t="shared" si="1"/>
        <v>0</v>
      </c>
      <c r="I69" s="276"/>
      <c r="J69" s="268"/>
      <c r="K69" s="252"/>
    </row>
    <row r="70" spans="1:11" s="253" customFormat="1">
      <c r="A70" s="264"/>
      <c r="B70" s="275"/>
      <c r="C70" s="271"/>
      <c r="D70" s="271"/>
      <c r="E70" s="271"/>
      <c r="F70" s="272"/>
      <c r="G70" s="272"/>
      <c r="H70" s="273">
        <f t="shared" si="1"/>
        <v>0</v>
      </c>
      <c r="I70" s="276"/>
      <c r="J70" s="268"/>
      <c r="K70" s="252"/>
    </row>
    <row r="71" spans="1:11" s="253" customFormat="1">
      <c r="A71" s="264"/>
      <c r="B71" s="275"/>
      <c r="C71" s="271"/>
      <c r="D71" s="271"/>
      <c r="E71" s="271"/>
      <c r="F71" s="272"/>
      <c r="G71" s="272"/>
      <c r="H71" s="273">
        <f t="shared" si="1"/>
        <v>0</v>
      </c>
      <c r="I71" s="276"/>
      <c r="J71" s="268"/>
      <c r="K71" s="252"/>
    </row>
    <row r="72" spans="1:11" s="253" customFormat="1">
      <c r="A72" s="264"/>
      <c r="B72" s="275"/>
      <c r="C72" s="271"/>
      <c r="D72" s="271"/>
      <c r="E72" s="271"/>
      <c r="F72" s="272"/>
      <c r="G72" s="272"/>
      <c r="H72" s="273">
        <f t="shared" si="1"/>
        <v>0</v>
      </c>
      <c r="I72" s="276"/>
      <c r="J72" s="268"/>
      <c r="K72" s="252"/>
    </row>
    <row r="73" spans="1:11" s="253" customFormat="1">
      <c r="A73" s="264"/>
      <c r="B73" s="275"/>
      <c r="C73" s="271"/>
      <c r="D73" s="271"/>
      <c r="E73" s="271"/>
      <c r="F73" s="272"/>
      <c r="G73" s="272"/>
      <c r="H73" s="273">
        <f t="shared" si="1"/>
        <v>0</v>
      </c>
      <c r="I73" s="276"/>
      <c r="J73" s="268"/>
      <c r="K73" s="252"/>
    </row>
    <row r="74" spans="1:11" s="253" customFormat="1">
      <c r="A74" s="264"/>
      <c r="B74" s="275"/>
      <c r="C74" s="271"/>
      <c r="D74" s="271"/>
      <c r="E74" s="271"/>
      <c r="F74" s="272"/>
      <c r="G74" s="272"/>
      <c r="H74" s="273">
        <f t="shared" si="1"/>
        <v>0</v>
      </c>
      <c r="I74" s="276"/>
      <c r="J74" s="268"/>
      <c r="K74" s="252"/>
    </row>
    <row r="75" spans="1:11" s="253" customFormat="1">
      <c r="A75" s="264"/>
      <c r="B75" s="275"/>
      <c r="C75" s="271"/>
      <c r="D75" s="271"/>
      <c r="E75" s="271"/>
      <c r="F75" s="272"/>
      <c r="G75" s="272"/>
      <c r="H75" s="273">
        <f t="shared" si="1"/>
        <v>0</v>
      </c>
      <c r="I75" s="276"/>
      <c r="J75" s="268"/>
      <c r="K75" s="252"/>
    </row>
    <row r="76" spans="1:11" s="253" customFormat="1">
      <c r="A76" s="264"/>
      <c r="B76" s="275"/>
      <c r="C76" s="271"/>
      <c r="D76" s="271"/>
      <c r="E76" s="271"/>
      <c r="F76" s="272"/>
      <c r="G76" s="272"/>
      <c r="H76" s="273">
        <f t="shared" si="1"/>
        <v>0</v>
      </c>
      <c r="I76" s="276"/>
      <c r="J76" s="268"/>
      <c r="K76" s="252"/>
    </row>
    <row r="77" spans="1:11" s="253" customFormat="1">
      <c r="A77" s="264"/>
      <c r="B77" s="275"/>
      <c r="C77" s="271"/>
      <c r="D77" s="271"/>
      <c r="E77" s="271"/>
      <c r="F77" s="272"/>
      <c r="G77" s="272"/>
      <c r="H77" s="273">
        <f t="shared" si="1"/>
        <v>0</v>
      </c>
      <c r="I77" s="276"/>
      <c r="J77" s="268"/>
      <c r="K77" s="252"/>
    </row>
    <row r="78" spans="1:11" s="253" customFormat="1">
      <c r="A78" s="264"/>
      <c r="B78" s="275"/>
      <c r="C78" s="271"/>
      <c r="D78" s="271"/>
      <c r="E78" s="271"/>
      <c r="F78" s="272"/>
      <c r="G78" s="272"/>
      <c r="H78" s="273">
        <f t="shared" si="1"/>
        <v>0</v>
      </c>
      <c r="I78" s="276"/>
      <c r="J78" s="268"/>
      <c r="K78" s="252"/>
    </row>
    <row r="79" spans="1:11" s="253" customFormat="1">
      <c r="A79" s="264"/>
      <c r="B79" s="275"/>
      <c r="C79" s="271"/>
      <c r="D79" s="271"/>
      <c r="E79" s="271"/>
      <c r="F79" s="272"/>
      <c r="G79" s="272"/>
      <c r="H79" s="273">
        <f t="shared" si="1"/>
        <v>0</v>
      </c>
      <c r="I79" s="276"/>
      <c r="J79" s="268"/>
      <c r="K79" s="252"/>
    </row>
    <row r="80" spans="1:11" s="253" customFormat="1">
      <c r="A80" s="264"/>
      <c r="B80" s="275"/>
      <c r="C80" s="271"/>
      <c r="D80" s="271"/>
      <c r="E80" s="271"/>
      <c r="F80" s="272"/>
      <c r="G80" s="272"/>
      <c r="H80" s="273">
        <f t="shared" si="1"/>
        <v>0</v>
      </c>
      <c r="I80" s="276"/>
      <c r="J80" s="268"/>
      <c r="K80" s="252"/>
    </row>
    <row r="81" spans="1:11" s="253" customFormat="1">
      <c r="A81" s="264"/>
      <c r="B81" s="275"/>
      <c r="C81" s="271"/>
      <c r="D81" s="271"/>
      <c r="E81" s="271"/>
      <c r="F81" s="272"/>
      <c r="G81" s="272"/>
      <c r="H81" s="273">
        <f t="shared" si="1"/>
        <v>0</v>
      </c>
      <c r="I81" s="277"/>
      <c r="J81" s="268"/>
      <c r="K81" s="252"/>
    </row>
    <row r="82" spans="1:11" s="253" customFormat="1">
      <c r="A82" s="264"/>
      <c r="B82" s="1638"/>
      <c r="C82" s="271"/>
      <c r="D82" s="271"/>
      <c r="E82" s="271"/>
      <c r="F82" s="272"/>
      <c r="G82" s="272"/>
      <c r="H82" s="273">
        <f t="shared" si="1"/>
        <v>0</v>
      </c>
      <c r="I82" s="1630"/>
      <c r="J82" s="268"/>
      <c r="K82" s="252"/>
    </row>
    <row r="83" spans="1:11" s="253" customFormat="1">
      <c r="A83" s="264"/>
      <c r="B83" s="1638"/>
      <c r="C83" s="271"/>
      <c r="D83" s="271"/>
      <c r="E83" s="271"/>
      <c r="F83" s="272"/>
      <c r="G83" s="272"/>
      <c r="H83" s="273">
        <f t="shared" si="1"/>
        <v>0</v>
      </c>
      <c r="I83" s="1631"/>
      <c r="J83" s="268"/>
      <c r="K83" s="252"/>
    </row>
    <row r="84" spans="1:11" s="253" customFormat="1">
      <c r="A84" s="278"/>
      <c r="B84" s="1625"/>
      <c r="C84" s="279"/>
      <c r="D84" s="279"/>
      <c r="E84" s="279"/>
      <c r="F84" s="280"/>
      <c r="G84" s="280"/>
      <c r="H84" s="281">
        <f t="shared" si="1"/>
        <v>0</v>
      </c>
      <c r="I84" s="1627" t="s">
        <v>444</v>
      </c>
      <c r="J84" s="282"/>
      <c r="K84" s="252"/>
    </row>
    <row r="85" spans="1:11" s="253" customFormat="1">
      <c r="A85" s="278"/>
      <c r="B85" s="1626"/>
      <c r="C85" s="279"/>
      <c r="D85" s="279"/>
      <c r="E85" s="279"/>
      <c r="F85" s="280"/>
      <c r="G85" s="280"/>
      <c r="H85" s="281">
        <f t="shared" si="1"/>
        <v>0</v>
      </c>
      <c r="I85" s="1628"/>
      <c r="J85" s="282"/>
      <c r="K85" s="252"/>
    </row>
    <row r="86" spans="1:11" s="253" customFormat="1">
      <c r="A86" s="278"/>
      <c r="B86" s="1625"/>
      <c r="C86" s="279"/>
      <c r="D86" s="279"/>
      <c r="E86" s="279"/>
      <c r="F86" s="280"/>
      <c r="G86" s="280"/>
      <c r="H86" s="281">
        <f t="shared" si="1"/>
        <v>0</v>
      </c>
      <c r="I86" s="1627" t="s">
        <v>445</v>
      </c>
      <c r="J86" s="282"/>
      <c r="K86" s="252"/>
    </row>
    <row r="87" spans="1:11" s="253" customFormat="1">
      <c r="A87" s="278"/>
      <c r="B87" s="1626"/>
      <c r="C87" s="279"/>
      <c r="D87" s="279"/>
      <c r="E87" s="279"/>
      <c r="F87" s="280"/>
      <c r="G87" s="280"/>
      <c r="H87" s="281">
        <f t="shared" si="1"/>
        <v>0</v>
      </c>
      <c r="I87" s="1628"/>
      <c r="J87" s="282"/>
      <c r="K87" s="252"/>
    </row>
    <row r="88" spans="1:11" s="253" customFormat="1" ht="15" customHeight="1">
      <c r="A88" s="278"/>
      <c r="B88" s="1625"/>
      <c r="C88" s="279"/>
      <c r="D88" s="279"/>
      <c r="E88" s="279"/>
      <c r="F88" s="280"/>
      <c r="G88" s="280"/>
      <c r="H88" s="281">
        <f t="shared" si="1"/>
        <v>0</v>
      </c>
      <c r="I88" s="1627" t="s">
        <v>446</v>
      </c>
      <c r="J88" s="282"/>
      <c r="K88" s="252"/>
    </row>
    <row r="89" spans="1:11" s="253" customFormat="1">
      <c r="A89" s="278"/>
      <c r="B89" s="1626"/>
      <c r="C89" s="279"/>
      <c r="D89" s="279"/>
      <c r="E89" s="279"/>
      <c r="F89" s="280"/>
      <c r="G89" s="280"/>
      <c r="H89" s="281">
        <f t="shared" si="1"/>
        <v>0</v>
      </c>
      <c r="I89" s="1628"/>
      <c r="J89" s="282"/>
      <c r="K89" s="252"/>
    </row>
    <row r="90" spans="1:11" s="253" customFormat="1">
      <c r="A90" s="278"/>
      <c r="B90" s="1625"/>
      <c r="C90" s="279"/>
      <c r="D90" s="279"/>
      <c r="E90" s="279"/>
      <c r="F90" s="280"/>
      <c r="G90" s="280"/>
      <c r="H90" s="281">
        <f t="shared" si="1"/>
        <v>0</v>
      </c>
      <c r="I90" s="1627" t="s">
        <v>447</v>
      </c>
      <c r="J90" s="282"/>
      <c r="K90" s="252"/>
    </row>
    <row r="91" spans="1:11" s="253" customFormat="1">
      <c r="A91" s="278"/>
      <c r="B91" s="1626"/>
      <c r="C91" s="279"/>
      <c r="D91" s="279"/>
      <c r="E91" s="279"/>
      <c r="F91" s="280"/>
      <c r="G91" s="280"/>
      <c r="H91" s="281">
        <f t="shared" si="1"/>
        <v>0</v>
      </c>
      <c r="I91" s="1628"/>
      <c r="J91" s="282"/>
      <c r="K91" s="252"/>
    </row>
    <row r="92" spans="1:11" s="253" customFormat="1">
      <c r="A92" s="278"/>
      <c r="B92" s="283"/>
      <c r="C92" s="279"/>
      <c r="D92" s="279"/>
      <c r="E92" s="279"/>
      <c r="F92" s="280"/>
      <c r="G92" s="280"/>
      <c r="H92" s="281">
        <f t="shared" si="1"/>
        <v>0</v>
      </c>
      <c r="I92" s="1627" t="s">
        <v>448</v>
      </c>
      <c r="J92" s="282"/>
      <c r="K92" s="252"/>
    </row>
    <row r="93" spans="1:11" s="253" customFormat="1">
      <c r="A93" s="278"/>
      <c r="B93" s="283"/>
      <c r="C93" s="279"/>
      <c r="D93" s="279"/>
      <c r="E93" s="279"/>
      <c r="F93" s="280"/>
      <c r="G93" s="280"/>
      <c r="H93" s="281">
        <f t="shared" si="1"/>
        <v>0</v>
      </c>
      <c r="I93" s="1629"/>
      <c r="J93" s="282"/>
      <c r="K93" s="252"/>
    </row>
    <row r="94" spans="1:11" s="253" customFormat="1">
      <c r="A94" s="278"/>
      <c r="B94" s="283"/>
      <c r="C94" s="279"/>
      <c r="D94" s="279"/>
      <c r="E94" s="279"/>
      <c r="F94" s="280"/>
      <c r="G94" s="280"/>
      <c r="H94" s="281">
        <f t="shared" si="1"/>
        <v>0</v>
      </c>
      <c r="I94" s="1629"/>
      <c r="J94" s="282"/>
      <c r="K94" s="252"/>
    </row>
    <row r="95" spans="1:11" s="253" customFormat="1">
      <c r="A95" s="278"/>
      <c r="B95" s="283"/>
      <c r="C95" s="279"/>
      <c r="D95" s="279"/>
      <c r="E95" s="279"/>
      <c r="F95" s="280"/>
      <c r="G95" s="280"/>
      <c r="H95" s="281">
        <f t="shared" si="1"/>
        <v>0</v>
      </c>
      <c r="I95" s="1628"/>
      <c r="J95" s="282"/>
      <c r="K95" s="252"/>
    </row>
    <row r="96" spans="1:11" s="253" customFormat="1">
      <c r="A96" s="264"/>
      <c r="B96" s="284"/>
      <c r="C96" s="271"/>
      <c r="D96" s="271"/>
      <c r="E96" s="271"/>
      <c r="F96" s="272"/>
      <c r="G96" s="272"/>
      <c r="H96" s="273"/>
      <c r="I96" s="285"/>
      <c r="J96" s="268"/>
      <c r="K96" s="252"/>
    </row>
    <row r="97" spans="1:46" s="253" customFormat="1">
      <c r="A97" s="264"/>
      <c r="B97" s="271"/>
      <c r="C97" s="271"/>
      <c r="D97" s="271"/>
      <c r="E97" s="271"/>
      <c r="F97" s="272"/>
      <c r="G97" s="272"/>
      <c r="H97" s="273">
        <f t="shared" si="1"/>
        <v>0</v>
      </c>
      <c r="I97" s="285"/>
      <c r="J97" s="268"/>
      <c r="K97" s="252"/>
    </row>
    <row r="98" spans="1:46" s="292" customFormat="1">
      <c r="A98" s="286"/>
      <c r="B98" s="287" t="s">
        <v>449</v>
      </c>
      <c r="C98" s="288"/>
      <c r="D98" s="288"/>
      <c r="E98" s="288"/>
      <c r="F98" s="289"/>
      <c r="G98" s="289"/>
      <c r="H98" s="290"/>
      <c r="I98" s="291"/>
      <c r="J98" s="291"/>
      <c r="K98" s="252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3"/>
      <c r="AG98" s="253"/>
      <c r="AH98" s="253"/>
      <c r="AI98" s="253"/>
      <c r="AJ98" s="253"/>
      <c r="AK98" s="253"/>
      <c r="AL98" s="253"/>
      <c r="AM98" s="253"/>
      <c r="AN98" s="253"/>
      <c r="AO98" s="253"/>
      <c r="AP98" s="253"/>
      <c r="AQ98" s="253"/>
      <c r="AR98" s="253"/>
      <c r="AS98" s="253"/>
      <c r="AT98" s="253"/>
    </row>
    <row r="99" spans="1:46" s="292" customFormat="1">
      <c r="A99" s="293"/>
      <c r="B99" s="294"/>
      <c r="C99" s="288"/>
      <c r="D99" s="288"/>
      <c r="E99" s="288"/>
      <c r="F99" s="289"/>
      <c r="G99" s="289"/>
      <c r="H99" s="290"/>
      <c r="I99" s="291" t="s">
        <v>450</v>
      </c>
      <c r="J99" s="291"/>
      <c r="K99" s="252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C99" s="253"/>
      <c r="AD99" s="253"/>
      <c r="AE99" s="253"/>
      <c r="AF99" s="253"/>
      <c r="AG99" s="253"/>
      <c r="AH99" s="253"/>
      <c r="AI99" s="253"/>
      <c r="AJ99" s="253"/>
      <c r="AK99" s="253"/>
      <c r="AL99" s="253"/>
      <c r="AM99" s="253"/>
      <c r="AN99" s="253"/>
      <c r="AO99" s="253"/>
      <c r="AP99" s="253"/>
      <c r="AQ99" s="253"/>
      <c r="AR99" s="253"/>
      <c r="AS99" s="253"/>
      <c r="AT99" s="253"/>
    </row>
    <row r="100" spans="1:46" s="292" customFormat="1">
      <c r="A100" s="293"/>
      <c r="B100" s="294"/>
      <c r="C100" s="288"/>
      <c r="D100" s="288"/>
      <c r="E100" s="288"/>
      <c r="F100" s="289"/>
      <c r="G100" s="289"/>
      <c r="H100" s="290">
        <f t="shared" ref="H100:H110" si="2">SUM(F100:G100)</f>
        <v>0</v>
      </c>
      <c r="I100" s="291" t="s">
        <v>451</v>
      </c>
      <c r="J100" s="291"/>
      <c r="K100" s="252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  <c r="AR100" s="253"/>
      <c r="AS100" s="253"/>
      <c r="AT100" s="253"/>
    </row>
    <row r="101" spans="1:46" s="292" customFormat="1">
      <c r="A101" s="293"/>
      <c r="B101" s="1621"/>
      <c r="C101" s="288"/>
      <c r="D101" s="288"/>
      <c r="E101" s="288"/>
      <c r="F101" s="289"/>
      <c r="G101" s="289"/>
      <c r="H101" s="290">
        <f t="shared" si="2"/>
        <v>0</v>
      </c>
      <c r="I101" s="1619" t="s">
        <v>452</v>
      </c>
      <c r="J101" s="291"/>
      <c r="K101" s="252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53"/>
      <c r="AT101" s="253"/>
    </row>
    <row r="102" spans="1:46" s="292" customFormat="1">
      <c r="A102" s="293"/>
      <c r="B102" s="1623"/>
      <c r="C102" s="288"/>
      <c r="D102" s="288"/>
      <c r="E102" s="288"/>
      <c r="F102" s="289"/>
      <c r="G102" s="289"/>
      <c r="H102" s="290">
        <f t="shared" si="2"/>
        <v>0</v>
      </c>
      <c r="I102" s="1620"/>
      <c r="J102" s="291"/>
      <c r="K102" s="252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53"/>
      <c r="AT102" s="253"/>
    </row>
    <row r="103" spans="1:46" s="292" customFormat="1">
      <c r="A103" s="293"/>
      <c r="B103" s="1621"/>
      <c r="C103" s="288"/>
      <c r="D103" s="288"/>
      <c r="E103" s="288"/>
      <c r="F103" s="289"/>
      <c r="G103" s="289"/>
      <c r="H103" s="290">
        <f t="shared" si="2"/>
        <v>0</v>
      </c>
      <c r="I103" s="1619" t="s">
        <v>453</v>
      </c>
      <c r="J103" s="291"/>
      <c r="K103" s="252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  <c r="AR103" s="253"/>
      <c r="AS103" s="253"/>
      <c r="AT103" s="253"/>
    </row>
    <row r="104" spans="1:46" s="292" customFormat="1">
      <c r="A104" s="293"/>
      <c r="B104" s="1623"/>
      <c r="C104" s="288"/>
      <c r="D104" s="288"/>
      <c r="E104" s="288"/>
      <c r="F104" s="289"/>
      <c r="G104" s="289"/>
      <c r="H104" s="290">
        <f t="shared" si="2"/>
        <v>0</v>
      </c>
      <c r="I104" s="1620"/>
      <c r="J104" s="291"/>
      <c r="K104" s="252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  <c r="AR104" s="253"/>
      <c r="AS104" s="253"/>
      <c r="AT104" s="253"/>
    </row>
    <row r="105" spans="1:46" s="292" customFormat="1">
      <c r="A105" s="295"/>
      <c r="B105" s="294"/>
      <c r="C105" s="288"/>
      <c r="D105" s="288"/>
      <c r="E105" s="288"/>
      <c r="F105" s="289"/>
      <c r="G105" s="289"/>
      <c r="H105" s="290">
        <f t="shared" si="2"/>
        <v>0</v>
      </c>
      <c r="I105" s="1619"/>
      <c r="J105" s="291"/>
      <c r="K105" s="252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  <c r="AR105" s="253"/>
      <c r="AS105" s="253"/>
      <c r="AT105" s="253"/>
    </row>
    <row r="106" spans="1:46" s="292" customFormat="1">
      <c r="A106" s="296"/>
      <c r="B106" s="294"/>
      <c r="C106" s="288"/>
      <c r="D106" s="288"/>
      <c r="E106" s="288"/>
      <c r="F106" s="289"/>
      <c r="G106" s="289"/>
      <c r="H106" s="290">
        <f t="shared" si="2"/>
        <v>0</v>
      </c>
      <c r="I106" s="1620"/>
      <c r="J106" s="291"/>
      <c r="K106" s="252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253"/>
      <c r="AS106" s="253"/>
      <c r="AT106" s="253"/>
    </row>
    <row r="107" spans="1:46" s="292" customFormat="1">
      <c r="A107" s="293"/>
      <c r="B107" s="1621"/>
      <c r="C107" s="288"/>
      <c r="D107" s="288"/>
      <c r="E107" s="288"/>
      <c r="F107" s="289"/>
      <c r="G107" s="289"/>
      <c r="H107" s="290">
        <f t="shared" si="2"/>
        <v>0</v>
      </c>
      <c r="I107" s="1619"/>
      <c r="J107" s="291"/>
      <c r="K107" s="252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  <c r="AH107" s="253"/>
      <c r="AI107" s="253"/>
      <c r="AJ107" s="253"/>
      <c r="AK107" s="253"/>
      <c r="AL107" s="253"/>
      <c r="AM107" s="253"/>
      <c r="AN107" s="253"/>
      <c r="AO107" s="253"/>
      <c r="AP107" s="253"/>
      <c r="AQ107" s="253"/>
      <c r="AR107" s="253"/>
      <c r="AS107" s="253"/>
      <c r="AT107" s="253"/>
    </row>
    <row r="108" spans="1:46" s="292" customFormat="1">
      <c r="A108" s="293"/>
      <c r="B108" s="1622"/>
      <c r="C108" s="288"/>
      <c r="D108" s="288"/>
      <c r="E108" s="288"/>
      <c r="F108" s="289"/>
      <c r="G108" s="289"/>
      <c r="H108" s="290">
        <f t="shared" si="2"/>
        <v>0</v>
      </c>
      <c r="I108" s="1624"/>
      <c r="J108" s="291"/>
      <c r="K108" s="252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53"/>
      <c r="AM108" s="253"/>
      <c r="AN108" s="253"/>
      <c r="AO108" s="253"/>
      <c r="AP108" s="253"/>
      <c r="AQ108" s="253"/>
      <c r="AR108" s="253"/>
      <c r="AS108" s="253"/>
      <c r="AT108" s="253"/>
    </row>
    <row r="109" spans="1:46" s="292" customFormat="1">
      <c r="A109" s="293"/>
      <c r="B109" s="1623"/>
      <c r="C109" s="288"/>
      <c r="D109" s="288"/>
      <c r="E109" s="288"/>
      <c r="F109" s="289"/>
      <c r="G109" s="289"/>
      <c r="H109" s="290">
        <f t="shared" si="2"/>
        <v>0</v>
      </c>
      <c r="I109" s="1620"/>
      <c r="J109" s="291"/>
      <c r="K109" s="252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53"/>
      <c r="AT109" s="253"/>
    </row>
    <row r="110" spans="1:46" s="300" customFormat="1" ht="31.5">
      <c r="A110" s="297"/>
      <c r="B110" s="298" t="s">
        <v>454</v>
      </c>
      <c r="C110" s="299"/>
      <c r="D110" s="299"/>
      <c r="E110" s="299"/>
      <c r="F110" s="261"/>
      <c r="G110" s="261"/>
      <c r="H110" s="262">
        <f t="shared" si="2"/>
        <v>0</v>
      </c>
      <c r="I110" s="250"/>
      <c r="J110" s="250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53"/>
      <c r="AT110" s="253"/>
    </row>
    <row r="111" spans="1:46" s="300" customFormat="1">
      <c r="A111" s="297"/>
      <c r="B111" s="261"/>
      <c r="C111" s="299"/>
      <c r="D111" s="299"/>
      <c r="E111" s="299"/>
      <c r="F111" s="261"/>
      <c r="G111" s="261"/>
      <c r="H111" s="262"/>
      <c r="I111" s="250"/>
      <c r="J111" s="250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53"/>
      <c r="AT111" s="253"/>
    </row>
    <row r="112" spans="1:46" s="300" customFormat="1">
      <c r="A112" s="297"/>
      <c r="B112" s="261"/>
      <c r="C112" s="299"/>
      <c r="D112" s="299"/>
      <c r="E112" s="299"/>
      <c r="F112" s="261"/>
      <c r="G112" s="261"/>
      <c r="H112" s="262"/>
      <c r="I112" s="250"/>
      <c r="J112" s="250"/>
      <c r="K112" s="253"/>
      <c r="L112" s="253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53"/>
      <c r="AI112" s="253"/>
      <c r="AJ112" s="253"/>
      <c r="AK112" s="253"/>
      <c r="AL112" s="253"/>
      <c r="AM112" s="253"/>
      <c r="AN112" s="253"/>
      <c r="AO112" s="253"/>
      <c r="AP112" s="253"/>
      <c r="AQ112" s="253"/>
      <c r="AR112" s="253"/>
      <c r="AS112" s="253"/>
      <c r="AT112" s="253"/>
    </row>
    <row r="113" spans="1:46" s="300" customFormat="1">
      <c r="A113" s="297"/>
      <c r="B113" s="261"/>
      <c r="C113" s="299"/>
      <c r="D113" s="299"/>
      <c r="E113" s="299"/>
      <c r="F113" s="261"/>
      <c r="G113" s="261"/>
      <c r="H113" s="262"/>
      <c r="I113" s="250"/>
      <c r="J113" s="250"/>
      <c r="K113" s="253"/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  <c r="AA113" s="253"/>
      <c r="AB113" s="253"/>
      <c r="AC113" s="253"/>
      <c r="AD113" s="253"/>
      <c r="AE113" s="253"/>
      <c r="AF113" s="253"/>
      <c r="AG113" s="253"/>
      <c r="AH113" s="253"/>
      <c r="AI113" s="253"/>
      <c r="AJ113" s="253"/>
      <c r="AK113" s="253"/>
      <c r="AL113" s="253"/>
      <c r="AM113" s="253"/>
      <c r="AN113" s="253"/>
      <c r="AO113" s="253"/>
      <c r="AP113" s="253"/>
      <c r="AQ113" s="253"/>
      <c r="AR113" s="253"/>
      <c r="AS113" s="253"/>
      <c r="AT113" s="253"/>
    </row>
    <row r="114" spans="1:46" s="253" customFormat="1">
      <c r="A114" s="301"/>
      <c r="B114" s="301" t="s">
        <v>455</v>
      </c>
      <c r="C114" s="302"/>
      <c r="D114" s="302"/>
      <c r="E114" s="302"/>
      <c r="F114" s="301">
        <f>SUM(F4:F113)</f>
        <v>0</v>
      </c>
      <c r="G114" s="301">
        <f>SUM(G4:G113)</f>
        <v>0</v>
      </c>
      <c r="H114" s="301">
        <f>SUM(F114:G114)</f>
        <v>0</v>
      </c>
      <c r="I114" s="303"/>
      <c r="J114" s="303"/>
      <c r="K114" s="252"/>
    </row>
    <row r="115" spans="1:46" s="305" customFormat="1">
      <c r="A115" s="301"/>
      <c r="B115" s="301" t="s">
        <v>456</v>
      </c>
      <c r="C115" s="302"/>
      <c r="D115" s="302"/>
      <c r="E115" s="302"/>
      <c r="F115" s="301">
        <f>F3+F114</f>
        <v>0</v>
      </c>
      <c r="G115" s="301">
        <f>G3+G114</f>
        <v>0</v>
      </c>
      <c r="H115" s="301">
        <f>H3+H114</f>
        <v>0</v>
      </c>
      <c r="I115" s="303"/>
      <c r="J115" s="303"/>
      <c r="K115" s="304"/>
    </row>
    <row r="116" spans="1:46" s="305" customFormat="1" ht="18.75">
      <c r="A116" s="239"/>
      <c r="B116" s="239"/>
      <c r="C116" s="306" t="s">
        <v>457</v>
      </c>
      <c r="D116" s="306"/>
      <c r="E116" s="306"/>
      <c r="F116" s="306" t="e">
        <f>'1-Mérleg'!#REF!</f>
        <v>#REF!</v>
      </c>
      <c r="G116" s="306">
        <f>'1-Mérleg'!D26</f>
        <v>0</v>
      </c>
      <c r="H116" s="306">
        <v>0</v>
      </c>
      <c r="I116" s="307"/>
      <c r="J116" s="307"/>
      <c r="K116" s="304"/>
    </row>
    <row r="117" spans="1:46" s="253" customFormat="1" ht="18.75">
      <c r="A117" s="239"/>
      <c r="B117" s="239"/>
      <c r="C117" s="308" t="s">
        <v>458</v>
      </c>
      <c r="D117" s="308"/>
      <c r="E117" s="308"/>
      <c r="F117" s="309" t="e">
        <f>F114-F116</f>
        <v>#REF!</v>
      </c>
      <c r="G117" s="309">
        <f>G114-G116</f>
        <v>0</v>
      </c>
      <c r="H117" s="309">
        <f>H114-H116</f>
        <v>0</v>
      </c>
      <c r="I117" s="310"/>
      <c r="J117" s="310"/>
      <c r="K117" s="252"/>
    </row>
    <row r="118" spans="1:46" s="253" customFormat="1">
      <c r="A118" s="239"/>
      <c r="B118" s="239"/>
      <c r="C118" s="239"/>
      <c r="D118" s="239"/>
      <c r="E118" s="239"/>
      <c r="F118" s="239"/>
      <c r="G118" s="239"/>
      <c r="H118" s="239"/>
      <c r="I118" s="311"/>
      <c r="J118" s="311"/>
      <c r="K118" s="252"/>
    </row>
    <row r="119" spans="1:46" s="253" customFormat="1">
      <c r="A119" s="239"/>
      <c r="B119" s="239"/>
      <c r="C119" s="239"/>
      <c r="D119" s="239"/>
      <c r="E119" s="239"/>
      <c r="F119" s="239"/>
      <c r="G119" s="239"/>
      <c r="H119" s="239"/>
      <c r="I119" s="311"/>
      <c r="J119" s="311"/>
      <c r="K119" s="252"/>
    </row>
    <row r="120" spans="1:46" s="253" customFormat="1">
      <c r="A120" s="239"/>
      <c r="B120" s="239"/>
      <c r="C120" s="239"/>
      <c r="D120" s="239"/>
      <c r="E120" s="239"/>
      <c r="F120" s="239"/>
      <c r="G120" s="239"/>
      <c r="H120" s="239"/>
      <c r="I120" s="311"/>
      <c r="J120" s="311"/>
      <c r="K120" s="252"/>
    </row>
    <row r="121" spans="1:46" s="253" customFormat="1">
      <c r="A121" s="239"/>
      <c r="B121" s="239"/>
      <c r="C121" s="239"/>
      <c r="D121" s="239"/>
      <c r="E121" s="239"/>
      <c r="F121" s="239"/>
      <c r="G121" s="239"/>
      <c r="H121" s="239"/>
      <c r="I121" s="311"/>
      <c r="J121" s="311"/>
      <c r="K121" s="252"/>
    </row>
    <row r="122" spans="1:46" s="253" customFormat="1">
      <c r="A122" s="239"/>
      <c r="B122" s="239"/>
      <c r="C122" s="239"/>
      <c r="D122" s="239"/>
      <c r="E122" s="239"/>
      <c r="F122" s="239"/>
      <c r="G122" s="239"/>
      <c r="H122" s="239"/>
      <c r="I122" s="311"/>
      <c r="J122" s="311"/>
      <c r="K122" s="252"/>
    </row>
    <row r="123" spans="1:46" s="253" customFormat="1">
      <c r="A123" s="239"/>
      <c r="B123" s="239"/>
      <c r="C123" s="239"/>
      <c r="D123" s="239"/>
      <c r="E123" s="239"/>
      <c r="F123" s="239"/>
      <c r="G123" s="239"/>
      <c r="H123" s="239"/>
      <c r="I123" s="311"/>
      <c r="J123" s="311"/>
      <c r="K123" s="252"/>
    </row>
    <row r="124" spans="1:46" s="253" customFormat="1">
      <c r="A124" s="239"/>
      <c r="B124" s="239"/>
      <c r="C124" s="239"/>
      <c r="D124" s="239"/>
      <c r="E124" s="239"/>
      <c r="F124" s="239"/>
      <c r="G124" s="239"/>
      <c r="H124" s="239"/>
      <c r="I124" s="311"/>
      <c r="J124" s="311"/>
      <c r="K124" s="252"/>
    </row>
    <row r="125" spans="1:46" s="253" customFormat="1">
      <c r="A125" s="239"/>
      <c r="B125" s="239"/>
      <c r="C125" s="239"/>
      <c r="D125" s="239"/>
      <c r="E125" s="239"/>
      <c r="F125" s="239"/>
      <c r="G125" s="239"/>
      <c r="H125" s="239"/>
      <c r="I125" s="311"/>
      <c r="J125" s="311"/>
      <c r="K125" s="252"/>
    </row>
    <row r="126" spans="1:46" s="313" customFormat="1">
      <c r="A126" s="239"/>
      <c r="B126" s="239"/>
      <c r="C126" s="239"/>
      <c r="D126" s="239"/>
      <c r="E126" s="239"/>
      <c r="F126" s="239"/>
      <c r="G126" s="239"/>
      <c r="H126" s="239"/>
      <c r="I126" s="311"/>
      <c r="J126" s="311"/>
      <c r="K126" s="312"/>
    </row>
    <row r="127" spans="1:46" s="313" customFormat="1">
      <c r="A127" s="239"/>
      <c r="B127" s="239"/>
      <c r="C127" s="239"/>
      <c r="D127" s="239"/>
      <c r="E127" s="239"/>
      <c r="F127" s="239"/>
      <c r="G127" s="239"/>
      <c r="H127" s="239"/>
      <c r="I127" s="311"/>
      <c r="J127" s="311"/>
      <c r="K127" s="312"/>
    </row>
    <row r="128" spans="1:46" hidden="1">
      <c r="I128" s="311"/>
      <c r="J128" s="311"/>
      <c r="K128" s="239"/>
    </row>
    <row r="129" spans="1:11" hidden="1">
      <c r="I129" s="311"/>
      <c r="J129" s="311"/>
      <c r="K129" s="239"/>
    </row>
    <row r="130" spans="1:11">
      <c r="I130" s="311"/>
      <c r="J130" s="311"/>
    </row>
    <row r="131" spans="1:11">
      <c r="I131" s="311"/>
      <c r="J131" s="311"/>
    </row>
    <row r="132" spans="1:11">
      <c r="I132" s="311"/>
      <c r="J132" s="311"/>
    </row>
    <row r="133" spans="1:11" s="238" customFormat="1">
      <c r="A133" s="239"/>
      <c r="B133" s="239"/>
      <c r="C133" s="239"/>
      <c r="D133" s="239"/>
      <c r="E133" s="239"/>
      <c r="F133" s="239"/>
      <c r="G133" s="239"/>
      <c r="H133" s="239"/>
      <c r="I133" s="311"/>
      <c r="J133" s="311"/>
    </row>
    <row r="134" spans="1:11" s="238" customFormat="1">
      <c r="A134" s="239"/>
      <c r="B134" s="239"/>
      <c r="C134" s="239"/>
      <c r="D134" s="239"/>
      <c r="E134" s="239"/>
      <c r="F134" s="239"/>
      <c r="G134" s="239"/>
      <c r="H134" s="239"/>
      <c r="I134" s="311"/>
      <c r="J134" s="311"/>
    </row>
    <row r="135" spans="1:11" s="238" customFormat="1">
      <c r="A135" s="239"/>
      <c r="B135" s="239"/>
      <c r="C135" s="239"/>
      <c r="D135" s="239"/>
      <c r="E135" s="239"/>
      <c r="F135" s="239"/>
      <c r="G135" s="239"/>
      <c r="H135" s="239"/>
      <c r="I135" s="311"/>
      <c r="J135" s="311"/>
    </row>
    <row r="136" spans="1:11" s="238" customFormat="1">
      <c r="A136" s="239"/>
      <c r="B136" s="239"/>
      <c r="C136" s="239"/>
      <c r="D136" s="239"/>
      <c r="E136" s="239"/>
      <c r="F136" s="239"/>
      <c r="G136" s="239"/>
      <c r="H136" s="239"/>
      <c r="I136" s="311"/>
      <c r="J136" s="311"/>
    </row>
    <row r="137" spans="1:11" s="238" customFormat="1">
      <c r="A137" s="239"/>
      <c r="B137" s="239"/>
      <c r="C137" s="239"/>
      <c r="D137" s="239"/>
      <c r="E137" s="239"/>
      <c r="F137" s="239"/>
      <c r="G137" s="239"/>
      <c r="H137" s="239"/>
      <c r="I137" s="311"/>
      <c r="J137" s="311"/>
    </row>
    <row r="138" spans="1:11" s="238" customFormat="1">
      <c r="A138" s="239"/>
      <c r="B138" s="239"/>
      <c r="C138" s="239"/>
      <c r="D138" s="239"/>
      <c r="E138" s="239"/>
      <c r="F138" s="239"/>
      <c r="G138" s="239"/>
      <c r="H138" s="239"/>
      <c r="I138" s="311"/>
      <c r="J138" s="311"/>
    </row>
    <row r="139" spans="1:11" s="238" customFormat="1">
      <c r="A139" s="239"/>
      <c r="B139" s="239"/>
      <c r="C139" s="239"/>
      <c r="D139" s="239"/>
      <c r="E139" s="239"/>
      <c r="F139" s="239"/>
      <c r="G139" s="239"/>
      <c r="H139" s="239"/>
      <c r="I139" s="311"/>
      <c r="J139" s="311"/>
    </row>
    <row r="140" spans="1:11" s="238" customFormat="1">
      <c r="A140" s="239"/>
      <c r="B140" s="239"/>
      <c r="C140" s="239"/>
      <c r="D140" s="239"/>
      <c r="E140" s="239"/>
      <c r="F140" s="239"/>
      <c r="G140" s="239"/>
      <c r="H140" s="239"/>
      <c r="I140" s="311"/>
      <c r="J140" s="311"/>
    </row>
    <row r="141" spans="1:11" s="238" customFormat="1">
      <c r="A141" s="239"/>
      <c r="B141" s="239"/>
      <c r="C141" s="239"/>
      <c r="D141" s="239"/>
      <c r="E141" s="239"/>
      <c r="F141" s="239"/>
      <c r="G141" s="239"/>
      <c r="H141" s="239"/>
      <c r="I141" s="245"/>
      <c r="J141" s="245"/>
    </row>
    <row r="142" spans="1:11" s="238" customFormat="1">
      <c r="A142" s="239"/>
      <c r="B142" s="239"/>
      <c r="C142" s="239"/>
      <c r="D142" s="239"/>
      <c r="E142" s="239"/>
      <c r="F142" s="239"/>
      <c r="G142" s="239"/>
      <c r="H142" s="239"/>
      <c r="I142" s="245"/>
      <c r="J142" s="245"/>
    </row>
    <row r="143" spans="1:11" s="238" customFormat="1">
      <c r="A143" s="239"/>
      <c r="B143" s="239"/>
      <c r="C143" s="239"/>
      <c r="D143" s="239"/>
      <c r="E143" s="239"/>
      <c r="F143" s="239"/>
      <c r="G143" s="239"/>
      <c r="H143" s="239"/>
      <c r="I143" s="245"/>
      <c r="J143" s="245"/>
    </row>
    <row r="144" spans="1:11" s="238" customFormat="1">
      <c r="A144" s="239"/>
      <c r="B144" s="239"/>
      <c r="C144" s="239"/>
      <c r="D144" s="239"/>
      <c r="E144" s="239"/>
      <c r="F144" s="239"/>
      <c r="G144" s="239"/>
      <c r="H144" s="239"/>
      <c r="I144" s="245"/>
      <c r="J144" s="245"/>
    </row>
    <row r="145" spans="1:10" s="238" customFormat="1">
      <c r="A145" s="239"/>
      <c r="B145" s="239"/>
      <c r="C145" s="239"/>
      <c r="D145" s="239"/>
      <c r="E145" s="239"/>
      <c r="F145" s="239"/>
      <c r="G145" s="239"/>
      <c r="H145" s="239"/>
      <c r="I145" s="245"/>
      <c r="J145" s="245"/>
    </row>
    <row r="146" spans="1:10" s="238" customFormat="1">
      <c r="A146" s="239"/>
      <c r="B146" s="239"/>
      <c r="C146" s="239"/>
      <c r="D146" s="239"/>
      <c r="E146" s="239"/>
      <c r="F146" s="239"/>
      <c r="G146" s="239"/>
      <c r="H146" s="239"/>
      <c r="I146" s="245"/>
      <c r="J146" s="245"/>
    </row>
    <row r="147" spans="1:10" s="238" customFormat="1">
      <c r="A147" s="239"/>
      <c r="B147" s="239"/>
      <c r="C147" s="239"/>
      <c r="D147" s="239"/>
      <c r="E147" s="239"/>
      <c r="F147" s="239"/>
      <c r="G147" s="239"/>
      <c r="H147" s="239"/>
      <c r="I147" s="245"/>
      <c r="J147" s="245"/>
    </row>
    <row r="148" spans="1:10" s="238" customFormat="1">
      <c r="A148" s="239"/>
      <c r="B148" s="239"/>
      <c r="C148" s="239"/>
      <c r="D148" s="239"/>
      <c r="E148" s="239"/>
      <c r="F148" s="239"/>
      <c r="G148" s="239"/>
      <c r="H148" s="239"/>
      <c r="I148" s="245"/>
      <c r="J148" s="245"/>
    </row>
    <row r="149" spans="1:10" s="238" customFormat="1">
      <c r="A149" s="239"/>
      <c r="B149" s="239"/>
      <c r="C149" s="239"/>
      <c r="D149" s="239"/>
      <c r="E149" s="239"/>
      <c r="F149" s="239"/>
      <c r="G149" s="239"/>
      <c r="H149" s="239"/>
      <c r="I149" s="245"/>
      <c r="J149" s="245"/>
    </row>
    <row r="150" spans="1:10" s="238" customFormat="1">
      <c r="A150" s="239"/>
      <c r="B150" s="239"/>
      <c r="C150" s="239"/>
      <c r="D150" s="239"/>
      <c r="E150" s="239"/>
      <c r="F150" s="239"/>
      <c r="G150" s="239"/>
      <c r="H150" s="239"/>
      <c r="I150" s="245"/>
      <c r="J150" s="245"/>
    </row>
    <row r="151" spans="1:10" s="238" customFormat="1">
      <c r="A151" s="239"/>
      <c r="B151" s="239"/>
      <c r="C151" s="239"/>
      <c r="D151" s="239"/>
      <c r="E151" s="239"/>
      <c r="F151" s="239"/>
      <c r="G151" s="239"/>
      <c r="H151" s="239"/>
      <c r="I151" s="245"/>
      <c r="J151" s="245"/>
    </row>
    <row r="152" spans="1:10" s="238" customFormat="1">
      <c r="A152" s="239"/>
      <c r="B152" s="239"/>
      <c r="C152" s="239"/>
      <c r="D152" s="239"/>
      <c r="E152" s="239"/>
      <c r="F152" s="239"/>
      <c r="G152" s="239"/>
      <c r="H152" s="239"/>
      <c r="I152" s="245"/>
      <c r="J152" s="245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6"/>
  <sheetViews>
    <sheetView showGridLines="0" topLeftCell="A4" zoomScale="80" zoomScaleNormal="80" workbookViewId="0">
      <selection activeCell="Q9" sqref="Q9"/>
    </sheetView>
  </sheetViews>
  <sheetFormatPr defaultColWidth="10.28515625" defaultRowHeight="15"/>
  <cols>
    <col min="1" max="1" width="39.28515625" style="110" customWidth="1"/>
    <col min="2" max="2" width="13.5703125" style="110" customWidth="1"/>
    <col min="3" max="5" width="11.42578125" style="110" bestFit="1" customWidth="1"/>
    <col min="6" max="11" width="11.42578125" style="110" customWidth="1"/>
    <col min="12" max="12" width="9" style="1410" customWidth="1"/>
    <col min="13" max="16384" width="10.28515625" style="110"/>
  </cols>
  <sheetData>
    <row r="1" spans="1:12" ht="17.25" customHeight="1" thickBot="1">
      <c r="A1" s="148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 t="s">
        <v>481</v>
      </c>
    </row>
    <row r="2" spans="1:12" ht="39" customHeight="1" thickTop="1">
      <c r="A2" s="1833" t="s">
        <v>170</v>
      </c>
      <c r="B2" s="1817" t="s">
        <v>1034</v>
      </c>
      <c r="C2" s="1812" t="s">
        <v>1037</v>
      </c>
      <c r="D2" s="1813"/>
      <c r="E2" s="1814"/>
      <c r="F2" s="1812" t="s">
        <v>1175</v>
      </c>
      <c r="G2" s="1813"/>
      <c r="H2" s="1814"/>
      <c r="I2" s="1812" t="s">
        <v>859</v>
      </c>
      <c r="J2" s="1813"/>
      <c r="K2" s="1814"/>
      <c r="L2" s="1810" t="s">
        <v>1255</v>
      </c>
    </row>
    <row r="3" spans="1:12" ht="31.5" customHeight="1" thickBot="1">
      <c r="A3" s="1865"/>
      <c r="B3" s="1818"/>
      <c r="C3" s="1183" t="s">
        <v>43</v>
      </c>
      <c r="D3" s="425" t="s">
        <v>44</v>
      </c>
      <c r="E3" s="425" t="s">
        <v>45</v>
      </c>
      <c r="F3" s="1183" t="s">
        <v>43</v>
      </c>
      <c r="G3" s="425" t="s">
        <v>44</v>
      </c>
      <c r="H3" s="425" t="s">
        <v>45</v>
      </c>
      <c r="I3" s="1183" t="s">
        <v>43</v>
      </c>
      <c r="J3" s="425" t="s">
        <v>44</v>
      </c>
      <c r="K3" s="425" t="s">
        <v>45</v>
      </c>
      <c r="L3" s="1811"/>
    </row>
    <row r="4" spans="1:12" ht="24.95" customHeight="1" thickTop="1">
      <c r="A4" s="1866" t="s">
        <v>254</v>
      </c>
      <c r="B4" s="1867"/>
      <c r="C4" s="1867"/>
      <c r="D4" s="1867"/>
      <c r="E4" s="1867"/>
      <c r="F4" s="1867"/>
      <c r="G4" s="1867"/>
      <c r="H4" s="1867"/>
      <c r="I4" s="1867"/>
      <c r="J4" s="1867"/>
      <c r="K4" s="1867"/>
      <c r="L4" s="1868"/>
    </row>
    <row r="5" spans="1:12" ht="24.95" customHeight="1">
      <c r="A5" s="168" t="s">
        <v>255</v>
      </c>
      <c r="B5" s="121">
        <v>0</v>
      </c>
      <c r="C5" s="121">
        <v>0</v>
      </c>
      <c r="D5" s="121">
        <v>0</v>
      </c>
      <c r="E5" s="121">
        <v>0</v>
      </c>
      <c r="F5" s="121">
        <v>0</v>
      </c>
      <c r="G5" s="121">
        <v>0</v>
      </c>
      <c r="H5" s="121">
        <v>0</v>
      </c>
      <c r="I5" s="121">
        <v>0</v>
      </c>
      <c r="J5" s="121">
        <v>0</v>
      </c>
      <c r="K5" s="121">
        <v>0</v>
      </c>
      <c r="L5" s="1448">
        <v>0</v>
      </c>
    </row>
    <row r="6" spans="1:12" s="116" customFormat="1" ht="21.75" customHeight="1" thickBot="1">
      <c r="A6" s="169" t="s">
        <v>4</v>
      </c>
      <c r="B6" s="137">
        <v>0</v>
      </c>
      <c r="C6" s="138">
        <v>0</v>
      </c>
      <c r="D6" s="137">
        <v>0</v>
      </c>
      <c r="E6" s="137">
        <v>0</v>
      </c>
      <c r="F6" s="138">
        <v>0</v>
      </c>
      <c r="G6" s="137">
        <v>0</v>
      </c>
      <c r="H6" s="137">
        <v>0</v>
      </c>
      <c r="I6" s="138">
        <v>0</v>
      </c>
      <c r="J6" s="137">
        <v>0</v>
      </c>
      <c r="K6" s="137">
        <v>0</v>
      </c>
      <c r="L6" s="1407">
        <v>0</v>
      </c>
    </row>
    <row r="7" spans="1:12" ht="24.95" customHeight="1">
      <c r="A7" s="1859" t="s">
        <v>256</v>
      </c>
      <c r="B7" s="1860"/>
      <c r="C7" s="1860"/>
      <c r="D7" s="1860"/>
      <c r="E7" s="1860"/>
      <c r="F7" s="1860"/>
      <c r="G7" s="1860"/>
      <c r="H7" s="1860"/>
      <c r="I7" s="1860"/>
      <c r="J7" s="1860"/>
      <c r="K7" s="1860"/>
      <c r="L7" s="1861"/>
    </row>
    <row r="8" spans="1:12" ht="24.95" customHeight="1">
      <c r="A8" s="168" t="s">
        <v>257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0</v>
      </c>
      <c r="K8" s="121">
        <v>0</v>
      </c>
      <c r="L8" s="1448">
        <v>0</v>
      </c>
    </row>
    <row r="9" spans="1:12" ht="24.95" customHeight="1">
      <c r="A9" s="168" t="s">
        <v>258</v>
      </c>
      <c r="B9" s="120">
        <v>0</v>
      </c>
      <c r="C9" s="120">
        <v>0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448">
        <v>0</v>
      </c>
    </row>
    <row r="10" spans="1:12" ht="24.95" customHeight="1" thickBot="1">
      <c r="A10" s="170" t="s">
        <v>4</v>
      </c>
      <c r="B10" s="124">
        <v>0</v>
      </c>
      <c r="C10" s="448">
        <v>0</v>
      </c>
      <c r="D10" s="124">
        <v>0</v>
      </c>
      <c r="E10" s="124">
        <v>0</v>
      </c>
      <c r="F10" s="448">
        <v>0</v>
      </c>
      <c r="G10" s="124">
        <v>0</v>
      </c>
      <c r="H10" s="124">
        <v>0</v>
      </c>
      <c r="I10" s="448">
        <v>0</v>
      </c>
      <c r="J10" s="124">
        <v>0</v>
      </c>
      <c r="K10" s="124">
        <v>0</v>
      </c>
      <c r="L10" s="1449">
        <v>0</v>
      </c>
    </row>
    <row r="11" spans="1:12" ht="24.95" customHeight="1" thickTop="1">
      <c r="A11" s="1866" t="s">
        <v>904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8"/>
    </row>
    <row r="12" spans="1:12" ht="24.95" customHeight="1">
      <c r="A12" s="168" t="s">
        <v>905</v>
      </c>
      <c r="B12" s="121">
        <v>200000</v>
      </c>
      <c r="C12" s="121">
        <v>200000</v>
      </c>
      <c r="D12" s="121">
        <v>0</v>
      </c>
      <c r="E12" s="121">
        <v>200000</v>
      </c>
      <c r="F12" s="121"/>
      <c r="G12" s="121">
        <v>0</v>
      </c>
      <c r="H12" s="121">
        <v>0</v>
      </c>
      <c r="I12" s="121">
        <v>0</v>
      </c>
      <c r="J12" s="121">
        <v>0</v>
      </c>
      <c r="K12" s="121">
        <v>0</v>
      </c>
      <c r="L12" s="1448">
        <v>0</v>
      </c>
    </row>
    <row r="13" spans="1:12" s="116" customFormat="1" ht="21.75" customHeight="1" thickBot="1">
      <c r="A13" s="169" t="s">
        <v>4</v>
      </c>
      <c r="B13" s="137">
        <v>200000</v>
      </c>
      <c r="C13" s="138">
        <v>200000</v>
      </c>
      <c r="D13" s="137">
        <v>0</v>
      </c>
      <c r="E13" s="137">
        <v>200000</v>
      </c>
      <c r="F13" s="138">
        <v>0</v>
      </c>
      <c r="G13" s="137">
        <v>0</v>
      </c>
      <c r="H13" s="137">
        <v>0</v>
      </c>
      <c r="I13" s="138">
        <v>0</v>
      </c>
      <c r="J13" s="137">
        <v>0</v>
      </c>
      <c r="K13" s="137">
        <v>0</v>
      </c>
      <c r="L13" s="1407">
        <v>0</v>
      </c>
    </row>
    <row r="14" spans="1:12" s="171" customFormat="1" ht="24.95" customHeight="1">
      <c r="A14" s="1862" t="s">
        <v>906</v>
      </c>
      <c r="B14" s="1863"/>
      <c r="C14" s="1863"/>
      <c r="D14" s="1863"/>
      <c r="E14" s="1863"/>
      <c r="F14" s="1863"/>
      <c r="G14" s="1863"/>
      <c r="H14" s="1863"/>
      <c r="I14" s="1863"/>
      <c r="J14" s="1863"/>
      <c r="K14" s="1863"/>
      <c r="L14" s="1864"/>
    </row>
    <row r="15" spans="1:12" ht="24.95" customHeight="1">
      <c r="A15" s="172" t="s">
        <v>259</v>
      </c>
      <c r="B15" s="121">
        <v>220000</v>
      </c>
      <c r="C15" s="121">
        <v>179829</v>
      </c>
      <c r="D15" s="121">
        <v>40171</v>
      </c>
      <c r="E15" s="121">
        <v>220000</v>
      </c>
      <c r="F15" s="121">
        <v>148781</v>
      </c>
      <c r="G15" s="121">
        <v>40171</v>
      </c>
      <c r="H15" s="121">
        <v>188952</v>
      </c>
      <c r="I15" s="121">
        <v>148781</v>
      </c>
      <c r="J15" s="121">
        <v>40171</v>
      </c>
      <c r="K15" s="121">
        <v>188952</v>
      </c>
      <c r="L15" s="1398">
        <v>85.887272727272716</v>
      </c>
    </row>
    <row r="16" spans="1:12" ht="24.95" customHeight="1">
      <c r="A16" s="173" t="s">
        <v>260</v>
      </c>
      <c r="B16" s="120">
        <v>0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398">
        <v>0</v>
      </c>
    </row>
    <row r="17" spans="1:12" ht="24.95" customHeight="1" thickBot="1">
      <c r="A17" s="170" t="s">
        <v>4</v>
      </c>
      <c r="B17" s="124">
        <v>220000</v>
      </c>
      <c r="C17" s="448">
        <v>179829</v>
      </c>
      <c r="D17" s="124">
        <v>40171</v>
      </c>
      <c r="E17" s="124">
        <v>220000</v>
      </c>
      <c r="F17" s="448">
        <v>148781</v>
      </c>
      <c r="G17" s="124">
        <v>40171</v>
      </c>
      <c r="H17" s="124">
        <v>188952</v>
      </c>
      <c r="I17" s="448">
        <v>148781</v>
      </c>
      <c r="J17" s="124">
        <v>40171</v>
      </c>
      <c r="K17" s="124">
        <v>188952</v>
      </c>
      <c r="L17" s="1449">
        <v>85.887272727272716</v>
      </c>
    </row>
    <row r="18" spans="1:12" ht="24.95" customHeight="1">
      <c r="A18" s="1185" t="s">
        <v>907</v>
      </c>
      <c r="B18" s="1186"/>
      <c r="C18" s="1186"/>
      <c r="D18" s="1186"/>
      <c r="E18" s="1186"/>
      <c r="F18" s="1186"/>
      <c r="G18" s="1186"/>
      <c r="H18" s="1186"/>
      <c r="I18" s="1186"/>
      <c r="J18" s="1186"/>
      <c r="K18" s="1186"/>
      <c r="L18" s="1405"/>
    </row>
    <row r="19" spans="1:12" ht="30">
      <c r="A19" s="174" t="s">
        <v>261</v>
      </c>
      <c r="B19" s="121">
        <v>1645000</v>
      </c>
      <c r="C19" s="121">
        <v>1183730</v>
      </c>
      <c r="D19" s="121">
        <v>0</v>
      </c>
      <c r="E19" s="121">
        <v>1183730</v>
      </c>
      <c r="F19" s="121">
        <v>727500</v>
      </c>
      <c r="G19" s="121">
        <v>0</v>
      </c>
      <c r="H19" s="121">
        <v>727500</v>
      </c>
      <c r="I19" s="121">
        <v>727500</v>
      </c>
      <c r="J19" s="121">
        <v>0</v>
      </c>
      <c r="K19" s="121">
        <v>727500</v>
      </c>
      <c r="L19" s="1448">
        <v>61.458271734263725</v>
      </c>
    </row>
    <row r="20" spans="1:12" ht="23.25" customHeight="1" thickBot="1">
      <c r="A20" s="766" t="s">
        <v>4</v>
      </c>
      <c r="B20" s="143">
        <v>1645000</v>
      </c>
      <c r="C20" s="143">
        <v>1183730</v>
      </c>
      <c r="D20" s="121">
        <v>0</v>
      </c>
      <c r="E20" s="143">
        <v>1183730</v>
      </c>
      <c r="F20" s="143">
        <v>727500</v>
      </c>
      <c r="G20" s="121">
        <v>0</v>
      </c>
      <c r="H20" s="143">
        <v>727500</v>
      </c>
      <c r="I20" s="121">
        <v>727500</v>
      </c>
      <c r="J20" s="121">
        <v>0</v>
      </c>
      <c r="K20" s="121">
        <v>727500</v>
      </c>
      <c r="L20" s="1404">
        <v>61.458271734263725</v>
      </c>
    </row>
    <row r="21" spans="1:12" ht="24.95" customHeight="1">
      <c r="A21" s="1862" t="s">
        <v>1031</v>
      </c>
      <c r="B21" s="1863"/>
      <c r="C21" s="1863"/>
      <c r="D21" s="1863"/>
      <c r="E21" s="1863"/>
      <c r="F21" s="1863"/>
      <c r="G21" s="1863"/>
      <c r="H21" s="1863"/>
      <c r="I21" s="1863"/>
      <c r="J21" s="1863"/>
      <c r="K21" s="1863"/>
      <c r="L21" s="1864"/>
    </row>
    <row r="22" spans="1:12" ht="24.95" customHeight="1">
      <c r="A22" s="172" t="s">
        <v>262</v>
      </c>
      <c r="B22" s="121">
        <v>635000</v>
      </c>
      <c r="C22" s="121">
        <v>635000</v>
      </c>
      <c r="D22" s="121">
        <v>0</v>
      </c>
      <c r="E22" s="121">
        <v>635000</v>
      </c>
      <c r="F22" s="121"/>
      <c r="G22" s="121">
        <v>0</v>
      </c>
      <c r="H22" s="121">
        <v>0</v>
      </c>
      <c r="I22" s="121">
        <v>0</v>
      </c>
      <c r="J22" s="121">
        <v>0</v>
      </c>
      <c r="K22" s="121">
        <v>0</v>
      </c>
      <c r="L22" s="1398">
        <v>0</v>
      </c>
    </row>
    <row r="23" spans="1:12" ht="30">
      <c r="A23" s="132" t="s">
        <v>263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398">
        <v>0</v>
      </c>
    </row>
    <row r="24" spans="1:12" ht="24.95" customHeight="1">
      <c r="A24" s="172" t="s">
        <v>597</v>
      </c>
      <c r="B24" s="120">
        <v>300000</v>
      </c>
      <c r="C24" s="120">
        <v>4176633</v>
      </c>
      <c r="D24" s="120">
        <v>0</v>
      </c>
      <c r="E24" s="120">
        <v>4176633</v>
      </c>
      <c r="F24" s="120"/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398">
        <v>0</v>
      </c>
    </row>
    <row r="25" spans="1:12" s="171" customFormat="1" ht="24.95" customHeight="1" thickBot="1">
      <c r="A25" s="175" t="s">
        <v>4</v>
      </c>
      <c r="B25" s="124">
        <v>935000</v>
      </c>
      <c r="C25" s="448">
        <v>4811633</v>
      </c>
      <c r="D25" s="124">
        <v>0</v>
      </c>
      <c r="E25" s="124">
        <v>4811633</v>
      </c>
      <c r="F25" s="448">
        <v>0</v>
      </c>
      <c r="G25" s="124">
        <v>0</v>
      </c>
      <c r="H25" s="124">
        <v>0</v>
      </c>
      <c r="I25" s="448">
        <v>0</v>
      </c>
      <c r="J25" s="124">
        <v>0</v>
      </c>
      <c r="K25" s="124">
        <v>0</v>
      </c>
      <c r="L25" s="1407">
        <v>0</v>
      </c>
    </row>
    <row r="26" spans="1:12" s="116" customFormat="1" ht="35.1" customHeight="1" thickTop="1" thickBot="1">
      <c r="A26" s="176" t="s">
        <v>3</v>
      </c>
      <c r="B26" s="127">
        <v>3000000</v>
      </c>
      <c r="C26" s="128">
        <v>6375192</v>
      </c>
      <c r="D26" s="127">
        <v>40171</v>
      </c>
      <c r="E26" s="127">
        <v>6415363</v>
      </c>
      <c r="F26" s="128">
        <v>876281</v>
      </c>
      <c r="G26" s="127">
        <v>40171</v>
      </c>
      <c r="H26" s="127">
        <v>916452</v>
      </c>
      <c r="I26" s="128">
        <v>876281</v>
      </c>
      <c r="J26" s="127">
        <v>40171</v>
      </c>
      <c r="K26" s="127">
        <v>916452</v>
      </c>
      <c r="L26" s="1450">
        <v>14.285271153011919</v>
      </c>
    </row>
    <row r="27" spans="1:12" s="116" customFormat="1" ht="35.1" customHeight="1" thickTop="1">
      <c r="A27" s="148"/>
      <c r="L27" s="1451"/>
    </row>
    <row r="28" spans="1:12" s="116" customFormat="1" ht="35.1" customHeight="1">
      <c r="A28" s="148"/>
      <c r="L28" s="1451"/>
    </row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</sheetData>
  <mergeCells count="11">
    <mergeCell ref="A7:L7"/>
    <mergeCell ref="A14:L14"/>
    <mergeCell ref="A21:L21"/>
    <mergeCell ref="A2:A3"/>
    <mergeCell ref="A4:L4"/>
    <mergeCell ref="I2:K2"/>
    <mergeCell ref="A11:L11"/>
    <mergeCell ref="C2:E2"/>
    <mergeCell ref="F2:H2"/>
    <mergeCell ref="L2:L3"/>
    <mergeCell ref="B2:B3"/>
  </mergeCells>
  <printOptions horizontalCentered="1"/>
  <pageMargins left="0.55118110236220474" right="0.55118110236220474" top="1.299212598425197" bottom="0.98425196850393704" header="0.59055118110236227" footer="0.51181102362204722"/>
  <pageSetup paperSize="9" scale="55" orientation="portrait" r:id="rId1"/>
  <headerFooter alignWithMargins="0">
    <oddHeader>&amp;C&amp;"Arial,Félkövér"&amp;16
KÖRNYEZETVÉDELMI ALAP 2019. ÉVI 
ELŐIRÁNYZATA&amp;R&amp;"Times New Roman CE,Félkövér"&amp;16 &amp;"Arial,Félkövér"&amp;12 3/D. melléklet a ./2020. (VI...) önkormányzati rendelethez</oddHeader>
    <oddFooter>&amp;L&amp;"Arial,Normál"&amp;F&amp;C&amp;"Arial,Normál"&amp;P/&amp;N&amp;R&amp;"Arial,Normál"   3/D. melléklet a ./2019. (..) önkormányzati rendelethez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7"/>
  <sheetViews>
    <sheetView showGridLines="0" zoomScale="80" zoomScaleNormal="80" workbookViewId="0">
      <selection activeCell="J2" sqref="J2:K2"/>
    </sheetView>
  </sheetViews>
  <sheetFormatPr defaultColWidth="9.28515625" defaultRowHeight="15"/>
  <cols>
    <col min="1" max="2" width="9.28515625" style="372"/>
    <col min="3" max="3" width="30.42578125" style="372" customWidth="1"/>
    <col min="4" max="9" width="9.28515625" style="150"/>
    <col min="10" max="10" width="7.7109375" style="150" customWidth="1"/>
    <col min="11" max="11" width="9.28515625" style="150"/>
    <col min="12" max="16384" width="9.28515625" style="110"/>
  </cols>
  <sheetData>
    <row r="1" spans="1:11" ht="18" customHeight="1" thickBot="1">
      <c r="A1" s="336"/>
      <c r="B1" s="148"/>
      <c r="C1" s="337"/>
      <c r="D1" s="167"/>
      <c r="E1" s="167"/>
      <c r="F1" s="167"/>
      <c r="G1" s="167"/>
      <c r="H1" s="167"/>
      <c r="I1" s="167"/>
      <c r="J1" s="167"/>
      <c r="K1" s="167"/>
    </row>
    <row r="2" spans="1:11" ht="68.25" customHeight="1" thickTop="1">
      <c r="A2" s="1874" t="s">
        <v>491</v>
      </c>
      <c r="B2" s="1876" t="s">
        <v>37</v>
      </c>
      <c r="C2" s="1878" t="s">
        <v>492</v>
      </c>
      <c r="D2" s="1880" t="s">
        <v>1034</v>
      </c>
      <c r="E2" s="1870"/>
      <c r="F2" s="1880" t="s">
        <v>1037</v>
      </c>
      <c r="G2" s="1870"/>
      <c r="H2" s="1869" t="s">
        <v>859</v>
      </c>
      <c r="I2" s="1870"/>
      <c r="J2" s="1869" t="s">
        <v>1255</v>
      </c>
      <c r="K2" s="1871"/>
    </row>
    <row r="3" spans="1:11" ht="16.5" thickBot="1">
      <c r="A3" s="1875"/>
      <c r="B3" s="1877"/>
      <c r="C3" s="1879"/>
      <c r="D3" s="496" t="s">
        <v>493</v>
      </c>
      <c r="E3" s="765" t="s">
        <v>494</v>
      </c>
      <c r="F3" s="494" t="s">
        <v>493</v>
      </c>
      <c r="G3" s="765" t="s">
        <v>494</v>
      </c>
      <c r="H3" s="494" t="s">
        <v>493</v>
      </c>
      <c r="I3" s="494" t="s">
        <v>494</v>
      </c>
      <c r="J3" s="494" t="s">
        <v>493</v>
      </c>
      <c r="K3" s="1452" t="s">
        <v>494</v>
      </c>
    </row>
    <row r="4" spans="1:11" ht="34.5" customHeight="1" thickTop="1" thickBot="1">
      <c r="A4" s="338" t="s">
        <v>495</v>
      </c>
      <c r="B4" s="1881" t="s">
        <v>496</v>
      </c>
      <c r="C4" s="1882"/>
      <c r="D4" s="373">
        <v>138</v>
      </c>
      <c r="E4" s="373">
        <v>9</v>
      </c>
      <c r="F4" s="373">
        <v>138</v>
      </c>
      <c r="G4" s="373">
        <v>10</v>
      </c>
      <c r="H4" s="1453">
        <v>127</v>
      </c>
      <c r="I4" s="1453">
        <v>10</v>
      </c>
      <c r="J4" s="1454">
        <v>92.028985507246375</v>
      </c>
      <c r="K4" s="1455">
        <v>100</v>
      </c>
    </row>
    <row r="5" spans="1:11" ht="34.5" customHeight="1" thickBot="1">
      <c r="A5" s="339" t="s">
        <v>497</v>
      </c>
      <c r="B5" s="1883" t="s">
        <v>498</v>
      </c>
      <c r="C5" s="1884"/>
      <c r="D5" s="341">
        <v>251</v>
      </c>
      <c r="E5" s="340">
        <v>13</v>
      </c>
      <c r="F5" s="341">
        <v>251</v>
      </c>
      <c r="G5" s="340">
        <v>13</v>
      </c>
      <c r="H5" s="341">
        <v>251</v>
      </c>
      <c r="I5" s="340">
        <v>13</v>
      </c>
      <c r="J5" s="1456">
        <v>100</v>
      </c>
      <c r="K5" s="1457">
        <v>100</v>
      </c>
    </row>
    <row r="6" spans="1:11" ht="34.5" customHeight="1">
      <c r="A6" s="342"/>
      <c r="B6" s="343">
        <v>1</v>
      </c>
      <c r="C6" s="344" t="s">
        <v>52</v>
      </c>
      <c r="D6" s="374">
        <v>24</v>
      </c>
      <c r="E6" s="374">
        <v>0</v>
      </c>
      <c r="F6" s="374">
        <v>24</v>
      </c>
      <c r="G6" s="374">
        <v>0</v>
      </c>
      <c r="H6" s="374">
        <v>24</v>
      </c>
      <c r="I6" s="374">
        <v>0</v>
      </c>
      <c r="J6" s="1458">
        <v>100</v>
      </c>
      <c r="K6" s="1459">
        <v>0</v>
      </c>
    </row>
    <row r="7" spans="1:11">
      <c r="A7" s="342"/>
      <c r="B7" s="345">
        <v>2</v>
      </c>
      <c r="C7" s="346" t="s">
        <v>54</v>
      </c>
      <c r="D7" s="359">
        <v>40</v>
      </c>
      <c r="E7" s="359">
        <v>3</v>
      </c>
      <c r="F7" s="359">
        <v>40</v>
      </c>
      <c r="G7" s="359">
        <v>3</v>
      </c>
      <c r="H7" s="359">
        <v>40</v>
      </c>
      <c r="I7" s="359">
        <v>3</v>
      </c>
      <c r="J7" s="1460">
        <v>100</v>
      </c>
      <c r="K7" s="1461">
        <v>100</v>
      </c>
    </row>
    <row r="8" spans="1:11">
      <c r="A8" s="347"/>
      <c r="B8" s="348">
        <v>3</v>
      </c>
      <c r="C8" s="346" t="s">
        <v>55</v>
      </c>
      <c r="D8" s="359">
        <v>172</v>
      </c>
      <c r="E8" s="359">
        <v>10</v>
      </c>
      <c r="F8" s="359">
        <v>172</v>
      </c>
      <c r="G8" s="359">
        <v>10</v>
      </c>
      <c r="H8" s="359">
        <v>172</v>
      </c>
      <c r="I8" s="359">
        <v>10</v>
      </c>
      <c r="J8" s="1460">
        <v>100</v>
      </c>
      <c r="K8" s="1461">
        <v>100</v>
      </c>
    </row>
    <row r="9" spans="1:11" ht="34.5" customHeight="1" thickBot="1">
      <c r="A9" s="349"/>
      <c r="B9" s="350">
        <v>4</v>
      </c>
      <c r="C9" s="351" t="s">
        <v>57</v>
      </c>
      <c r="D9" s="375">
        <v>15</v>
      </c>
      <c r="E9" s="375">
        <v>0</v>
      </c>
      <c r="F9" s="375">
        <v>15</v>
      </c>
      <c r="G9" s="375">
        <v>0</v>
      </c>
      <c r="H9" s="375">
        <v>15</v>
      </c>
      <c r="I9" s="375">
        <v>0</v>
      </c>
      <c r="J9" s="1462">
        <v>100</v>
      </c>
      <c r="K9" s="1463">
        <v>0</v>
      </c>
    </row>
    <row r="10" spans="1:11" ht="34.5" customHeight="1" thickBot="1">
      <c r="A10" s="352" t="s">
        <v>499</v>
      </c>
      <c r="B10" s="1885" t="s">
        <v>624</v>
      </c>
      <c r="C10" s="1886"/>
      <c r="D10" s="353">
        <v>28</v>
      </c>
      <c r="E10" s="353">
        <v>4</v>
      </c>
      <c r="F10" s="353">
        <v>26</v>
      </c>
      <c r="G10" s="353">
        <v>4</v>
      </c>
      <c r="H10" s="353">
        <v>26</v>
      </c>
      <c r="I10" s="353">
        <v>4</v>
      </c>
      <c r="J10" s="1464">
        <v>100</v>
      </c>
      <c r="K10" s="1465">
        <v>100</v>
      </c>
    </row>
    <row r="11" spans="1:11" ht="15.75">
      <c r="A11" s="354"/>
      <c r="B11" s="343">
        <v>1</v>
      </c>
      <c r="C11" s="355" t="s">
        <v>500</v>
      </c>
      <c r="D11" s="363">
        <v>3</v>
      </c>
      <c r="E11" s="363">
        <v>0</v>
      </c>
      <c r="F11" s="363">
        <v>3</v>
      </c>
      <c r="G11" s="363">
        <v>0</v>
      </c>
      <c r="H11" s="363">
        <v>3</v>
      </c>
      <c r="I11" s="363">
        <v>0</v>
      </c>
      <c r="J11" s="1466">
        <v>100</v>
      </c>
      <c r="K11" s="1467">
        <v>0</v>
      </c>
    </row>
    <row r="12" spans="1:11">
      <c r="A12" s="356"/>
      <c r="B12" s="345">
        <v>2</v>
      </c>
      <c r="C12" s="357" t="s">
        <v>121</v>
      </c>
      <c r="D12" s="359">
        <v>19</v>
      </c>
      <c r="E12" s="359">
        <v>1</v>
      </c>
      <c r="F12" s="359">
        <v>17</v>
      </c>
      <c r="G12" s="359">
        <v>1</v>
      </c>
      <c r="H12" s="359">
        <v>17</v>
      </c>
      <c r="I12" s="359">
        <v>1</v>
      </c>
      <c r="J12" s="1460">
        <v>100</v>
      </c>
      <c r="K12" s="1461">
        <v>100</v>
      </c>
    </row>
    <row r="13" spans="1:11">
      <c r="A13" s="358"/>
      <c r="B13" s="345">
        <v>3</v>
      </c>
      <c r="C13" s="357" t="s">
        <v>501</v>
      </c>
      <c r="D13" s="359">
        <v>6</v>
      </c>
      <c r="E13" s="359">
        <v>0</v>
      </c>
      <c r="F13" s="359">
        <v>6</v>
      </c>
      <c r="G13" s="359">
        <v>0</v>
      </c>
      <c r="H13" s="359">
        <v>6</v>
      </c>
      <c r="I13" s="359">
        <v>0</v>
      </c>
      <c r="J13" s="1460">
        <v>100</v>
      </c>
      <c r="K13" s="1446">
        <v>0</v>
      </c>
    </row>
    <row r="14" spans="1:11" ht="65.25" customHeight="1">
      <c r="A14" s="358"/>
      <c r="B14" s="345">
        <v>4</v>
      </c>
      <c r="C14" s="357" t="s">
        <v>532</v>
      </c>
      <c r="D14" s="359">
        <v>0</v>
      </c>
      <c r="E14" s="359">
        <v>1</v>
      </c>
      <c r="F14" s="359">
        <v>0</v>
      </c>
      <c r="G14" s="359">
        <v>1</v>
      </c>
      <c r="H14" s="359">
        <v>0</v>
      </c>
      <c r="I14" s="359">
        <v>1</v>
      </c>
      <c r="J14" s="1460">
        <v>0</v>
      </c>
      <c r="K14" s="1446">
        <v>100</v>
      </c>
    </row>
    <row r="15" spans="1:11" ht="81" customHeight="1">
      <c r="A15" s="358"/>
      <c r="B15" s="345">
        <v>5</v>
      </c>
      <c r="C15" s="357" t="s">
        <v>1035</v>
      </c>
      <c r="D15" s="359">
        <v>0</v>
      </c>
      <c r="E15" s="359">
        <v>1</v>
      </c>
      <c r="F15" s="359">
        <v>0</v>
      </c>
      <c r="G15" s="359">
        <v>1</v>
      </c>
      <c r="H15" s="359">
        <v>0</v>
      </c>
      <c r="I15" s="359">
        <v>1</v>
      </c>
      <c r="J15" s="1460">
        <v>0</v>
      </c>
      <c r="K15" s="1446">
        <v>100</v>
      </c>
    </row>
    <row r="16" spans="1:11" ht="30.75" thickBot="1">
      <c r="A16" s="360"/>
      <c r="B16" s="361">
        <v>6</v>
      </c>
      <c r="C16" s="362" t="s">
        <v>502</v>
      </c>
      <c r="D16" s="363">
        <v>0</v>
      </c>
      <c r="E16" s="363">
        <v>1</v>
      </c>
      <c r="F16" s="363">
        <v>0</v>
      </c>
      <c r="G16" s="363">
        <v>1</v>
      </c>
      <c r="H16" s="363">
        <v>0</v>
      </c>
      <c r="I16" s="363">
        <v>1</v>
      </c>
      <c r="J16" s="1466">
        <v>0</v>
      </c>
      <c r="K16" s="1468">
        <v>100</v>
      </c>
    </row>
    <row r="17" spans="1:11" ht="39.950000000000003" customHeight="1" thickBot="1">
      <c r="A17" s="364" t="s">
        <v>503</v>
      </c>
      <c r="B17" s="365"/>
      <c r="C17" s="366"/>
      <c r="D17" s="367">
        <v>417</v>
      </c>
      <c r="E17" s="367">
        <v>26</v>
      </c>
      <c r="F17" s="367">
        <v>415</v>
      </c>
      <c r="G17" s="367">
        <v>27</v>
      </c>
      <c r="H17" s="367">
        <v>404</v>
      </c>
      <c r="I17" s="367">
        <v>27</v>
      </c>
      <c r="J17" s="1469">
        <v>97.349397590361448</v>
      </c>
      <c r="K17" s="1470">
        <v>100</v>
      </c>
    </row>
    <row r="18" spans="1:11" ht="9" customHeight="1" thickTop="1">
      <c r="A18" s="368"/>
      <c r="B18" s="369"/>
      <c r="C18" s="369"/>
      <c r="D18" s="370"/>
      <c r="E18" s="370"/>
      <c r="F18" s="495"/>
      <c r="G18" s="495"/>
      <c r="H18" s="495"/>
      <c r="I18" s="495"/>
      <c r="J18" s="1471"/>
      <c r="K18" s="1472"/>
    </row>
    <row r="19" spans="1:11" ht="34.5" customHeight="1" thickBot="1">
      <c r="A19" s="1872" t="s">
        <v>504</v>
      </c>
      <c r="B19" s="1873"/>
      <c r="C19" s="1873"/>
      <c r="D19" s="376">
        <v>55</v>
      </c>
      <c r="E19" s="376">
        <v>0</v>
      </c>
      <c r="F19" s="376">
        <v>37</v>
      </c>
      <c r="G19" s="376">
        <v>0</v>
      </c>
      <c r="H19" s="376">
        <v>37</v>
      </c>
      <c r="I19" s="376">
        <v>0</v>
      </c>
      <c r="J19" s="1473">
        <v>100</v>
      </c>
      <c r="K19" s="1474">
        <v>0</v>
      </c>
    </row>
    <row r="20" spans="1:11" ht="21" thickTop="1">
      <c r="A20" s="371"/>
    </row>
    <row r="21" spans="1:11" ht="20.25">
      <c r="A21" s="371"/>
    </row>
    <row r="22" spans="1:11" ht="20.25">
      <c r="A22" s="371"/>
    </row>
    <row r="23" spans="1:11" ht="20.25">
      <c r="A23" s="371"/>
    </row>
    <row r="24" spans="1:11" ht="20.25">
      <c r="A24" s="371"/>
    </row>
    <row r="25" spans="1:11" ht="20.25">
      <c r="A25" s="371"/>
    </row>
    <row r="26" spans="1:11" ht="20.25">
      <c r="A26" s="371"/>
    </row>
    <row r="27" spans="1:11" ht="20.25">
      <c r="A27" s="371"/>
    </row>
  </sheetData>
  <mergeCells count="11">
    <mergeCell ref="H2:I2"/>
    <mergeCell ref="J2:K2"/>
    <mergeCell ref="A19:C19"/>
    <mergeCell ref="A2:A3"/>
    <mergeCell ref="B2:B3"/>
    <mergeCell ref="C2:C3"/>
    <mergeCell ref="D2:E2"/>
    <mergeCell ref="B4:C4"/>
    <mergeCell ref="B5:C5"/>
    <mergeCell ref="B10:C10"/>
    <mergeCell ref="F2:G2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2019. ÉVI LÉTSZÁM-ELŐIRÁNYZATAI&amp;R&amp;"Arial,Félkövér"&amp;12 4.  melléklet a ./2020. (VI...) önkormányzati rendelethez</oddHeader>
    <oddFooter>&amp;L&amp;F&amp;C&amp;P/&amp;N&amp;R&amp;"Arial,Normál"  4.  melléklet a ./2020. (VI..) önkormányzati rendelethez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"/>
  <sheetViews>
    <sheetView showGridLines="0" zoomScale="80" zoomScaleNormal="80" workbookViewId="0">
      <pane xSplit="5" ySplit="8" topLeftCell="F9" activePane="bottomRight" state="frozen"/>
      <selection activeCell="H8" sqref="H8"/>
      <selection pane="topRight" activeCell="H8" sqref="H8"/>
      <selection pane="bottomLeft" activeCell="H8" sqref="H8"/>
      <selection pane="bottomRight" activeCell="D7" sqref="D7"/>
    </sheetView>
  </sheetViews>
  <sheetFormatPr defaultColWidth="10.28515625" defaultRowHeight="15.75"/>
  <cols>
    <col min="1" max="1" width="5.42578125" style="828" customWidth="1"/>
    <col min="2" max="2" width="47.85546875" style="828" customWidth="1"/>
    <col min="3" max="3" width="16.140625" style="828" customWidth="1"/>
    <col min="4" max="4" width="11.5703125" style="828" customWidth="1"/>
    <col min="5" max="5" width="16.85546875" style="828" bestFit="1" customWidth="1"/>
    <col min="6" max="6" width="17.85546875" style="828" customWidth="1"/>
    <col min="7" max="7" width="18" style="828" customWidth="1"/>
    <col min="8" max="8" width="18.5703125" style="828" customWidth="1"/>
    <col min="9" max="9" width="14.28515625" style="828" customWidth="1"/>
    <col min="10" max="10" width="19" style="828" customWidth="1"/>
    <col min="11" max="11" width="12.42578125" style="828" bestFit="1" customWidth="1"/>
    <col min="12" max="243" width="10.28515625" style="828"/>
    <col min="244" max="244" width="5.42578125" style="828" customWidth="1"/>
    <col min="245" max="245" width="47.85546875" style="828" customWidth="1"/>
    <col min="246" max="246" width="13.85546875" style="828" customWidth="1"/>
    <col min="247" max="247" width="10.140625" style="828" customWidth="1"/>
    <col min="248" max="249" width="0" style="828" hidden="1" customWidth="1"/>
    <col min="250" max="250" width="19.5703125" style="828" customWidth="1"/>
    <col min="251" max="251" width="13" style="828" customWidth="1"/>
    <col min="252" max="252" width="15" style="828" customWidth="1"/>
    <col min="253" max="258" width="17.85546875" style="828" customWidth="1"/>
    <col min="259" max="499" width="10.28515625" style="828"/>
    <col min="500" max="500" width="5.42578125" style="828" customWidth="1"/>
    <col min="501" max="501" width="47.85546875" style="828" customWidth="1"/>
    <col min="502" max="502" width="13.85546875" style="828" customWidth="1"/>
    <col min="503" max="503" width="10.140625" style="828" customWidth="1"/>
    <col min="504" max="505" width="0" style="828" hidden="1" customWidth="1"/>
    <col min="506" max="506" width="19.5703125" style="828" customWidth="1"/>
    <col min="507" max="507" width="13" style="828" customWidth="1"/>
    <col min="508" max="508" width="15" style="828" customWidth="1"/>
    <col min="509" max="514" width="17.85546875" style="828" customWidth="1"/>
    <col min="515" max="755" width="10.28515625" style="828"/>
    <col min="756" max="756" width="5.42578125" style="828" customWidth="1"/>
    <col min="757" max="757" width="47.85546875" style="828" customWidth="1"/>
    <col min="758" max="758" width="13.85546875" style="828" customWidth="1"/>
    <col min="759" max="759" width="10.140625" style="828" customWidth="1"/>
    <col min="760" max="761" width="0" style="828" hidden="1" customWidth="1"/>
    <col min="762" max="762" width="19.5703125" style="828" customWidth="1"/>
    <col min="763" max="763" width="13" style="828" customWidth="1"/>
    <col min="764" max="764" width="15" style="828" customWidth="1"/>
    <col min="765" max="770" width="17.85546875" style="828" customWidth="1"/>
    <col min="771" max="1011" width="10.28515625" style="828"/>
    <col min="1012" max="1012" width="5.42578125" style="828" customWidth="1"/>
    <col min="1013" max="1013" width="47.85546875" style="828" customWidth="1"/>
    <col min="1014" max="1014" width="13.85546875" style="828" customWidth="1"/>
    <col min="1015" max="1015" width="10.140625" style="828" customWidth="1"/>
    <col min="1016" max="1017" width="0" style="828" hidden="1" customWidth="1"/>
    <col min="1018" max="1018" width="19.5703125" style="828" customWidth="1"/>
    <col min="1019" max="1019" width="13" style="828" customWidth="1"/>
    <col min="1020" max="1020" width="15" style="828" customWidth="1"/>
    <col min="1021" max="1026" width="17.85546875" style="828" customWidth="1"/>
    <col min="1027" max="1267" width="10.28515625" style="828"/>
    <col min="1268" max="1268" width="5.42578125" style="828" customWidth="1"/>
    <col min="1269" max="1269" width="47.85546875" style="828" customWidth="1"/>
    <col min="1270" max="1270" width="13.85546875" style="828" customWidth="1"/>
    <col min="1271" max="1271" width="10.140625" style="828" customWidth="1"/>
    <col min="1272" max="1273" width="0" style="828" hidden="1" customWidth="1"/>
    <col min="1274" max="1274" width="19.5703125" style="828" customWidth="1"/>
    <col min="1275" max="1275" width="13" style="828" customWidth="1"/>
    <col min="1276" max="1276" width="15" style="828" customWidth="1"/>
    <col min="1277" max="1282" width="17.85546875" style="828" customWidth="1"/>
    <col min="1283" max="1523" width="10.28515625" style="828"/>
    <col min="1524" max="1524" width="5.42578125" style="828" customWidth="1"/>
    <col min="1525" max="1525" width="47.85546875" style="828" customWidth="1"/>
    <col min="1526" max="1526" width="13.85546875" style="828" customWidth="1"/>
    <col min="1527" max="1527" width="10.140625" style="828" customWidth="1"/>
    <col min="1528" max="1529" width="0" style="828" hidden="1" customWidth="1"/>
    <col min="1530" max="1530" width="19.5703125" style="828" customWidth="1"/>
    <col min="1531" max="1531" width="13" style="828" customWidth="1"/>
    <col min="1532" max="1532" width="15" style="828" customWidth="1"/>
    <col min="1533" max="1538" width="17.85546875" style="828" customWidth="1"/>
    <col min="1539" max="1779" width="10.28515625" style="828"/>
    <col min="1780" max="1780" width="5.42578125" style="828" customWidth="1"/>
    <col min="1781" max="1781" width="47.85546875" style="828" customWidth="1"/>
    <col min="1782" max="1782" width="13.85546875" style="828" customWidth="1"/>
    <col min="1783" max="1783" width="10.140625" style="828" customWidth="1"/>
    <col min="1784" max="1785" width="0" style="828" hidden="1" customWidth="1"/>
    <col min="1786" max="1786" width="19.5703125" style="828" customWidth="1"/>
    <col min="1787" max="1787" width="13" style="828" customWidth="1"/>
    <col min="1788" max="1788" width="15" style="828" customWidth="1"/>
    <col min="1789" max="1794" width="17.85546875" style="828" customWidth="1"/>
    <col min="1795" max="2035" width="10.28515625" style="828"/>
    <col min="2036" max="2036" width="5.42578125" style="828" customWidth="1"/>
    <col min="2037" max="2037" width="47.85546875" style="828" customWidth="1"/>
    <col min="2038" max="2038" width="13.85546875" style="828" customWidth="1"/>
    <col min="2039" max="2039" width="10.140625" style="828" customWidth="1"/>
    <col min="2040" max="2041" width="0" style="828" hidden="1" customWidth="1"/>
    <col min="2042" max="2042" width="19.5703125" style="828" customWidth="1"/>
    <col min="2043" max="2043" width="13" style="828" customWidth="1"/>
    <col min="2044" max="2044" width="15" style="828" customWidth="1"/>
    <col min="2045" max="2050" width="17.85546875" style="828" customWidth="1"/>
    <col min="2051" max="2291" width="10.28515625" style="828"/>
    <col min="2292" max="2292" width="5.42578125" style="828" customWidth="1"/>
    <col min="2293" max="2293" width="47.85546875" style="828" customWidth="1"/>
    <col min="2294" max="2294" width="13.85546875" style="828" customWidth="1"/>
    <col min="2295" max="2295" width="10.140625" style="828" customWidth="1"/>
    <col min="2296" max="2297" width="0" style="828" hidden="1" customWidth="1"/>
    <col min="2298" max="2298" width="19.5703125" style="828" customWidth="1"/>
    <col min="2299" max="2299" width="13" style="828" customWidth="1"/>
    <col min="2300" max="2300" width="15" style="828" customWidth="1"/>
    <col min="2301" max="2306" width="17.85546875" style="828" customWidth="1"/>
    <col min="2307" max="2547" width="10.28515625" style="828"/>
    <col min="2548" max="2548" width="5.42578125" style="828" customWidth="1"/>
    <col min="2549" max="2549" width="47.85546875" style="828" customWidth="1"/>
    <col min="2550" max="2550" width="13.85546875" style="828" customWidth="1"/>
    <col min="2551" max="2551" width="10.140625" style="828" customWidth="1"/>
    <col min="2552" max="2553" width="0" style="828" hidden="1" customWidth="1"/>
    <col min="2554" max="2554" width="19.5703125" style="828" customWidth="1"/>
    <col min="2555" max="2555" width="13" style="828" customWidth="1"/>
    <col min="2556" max="2556" width="15" style="828" customWidth="1"/>
    <col min="2557" max="2562" width="17.85546875" style="828" customWidth="1"/>
    <col min="2563" max="2803" width="10.28515625" style="828"/>
    <col min="2804" max="2804" width="5.42578125" style="828" customWidth="1"/>
    <col min="2805" max="2805" width="47.85546875" style="828" customWidth="1"/>
    <col min="2806" max="2806" width="13.85546875" style="828" customWidth="1"/>
    <col min="2807" max="2807" width="10.140625" style="828" customWidth="1"/>
    <col min="2808" max="2809" width="0" style="828" hidden="1" customWidth="1"/>
    <col min="2810" max="2810" width="19.5703125" style="828" customWidth="1"/>
    <col min="2811" max="2811" width="13" style="828" customWidth="1"/>
    <col min="2812" max="2812" width="15" style="828" customWidth="1"/>
    <col min="2813" max="2818" width="17.85546875" style="828" customWidth="1"/>
    <col min="2819" max="3059" width="10.28515625" style="828"/>
    <col min="3060" max="3060" width="5.42578125" style="828" customWidth="1"/>
    <col min="3061" max="3061" width="47.85546875" style="828" customWidth="1"/>
    <col min="3062" max="3062" width="13.85546875" style="828" customWidth="1"/>
    <col min="3063" max="3063" width="10.140625" style="828" customWidth="1"/>
    <col min="3064" max="3065" width="0" style="828" hidden="1" customWidth="1"/>
    <col min="3066" max="3066" width="19.5703125" style="828" customWidth="1"/>
    <col min="3067" max="3067" width="13" style="828" customWidth="1"/>
    <col min="3068" max="3068" width="15" style="828" customWidth="1"/>
    <col min="3069" max="3074" width="17.85546875" style="828" customWidth="1"/>
    <col min="3075" max="3315" width="10.28515625" style="828"/>
    <col min="3316" max="3316" width="5.42578125" style="828" customWidth="1"/>
    <col min="3317" max="3317" width="47.85546875" style="828" customWidth="1"/>
    <col min="3318" max="3318" width="13.85546875" style="828" customWidth="1"/>
    <col min="3319" max="3319" width="10.140625" style="828" customWidth="1"/>
    <col min="3320" max="3321" width="0" style="828" hidden="1" customWidth="1"/>
    <col min="3322" max="3322" width="19.5703125" style="828" customWidth="1"/>
    <col min="3323" max="3323" width="13" style="828" customWidth="1"/>
    <col min="3324" max="3324" width="15" style="828" customWidth="1"/>
    <col min="3325" max="3330" width="17.85546875" style="828" customWidth="1"/>
    <col min="3331" max="3571" width="10.28515625" style="828"/>
    <col min="3572" max="3572" width="5.42578125" style="828" customWidth="1"/>
    <col min="3573" max="3573" width="47.85546875" style="828" customWidth="1"/>
    <col min="3574" max="3574" width="13.85546875" style="828" customWidth="1"/>
    <col min="3575" max="3575" width="10.140625" style="828" customWidth="1"/>
    <col min="3576" max="3577" width="0" style="828" hidden="1" customWidth="1"/>
    <col min="3578" max="3578" width="19.5703125" style="828" customWidth="1"/>
    <col min="3579" max="3579" width="13" style="828" customWidth="1"/>
    <col min="3580" max="3580" width="15" style="828" customWidth="1"/>
    <col min="3581" max="3586" width="17.85546875" style="828" customWidth="1"/>
    <col min="3587" max="3827" width="10.28515625" style="828"/>
    <col min="3828" max="3828" width="5.42578125" style="828" customWidth="1"/>
    <col min="3829" max="3829" width="47.85546875" style="828" customWidth="1"/>
    <col min="3830" max="3830" width="13.85546875" style="828" customWidth="1"/>
    <col min="3831" max="3831" width="10.140625" style="828" customWidth="1"/>
    <col min="3832" max="3833" width="0" style="828" hidden="1" customWidth="1"/>
    <col min="3834" max="3834" width="19.5703125" style="828" customWidth="1"/>
    <col min="3835" max="3835" width="13" style="828" customWidth="1"/>
    <col min="3836" max="3836" width="15" style="828" customWidth="1"/>
    <col min="3837" max="3842" width="17.85546875" style="828" customWidth="1"/>
    <col min="3843" max="4083" width="10.28515625" style="828"/>
    <col min="4084" max="4084" width="5.42578125" style="828" customWidth="1"/>
    <col min="4085" max="4085" width="47.85546875" style="828" customWidth="1"/>
    <col min="4086" max="4086" width="13.85546875" style="828" customWidth="1"/>
    <col min="4087" max="4087" width="10.140625" style="828" customWidth="1"/>
    <col min="4088" max="4089" width="0" style="828" hidden="1" customWidth="1"/>
    <col min="4090" max="4090" width="19.5703125" style="828" customWidth="1"/>
    <col min="4091" max="4091" width="13" style="828" customWidth="1"/>
    <col min="4092" max="4092" width="15" style="828" customWidth="1"/>
    <col min="4093" max="4098" width="17.85546875" style="828" customWidth="1"/>
    <col min="4099" max="4339" width="10.28515625" style="828"/>
    <col min="4340" max="4340" width="5.42578125" style="828" customWidth="1"/>
    <col min="4341" max="4341" width="47.85546875" style="828" customWidth="1"/>
    <col min="4342" max="4342" width="13.85546875" style="828" customWidth="1"/>
    <col min="4343" max="4343" width="10.140625" style="828" customWidth="1"/>
    <col min="4344" max="4345" width="0" style="828" hidden="1" customWidth="1"/>
    <col min="4346" max="4346" width="19.5703125" style="828" customWidth="1"/>
    <col min="4347" max="4347" width="13" style="828" customWidth="1"/>
    <col min="4348" max="4348" width="15" style="828" customWidth="1"/>
    <col min="4349" max="4354" width="17.85546875" style="828" customWidth="1"/>
    <col min="4355" max="4595" width="10.28515625" style="828"/>
    <col min="4596" max="4596" width="5.42578125" style="828" customWidth="1"/>
    <col min="4597" max="4597" width="47.85546875" style="828" customWidth="1"/>
    <col min="4598" max="4598" width="13.85546875" style="828" customWidth="1"/>
    <col min="4599" max="4599" width="10.140625" style="828" customWidth="1"/>
    <col min="4600" max="4601" width="0" style="828" hidden="1" customWidth="1"/>
    <col min="4602" max="4602" width="19.5703125" style="828" customWidth="1"/>
    <col min="4603" max="4603" width="13" style="828" customWidth="1"/>
    <col min="4604" max="4604" width="15" style="828" customWidth="1"/>
    <col min="4605" max="4610" width="17.85546875" style="828" customWidth="1"/>
    <col min="4611" max="4851" width="10.28515625" style="828"/>
    <col min="4852" max="4852" width="5.42578125" style="828" customWidth="1"/>
    <col min="4853" max="4853" width="47.85546875" style="828" customWidth="1"/>
    <col min="4854" max="4854" width="13.85546875" style="828" customWidth="1"/>
    <col min="4855" max="4855" width="10.140625" style="828" customWidth="1"/>
    <col min="4856" max="4857" width="0" style="828" hidden="1" customWidth="1"/>
    <col min="4858" max="4858" width="19.5703125" style="828" customWidth="1"/>
    <col min="4859" max="4859" width="13" style="828" customWidth="1"/>
    <col min="4860" max="4860" width="15" style="828" customWidth="1"/>
    <col min="4861" max="4866" width="17.85546875" style="828" customWidth="1"/>
    <col min="4867" max="5107" width="10.28515625" style="828"/>
    <col min="5108" max="5108" width="5.42578125" style="828" customWidth="1"/>
    <col min="5109" max="5109" width="47.85546875" style="828" customWidth="1"/>
    <col min="5110" max="5110" width="13.85546875" style="828" customWidth="1"/>
    <col min="5111" max="5111" width="10.140625" style="828" customWidth="1"/>
    <col min="5112" max="5113" width="0" style="828" hidden="1" customWidth="1"/>
    <col min="5114" max="5114" width="19.5703125" style="828" customWidth="1"/>
    <col min="5115" max="5115" width="13" style="828" customWidth="1"/>
    <col min="5116" max="5116" width="15" style="828" customWidth="1"/>
    <col min="5117" max="5122" width="17.85546875" style="828" customWidth="1"/>
    <col min="5123" max="5363" width="10.28515625" style="828"/>
    <col min="5364" max="5364" width="5.42578125" style="828" customWidth="1"/>
    <col min="5365" max="5365" width="47.85546875" style="828" customWidth="1"/>
    <col min="5366" max="5366" width="13.85546875" style="828" customWidth="1"/>
    <col min="5367" max="5367" width="10.140625" style="828" customWidth="1"/>
    <col min="5368" max="5369" width="0" style="828" hidden="1" customWidth="1"/>
    <col min="5370" max="5370" width="19.5703125" style="828" customWidth="1"/>
    <col min="5371" max="5371" width="13" style="828" customWidth="1"/>
    <col min="5372" max="5372" width="15" style="828" customWidth="1"/>
    <col min="5373" max="5378" width="17.85546875" style="828" customWidth="1"/>
    <col min="5379" max="5619" width="10.28515625" style="828"/>
    <col min="5620" max="5620" width="5.42578125" style="828" customWidth="1"/>
    <col min="5621" max="5621" width="47.85546875" style="828" customWidth="1"/>
    <col min="5622" max="5622" width="13.85546875" style="828" customWidth="1"/>
    <col min="5623" max="5623" width="10.140625" style="828" customWidth="1"/>
    <col min="5624" max="5625" width="0" style="828" hidden="1" customWidth="1"/>
    <col min="5626" max="5626" width="19.5703125" style="828" customWidth="1"/>
    <col min="5627" max="5627" width="13" style="828" customWidth="1"/>
    <col min="5628" max="5628" width="15" style="828" customWidth="1"/>
    <col min="5629" max="5634" width="17.85546875" style="828" customWidth="1"/>
    <col min="5635" max="5875" width="10.28515625" style="828"/>
    <col min="5876" max="5876" width="5.42578125" style="828" customWidth="1"/>
    <col min="5877" max="5877" width="47.85546875" style="828" customWidth="1"/>
    <col min="5878" max="5878" width="13.85546875" style="828" customWidth="1"/>
    <col min="5879" max="5879" width="10.140625" style="828" customWidth="1"/>
    <col min="5880" max="5881" width="0" style="828" hidden="1" customWidth="1"/>
    <col min="5882" max="5882" width="19.5703125" style="828" customWidth="1"/>
    <col min="5883" max="5883" width="13" style="828" customWidth="1"/>
    <col min="5884" max="5884" width="15" style="828" customWidth="1"/>
    <col min="5885" max="5890" width="17.85546875" style="828" customWidth="1"/>
    <col min="5891" max="6131" width="10.28515625" style="828"/>
    <col min="6132" max="6132" width="5.42578125" style="828" customWidth="1"/>
    <col min="6133" max="6133" width="47.85546875" style="828" customWidth="1"/>
    <col min="6134" max="6134" width="13.85546875" style="828" customWidth="1"/>
    <col min="6135" max="6135" width="10.140625" style="828" customWidth="1"/>
    <col min="6136" max="6137" width="0" style="828" hidden="1" customWidth="1"/>
    <col min="6138" max="6138" width="19.5703125" style="828" customWidth="1"/>
    <col min="6139" max="6139" width="13" style="828" customWidth="1"/>
    <col min="6140" max="6140" width="15" style="828" customWidth="1"/>
    <col min="6141" max="6146" width="17.85546875" style="828" customWidth="1"/>
    <col min="6147" max="6387" width="10.28515625" style="828"/>
    <col min="6388" max="6388" width="5.42578125" style="828" customWidth="1"/>
    <col min="6389" max="6389" width="47.85546875" style="828" customWidth="1"/>
    <col min="6390" max="6390" width="13.85546875" style="828" customWidth="1"/>
    <col min="6391" max="6391" width="10.140625" style="828" customWidth="1"/>
    <col min="6392" max="6393" width="0" style="828" hidden="1" customWidth="1"/>
    <col min="6394" max="6394" width="19.5703125" style="828" customWidth="1"/>
    <col min="6395" max="6395" width="13" style="828" customWidth="1"/>
    <col min="6396" max="6396" width="15" style="828" customWidth="1"/>
    <col min="6397" max="6402" width="17.85546875" style="828" customWidth="1"/>
    <col min="6403" max="6643" width="10.28515625" style="828"/>
    <col min="6644" max="6644" width="5.42578125" style="828" customWidth="1"/>
    <col min="6645" max="6645" width="47.85546875" style="828" customWidth="1"/>
    <col min="6646" max="6646" width="13.85546875" style="828" customWidth="1"/>
    <col min="6647" max="6647" width="10.140625" style="828" customWidth="1"/>
    <col min="6648" max="6649" width="0" style="828" hidden="1" customWidth="1"/>
    <col min="6650" max="6650" width="19.5703125" style="828" customWidth="1"/>
    <col min="6651" max="6651" width="13" style="828" customWidth="1"/>
    <col min="6652" max="6652" width="15" style="828" customWidth="1"/>
    <col min="6653" max="6658" width="17.85546875" style="828" customWidth="1"/>
    <col min="6659" max="6899" width="10.28515625" style="828"/>
    <col min="6900" max="6900" width="5.42578125" style="828" customWidth="1"/>
    <col min="6901" max="6901" width="47.85546875" style="828" customWidth="1"/>
    <col min="6902" max="6902" width="13.85546875" style="828" customWidth="1"/>
    <col min="6903" max="6903" width="10.140625" style="828" customWidth="1"/>
    <col min="6904" max="6905" width="0" style="828" hidden="1" customWidth="1"/>
    <col min="6906" max="6906" width="19.5703125" style="828" customWidth="1"/>
    <col min="6907" max="6907" width="13" style="828" customWidth="1"/>
    <col min="6908" max="6908" width="15" style="828" customWidth="1"/>
    <col min="6909" max="6914" width="17.85546875" style="828" customWidth="1"/>
    <col min="6915" max="7155" width="10.28515625" style="828"/>
    <col min="7156" max="7156" width="5.42578125" style="828" customWidth="1"/>
    <col min="7157" max="7157" width="47.85546875" style="828" customWidth="1"/>
    <col min="7158" max="7158" width="13.85546875" style="828" customWidth="1"/>
    <col min="7159" max="7159" width="10.140625" style="828" customWidth="1"/>
    <col min="7160" max="7161" width="0" style="828" hidden="1" customWidth="1"/>
    <col min="7162" max="7162" width="19.5703125" style="828" customWidth="1"/>
    <col min="7163" max="7163" width="13" style="828" customWidth="1"/>
    <col min="7164" max="7164" width="15" style="828" customWidth="1"/>
    <col min="7165" max="7170" width="17.85546875" style="828" customWidth="1"/>
    <col min="7171" max="7411" width="10.28515625" style="828"/>
    <col min="7412" max="7412" width="5.42578125" style="828" customWidth="1"/>
    <col min="7413" max="7413" width="47.85546875" style="828" customWidth="1"/>
    <col min="7414" max="7414" width="13.85546875" style="828" customWidth="1"/>
    <col min="7415" max="7415" width="10.140625" style="828" customWidth="1"/>
    <col min="7416" max="7417" width="0" style="828" hidden="1" customWidth="1"/>
    <col min="7418" max="7418" width="19.5703125" style="828" customWidth="1"/>
    <col min="7419" max="7419" width="13" style="828" customWidth="1"/>
    <col min="7420" max="7420" width="15" style="828" customWidth="1"/>
    <col min="7421" max="7426" width="17.85546875" style="828" customWidth="1"/>
    <col min="7427" max="7667" width="10.28515625" style="828"/>
    <col min="7668" max="7668" width="5.42578125" style="828" customWidth="1"/>
    <col min="7669" max="7669" width="47.85546875" style="828" customWidth="1"/>
    <col min="7670" max="7670" width="13.85546875" style="828" customWidth="1"/>
    <col min="7671" max="7671" width="10.140625" style="828" customWidth="1"/>
    <col min="7672" max="7673" width="0" style="828" hidden="1" customWidth="1"/>
    <col min="7674" max="7674" width="19.5703125" style="828" customWidth="1"/>
    <col min="7675" max="7675" width="13" style="828" customWidth="1"/>
    <col min="7676" max="7676" width="15" style="828" customWidth="1"/>
    <col min="7677" max="7682" width="17.85546875" style="828" customWidth="1"/>
    <col min="7683" max="7923" width="10.28515625" style="828"/>
    <col min="7924" max="7924" width="5.42578125" style="828" customWidth="1"/>
    <col min="7925" max="7925" width="47.85546875" style="828" customWidth="1"/>
    <col min="7926" max="7926" width="13.85546875" style="828" customWidth="1"/>
    <col min="7927" max="7927" width="10.140625" style="828" customWidth="1"/>
    <col min="7928" max="7929" width="0" style="828" hidden="1" customWidth="1"/>
    <col min="7930" max="7930" width="19.5703125" style="828" customWidth="1"/>
    <col min="7931" max="7931" width="13" style="828" customWidth="1"/>
    <col min="7932" max="7932" width="15" style="828" customWidth="1"/>
    <col min="7933" max="7938" width="17.85546875" style="828" customWidth="1"/>
    <col min="7939" max="8179" width="10.28515625" style="828"/>
    <col min="8180" max="8180" width="5.42578125" style="828" customWidth="1"/>
    <col min="8181" max="8181" width="47.85546875" style="828" customWidth="1"/>
    <col min="8182" max="8182" width="13.85546875" style="828" customWidth="1"/>
    <col min="8183" max="8183" width="10.140625" style="828" customWidth="1"/>
    <col min="8184" max="8185" width="0" style="828" hidden="1" customWidth="1"/>
    <col min="8186" max="8186" width="19.5703125" style="828" customWidth="1"/>
    <col min="8187" max="8187" width="13" style="828" customWidth="1"/>
    <col min="8188" max="8188" width="15" style="828" customWidth="1"/>
    <col min="8189" max="8194" width="17.85546875" style="828" customWidth="1"/>
    <col min="8195" max="8435" width="10.28515625" style="828"/>
    <col min="8436" max="8436" width="5.42578125" style="828" customWidth="1"/>
    <col min="8437" max="8437" width="47.85546875" style="828" customWidth="1"/>
    <col min="8438" max="8438" width="13.85546875" style="828" customWidth="1"/>
    <col min="8439" max="8439" width="10.140625" style="828" customWidth="1"/>
    <col min="8440" max="8441" width="0" style="828" hidden="1" customWidth="1"/>
    <col min="8442" max="8442" width="19.5703125" style="828" customWidth="1"/>
    <col min="8443" max="8443" width="13" style="828" customWidth="1"/>
    <col min="8444" max="8444" width="15" style="828" customWidth="1"/>
    <col min="8445" max="8450" width="17.85546875" style="828" customWidth="1"/>
    <col min="8451" max="8691" width="10.28515625" style="828"/>
    <col min="8692" max="8692" width="5.42578125" style="828" customWidth="1"/>
    <col min="8693" max="8693" width="47.85546875" style="828" customWidth="1"/>
    <col min="8694" max="8694" width="13.85546875" style="828" customWidth="1"/>
    <col min="8695" max="8695" width="10.140625" style="828" customWidth="1"/>
    <col min="8696" max="8697" width="0" style="828" hidden="1" customWidth="1"/>
    <col min="8698" max="8698" width="19.5703125" style="828" customWidth="1"/>
    <col min="8699" max="8699" width="13" style="828" customWidth="1"/>
    <col min="8700" max="8700" width="15" style="828" customWidth="1"/>
    <col min="8701" max="8706" width="17.85546875" style="828" customWidth="1"/>
    <col min="8707" max="8947" width="10.28515625" style="828"/>
    <col min="8948" max="8948" width="5.42578125" style="828" customWidth="1"/>
    <col min="8949" max="8949" width="47.85546875" style="828" customWidth="1"/>
    <col min="8950" max="8950" width="13.85546875" style="828" customWidth="1"/>
    <col min="8951" max="8951" width="10.140625" style="828" customWidth="1"/>
    <col min="8952" max="8953" width="0" style="828" hidden="1" customWidth="1"/>
    <col min="8954" max="8954" width="19.5703125" style="828" customWidth="1"/>
    <col min="8955" max="8955" width="13" style="828" customWidth="1"/>
    <col min="8956" max="8956" width="15" style="828" customWidth="1"/>
    <col min="8957" max="8962" width="17.85546875" style="828" customWidth="1"/>
    <col min="8963" max="9203" width="10.28515625" style="828"/>
    <col min="9204" max="9204" width="5.42578125" style="828" customWidth="1"/>
    <col min="9205" max="9205" width="47.85546875" style="828" customWidth="1"/>
    <col min="9206" max="9206" width="13.85546875" style="828" customWidth="1"/>
    <col min="9207" max="9207" width="10.140625" style="828" customWidth="1"/>
    <col min="9208" max="9209" width="0" style="828" hidden="1" customWidth="1"/>
    <col min="9210" max="9210" width="19.5703125" style="828" customWidth="1"/>
    <col min="9211" max="9211" width="13" style="828" customWidth="1"/>
    <col min="9212" max="9212" width="15" style="828" customWidth="1"/>
    <col min="9213" max="9218" width="17.85546875" style="828" customWidth="1"/>
    <col min="9219" max="9459" width="10.28515625" style="828"/>
    <col min="9460" max="9460" width="5.42578125" style="828" customWidth="1"/>
    <col min="9461" max="9461" width="47.85546875" style="828" customWidth="1"/>
    <col min="9462" max="9462" width="13.85546875" style="828" customWidth="1"/>
    <col min="9463" max="9463" width="10.140625" style="828" customWidth="1"/>
    <col min="9464" max="9465" width="0" style="828" hidden="1" customWidth="1"/>
    <col min="9466" max="9466" width="19.5703125" style="828" customWidth="1"/>
    <col min="9467" max="9467" width="13" style="828" customWidth="1"/>
    <col min="9468" max="9468" width="15" style="828" customWidth="1"/>
    <col min="9469" max="9474" width="17.85546875" style="828" customWidth="1"/>
    <col min="9475" max="9715" width="10.28515625" style="828"/>
    <col min="9716" max="9716" width="5.42578125" style="828" customWidth="1"/>
    <col min="9717" max="9717" width="47.85546875" style="828" customWidth="1"/>
    <col min="9718" max="9718" width="13.85546875" style="828" customWidth="1"/>
    <col min="9719" max="9719" width="10.140625" style="828" customWidth="1"/>
    <col min="9720" max="9721" width="0" style="828" hidden="1" customWidth="1"/>
    <col min="9722" max="9722" width="19.5703125" style="828" customWidth="1"/>
    <col min="9723" max="9723" width="13" style="828" customWidth="1"/>
    <col min="9724" max="9724" width="15" style="828" customWidth="1"/>
    <col min="9725" max="9730" width="17.85546875" style="828" customWidth="1"/>
    <col min="9731" max="9971" width="10.28515625" style="828"/>
    <col min="9972" max="9972" width="5.42578125" style="828" customWidth="1"/>
    <col min="9973" max="9973" width="47.85546875" style="828" customWidth="1"/>
    <col min="9974" max="9974" width="13.85546875" style="828" customWidth="1"/>
    <col min="9975" max="9975" width="10.140625" style="828" customWidth="1"/>
    <col min="9976" max="9977" width="0" style="828" hidden="1" customWidth="1"/>
    <col min="9978" max="9978" width="19.5703125" style="828" customWidth="1"/>
    <col min="9979" max="9979" width="13" style="828" customWidth="1"/>
    <col min="9980" max="9980" width="15" style="828" customWidth="1"/>
    <col min="9981" max="9986" width="17.85546875" style="828" customWidth="1"/>
    <col min="9987" max="10227" width="10.28515625" style="828"/>
    <col min="10228" max="10228" width="5.42578125" style="828" customWidth="1"/>
    <col min="10229" max="10229" width="47.85546875" style="828" customWidth="1"/>
    <col min="10230" max="10230" width="13.85546875" style="828" customWidth="1"/>
    <col min="10231" max="10231" width="10.140625" style="828" customWidth="1"/>
    <col min="10232" max="10233" width="0" style="828" hidden="1" customWidth="1"/>
    <col min="10234" max="10234" width="19.5703125" style="828" customWidth="1"/>
    <col min="10235" max="10235" width="13" style="828" customWidth="1"/>
    <col min="10236" max="10236" width="15" style="828" customWidth="1"/>
    <col min="10237" max="10242" width="17.85546875" style="828" customWidth="1"/>
    <col min="10243" max="10483" width="10.28515625" style="828"/>
    <col min="10484" max="10484" width="5.42578125" style="828" customWidth="1"/>
    <col min="10485" max="10485" width="47.85546875" style="828" customWidth="1"/>
    <col min="10486" max="10486" width="13.85546875" style="828" customWidth="1"/>
    <col min="10487" max="10487" width="10.140625" style="828" customWidth="1"/>
    <col min="10488" max="10489" width="0" style="828" hidden="1" customWidth="1"/>
    <col min="10490" max="10490" width="19.5703125" style="828" customWidth="1"/>
    <col min="10491" max="10491" width="13" style="828" customWidth="1"/>
    <col min="10492" max="10492" width="15" style="828" customWidth="1"/>
    <col min="10493" max="10498" width="17.85546875" style="828" customWidth="1"/>
    <col min="10499" max="10739" width="10.28515625" style="828"/>
    <col min="10740" max="10740" width="5.42578125" style="828" customWidth="1"/>
    <col min="10741" max="10741" width="47.85546875" style="828" customWidth="1"/>
    <col min="10742" max="10742" width="13.85546875" style="828" customWidth="1"/>
    <col min="10743" max="10743" width="10.140625" style="828" customWidth="1"/>
    <col min="10744" max="10745" width="0" style="828" hidden="1" customWidth="1"/>
    <col min="10746" max="10746" width="19.5703125" style="828" customWidth="1"/>
    <col min="10747" max="10747" width="13" style="828" customWidth="1"/>
    <col min="10748" max="10748" width="15" style="828" customWidth="1"/>
    <col min="10749" max="10754" width="17.85546875" style="828" customWidth="1"/>
    <col min="10755" max="10995" width="10.28515625" style="828"/>
    <col min="10996" max="10996" width="5.42578125" style="828" customWidth="1"/>
    <col min="10997" max="10997" width="47.85546875" style="828" customWidth="1"/>
    <col min="10998" max="10998" width="13.85546875" style="828" customWidth="1"/>
    <col min="10999" max="10999" width="10.140625" style="828" customWidth="1"/>
    <col min="11000" max="11001" width="0" style="828" hidden="1" customWidth="1"/>
    <col min="11002" max="11002" width="19.5703125" style="828" customWidth="1"/>
    <col min="11003" max="11003" width="13" style="828" customWidth="1"/>
    <col min="11004" max="11004" width="15" style="828" customWidth="1"/>
    <col min="11005" max="11010" width="17.85546875" style="828" customWidth="1"/>
    <col min="11011" max="11251" width="10.28515625" style="828"/>
    <col min="11252" max="11252" width="5.42578125" style="828" customWidth="1"/>
    <col min="11253" max="11253" width="47.85546875" style="828" customWidth="1"/>
    <col min="11254" max="11254" width="13.85546875" style="828" customWidth="1"/>
    <col min="11255" max="11255" width="10.140625" style="828" customWidth="1"/>
    <col min="11256" max="11257" width="0" style="828" hidden="1" customWidth="1"/>
    <col min="11258" max="11258" width="19.5703125" style="828" customWidth="1"/>
    <col min="11259" max="11259" width="13" style="828" customWidth="1"/>
    <col min="11260" max="11260" width="15" style="828" customWidth="1"/>
    <col min="11261" max="11266" width="17.85546875" style="828" customWidth="1"/>
    <col min="11267" max="11507" width="10.28515625" style="828"/>
    <col min="11508" max="11508" width="5.42578125" style="828" customWidth="1"/>
    <col min="11509" max="11509" width="47.85546875" style="828" customWidth="1"/>
    <col min="11510" max="11510" width="13.85546875" style="828" customWidth="1"/>
    <col min="11511" max="11511" width="10.140625" style="828" customWidth="1"/>
    <col min="11512" max="11513" width="0" style="828" hidden="1" customWidth="1"/>
    <col min="11514" max="11514" width="19.5703125" style="828" customWidth="1"/>
    <col min="11515" max="11515" width="13" style="828" customWidth="1"/>
    <col min="11516" max="11516" width="15" style="828" customWidth="1"/>
    <col min="11517" max="11522" width="17.85546875" style="828" customWidth="1"/>
    <col min="11523" max="11763" width="10.28515625" style="828"/>
    <col min="11764" max="11764" width="5.42578125" style="828" customWidth="1"/>
    <col min="11765" max="11765" width="47.85546875" style="828" customWidth="1"/>
    <col min="11766" max="11766" width="13.85546875" style="828" customWidth="1"/>
    <col min="11767" max="11767" width="10.140625" style="828" customWidth="1"/>
    <col min="11768" max="11769" width="0" style="828" hidden="1" customWidth="1"/>
    <col min="11770" max="11770" width="19.5703125" style="828" customWidth="1"/>
    <col min="11771" max="11771" width="13" style="828" customWidth="1"/>
    <col min="11772" max="11772" width="15" style="828" customWidth="1"/>
    <col min="11773" max="11778" width="17.85546875" style="828" customWidth="1"/>
    <col min="11779" max="12019" width="10.28515625" style="828"/>
    <col min="12020" max="12020" width="5.42578125" style="828" customWidth="1"/>
    <col min="12021" max="12021" width="47.85546875" style="828" customWidth="1"/>
    <col min="12022" max="12022" width="13.85546875" style="828" customWidth="1"/>
    <col min="12023" max="12023" width="10.140625" style="828" customWidth="1"/>
    <col min="12024" max="12025" width="0" style="828" hidden="1" customWidth="1"/>
    <col min="12026" max="12026" width="19.5703125" style="828" customWidth="1"/>
    <col min="12027" max="12027" width="13" style="828" customWidth="1"/>
    <col min="12028" max="12028" width="15" style="828" customWidth="1"/>
    <col min="12029" max="12034" width="17.85546875" style="828" customWidth="1"/>
    <col min="12035" max="12275" width="10.28515625" style="828"/>
    <col min="12276" max="12276" width="5.42578125" style="828" customWidth="1"/>
    <col min="12277" max="12277" width="47.85546875" style="828" customWidth="1"/>
    <col min="12278" max="12278" width="13.85546875" style="828" customWidth="1"/>
    <col min="12279" max="12279" width="10.140625" style="828" customWidth="1"/>
    <col min="12280" max="12281" width="0" style="828" hidden="1" customWidth="1"/>
    <col min="12282" max="12282" width="19.5703125" style="828" customWidth="1"/>
    <col min="12283" max="12283" width="13" style="828" customWidth="1"/>
    <col min="12284" max="12284" width="15" style="828" customWidth="1"/>
    <col min="12285" max="12290" width="17.85546875" style="828" customWidth="1"/>
    <col min="12291" max="12531" width="10.28515625" style="828"/>
    <col min="12532" max="12532" width="5.42578125" style="828" customWidth="1"/>
    <col min="12533" max="12533" width="47.85546875" style="828" customWidth="1"/>
    <col min="12534" max="12534" width="13.85546875" style="828" customWidth="1"/>
    <col min="12535" max="12535" width="10.140625" style="828" customWidth="1"/>
    <col min="12536" max="12537" width="0" style="828" hidden="1" customWidth="1"/>
    <col min="12538" max="12538" width="19.5703125" style="828" customWidth="1"/>
    <col min="12539" max="12539" width="13" style="828" customWidth="1"/>
    <col min="12540" max="12540" width="15" style="828" customWidth="1"/>
    <col min="12541" max="12546" width="17.85546875" style="828" customWidth="1"/>
    <col min="12547" max="12787" width="10.28515625" style="828"/>
    <col min="12788" max="12788" width="5.42578125" style="828" customWidth="1"/>
    <col min="12789" max="12789" width="47.85546875" style="828" customWidth="1"/>
    <col min="12790" max="12790" width="13.85546875" style="828" customWidth="1"/>
    <col min="12791" max="12791" width="10.140625" style="828" customWidth="1"/>
    <col min="12792" max="12793" width="0" style="828" hidden="1" customWidth="1"/>
    <col min="12794" max="12794" width="19.5703125" style="828" customWidth="1"/>
    <col min="12795" max="12795" width="13" style="828" customWidth="1"/>
    <col min="12796" max="12796" width="15" style="828" customWidth="1"/>
    <col min="12797" max="12802" width="17.85546875" style="828" customWidth="1"/>
    <col min="12803" max="13043" width="10.28515625" style="828"/>
    <col min="13044" max="13044" width="5.42578125" style="828" customWidth="1"/>
    <col min="13045" max="13045" width="47.85546875" style="828" customWidth="1"/>
    <col min="13046" max="13046" width="13.85546875" style="828" customWidth="1"/>
    <col min="13047" max="13047" width="10.140625" style="828" customWidth="1"/>
    <col min="13048" max="13049" width="0" style="828" hidden="1" customWidth="1"/>
    <col min="13050" max="13050" width="19.5703125" style="828" customWidth="1"/>
    <col min="13051" max="13051" width="13" style="828" customWidth="1"/>
    <col min="13052" max="13052" width="15" style="828" customWidth="1"/>
    <col min="13053" max="13058" width="17.85546875" style="828" customWidth="1"/>
    <col min="13059" max="13299" width="10.28515625" style="828"/>
    <col min="13300" max="13300" width="5.42578125" style="828" customWidth="1"/>
    <col min="13301" max="13301" width="47.85546875" style="828" customWidth="1"/>
    <col min="13302" max="13302" width="13.85546875" style="828" customWidth="1"/>
    <col min="13303" max="13303" width="10.140625" style="828" customWidth="1"/>
    <col min="13304" max="13305" width="0" style="828" hidden="1" customWidth="1"/>
    <col min="13306" max="13306" width="19.5703125" style="828" customWidth="1"/>
    <col min="13307" max="13307" width="13" style="828" customWidth="1"/>
    <col min="13308" max="13308" width="15" style="828" customWidth="1"/>
    <col min="13309" max="13314" width="17.85546875" style="828" customWidth="1"/>
    <col min="13315" max="13555" width="10.28515625" style="828"/>
    <col min="13556" max="13556" width="5.42578125" style="828" customWidth="1"/>
    <col min="13557" max="13557" width="47.85546875" style="828" customWidth="1"/>
    <col min="13558" max="13558" width="13.85546875" style="828" customWidth="1"/>
    <col min="13559" max="13559" width="10.140625" style="828" customWidth="1"/>
    <col min="13560" max="13561" width="0" style="828" hidden="1" customWidth="1"/>
    <col min="13562" max="13562" width="19.5703125" style="828" customWidth="1"/>
    <col min="13563" max="13563" width="13" style="828" customWidth="1"/>
    <col min="13564" max="13564" width="15" style="828" customWidth="1"/>
    <col min="13565" max="13570" width="17.85546875" style="828" customWidth="1"/>
    <col min="13571" max="13811" width="10.28515625" style="828"/>
    <col min="13812" max="13812" width="5.42578125" style="828" customWidth="1"/>
    <col min="13813" max="13813" width="47.85546875" style="828" customWidth="1"/>
    <col min="13814" max="13814" width="13.85546875" style="828" customWidth="1"/>
    <col min="13815" max="13815" width="10.140625" style="828" customWidth="1"/>
    <col min="13816" max="13817" width="0" style="828" hidden="1" customWidth="1"/>
    <col min="13818" max="13818" width="19.5703125" style="828" customWidth="1"/>
    <col min="13819" max="13819" width="13" style="828" customWidth="1"/>
    <col min="13820" max="13820" width="15" style="828" customWidth="1"/>
    <col min="13821" max="13826" width="17.85546875" style="828" customWidth="1"/>
    <col min="13827" max="14067" width="10.28515625" style="828"/>
    <col min="14068" max="14068" width="5.42578125" style="828" customWidth="1"/>
    <col min="14069" max="14069" width="47.85546875" style="828" customWidth="1"/>
    <col min="14070" max="14070" width="13.85546875" style="828" customWidth="1"/>
    <col min="14071" max="14071" width="10.140625" style="828" customWidth="1"/>
    <col min="14072" max="14073" width="0" style="828" hidden="1" customWidth="1"/>
    <col min="14074" max="14074" width="19.5703125" style="828" customWidth="1"/>
    <col min="14075" max="14075" width="13" style="828" customWidth="1"/>
    <col min="14076" max="14076" width="15" style="828" customWidth="1"/>
    <col min="14077" max="14082" width="17.85546875" style="828" customWidth="1"/>
    <col min="14083" max="14323" width="10.28515625" style="828"/>
    <col min="14324" max="14324" width="5.42578125" style="828" customWidth="1"/>
    <col min="14325" max="14325" width="47.85546875" style="828" customWidth="1"/>
    <col min="14326" max="14326" width="13.85546875" style="828" customWidth="1"/>
    <col min="14327" max="14327" width="10.140625" style="828" customWidth="1"/>
    <col min="14328" max="14329" width="0" style="828" hidden="1" customWidth="1"/>
    <col min="14330" max="14330" width="19.5703125" style="828" customWidth="1"/>
    <col min="14331" max="14331" width="13" style="828" customWidth="1"/>
    <col min="14332" max="14332" width="15" style="828" customWidth="1"/>
    <col min="14333" max="14338" width="17.85546875" style="828" customWidth="1"/>
    <col min="14339" max="14579" width="10.28515625" style="828"/>
    <col min="14580" max="14580" width="5.42578125" style="828" customWidth="1"/>
    <col min="14581" max="14581" width="47.85546875" style="828" customWidth="1"/>
    <col min="14582" max="14582" width="13.85546875" style="828" customWidth="1"/>
    <col min="14583" max="14583" width="10.140625" style="828" customWidth="1"/>
    <col min="14584" max="14585" width="0" style="828" hidden="1" customWidth="1"/>
    <col min="14586" max="14586" width="19.5703125" style="828" customWidth="1"/>
    <col min="14587" max="14587" width="13" style="828" customWidth="1"/>
    <col min="14588" max="14588" width="15" style="828" customWidth="1"/>
    <col min="14589" max="14594" width="17.85546875" style="828" customWidth="1"/>
    <col min="14595" max="14835" width="10.28515625" style="828"/>
    <col min="14836" max="14836" width="5.42578125" style="828" customWidth="1"/>
    <col min="14837" max="14837" width="47.85546875" style="828" customWidth="1"/>
    <col min="14838" max="14838" width="13.85546875" style="828" customWidth="1"/>
    <col min="14839" max="14839" width="10.140625" style="828" customWidth="1"/>
    <col min="14840" max="14841" width="0" style="828" hidden="1" customWidth="1"/>
    <col min="14842" max="14842" width="19.5703125" style="828" customWidth="1"/>
    <col min="14843" max="14843" width="13" style="828" customWidth="1"/>
    <col min="14844" max="14844" width="15" style="828" customWidth="1"/>
    <col min="14845" max="14850" width="17.85546875" style="828" customWidth="1"/>
    <col min="14851" max="15091" width="10.28515625" style="828"/>
    <col min="15092" max="15092" width="5.42578125" style="828" customWidth="1"/>
    <col min="15093" max="15093" width="47.85546875" style="828" customWidth="1"/>
    <col min="15094" max="15094" width="13.85546875" style="828" customWidth="1"/>
    <col min="15095" max="15095" width="10.140625" style="828" customWidth="1"/>
    <col min="15096" max="15097" width="0" style="828" hidden="1" customWidth="1"/>
    <col min="15098" max="15098" width="19.5703125" style="828" customWidth="1"/>
    <col min="15099" max="15099" width="13" style="828" customWidth="1"/>
    <col min="15100" max="15100" width="15" style="828" customWidth="1"/>
    <col min="15101" max="15106" width="17.85546875" style="828" customWidth="1"/>
    <col min="15107" max="15347" width="10.28515625" style="828"/>
    <col min="15348" max="15348" width="5.42578125" style="828" customWidth="1"/>
    <col min="15349" max="15349" width="47.85546875" style="828" customWidth="1"/>
    <col min="15350" max="15350" width="13.85546875" style="828" customWidth="1"/>
    <col min="15351" max="15351" width="10.140625" style="828" customWidth="1"/>
    <col min="15352" max="15353" width="0" style="828" hidden="1" customWidth="1"/>
    <col min="15354" max="15354" width="19.5703125" style="828" customWidth="1"/>
    <col min="15355" max="15355" width="13" style="828" customWidth="1"/>
    <col min="15356" max="15356" width="15" style="828" customWidth="1"/>
    <col min="15357" max="15362" width="17.85546875" style="828" customWidth="1"/>
    <col min="15363" max="15603" width="10.28515625" style="828"/>
    <col min="15604" max="15604" width="5.42578125" style="828" customWidth="1"/>
    <col min="15605" max="15605" width="47.85546875" style="828" customWidth="1"/>
    <col min="15606" max="15606" width="13.85546875" style="828" customWidth="1"/>
    <col min="15607" max="15607" width="10.140625" style="828" customWidth="1"/>
    <col min="15608" max="15609" width="0" style="828" hidden="1" customWidth="1"/>
    <col min="15610" max="15610" width="19.5703125" style="828" customWidth="1"/>
    <col min="15611" max="15611" width="13" style="828" customWidth="1"/>
    <col min="15612" max="15612" width="15" style="828" customWidth="1"/>
    <col min="15613" max="15618" width="17.85546875" style="828" customWidth="1"/>
    <col min="15619" max="15859" width="10.28515625" style="828"/>
    <col min="15860" max="15860" width="5.42578125" style="828" customWidth="1"/>
    <col min="15861" max="15861" width="47.85546875" style="828" customWidth="1"/>
    <col min="15862" max="15862" width="13.85546875" style="828" customWidth="1"/>
    <col min="15863" max="15863" width="10.140625" style="828" customWidth="1"/>
    <col min="15864" max="15865" width="0" style="828" hidden="1" customWidth="1"/>
    <col min="15866" max="15866" width="19.5703125" style="828" customWidth="1"/>
    <col min="15867" max="15867" width="13" style="828" customWidth="1"/>
    <col min="15868" max="15868" width="15" style="828" customWidth="1"/>
    <col min="15869" max="15874" width="17.85546875" style="828" customWidth="1"/>
    <col min="15875" max="16115" width="10.28515625" style="828"/>
    <col min="16116" max="16116" width="5.42578125" style="828" customWidth="1"/>
    <col min="16117" max="16117" width="47.85546875" style="828" customWidth="1"/>
    <col min="16118" max="16118" width="13.85546875" style="828" customWidth="1"/>
    <col min="16119" max="16119" width="10.140625" style="828" customWidth="1"/>
    <col min="16120" max="16121" width="0" style="828" hidden="1" customWidth="1"/>
    <col min="16122" max="16122" width="19.5703125" style="828" customWidth="1"/>
    <col min="16123" max="16123" width="13" style="828" customWidth="1"/>
    <col min="16124" max="16124" width="15" style="828" customWidth="1"/>
    <col min="16125" max="16130" width="17.85546875" style="828" customWidth="1"/>
    <col min="16131" max="16384" width="10.28515625" style="828"/>
  </cols>
  <sheetData>
    <row r="1" spans="1:10" ht="20.25">
      <c r="A1" s="1903" t="s">
        <v>1514</v>
      </c>
      <c r="B1" s="1903"/>
      <c r="C1" s="1903"/>
      <c r="D1" s="1903"/>
      <c r="E1" s="1903"/>
      <c r="F1" s="1903"/>
      <c r="G1" s="1903"/>
      <c r="H1" s="1903"/>
      <c r="I1" s="1903"/>
      <c r="J1" s="1903"/>
    </row>
    <row r="2" spans="1:10" ht="20.25">
      <c r="A2" s="1903"/>
      <c r="B2" s="1903"/>
      <c r="C2" s="1903"/>
      <c r="D2" s="1903"/>
      <c r="E2" s="1903"/>
      <c r="F2" s="1903"/>
      <c r="G2" s="1903"/>
      <c r="H2" s="1903"/>
      <c r="I2" s="1903"/>
      <c r="J2" s="1903"/>
    </row>
    <row r="3" spans="1:10" ht="16.5" thickBot="1">
      <c r="A3" s="801"/>
      <c r="B3" s="801"/>
      <c r="C3" s="802"/>
      <c r="D3" s="801"/>
      <c r="E3" s="803"/>
      <c r="F3" s="803"/>
      <c r="G3" s="803"/>
      <c r="H3" s="803"/>
      <c r="J3" s="1045"/>
    </row>
    <row r="4" spans="1:10" ht="19.5" customHeight="1" thickTop="1">
      <c r="A4" s="1904" t="s">
        <v>170</v>
      </c>
      <c r="B4" s="1905"/>
      <c r="C4" s="1908" t="s">
        <v>1154</v>
      </c>
      <c r="D4" s="1910" t="s">
        <v>1155</v>
      </c>
      <c r="E4" s="1912" t="s">
        <v>1038</v>
      </c>
      <c r="F4" s="1913"/>
      <c r="G4" s="1054" t="s">
        <v>1039</v>
      </c>
      <c r="H4" s="1055"/>
      <c r="I4" s="1914" t="s">
        <v>859</v>
      </c>
      <c r="J4" s="1916" t="s">
        <v>1517</v>
      </c>
    </row>
    <row r="5" spans="1:10" ht="36" customHeight="1" thickBot="1">
      <c r="A5" s="1906"/>
      <c r="B5" s="1907"/>
      <c r="C5" s="1909"/>
      <c r="D5" s="1911"/>
      <c r="E5" s="1047" t="s">
        <v>1516</v>
      </c>
      <c r="F5" s="1046" t="s">
        <v>1156</v>
      </c>
      <c r="G5" s="1047" t="s">
        <v>1516</v>
      </c>
      <c r="H5" s="1046" t="s">
        <v>1156</v>
      </c>
      <c r="I5" s="1915"/>
      <c r="J5" s="1917"/>
    </row>
    <row r="6" spans="1:10" ht="41.25" customHeight="1" thickTop="1">
      <c r="A6" s="1888" t="s">
        <v>1157</v>
      </c>
      <c r="B6" s="1889"/>
      <c r="C6" s="1889"/>
      <c r="D6" s="1889"/>
      <c r="E6" s="1889"/>
      <c r="F6" s="1889"/>
      <c r="G6" s="1889"/>
      <c r="H6" s="1889"/>
      <c r="I6" s="1889"/>
      <c r="J6" s="1890"/>
    </row>
    <row r="7" spans="1:10" ht="32.25" customHeight="1">
      <c r="A7" s="804">
        <v>1</v>
      </c>
      <c r="B7" s="805" t="s">
        <v>1158</v>
      </c>
      <c r="C7" s="806">
        <v>300000000</v>
      </c>
      <c r="D7" s="807" t="s">
        <v>1159</v>
      </c>
      <c r="E7" s="1048">
        <v>292500000</v>
      </c>
      <c r="F7" s="1048">
        <v>34715342</v>
      </c>
      <c r="G7" s="1048">
        <v>292500000</v>
      </c>
      <c r="H7" s="1048">
        <v>34715342</v>
      </c>
      <c r="I7" s="809">
        <v>35031251</v>
      </c>
      <c r="J7" s="810">
        <v>262500000</v>
      </c>
    </row>
    <row r="8" spans="1:10" ht="23.25" customHeight="1">
      <c r="A8" s="811">
        <v>2</v>
      </c>
      <c r="B8" s="805" t="s">
        <v>1160</v>
      </c>
      <c r="C8" s="806">
        <v>300000000</v>
      </c>
      <c r="D8" s="807" t="s">
        <v>1159</v>
      </c>
      <c r="E8" s="1048">
        <v>300000000</v>
      </c>
      <c r="F8" s="1048">
        <v>33921506</v>
      </c>
      <c r="G8" s="1048">
        <v>300000000</v>
      </c>
      <c r="H8" s="1048">
        <v>33921506</v>
      </c>
      <c r="I8" s="809">
        <v>20276348</v>
      </c>
      <c r="J8" s="810">
        <v>282352941</v>
      </c>
    </row>
    <row r="9" spans="1:10" ht="27.75" customHeight="1" thickBot="1">
      <c r="A9" s="1891" t="s">
        <v>1161</v>
      </c>
      <c r="B9" s="1892"/>
      <c r="C9" s="812"/>
      <c r="D9" s="812"/>
      <c r="E9" s="1049">
        <v>592500000</v>
      </c>
      <c r="F9" s="1050">
        <v>68636848</v>
      </c>
      <c r="G9" s="1049">
        <v>592500000</v>
      </c>
      <c r="H9" s="1050">
        <v>68636848</v>
      </c>
      <c r="I9" s="813">
        <v>55307599</v>
      </c>
      <c r="J9" s="814">
        <v>544852941</v>
      </c>
    </row>
    <row r="10" spans="1:10" ht="23.25" customHeight="1">
      <c r="A10" s="1893" t="s">
        <v>1162</v>
      </c>
      <c r="B10" s="1894"/>
      <c r="C10" s="1894"/>
      <c r="D10" s="1894"/>
      <c r="E10" s="1894"/>
      <c r="F10" s="1894"/>
      <c r="G10" s="1894"/>
      <c r="H10" s="1894"/>
      <c r="I10" s="1894"/>
      <c r="J10" s="1895"/>
    </row>
    <row r="11" spans="1:10" ht="36" customHeight="1">
      <c r="A11" s="815">
        <v>1</v>
      </c>
      <c r="B11" s="816" t="s">
        <v>1163</v>
      </c>
      <c r="C11" s="808">
        <v>150000000</v>
      </c>
      <c r="D11" s="807" t="s">
        <v>1164</v>
      </c>
      <c r="E11" s="808">
        <v>150000000</v>
      </c>
      <c r="F11" s="806">
        <v>4795833</v>
      </c>
      <c r="G11" s="808">
        <v>150000000</v>
      </c>
      <c r="H11" s="806">
        <v>4795833</v>
      </c>
      <c r="I11" s="808">
        <v>0</v>
      </c>
      <c r="J11" s="810">
        <v>0</v>
      </c>
    </row>
    <row r="12" spans="1:10" ht="36" customHeight="1">
      <c r="A12" s="1896" t="s">
        <v>1165</v>
      </c>
      <c r="B12" s="1897"/>
      <c r="C12" s="1897"/>
      <c r="D12" s="1897"/>
      <c r="E12" s="1897"/>
      <c r="F12" s="1897"/>
      <c r="G12" s="1897"/>
      <c r="H12" s="1897"/>
      <c r="I12" s="1897"/>
      <c r="J12" s="1898"/>
    </row>
    <row r="13" spans="1:10" ht="36" customHeight="1">
      <c r="A13" s="815">
        <v>1</v>
      </c>
      <c r="B13" s="805" t="s">
        <v>1166</v>
      </c>
      <c r="C13" s="806">
        <v>711000000</v>
      </c>
      <c r="D13" s="817" t="s">
        <v>1167</v>
      </c>
      <c r="E13" s="1051">
        <v>835847000</v>
      </c>
      <c r="F13" s="806">
        <v>90863000</v>
      </c>
      <c r="G13" s="1051">
        <v>835847000</v>
      </c>
      <c r="H13" s="806">
        <v>90863000</v>
      </c>
      <c r="I13" s="818">
        <v>90863000</v>
      </c>
      <c r="J13" s="819">
        <v>722895000</v>
      </c>
    </row>
    <row r="14" spans="1:10" ht="36" customHeight="1">
      <c r="A14" s="815">
        <v>2</v>
      </c>
      <c r="B14" s="820" t="s">
        <v>1168</v>
      </c>
      <c r="C14" s="821">
        <v>755830000</v>
      </c>
      <c r="D14" s="822" t="s">
        <v>1169</v>
      </c>
      <c r="E14" s="1051">
        <v>642316000</v>
      </c>
      <c r="F14" s="806">
        <v>75612000</v>
      </c>
      <c r="G14" s="1051">
        <v>642316000</v>
      </c>
      <c r="H14" s="806">
        <v>75612000</v>
      </c>
      <c r="I14" s="818">
        <v>75612000</v>
      </c>
      <c r="J14" s="819">
        <v>570978000</v>
      </c>
    </row>
    <row r="15" spans="1:10" ht="36" customHeight="1" thickBot="1">
      <c r="A15" s="1899" t="s">
        <v>1170</v>
      </c>
      <c r="B15" s="1900"/>
      <c r="C15" s="823"/>
      <c r="D15" s="823"/>
      <c r="E15" s="1052">
        <v>1478163000</v>
      </c>
      <c r="F15" s="824">
        <v>166475000</v>
      </c>
      <c r="G15" s="1052">
        <v>1478163000</v>
      </c>
      <c r="H15" s="824">
        <v>166475000</v>
      </c>
      <c r="I15" s="824">
        <v>166475000</v>
      </c>
      <c r="J15" s="1104">
        <v>1293873000</v>
      </c>
    </row>
    <row r="16" spans="1:10" ht="36" customHeight="1" thickTop="1" thickBot="1">
      <c r="A16" s="1901" t="s">
        <v>1171</v>
      </c>
      <c r="B16" s="1902"/>
      <c r="C16" s="825"/>
      <c r="D16" s="825"/>
      <c r="E16" s="1053">
        <v>2220663000</v>
      </c>
      <c r="F16" s="826">
        <v>239907681</v>
      </c>
      <c r="G16" s="1053">
        <v>2220663000</v>
      </c>
      <c r="H16" s="826">
        <v>239907681</v>
      </c>
      <c r="I16" s="826">
        <v>221782599</v>
      </c>
      <c r="J16" s="827">
        <v>1838725941</v>
      </c>
    </row>
    <row r="17" spans="1:8" ht="36" customHeight="1" thickTop="1">
      <c r="A17" s="828" t="s">
        <v>1172</v>
      </c>
    </row>
    <row r="18" spans="1:8" ht="36" customHeight="1">
      <c r="A18" s="1887"/>
      <c r="B18" s="1887"/>
      <c r="C18" s="1887"/>
      <c r="D18" s="1887"/>
    </row>
    <row r="19" spans="1:8" ht="36" customHeight="1"/>
    <row r="20" spans="1:8" ht="36" customHeight="1"/>
    <row r="21" spans="1:8" ht="27.75" customHeight="1">
      <c r="E21" s="829"/>
      <c r="F21" s="829"/>
      <c r="G21" s="829"/>
      <c r="H21" s="829"/>
    </row>
  </sheetData>
  <mergeCells count="15">
    <mergeCell ref="A1:J1"/>
    <mergeCell ref="A2:J2"/>
    <mergeCell ref="A4:B5"/>
    <mergeCell ref="C4:C5"/>
    <mergeCell ref="D4:D5"/>
    <mergeCell ref="E4:F4"/>
    <mergeCell ref="I4:I5"/>
    <mergeCell ref="J4:J5"/>
    <mergeCell ref="A18:D18"/>
    <mergeCell ref="A6:J6"/>
    <mergeCell ref="A9:B9"/>
    <mergeCell ref="A10:J10"/>
    <mergeCell ref="A12:J12"/>
    <mergeCell ref="A15:B15"/>
    <mergeCell ref="A16:B16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0" orientation="portrait" r:id="rId1"/>
  <headerFooter alignWithMargins="0">
    <oddHeader>&amp;R&amp;"Arial,Félkövér"&amp;12 5. melléklet a ./2020. (VI...) önkormányzati rendelethez</oddHeader>
    <oddFooter>&amp;L&amp;"Arial,Normál"&amp;F&amp;C&amp;"Arial,Normál"&amp;P/&amp;N&amp;R&amp;"Arial,Normál" 5. melléklet a ./2020. (VI...) önkormányzati rendelethez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4"/>
  <sheetViews>
    <sheetView showGridLines="0" zoomScale="80" zoomScaleNormal="8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K8" sqref="K8"/>
    </sheetView>
  </sheetViews>
  <sheetFormatPr defaultColWidth="10.28515625" defaultRowHeight="15.75"/>
  <cols>
    <col min="1" max="1" width="41.42578125" style="1489" customWidth="1"/>
    <col min="2" max="2" width="6.85546875" style="1489" customWidth="1"/>
    <col min="3" max="3" width="15.85546875" style="1491" customWidth="1"/>
    <col min="4" max="4" width="9.42578125" style="1491" bestFit="1" customWidth="1"/>
    <col min="5" max="5" width="13.7109375" style="1491" customWidth="1"/>
    <col min="6" max="6" width="6.85546875" style="1489" customWidth="1"/>
    <col min="7" max="7" width="15.5703125" style="1491" customWidth="1"/>
    <col min="8" max="8" width="9.42578125" style="1491" bestFit="1" customWidth="1"/>
    <col min="9" max="9" width="13.5703125" style="1491" customWidth="1"/>
    <col min="10" max="10" width="6.85546875" style="1489" customWidth="1"/>
    <col min="11" max="11" width="15.5703125" style="1491" customWidth="1"/>
    <col min="12" max="12" width="10.28515625" style="1491" customWidth="1"/>
    <col min="13" max="13" width="13.7109375" style="1491" customWidth="1"/>
    <col min="14" max="14" width="8" style="1478" customWidth="1"/>
    <col min="15" max="249" width="10.28515625" style="1478"/>
    <col min="250" max="250" width="51.28515625" style="1478" customWidth="1"/>
    <col min="251" max="251" width="6.85546875" style="1478" customWidth="1"/>
    <col min="252" max="252" width="15.85546875" style="1478" customWidth="1"/>
    <col min="253" max="253" width="10.28515625" style="1478" customWidth="1"/>
    <col min="254" max="254" width="13.7109375" style="1478" customWidth="1"/>
    <col min="255" max="255" width="6.85546875" style="1478" customWidth="1"/>
    <col min="256" max="256" width="15.5703125" style="1478" customWidth="1"/>
    <col min="257" max="257" width="10.28515625" style="1478" customWidth="1"/>
    <col min="258" max="258" width="11.140625" style="1478" customWidth="1"/>
    <col min="259" max="259" width="6.85546875" style="1478" customWidth="1"/>
    <col min="260" max="260" width="15.5703125" style="1478" customWidth="1"/>
    <col min="261" max="261" width="10.28515625" style="1478" customWidth="1"/>
    <col min="262" max="262" width="11.140625" style="1478" customWidth="1"/>
    <col min="263" max="263" width="10.28515625" style="1478"/>
    <col min="264" max="264" width="17.5703125" style="1478" customWidth="1"/>
    <col min="265" max="265" width="10.28515625" style="1478"/>
    <col min="266" max="266" width="11.85546875" style="1478" customWidth="1"/>
    <col min="267" max="505" width="10.28515625" style="1478"/>
    <col min="506" max="506" width="51.28515625" style="1478" customWidth="1"/>
    <col min="507" max="507" width="6.85546875" style="1478" customWidth="1"/>
    <col min="508" max="508" width="15.85546875" style="1478" customWidth="1"/>
    <col min="509" max="509" width="10.28515625" style="1478" customWidth="1"/>
    <col min="510" max="510" width="13.7109375" style="1478" customWidth="1"/>
    <col min="511" max="511" width="6.85546875" style="1478" customWidth="1"/>
    <col min="512" max="512" width="15.5703125" style="1478" customWidth="1"/>
    <col min="513" max="513" width="10.28515625" style="1478" customWidth="1"/>
    <col min="514" max="514" width="11.140625" style="1478" customWidth="1"/>
    <col min="515" max="515" width="6.85546875" style="1478" customWidth="1"/>
    <col min="516" max="516" width="15.5703125" style="1478" customWidth="1"/>
    <col min="517" max="517" width="10.28515625" style="1478" customWidth="1"/>
    <col min="518" max="518" width="11.140625" style="1478" customWidth="1"/>
    <col min="519" max="519" width="10.28515625" style="1478"/>
    <col min="520" max="520" width="17.5703125" style="1478" customWidth="1"/>
    <col min="521" max="521" width="10.28515625" style="1478"/>
    <col min="522" max="522" width="11.85546875" style="1478" customWidth="1"/>
    <col min="523" max="761" width="10.28515625" style="1478"/>
    <col min="762" max="762" width="51.28515625" style="1478" customWidth="1"/>
    <col min="763" max="763" width="6.85546875" style="1478" customWidth="1"/>
    <col min="764" max="764" width="15.85546875" style="1478" customWidth="1"/>
    <col min="765" max="765" width="10.28515625" style="1478" customWidth="1"/>
    <col min="766" max="766" width="13.7109375" style="1478" customWidth="1"/>
    <col min="767" max="767" width="6.85546875" style="1478" customWidth="1"/>
    <col min="768" max="768" width="15.5703125" style="1478" customWidth="1"/>
    <col min="769" max="769" width="10.28515625" style="1478" customWidth="1"/>
    <col min="770" max="770" width="11.140625" style="1478" customWidth="1"/>
    <col min="771" max="771" width="6.85546875" style="1478" customWidth="1"/>
    <col min="772" max="772" width="15.5703125" style="1478" customWidth="1"/>
    <col min="773" max="773" width="10.28515625" style="1478" customWidth="1"/>
    <col min="774" max="774" width="11.140625" style="1478" customWidth="1"/>
    <col min="775" max="775" width="10.28515625" style="1478"/>
    <col min="776" max="776" width="17.5703125" style="1478" customWidth="1"/>
    <col min="777" max="777" width="10.28515625" style="1478"/>
    <col min="778" max="778" width="11.85546875" style="1478" customWidth="1"/>
    <col min="779" max="1017" width="10.28515625" style="1478"/>
    <col min="1018" max="1018" width="51.28515625" style="1478" customWidth="1"/>
    <col min="1019" max="1019" width="6.85546875" style="1478" customWidth="1"/>
    <col min="1020" max="1020" width="15.85546875" style="1478" customWidth="1"/>
    <col min="1021" max="1021" width="10.28515625" style="1478" customWidth="1"/>
    <col min="1022" max="1022" width="13.7109375" style="1478" customWidth="1"/>
    <col min="1023" max="1023" width="6.85546875" style="1478" customWidth="1"/>
    <col min="1024" max="1024" width="15.5703125" style="1478" customWidth="1"/>
    <col min="1025" max="1025" width="10.28515625" style="1478" customWidth="1"/>
    <col min="1026" max="1026" width="11.140625" style="1478" customWidth="1"/>
    <col min="1027" max="1027" width="6.85546875" style="1478" customWidth="1"/>
    <col min="1028" max="1028" width="15.5703125" style="1478" customWidth="1"/>
    <col min="1029" max="1029" width="10.28515625" style="1478" customWidth="1"/>
    <col min="1030" max="1030" width="11.140625" style="1478" customWidth="1"/>
    <col min="1031" max="1031" width="10.28515625" style="1478"/>
    <col min="1032" max="1032" width="17.5703125" style="1478" customWidth="1"/>
    <col min="1033" max="1033" width="10.28515625" style="1478"/>
    <col min="1034" max="1034" width="11.85546875" style="1478" customWidth="1"/>
    <col min="1035" max="1273" width="10.28515625" style="1478"/>
    <col min="1274" max="1274" width="51.28515625" style="1478" customWidth="1"/>
    <col min="1275" max="1275" width="6.85546875" style="1478" customWidth="1"/>
    <col min="1276" max="1276" width="15.85546875" style="1478" customWidth="1"/>
    <col min="1277" max="1277" width="10.28515625" style="1478" customWidth="1"/>
    <col min="1278" max="1278" width="13.7109375" style="1478" customWidth="1"/>
    <col min="1279" max="1279" width="6.85546875" style="1478" customWidth="1"/>
    <col min="1280" max="1280" width="15.5703125" style="1478" customWidth="1"/>
    <col min="1281" max="1281" width="10.28515625" style="1478" customWidth="1"/>
    <col min="1282" max="1282" width="11.140625" style="1478" customWidth="1"/>
    <col min="1283" max="1283" width="6.85546875" style="1478" customWidth="1"/>
    <col min="1284" max="1284" width="15.5703125" style="1478" customWidth="1"/>
    <col min="1285" max="1285" width="10.28515625" style="1478" customWidth="1"/>
    <col min="1286" max="1286" width="11.140625" style="1478" customWidth="1"/>
    <col min="1287" max="1287" width="10.28515625" style="1478"/>
    <col min="1288" max="1288" width="17.5703125" style="1478" customWidth="1"/>
    <col min="1289" max="1289" width="10.28515625" style="1478"/>
    <col min="1290" max="1290" width="11.85546875" style="1478" customWidth="1"/>
    <col min="1291" max="1529" width="10.28515625" style="1478"/>
    <col min="1530" max="1530" width="51.28515625" style="1478" customWidth="1"/>
    <col min="1531" max="1531" width="6.85546875" style="1478" customWidth="1"/>
    <col min="1532" max="1532" width="15.85546875" style="1478" customWidth="1"/>
    <col min="1533" max="1533" width="10.28515625" style="1478" customWidth="1"/>
    <col min="1534" max="1534" width="13.7109375" style="1478" customWidth="1"/>
    <col min="1535" max="1535" width="6.85546875" style="1478" customWidth="1"/>
    <col min="1536" max="1536" width="15.5703125" style="1478" customWidth="1"/>
    <col min="1537" max="1537" width="10.28515625" style="1478" customWidth="1"/>
    <col min="1538" max="1538" width="11.140625" style="1478" customWidth="1"/>
    <col min="1539" max="1539" width="6.85546875" style="1478" customWidth="1"/>
    <col min="1540" max="1540" width="15.5703125" style="1478" customWidth="1"/>
    <col min="1541" max="1541" width="10.28515625" style="1478" customWidth="1"/>
    <col min="1542" max="1542" width="11.140625" style="1478" customWidth="1"/>
    <col min="1543" max="1543" width="10.28515625" style="1478"/>
    <col min="1544" max="1544" width="17.5703125" style="1478" customWidth="1"/>
    <col min="1545" max="1545" width="10.28515625" style="1478"/>
    <col min="1546" max="1546" width="11.85546875" style="1478" customWidth="1"/>
    <col min="1547" max="1785" width="10.28515625" style="1478"/>
    <col min="1786" max="1786" width="51.28515625" style="1478" customWidth="1"/>
    <col min="1787" max="1787" width="6.85546875" style="1478" customWidth="1"/>
    <col min="1788" max="1788" width="15.85546875" style="1478" customWidth="1"/>
    <col min="1789" max="1789" width="10.28515625" style="1478" customWidth="1"/>
    <col min="1790" max="1790" width="13.7109375" style="1478" customWidth="1"/>
    <col min="1791" max="1791" width="6.85546875" style="1478" customWidth="1"/>
    <col min="1792" max="1792" width="15.5703125" style="1478" customWidth="1"/>
    <col min="1793" max="1793" width="10.28515625" style="1478" customWidth="1"/>
    <col min="1794" max="1794" width="11.140625" style="1478" customWidth="1"/>
    <col min="1795" max="1795" width="6.85546875" style="1478" customWidth="1"/>
    <col min="1796" max="1796" width="15.5703125" style="1478" customWidth="1"/>
    <col min="1797" max="1797" width="10.28515625" style="1478" customWidth="1"/>
    <col min="1798" max="1798" width="11.140625" style="1478" customWidth="1"/>
    <col min="1799" max="1799" width="10.28515625" style="1478"/>
    <col min="1800" max="1800" width="17.5703125" style="1478" customWidth="1"/>
    <col min="1801" max="1801" width="10.28515625" style="1478"/>
    <col min="1802" max="1802" width="11.85546875" style="1478" customWidth="1"/>
    <col min="1803" max="2041" width="10.28515625" style="1478"/>
    <col min="2042" max="2042" width="51.28515625" style="1478" customWidth="1"/>
    <col min="2043" max="2043" width="6.85546875" style="1478" customWidth="1"/>
    <col min="2044" max="2044" width="15.85546875" style="1478" customWidth="1"/>
    <col min="2045" max="2045" width="10.28515625" style="1478" customWidth="1"/>
    <col min="2046" max="2046" width="13.7109375" style="1478" customWidth="1"/>
    <col min="2047" max="2047" width="6.85546875" style="1478" customWidth="1"/>
    <col min="2048" max="2048" width="15.5703125" style="1478" customWidth="1"/>
    <col min="2049" max="2049" width="10.28515625" style="1478" customWidth="1"/>
    <col min="2050" max="2050" width="11.140625" style="1478" customWidth="1"/>
    <col min="2051" max="2051" width="6.85546875" style="1478" customWidth="1"/>
    <col min="2052" max="2052" width="15.5703125" style="1478" customWidth="1"/>
    <col min="2053" max="2053" width="10.28515625" style="1478" customWidth="1"/>
    <col min="2054" max="2054" width="11.140625" style="1478" customWidth="1"/>
    <col min="2055" max="2055" width="10.28515625" style="1478"/>
    <col min="2056" max="2056" width="17.5703125" style="1478" customWidth="1"/>
    <col min="2057" max="2057" width="10.28515625" style="1478"/>
    <col min="2058" max="2058" width="11.85546875" style="1478" customWidth="1"/>
    <col min="2059" max="2297" width="10.28515625" style="1478"/>
    <col min="2298" max="2298" width="51.28515625" style="1478" customWidth="1"/>
    <col min="2299" max="2299" width="6.85546875" style="1478" customWidth="1"/>
    <col min="2300" max="2300" width="15.85546875" style="1478" customWidth="1"/>
    <col min="2301" max="2301" width="10.28515625" style="1478" customWidth="1"/>
    <col min="2302" max="2302" width="13.7109375" style="1478" customWidth="1"/>
    <col min="2303" max="2303" width="6.85546875" style="1478" customWidth="1"/>
    <col min="2304" max="2304" width="15.5703125" style="1478" customWidth="1"/>
    <col min="2305" max="2305" width="10.28515625" style="1478" customWidth="1"/>
    <col min="2306" max="2306" width="11.140625" style="1478" customWidth="1"/>
    <col min="2307" max="2307" width="6.85546875" style="1478" customWidth="1"/>
    <col min="2308" max="2308" width="15.5703125" style="1478" customWidth="1"/>
    <col min="2309" max="2309" width="10.28515625" style="1478" customWidth="1"/>
    <col min="2310" max="2310" width="11.140625" style="1478" customWidth="1"/>
    <col min="2311" max="2311" width="10.28515625" style="1478"/>
    <col min="2312" max="2312" width="17.5703125" style="1478" customWidth="1"/>
    <col min="2313" max="2313" width="10.28515625" style="1478"/>
    <col min="2314" max="2314" width="11.85546875" style="1478" customWidth="1"/>
    <col min="2315" max="2553" width="10.28515625" style="1478"/>
    <col min="2554" max="2554" width="51.28515625" style="1478" customWidth="1"/>
    <col min="2555" max="2555" width="6.85546875" style="1478" customWidth="1"/>
    <col min="2556" max="2556" width="15.85546875" style="1478" customWidth="1"/>
    <col min="2557" max="2557" width="10.28515625" style="1478" customWidth="1"/>
    <col min="2558" max="2558" width="13.7109375" style="1478" customWidth="1"/>
    <col min="2559" max="2559" width="6.85546875" style="1478" customWidth="1"/>
    <col min="2560" max="2560" width="15.5703125" style="1478" customWidth="1"/>
    <col min="2561" max="2561" width="10.28515625" style="1478" customWidth="1"/>
    <col min="2562" max="2562" width="11.140625" style="1478" customWidth="1"/>
    <col min="2563" max="2563" width="6.85546875" style="1478" customWidth="1"/>
    <col min="2564" max="2564" width="15.5703125" style="1478" customWidth="1"/>
    <col min="2565" max="2565" width="10.28515625" style="1478" customWidth="1"/>
    <col min="2566" max="2566" width="11.140625" style="1478" customWidth="1"/>
    <col min="2567" max="2567" width="10.28515625" style="1478"/>
    <col min="2568" max="2568" width="17.5703125" style="1478" customWidth="1"/>
    <col min="2569" max="2569" width="10.28515625" style="1478"/>
    <col min="2570" max="2570" width="11.85546875" style="1478" customWidth="1"/>
    <col min="2571" max="2809" width="10.28515625" style="1478"/>
    <col min="2810" max="2810" width="51.28515625" style="1478" customWidth="1"/>
    <col min="2811" max="2811" width="6.85546875" style="1478" customWidth="1"/>
    <col min="2812" max="2812" width="15.85546875" style="1478" customWidth="1"/>
    <col min="2813" max="2813" width="10.28515625" style="1478" customWidth="1"/>
    <col min="2814" max="2814" width="13.7109375" style="1478" customWidth="1"/>
    <col min="2815" max="2815" width="6.85546875" style="1478" customWidth="1"/>
    <col min="2816" max="2816" width="15.5703125" style="1478" customWidth="1"/>
    <col min="2817" max="2817" width="10.28515625" style="1478" customWidth="1"/>
    <col min="2818" max="2818" width="11.140625" style="1478" customWidth="1"/>
    <col min="2819" max="2819" width="6.85546875" style="1478" customWidth="1"/>
    <col min="2820" max="2820" width="15.5703125" style="1478" customWidth="1"/>
    <col min="2821" max="2821" width="10.28515625" style="1478" customWidth="1"/>
    <col min="2822" max="2822" width="11.140625" style="1478" customWidth="1"/>
    <col min="2823" max="2823" width="10.28515625" style="1478"/>
    <col min="2824" max="2824" width="17.5703125" style="1478" customWidth="1"/>
    <col min="2825" max="2825" width="10.28515625" style="1478"/>
    <col min="2826" max="2826" width="11.85546875" style="1478" customWidth="1"/>
    <col min="2827" max="3065" width="10.28515625" style="1478"/>
    <col min="3066" max="3066" width="51.28515625" style="1478" customWidth="1"/>
    <col min="3067" max="3067" width="6.85546875" style="1478" customWidth="1"/>
    <col min="3068" max="3068" width="15.85546875" style="1478" customWidth="1"/>
    <col min="3069" max="3069" width="10.28515625" style="1478" customWidth="1"/>
    <col min="3070" max="3070" width="13.7109375" style="1478" customWidth="1"/>
    <col min="3071" max="3071" width="6.85546875" style="1478" customWidth="1"/>
    <col min="3072" max="3072" width="15.5703125" style="1478" customWidth="1"/>
    <col min="3073" max="3073" width="10.28515625" style="1478" customWidth="1"/>
    <col min="3074" max="3074" width="11.140625" style="1478" customWidth="1"/>
    <col min="3075" max="3075" width="6.85546875" style="1478" customWidth="1"/>
    <col min="3076" max="3076" width="15.5703125" style="1478" customWidth="1"/>
    <col min="3077" max="3077" width="10.28515625" style="1478" customWidth="1"/>
    <col min="3078" max="3078" width="11.140625" style="1478" customWidth="1"/>
    <col min="3079" max="3079" width="10.28515625" style="1478"/>
    <col min="3080" max="3080" width="17.5703125" style="1478" customWidth="1"/>
    <col min="3081" max="3081" width="10.28515625" style="1478"/>
    <col min="3082" max="3082" width="11.85546875" style="1478" customWidth="1"/>
    <col min="3083" max="3321" width="10.28515625" style="1478"/>
    <col min="3322" max="3322" width="51.28515625" style="1478" customWidth="1"/>
    <col min="3323" max="3323" width="6.85546875" style="1478" customWidth="1"/>
    <col min="3324" max="3324" width="15.85546875" style="1478" customWidth="1"/>
    <col min="3325" max="3325" width="10.28515625" style="1478" customWidth="1"/>
    <col min="3326" max="3326" width="13.7109375" style="1478" customWidth="1"/>
    <col min="3327" max="3327" width="6.85546875" style="1478" customWidth="1"/>
    <col min="3328" max="3328" width="15.5703125" style="1478" customWidth="1"/>
    <col min="3329" max="3329" width="10.28515625" style="1478" customWidth="1"/>
    <col min="3330" max="3330" width="11.140625" style="1478" customWidth="1"/>
    <col min="3331" max="3331" width="6.85546875" style="1478" customWidth="1"/>
    <col min="3332" max="3332" width="15.5703125" style="1478" customWidth="1"/>
    <col min="3333" max="3333" width="10.28515625" style="1478" customWidth="1"/>
    <col min="3334" max="3334" width="11.140625" style="1478" customWidth="1"/>
    <col min="3335" max="3335" width="10.28515625" style="1478"/>
    <col min="3336" max="3336" width="17.5703125" style="1478" customWidth="1"/>
    <col min="3337" max="3337" width="10.28515625" style="1478"/>
    <col min="3338" max="3338" width="11.85546875" style="1478" customWidth="1"/>
    <col min="3339" max="3577" width="10.28515625" style="1478"/>
    <col min="3578" max="3578" width="51.28515625" style="1478" customWidth="1"/>
    <col min="3579" max="3579" width="6.85546875" style="1478" customWidth="1"/>
    <col min="3580" max="3580" width="15.85546875" style="1478" customWidth="1"/>
    <col min="3581" max="3581" width="10.28515625" style="1478" customWidth="1"/>
    <col min="3582" max="3582" width="13.7109375" style="1478" customWidth="1"/>
    <col min="3583" max="3583" width="6.85546875" style="1478" customWidth="1"/>
    <col min="3584" max="3584" width="15.5703125" style="1478" customWidth="1"/>
    <col min="3585" max="3585" width="10.28515625" style="1478" customWidth="1"/>
    <col min="3586" max="3586" width="11.140625" style="1478" customWidth="1"/>
    <col min="3587" max="3587" width="6.85546875" style="1478" customWidth="1"/>
    <col min="3588" max="3588" width="15.5703125" style="1478" customWidth="1"/>
    <col min="3589" max="3589" width="10.28515625" style="1478" customWidth="1"/>
    <col min="3590" max="3590" width="11.140625" style="1478" customWidth="1"/>
    <col min="3591" max="3591" width="10.28515625" style="1478"/>
    <col min="3592" max="3592" width="17.5703125" style="1478" customWidth="1"/>
    <col min="3593" max="3593" width="10.28515625" style="1478"/>
    <col min="3594" max="3594" width="11.85546875" style="1478" customWidth="1"/>
    <col min="3595" max="3833" width="10.28515625" style="1478"/>
    <col min="3834" max="3834" width="51.28515625" style="1478" customWidth="1"/>
    <col min="3835" max="3835" width="6.85546875" style="1478" customWidth="1"/>
    <col min="3836" max="3836" width="15.85546875" style="1478" customWidth="1"/>
    <col min="3837" max="3837" width="10.28515625" style="1478" customWidth="1"/>
    <col min="3838" max="3838" width="13.7109375" style="1478" customWidth="1"/>
    <col min="3839" max="3839" width="6.85546875" style="1478" customWidth="1"/>
    <col min="3840" max="3840" width="15.5703125" style="1478" customWidth="1"/>
    <col min="3841" max="3841" width="10.28515625" style="1478" customWidth="1"/>
    <col min="3842" max="3842" width="11.140625" style="1478" customWidth="1"/>
    <col min="3843" max="3843" width="6.85546875" style="1478" customWidth="1"/>
    <col min="3844" max="3844" width="15.5703125" style="1478" customWidth="1"/>
    <col min="3845" max="3845" width="10.28515625" style="1478" customWidth="1"/>
    <col min="3846" max="3846" width="11.140625" style="1478" customWidth="1"/>
    <col min="3847" max="3847" width="10.28515625" style="1478"/>
    <col min="3848" max="3848" width="17.5703125" style="1478" customWidth="1"/>
    <col min="3849" max="3849" width="10.28515625" style="1478"/>
    <col min="3850" max="3850" width="11.85546875" style="1478" customWidth="1"/>
    <col min="3851" max="4089" width="10.28515625" style="1478"/>
    <col min="4090" max="4090" width="51.28515625" style="1478" customWidth="1"/>
    <col min="4091" max="4091" width="6.85546875" style="1478" customWidth="1"/>
    <col min="4092" max="4092" width="15.85546875" style="1478" customWidth="1"/>
    <col min="4093" max="4093" width="10.28515625" style="1478" customWidth="1"/>
    <col min="4094" max="4094" width="13.7109375" style="1478" customWidth="1"/>
    <col min="4095" max="4095" width="6.85546875" style="1478" customWidth="1"/>
    <col min="4096" max="4096" width="15.5703125" style="1478" customWidth="1"/>
    <col min="4097" max="4097" width="10.28515625" style="1478" customWidth="1"/>
    <col min="4098" max="4098" width="11.140625" style="1478" customWidth="1"/>
    <col min="4099" max="4099" width="6.85546875" style="1478" customWidth="1"/>
    <col min="4100" max="4100" width="15.5703125" style="1478" customWidth="1"/>
    <col min="4101" max="4101" width="10.28515625" style="1478" customWidth="1"/>
    <col min="4102" max="4102" width="11.140625" style="1478" customWidth="1"/>
    <col min="4103" max="4103" width="10.28515625" style="1478"/>
    <col min="4104" max="4104" width="17.5703125" style="1478" customWidth="1"/>
    <col min="4105" max="4105" width="10.28515625" style="1478"/>
    <col min="4106" max="4106" width="11.85546875" style="1478" customWidth="1"/>
    <col min="4107" max="4345" width="10.28515625" style="1478"/>
    <col min="4346" max="4346" width="51.28515625" style="1478" customWidth="1"/>
    <col min="4347" max="4347" width="6.85546875" style="1478" customWidth="1"/>
    <col min="4348" max="4348" width="15.85546875" style="1478" customWidth="1"/>
    <col min="4349" max="4349" width="10.28515625" style="1478" customWidth="1"/>
    <col min="4350" max="4350" width="13.7109375" style="1478" customWidth="1"/>
    <col min="4351" max="4351" width="6.85546875" style="1478" customWidth="1"/>
    <col min="4352" max="4352" width="15.5703125" style="1478" customWidth="1"/>
    <col min="4353" max="4353" width="10.28515625" style="1478" customWidth="1"/>
    <col min="4354" max="4354" width="11.140625" style="1478" customWidth="1"/>
    <col min="4355" max="4355" width="6.85546875" style="1478" customWidth="1"/>
    <col min="4356" max="4356" width="15.5703125" style="1478" customWidth="1"/>
    <col min="4357" max="4357" width="10.28515625" style="1478" customWidth="1"/>
    <col min="4358" max="4358" width="11.140625" style="1478" customWidth="1"/>
    <col min="4359" max="4359" width="10.28515625" style="1478"/>
    <col min="4360" max="4360" width="17.5703125" style="1478" customWidth="1"/>
    <col min="4361" max="4361" width="10.28515625" style="1478"/>
    <col min="4362" max="4362" width="11.85546875" style="1478" customWidth="1"/>
    <col min="4363" max="4601" width="10.28515625" style="1478"/>
    <col min="4602" max="4602" width="51.28515625" style="1478" customWidth="1"/>
    <col min="4603" max="4603" width="6.85546875" style="1478" customWidth="1"/>
    <col min="4604" max="4604" width="15.85546875" style="1478" customWidth="1"/>
    <col min="4605" max="4605" width="10.28515625" style="1478" customWidth="1"/>
    <col min="4606" max="4606" width="13.7109375" style="1478" customWidth="1"/>
    <col min="4607" max="4607" width="6.85546875" style="1478" customWidth="1"/>
    <col min="4608" max="4608" width="15.5703125" style="1478" customWidth="1"/>
    <col min="4609" max="4609" width="10.28515625" style="1478" customWidth="1"/>
    <col min="4610" max="4610" width="11.140625" style="1478" customWidth="1"/>
    <col min="4611" max="4611" width="6.85546875" style="1478" customWidth="1"/>
    <col min="4612" max="4612" width="15.5703125" style="1478" customWidth="1"/>
    <col min="4613" max="4613" width="10.28515625" style="1478" customWidth="1"/>
    <col min="4614" max="4614" width="11.140625" style="1478" customWidth="1"/>
    <col min="4615" max="4615" width="10.28515625" style="1478"/>
    <col min="4616" max="4616" width="17.5703125" style="1478" customWidth="1"/>
    <col min="4617" max="4617" width="10.28515625" style="1478"/>
    <col min="4618" max="4618" width="11.85546875" style="1478" customWidth="1"/>
    <col min="4619" max="4857" width="10.28515625" style="1478"/>
    <col min="4858" max="4858" width="51.28515625" style="1478" customWidth="1"/>
    <col min="4859" max="4859" width="6.85546875" style="1478" customWidth="1"/>
    <col min="4860" max="4860" width="15.85546875" style="1478" customWidth="1"/>
    <col min="4861" max="4861" width="10.28515625" style="1478" customWidth="1"/>
    <col min="4862" max="4862" width="13.7109375" style="1478" customWidth="1"/>
    <col min="4863" max="4863" width="6.85546875" style="1478" customWidth="1"/>
    <col min="4864" max="4864" width="15.5703125" style="1478" customWidth="1"/>
    <col min="4865" max="4865" width="10.28515625" style="1478" customWidth="1"/>
    <col min="4866" max="4866" width="11.140625" style="1478" customWidth="1"/>
    <col min="4867" max="4867" width="6.85546875" style="1478" customWidth="1"/>
    <col min="4868" max="4868" width="15.5703125" style="1478" customWidth="1"/>
    <col min="4869" max="4869" width="10.28515625" style="1478" customWidth="1"/>
    <col min="4870" max="4870" width="11.140625" style="1478" customWidth="1"/>
    <col min="4871" max="4871" width="10.28515625" style="1478"/>
    <col min="4872" max="4872" width="17.5703125" style="1478" customWidth="1"/>
    <col min="4873" max="4873" width="10.28515625" style="1478"/>
    <col min="4874" max="4874" width="11.85546875" style="1478" customWidth="1"/>
    <col min="4875" max="5113" width="10.28515625" style="1478"/>
    <col min="5114" max="5114" width="51.28515625" style="1478" customWidth="1"/>
    <col min="5115" max="5115" width="6.85546875" style="1478" customWidth="1"/>
    <col min="5116" max="5116" width="15.85546875" style="1478" customWidth="1"/>
    <col min="5117" max="5117" width="10.28515625" style="1478" customWidth="1"/>
    <col min="5118" max="5118" width="13.7109375" style="1478" customWidth="1"/>
    <col min="5119" max="5119" width="6.85546875" style="1478" customWidth="1"/>
    <col min="5120" max="5120" width="15.5703125" style="1478" customWidth="1"/>
    <col min="5121" max="5121" width="10.28515625" style="1478" customWidth="1"/>
    <col min="5122" max="5122" width="11.140625" style="1478" customWidth="1"/>
    <col min="5123" max="5123" width="6.85546875" style="1478" customWidth="1"/>
    <col min="5124" max="5124" width="15.5703125" style="1478" customWidth="1"/>
    <col min="5125" max="5125" width="10.28515625" style="1478" customWidth="1"/>
    <col min="5126" max="5126" width="11.140625" style="1478" customWidth="1"/>
    <col min="5127" max="5127" width="10.28515625" style="1478"/>
    <col min="5128" max="5128" width="17.5703125" style="1478" customWidth="1"/>
    <col min="5129" max="5129" width="10.28515625" style="1478"/>
    <col min="5130" max="5130" width="11.85546875" style="1478" customWidth="1"/>
    <col min="5131" max="5369" width="10.28515625" style="1478"/>
    <col min="5370" max="5370" width="51.28515625" style="1478" customWidth="1"/>
    <col min="5371" max="5371" width="6.85546875" style="1478" customWidth="1"/>
    <col min="5372" max="5372" width="15.85546875" style="1478" customWidth="1"/>
    <col min="5373" max="5373" width="10.28515625" style="1478" customWidth="1"/>
    <col min="5374" max="5374" width="13.7109375" style="1478" customWidth="1"/>
    <col min="5375" max="5375" width="6.85546875" style="1478" customWidth="1"/>
    <col min="5376" max="5376" width="15.5703125" style="1478" customWidth="1"/>
    <col min="5377" max="5377" width="10.28515625" style="1478" customWidth="1"/>
    <col min="5378" max="5378" width="11.140625" style="1478" customWidth="1"/>
    <col min="5379" max="5379" width="6.85546875" style="1478" customWidth="1"/>
    <col min="5380" max="5380" width="15.5703125" style="1478" customWidth="1"/>
    <col min="5381" max="5381" width="10.28515625" style="1478" customWidth="1"/>
    <col min="5382" max="5382" width="11.140625" style="1478" customWidth="1"/>
    <col min="5383" max="5383" width="10.28515625" style="1478"/>
    <col min="5384" max="5384" width="17.5703125" style="1478" customWidth="1"/>
    <col min="5385" max="5385" width="10.28515625" style="1478"/>
    <col min="5386" max="5386" width="11.85546875" style="1478" customWidth="1"/>
    <col min="5387" max="5625" width="10.28515625" style="1478"/>
    <col min="5626" max="5626" width="51.28515625" style="1478" customWidth="1"/>
    <col min="5627" max="5627" width="6.85546875" style="1478" customWidth="1"/>
    <col min="5628" max="5628" width="15.85546875" style="1478" customWidth="1"/>
    <col min="5629" max="5629" width="10.28515625" style="1478" customWidth="1"/>
    <col min="5630" max="5630" width="13.7109375" style="1478" customWidth="1"/>
    <col min="5631" max="5631" width="6.85546875" style="1478" customWidth="1"/>
    <col min="5632" max="5632" width="15.5703125" style="1478" customWidth="1"/>
    <col min="5633" max="5633" width="10.28515625" style="1478" customWidth="1"/>
    <col min="5634" max="5634" width="11.140625" style="1478" customWidth="1"/>
    <col min="5635" max="5635" width="6.85546875" style="1478" customWidth="1"/>
    <col min="5636" max="5636" width="15.5703125" style="1478" customWidth="1"/>
    <col min="5637" max="5637" width="10.28515625" style="1478" customWidth="1"/>
    <col min="5638" max="5638" width="11.140625" style="1478" customWidth="1"/>
    <col min="5639" max="5639" width="10.28515625" style="1478"/>
    <col min="5640" max="5640" width="17.5703125" style="1478" customWidth="1"/>
    <col min="5641" max="5641" width="10.28515625" style="1478"/>
    <col min="5642" max="5642" width="11.85546875" style="1478" customWidth="1"/>
    <col min="5643" max="5881" width="10.28515625" style="1478"/>
    <col min="5882" max="5882" width="51.28515625" style="1478" customWidth="1"/>
    <col min="5883" max="5883" width="6.85546875" style="1478" customWidth="1"/>
    <col min="5884" max="5884" width="15.85546875" style="1478" customWidth="1"/>
    <col min="5885" max="5885" width="10.28515625" style="1478" customWidth="1"/>
    <col min="5886" max="5886" width="13.7109375" style="1478" customWidth="1"/>
    <col min="5887" max="5887" width="6.85546875" style="1478" customWidth="1"/>
    <col min="5888" max="5888" width="15.5703125" style="1478" customWidth="1"/>
    <col min="5889" max="5889" width="10.28515625" style="1478" customWidth="1"/>
    <col min="5890" max="5890" width="11.140625" style="1478" customWidth="1"/>
    <col min="5891" max="5891" width="6.85546875" style="1478" customWidth="1"/>
    <col min="5892" max="5892" width="15.5703125" style="1478" customWidth="1"/>
    <col min="5893" max="5893" width="10.28515625" style="1478" customWidth="1"/>
    <col min="5894" max="5894" width="11.140625" style="1478" customWidth="1"/>
    <col min="5895" max="5895" width="10.28515625" style="1478"/>
    <col min="5896" max="5896" width="17.5703125" style="1478" customWidth="1"/>
    <col min="5897" max="5897" width="10.28515625" style="1478"/>
    <col min="5898" max="5898" width="11.85546875" style="1478" customWidth="1"/>
    <col min="5899" max="6137" width="10.28515625" style="1478"/>
    <col min="6138" max="6138" width="51.28515625" style="1478" customWidth="1"/>
    <col min="6139" max="6139" width="6.85546875" style="1478" customWidth="1"/>
    <col min="6140" max="6140" width="15.85546875" style="1478" customWidth="1"/>
    <col min="6141" max="6141" width="10.28515625" style="1478" customWidth="1"/>
    <col min="6142" max="6142" width="13.7109375" style="1478" customWidth="1"/>
    <col min="6143" max="6143" width="6.85546875" style="1478" customWidth="1"/>
    <col min="6144" max="6144" width="15.5703125" style="1478" customWidth="1"/>
    <col min="6145" max="6145" width="10.28515625" style="1478" customWidth="1"/>
    <col min="6146" max="6146" width="11.140625" style="1478" customWidth="1"/>
    <col min="6147" max="6147" width="6.85546875" style="1478" customWidth="1"/>
    <col min="6148" max="6148" width="15.5703125" style="1478" customWidth="1"/>
    <col min="6149" max="6149" width="10.28515625" style="1478" customWidth="1"/>
    <col min="6150" max="6150" width="11.140625" style="1478" customWidth="1"/>
    <col min="6151" max="6151" width="10.28515625" style="1478"/>
    <col min="6152" max="6152" width="17.5703125" style="1478" customWidth="1"/>
    <col min="6153" max="6153" width="10.28515625" style="1478"/>
    <col min="6154" max="6154" width="11.85546875" style="1478" customWidth="1"/>
    <col min="6155" max="6393" width="10.28515625" style="1478"/>
    <col min="6394" max="6394" width="51.28515625" style="1478" customWidth="1"/>
    <col min="6395" max="6395" width="6.85546875" style="1478" customWidth="1"/>
    <col min="6396" max="6396" width="15.85546875" style="1478" customWidth="1"/>
    <col min="6397" max="6397" width="10.28515625" style="1478" customWidth="1"/>
    <col min="6398" max="6398" width="13.7109375" style="1478" customWidth="1"/>
    <col min="6399" max="6399" width="6.85546875" style="1478" customWidth="1"/>
    <col min="6400" max="6400" width="15.5703125" style="1478" customWidth="1"/>
    <col min="6401" max="6401" width="10.28515625" style="1478" customWidth="1"/>
    <col min="6402" max="6402" width="11.140625" style="1478" customWidth="1"/>
    <col min="6403" max="6403" width="6.85546875" style="1478" customWidth="1"/>
    <col min="6404" max="6404" width="15.5703125" style="1478" customWidth="1"/>
    <col min="6405" max="6405" width="10.28515625" style="1478" customWidth="1"/>
    <col min="6406" max="6406" width="11.140625" style="1478" customWidth="1"/>
    <col min="6407" max="6407" width="10.28515625" style="1478"/>
    <col min="6408" max="6408" width="17.5703125" style="1478" customWidth="1"/>
    <col min="6409" max="6409" width="10.28515625" style="1478"/>
    <col min="6410" max="6410" width="11.85546875" style="1478" customWidth="1"/>
    <col min="6411" max="6649" width="10.28515625" style="1478"/>
    <col min="6650" max="6650" width="51.28515625" style="1478" customWidth="1"/>
    <col min="6651" max="6651" width="6.85546875" style="1478" customWidth="1"/>
    <col min="6652" max="6652" width="15.85546875" style="1478" customWidth="1"/>
    <col min="6653" max="6653" width="10.28515625" style="1478" customWidth="1"/>
    <col min="6654" max="6654" width="13.7109375" style="1478" customWidth="1"/>
    <col min="6655" max="6655" width="6.85546875" style="1478" customWidth="1"/>
    <col min="6656" max="6656" width="15.5703125" style="1478" customWidth="1"/>
    <col min="6657" max="6657" width="10.28515625" style="1478" customWidth="1"/>
    <col min="6658" max="6658" width="11.140625" style="1478" customWidth="1"/>
    <col min="6659" max="6659" width="6.85546875" style="1478" customWidth="1"/>
    <col min="6660" max="6660" width="15.5703125" style="1478" customWidth="1"/>
    <col min="6661" max="6661" width="10.28515625" style="1478" customWidth="1"/>
    <col min="6662" max="6662" width="11.140625" style="1478" customWidth="1"/>
    <col min="6663" max="6663" width="10.28515625" style="1478"/>
    <col min="6664" max="6664" width="17.5703125" style="1478" customWidth="1"/>
    <col min="6665" max="6665" width="10.28515625" style="1478"/>
    <col min="6666" max="6666" width="11.85546875" style="1478" customWidth="1"/>
    <col min="6667" max="6905" width="10.28515625" style="1478"/>
    <col min="6906" max="6906" width="51.28515625" style="1478" customWidth="1"/>
    <col min="6907" max="6907" width="6.85546875" style="1478" customWidth="1"/>
    <col min="6908" max="6908" width="15.85546875" style="1478" customWidth="1"/>
    <col min="6909" max="6909" width="10.28515625" style="1478" customWidth="1"/>
    <col min="6910" max="6910" width="13.7109375" style="1478" customWidth="1"/>
    <col min="6911" max="6911" width="6.85546875" style="1478" customWidth="1"/>
    <col min="6912" max="6912" width="15.5703125" style="1478" customWidth="1"/>
    <col min="6913" max="6913" width="10.28515625" style="1478" customWidth="1"/>
    <col min="6914" max="6914" width="11.140625" style="1478" customWidth="1"/>
    <col min="6915" max="6915" width="6.85546875" style="1478" customWidth="1"/>
    <col min="6916" max="6916" width="15.5703125" style="1478" customWidth="1"/>
    <col min="6917" max="6917" width="10.28515625" style="1478" customWidth="1"/>
    <col min="6918" max="6918" width="11.140625" style="1478" customWidth="1"/>
    <col min="6919" max="6919" width="10.28515625" style="1478"/>
    <col min="6920" max="6920" width="17.5703125" style="1478" customWidth="1"/>
    <col min="6921" max="6921" width="10.28515625" style="1478"/>
    <col min="6922" max="6922" width="11.85546875" style="1478" customWidth="1"/>
    <col min="6923" max="7161" width="10.28515625" style="1478"/>
    <col min="7162" max="7162" width="51.28515625" style="1478" customWidth="1"/>
    <col min="7163" max="7163" width="6.85546875" style="1478" customWidth="1"/>
    <col min="7164" max="7164" width="15.85546875" style="1478" customWidth="1"/>
    <col min="7165" max="7165" width="10.28515625" style="1478" customWidth="1"/>
    <col min="7166" max="7166" width="13.7109375" style="1478" customWidth="1"/>
    <col min="7167" max="7167" width="6.85546875" style="1478" customWidth="1"/>
    <col min="7168" max="7168" width="15.5703125" style="1478" customWidth="1"/>
    <col min="7169" max="7169" width="10.28515625" style="1478" customWidth="1"/>
    <col min="7170" max="7170" width="11.140625" style="1478" customWidth="1"/>
    <col min="7171" max="7171" width="6.85546875" style="1478" customWidth="1"/>
    <col min="7172" max="7172" width="15.5703125" style="1478" customWidth="1"/>
    <col min="7173" max="7173" width="10.28515625" style="1478" customWidth="1"/>
    <col min="7174" max="7174" width="11.140625" style="1478" customWidth="1"/>
    <col min="7175" max="7175" width="10.28515625" style="1478"/>
    <col min="7176" max="7176" width="17.5703125" style="1478" customWidth="1"/>
    <col min="7177" max="7177" width="10.28515625" style="1478"/>
    <col min="7178" max="7178" width="11.85546875" style="1478" customWidth="1"/>
    <col min="7179" max="7417" width="10.28515625" style="1478"/>
    <col min="7418" max="7418" width="51.28515625" style="1478" customWidth="1"/>
    <col min="7419" max="7419" width="6.85546875" style="1478" customWidth="1"/>
    <col min="7420" max="7420" width="15.85546875" style="1478" customWidth="1"/>
    <col min="7421" max="7421" width="10.28515625" style="1478" customWidth="1"/>
    <col min="7422" max="7422" width="13.7109375" style="1478" customWidth="1"/>
    <col min="7423" max="7423" width="6.85546875" style="1478" customWidth="1"/>
    <col min="7424" max="7424" width="15.5703125" style="1478" customWidth="1"/>
    <col min="7425" max="7425" width="10.28515625" style="1478" customWidth="1"/>
    <col min="7426" max="7426" width="11.140625" style="1478" customWidth="1"/>
    <col min="7427" max="7427" width="6.85546875" style="1478" customWidth="1"/>
    <col min="7428" max="7428" width="15.5703125" style="1478" customWidth="1"/>
    <col min="7429" max="7429" width="10.28515625" style="1478" customWidth="1"/>
    <col min="7430" max="7430" width="11.140625" style="1478" customWidth="1"/>
    <col min="7431" max="7431" width="10.28515625" style="1478"/>
    <col min="7432" max="7432" width="17.5703125" style="1478" customWidth="1"/>
    <col min="7433" max="7433" width="10.28515625" style="1478"/>
    <col min="7434" max="7434" width="11.85546875" style="1478" customWidth="1"/>
    <col min="7435" max="7673" width="10.28515625" style="1478"/>
    <col min="7674" max="7674" width="51.28515625" style="1478" customWidth="1"/>
    <col min="7675" max="7675" width="6.85546875" style="1478" customWidth="1"/>
    <col min="7676" max="7676" width="15.85546875" style="1478" customWidth="1"/>
    <col min="7677" max="7677" width="10.28515625" style="1478" customWidth="1"/>
    <col min="7678" max="7678" width="13.7109375" style="1478" customWidth="1"/>
    <col min="7679" max="7679" width="6.85546875" style="1478" customWidth="1"/>
    <col min="7680" max="7680" width="15.5703125" style="1478" customWidth="1"/>
    <col min="7681" max="7681" width="10.28515625" style="1478" customWidth="1"/>
    <col min="7682" max="7682" width="11.140625" style="1478" customWidth="1"/>
    <col min="7683" max="7683" width="6.85546875" style="1478" customWidth="1"/>
    <col min="7684" max="7684" width="15.5703125" style="1478" customWidth="1"/>
    <col min="7685" max="7685" width="10.28515625" style="1478" customWidth="1"/>
    <col min="7686" max="7686" width="11.140625" style="1478" customWidth="1"/>
    <col min="7687" max="7687" width="10.28515625" style="1478"/>
    <col min="7688" max="7688" width="17.5703125" style="1478" customWidth="1"/>
    <col min="7689" max="7689" width="10.28515625" style="1478"/>
    <col min="7690" max="7690" width="11.85546875" style="1478" customWidth="1"/>
    <col min="7691" max="7929" width="10.28515625" style="1478"/>
    <col min="7930" max="7930" width="51.28515625" style="1478" customWidth="1"/>
    <col min="7931" max="7931" width="6.85546875" style="1478" customWidth="1"/>
    <col min="7932" max="7932" width="15.85546875" style="1478" customWidth="1"/>
    <col min="7933" max="7933" width="10.28515625" style="1478" customWidth="1"/>
    <col min="7934" max="7934" width="13.7109375" style="1478" customWidth="1"/>
    <col min="7935" max="7935" width="6.85546875" style="1478" customWidth="1"/>
    <col min="7936" max="7936" width="15.5703125" style="1478" customWidth="1"/>
    <col min="7937" max="7937" width="10.28515625" style="1478" customWidth="1"/>
    <col min="7938" max="7938" width="11.140625" style="1478" customWidth="1"/>
    <col min="7939" max="7939" width="6.85546875" style="1478" customWidth="1"/>
    <col min="7940" max="7940" width="15.5703125" style="1478" customWidth="1"/>
    <col min="7941" max="7941" width="10.28515625" style="1478" customWidth="1"/>
    <col min="7942" max="7942" width="11.140625" style="1478" customWidth="1"/>
    <col min="7943" max="7943" width="10.28515625" style="1478"/>
    <col min="7944" max="7944" width="17.5703125" style="1478" customWidth="1"/>
    <col min="7945" max="7945" width="10.28515625" style="1478"/>
    <col min="7946" max="7946" width="11.85546875" style="1478" customWidth="1"/>
    <col min="7947" max="8185" width="10.28515625" style="1478"/>
    <col min="8186" max="8186" width="51.28515625" style="1478" customWidth="1"/>
    <col min="8187" max="8187" width="6.85546875" style="1478" customWidth="1"/>
    <col min="8188" max="8188" width="15.85546875" style="1478" customWidth="1"/>
    <col min="8189" max="8189" width="10.28515625" style="1478" customWidth="1"/>
    <col min="8190" max="8190" width="13.7109375" style="1478" customWidth="1"/>
    <col min="8191" max="8191" width="6.85546875" style="1478" customWidth="1"/>
    <col min="8192" max="8192" width="15.5703125" style="1478" customWidth="1"/>
    <col min="8193" max="8193" width="10.28515625" style="1478" customWidth="1"/>
    <col min="8194" max="8194" width="11.140625" style="1478" customWidth="1"/>
    <col min="8195" max="8195" width="6.85546875" style="1478" customWidth="1"/>
    <col min="8196" max="8196" width="15.5703125" style="1478" customWidth="1"/>
    <col min="8197" max="8197" width="10.28515625" style="1478" customWidth="1"/>
    <col min="8198" max="8198" width="11.140625" style="1478" customWidth="1"/>
    <col min="8199" max="8199" width="10.28515625" style="1478"/>
    <col min="8200" max="8200" width="17.5703125" style="1478" customWidth="1"/>
    <col min="8201" max="8201" width="10.28515625" style="1478"/>
    <col min="8202" max="8202" width="11.85546875" style="1478" customWidth="1"/>
    <col min="8203" max="8441" width="10.28515625" style="1478"/>
    <col min="8442" max="8442" width="51.28515625" style="1478" customWidth="1"/>
    <col min="8443" max="8443" width="6.85546875" style="1478" customWidth="1"/>
    <col min="8444" max="8444" width="15.85546875" style="1478" customWidth="1"/>
    <col min="8445" max="8445" width="10.28515625" style="1478" customWidth="1"/>
    <col min="8446" max="8446" width="13.7109375" style="1478" customWidth="1"/>
    <col min="8447" max="8447" width="6.85546875" style="1478" customWidth="1"/>
    <col min="8448" max="8448" width="15.5703125" style="1478" customWidth="1"/>
    <col min="8449" max="8449" width="10.28515625" style="1478" customWidth="1"/>
    <col min="8450" max="8450" width="11.140625" style="1478" customWidth="1"/>
    <col min="8451" max="8451" width="6.85546875" style="1478" customWidth="1"/>
    <col min="8452" max="8452" width="15.5703125" style="1478" customWidth="1"/>
    <col min="8453" max="8453" width="10.28515625" style="1478" customWidth="1"/>
    <col min="8454" max="8454" width="11.140625" style="1478" customWidth="1"/>
    <col min="8455" max="8455" width="10.28515625" style="1478"/>
    <col min="8456" max="8456" width="17.5703125" style="1478" customWidth="1"/>
    <col min="8457" max="8457" width="10.28515625" style="1478"/>
    <col min="8458" max="8458" width="11.85546875" style="1478" customWidth="1"/>
    <col min="8459" max="8697" width="10.28515625" style="1478"/>
    <col min="8698" max="8698" width="51.28515625" style="1478" customWidth="1"/>
    <col min="8699" max="8699" width="6.85546875" style="1478" customWidth="1"/>
    <col min="8700" max="8700" width="15.85546875" style="1478" customWidth="1"/>
    <col min="8701" max="8701" width="10.28515625" style="1478" customWidth="1"/>
    <col min="8702" max="8702" width="13.7109375" style="1478" customWidth="1"/>
    <col min="8703" max="8703" width="6.85546875" style="1478" customWidth="1"/>
    <col min="8704" max="8704" width="15.5703125" style="1478" customWidth="1"/>
    <col min="8705" max="8705" width="10.28515625" style="1478" customWidth="1"/>
    <col min="8706" max="8706" width="11.140625" style="1478" customWidth="1"/>
    <col min="8707" max="8707" width="6.85546875" style="1478" customWidth="1"/>
    <col min="8708" max="8708" width="15.5703125" style="1478" customWidth="1"/>
    <col min="8709" max="8709" width="10.28515625" style="1478" customWidth="1"/>
    <col min="8710" max="8710" width="11.140625" style="1478" customWidth="1"/>
    <col min="8711" max="8711" width="10.28515625" style="1478"/>
    <col min="8712" max="8712" width="17.5703125" style="1478" customWidth="1"/>
    <col min="8713" max="8713" width="10.28515625" style="1478"/>
    <col min="8714" max="8714" width="11.85546875" style="1478" customWidth="1"/>
    <col min="8715" max="8953" width="10.28515625" style="1478"/>
    <col min="8954" max="8954" width="51.28515625" style="1478" customWidth="1"/>
    <col min="8955" max="8955" width="6.85546875" style="1478" customWidth="1"/>
    <col min="8956" max="8956" width="15.85546875" style="1478" customWidth="1"/>
    <col min="8957" max="8957" width="10.28515625" style="1478" customWidth="1"/>
    <col min="8958" max="8958" width="13.7109375" style="1478" customWidth="1"/>
    <col min="8959" max="8959" width="6.85546875" style="1478" customWidth="1"/>
    <col min="8960" max="8960" width="15.5703125" style="1478" customWidth="1"/>
    <col min="8961" max="8961" width="10.28515625" style="1478" customWidth="1"/>
    <col min="8962" max="8962" width="11.140625" style="1478" customWidth="1"/>
    <col min="8963" max="8963" width="6.85546875" style="1478" customWidth="1"/>
    <col min="8964" max="8964" width="15.5703125" style="1478" customWidth="1"/>
    <col min="8965" max="8965" width="10.28515625" style="1478" customWidth="1"/>
    <col min="8966" max="8966" width="11.140625" style="1478" customWidth="1"/>
    <col min="8967" max="8967" width="10.28515625" style="1478"/>
    <col min="8968" max="8968" width="17.5703125" style="1478" customWidth="1"/>
    <col min="8969" max="8969" width="10.28515625" style="1478"/>
    <col min="8970" max="8970" width="11.85546875" style="1478" customWidth="1"/>
    <col min="8971" max="9209" width="10.28515625" style="1478"/>
    <col min="9210" max="9210" width="51.28515625" style="1478" customWidth="1"/>
    <col min="9211" max="9211" width="6.85546875" style="1478" customWidth="1"/>
    <col min="9212" max="9212" width="15.85546875" style="1478" customWidth="1"/>
    <col min="9213" max="9213" width="10.28515625" style="1478" customWidth="1"/>
    <col min="9214" max="9214" width="13.7109375" style="1478" customWidth="1"/>
    <col min="9215" max="9215" width="6.85546875" style="1478" customWidth="1"/>
    <col min="9216" max="9216" width="15.5703125" style="1478" customWidth="1"/>
    <col min="9217" max="9217" width="10.28515625" style="1478" customWidth="1"/>
    <col min="9218" max="9218" width="11.140625" style="1478" customWidth="1"/>
    <col min="9219" max="9219" width="6.85546875" style="1478" customWidth="1"/>
    <col min="9220" max="9220" width="15.5703125" style="1478" customWidth="1"/>
    <col min="9221" max="9221" width="10.28515625" style="1478" customWidth="1"/>
    <col min="9222" max="9222" width="11.140625" style="1478" customWidth="1"/>
    <col min="9223" max="9223" width="10.28515625" style="1478"/>
    <col min="9224" max="9224" width="17.5703125" style="1478" customWidth="1"/>
    <col min="9225" max="9225" width="10.28515625" style="1478"/>
    <col min="9226" max="9226" width="11.85546875" style="1478" customWidth="1"/>
    <col min="9227" max="9465" width="10.28515625" style="1478"/>
    <col min="9466" max="9466" width="51.28515625" style="1478" customWidth="1"/>
    <col min="9467" max="9467" width="6.85546875" style="1478" customWidth="1"/>
    <col min="9468" max="9468" width="15.85546875" style="1478" customWidth="1"/>
    <col min="9469" max="9469" width="10.28515625" style="1478" customWidth="1"/>
    <col min="9470" max="9470" width="13.7109375" style="1478" customWidth="1"/>
    <col min="9471" max="9471" width="6.85546875" style="1478" customWidth="1"/>
    <col min="9472" max="9472" width="15.5703125" style="1478" customWidth="1"/>
    <col min="9473" max="9473" width="10.28515625" style="1478" customWidth="1"/>
    <col min="9474" max="9474" width="11.140625" style="1478" customWidth="1"/>
    <col min="9475" max="9475" width="6.85546875" style="1478" customWidth="1"/>
    <col min="9476" max="9476" width="15.5703125" style="1478" customWidth="1"/>
    <col min="9477" max="9477" width="10.28515625" style="1478" customWidth="1"/>
    <col min="9478" max="9478" width="11.140625" style="1478" customWidth="1"/>
    <col min="9479" max="9479" width="10.28515625" style="1478"/>
    <col min="9480" max="9480" width="17.5703125" style="1478" customWidth="1"/>
    <col min="9481" max="9481" width="10.28515625" style="1478"/>
    <col min="9482" max="9482" width="11.85546875" style="1478" customWidth="1"/>
    <col min="9483" max="9721" width="10.28515625" style="1478"/>
    <col min="9722" max="9722" width="51.28515625" style="1478" customWidth="1"/>
    <col min="9723" max="9723" width="6.85546875" style="1478" customWidth="1"/>
    <col min="9724" max="9724" width="15.85546875" style="1478" customWidth="1"/>
    <col min="9725" max="9725" width="10.28515625" style="1478" customWidth="1"/>
    <col min="9726" max="9726" width="13.7109375" style="1478" customWidth="1"/>
    <col min="9727" max="9727" width="6.85546875" style="1478" customWidth="1"/>
    <col min="9728" max="9728" width="15.5703125" style="1478" customWidth="1"/>
    <col min="9729" max="9729" width="10.28515625" style="1478" customWidth="1"/>
    <col min="9730" max="9730" width="11.140625" style="1478" customWidth="1"/>
    <col min="9731" max="9731" width="6.85546875" style="1478" customWidth="1"/>
    <col min="9732" max="9732" width="15.5703125" style="1478" customWidth="1"/>
    <col min="9733" max="9733" width="10.28515625" style="1478" customWidth="1"/>
    <col min="9734" max="9734" width="11.140625" style="1478" customWidth="1"/>
    <col min="9735" max="9735" width="10.28515625" style="1478"/>
    <col min="9736" max="9736" width="17.5703125" style="1478" customWidth="1"/>
    <col min="9737" max="9737" width="10.28515625" style="1478"/>
    <col min="9738" max="9738" width="11.85546875" style="1478" customWidth="1"/>
    <col min="9739" max="9977" width="10.28515625" style="1478"/>
    <col min="9978" max="9978" width="51.28515625" style="1478" customWidth="1"/>
    <col min="9979" max="9979" width="6.85546875" style="1478" customWidth="1"/>
    <col min="9980" max="9980" width="15.85546875" style="1478" customWidth="1"/>
    <col min="9981" max="9981" width="10.28515625" style="1478" customWidth="1"/>
    <col min="9982" max="9982" width="13.7109375" style="1478" customWidth="1"/>
    <col min="9983" max="9983" width="6.85546875" style="1478" customWidth="1"/>
    <col min="9984" max="9984" width="15.5703125" style="1478" customWidth="1"/>
    <col min="9985" max="9985" width="10.28515625" style="1478" customWidth="1"/>
    <col min="9986" max="9986" width="11.140625" style="1478" customWidth="1"/>
    <col min="9987" max="9987" width="6.85546875" style="1478" customWidth="1"/>
    <col min="9988" max="9988" width="15.5703125" style="1478" customWidth="1"/>
    <col min="9989" max="9989" width="10.28515625" style="1478" customWidth="1"/>
    <col min="9990" max="9990" width="11.140625" style="1478" customWidth="1"/>
    <col min="9991" max="9991" width="10.28515625" style="1478"/>
    <col min="9992" max="9992" width="17.5703125" style="1478" customWidth="1"/>
    <col min="9993" max="9993" width="10.28515625" style="1478"/>
    <col min="9994" max="9994" width="11.85546875" style="1478" customWidth="1"/>
    <col min="9995" max="10233" width="10.28515625" style="1478"/>
    <col min="10234" max="10234" width="51.28515625" style="1478" customWidth="1"/>
    <col min="10235" max="10235" width="6.85546875" style="1478" customWidth="1"/>
    <col min="10236" max="10236" width="15.85546875" style="1478" customWidth="1"/>
    <col min="10237" max="10237" width="10.28515625" style="1478" customWidth="1"/>
    <col min="10238" max="10238" width="13.7109375" style="1478" customWidth="1"/>
    <col min="10239" max="10239" width="6.85546875" style="1478" customWidth="1"/>
    <col min="10240" max="10240" width="15.5703125" style="1478" customWidth="1"/>
    <col min="10241" max="10241" width="10.28515625" style="1478" customWidth="1"/>
    <col min="10242" max="10242" width="11.140625" style="1478" customWidth="1"/>
    <col min="10243" max="10243" width="6.85546875" style="1478" customWidth="1"/>
    <col min="10244" max="10244" width="15.5703125" style="1478" customWidth="1"/>
    <col min="10245" max="10245" width="10.28515625" style="1478" customWidth="1"/>
    <col min="10246" max="10246" width="11.140625" style="1478" customWidth="1"/>
    <col min="10247" max="10247" width="10.28515625" style="1478"/>
    <col min="10248" max="10248" width="17.5703125" style="1478" customWidth="1"/>
    <col min="10249" max="10249" width="10.28515625" style="1478"/>
    <col min="10250" max="10250" width="11.85546875" style="1478" customWidth="1"/>
    <col min="10251" max="10489" width="10.28515625" style="1478"/>
    <col min="10490" max="10490" width="51.28515625" style="1478" customWidth="1"/>
    <col min="10491" max="10491" width="6.85546875" style="1478" customWidth="1"/>
    <col min="10492" max="10492" width="15.85546875" style="1478" customWidth="1"/>
    <col min="10493" max="10493" width="10.28515625" style="1478" customWidth="1"/>
    <col min="10494" max="10494" width="13.7109375" style="1478" customWidth="1"/>
    <col min="10495" max="10495" width="6.85546875" style="1478" customWidth="1"/>
    <col min="10496" max="10496" width="15.5703125" style="1478" customWidth="1"/>
    <col min="10497" max="10497" width="10.28515625" style="1478" customWidth="1"/>
    <col min="10498" max="10498" width="11.140625" style="1478" customWidth="1"/>
    <col min="10499" max="10499" width="6.85546875" style="1478" customWidth="1"/>
    <col min="10500" max="10500" width="15.5703125" style="1478" customWidth="1"/>
    <col min="10501" max="10501" width="10.28515625" style="1478" customWidth="1"/>
    <col min="10502" max="10502" width="11.140625" style="1478" customWidth="1"/>
    <col min="10503" max="10503" width="10.28515625" style="1478"/>
    <col min="10504" max="10504" width="17.5703125" style="1478" customWidth="1"/>
    <col min="10505" max="10505" width="10.28515625" style="1478"/>
    <col min="10506" max="10506" width="11.85546875" style="1478" customWidth="1"/>
    <col min="10507" max="10745" width="10.28515625" style="1478"/>
    <col min="10746" max="10746" width="51.28515625" style="1478" customWidth="1"/>
    <col min="10747" max="10747" width="6.85546875" style="1478" customWidth="1"/>
    <col min="10748" max="10748" width="15.85546875" style="1478" customWidth="1"/>
    <col min="10749" max="10749" width="10.28515625" style="1478" customWidth="1"/>
    <col min="10750" max="10750" width="13.7109375" style="1478" customWidth="1"/>
    <col min="10751" max="10751" width="6.85546875" style="1478" customWidth="1"/>
    <col min="10752" max="10752" width="15.5703125" style="1478" customWidth="1"/>
    <col min="10753" max="10753" width="10.28515625" style="1478" customWidth="1"/>
    <col min="10754" max="10754" width="11.140625" style="1478" customWidth="1"/>
    <col min="10755" max="10755" width="6.85546875" style="1478" customWidth="1"/>
    <col min="10756" max="10756" width="15.5703125" style="1478" customWidth="1"/>
    <col min="10757" max="10757" width="10.28515625" style="1478" customWidth="1"/>
    <col min="10758" max="10758" width="11.140625" style="1478" customWidth="1"/>
    <col min="10759" max="10759" width="10.28515625" style="1478"/>
    <col min="10760" max="10760" width="17.5703125" style="1478" customWidth="1"/>
    <col min="10761" max="10761" width="10.28515625" style="1478"/>
    <col min="10762" max="10762" width="11.85546875" style="1478" customWidth="1"/>
    <col min="10763" max="11001" width="10.28515625" style="1478"/>
    <col min="11002" max="11002" width="51.28515625" style="1478" customWidth="1"/>
    <col min="11003" max="11003" width="6.85546875" style="1478" customWidth="1"/>
    <col min="11004" max="11004" width="15.85546875" style="1478" customWidth="1"/>
    <col min="11005" max="11005" width="10.28515625" style="1478" customWidth="1"/>
    <col min="11006" max="11006" width="13.7109375" style="1478" customWidth="1"/>
    <col min="11007" max="11007" width="6.85546875" style="1478" customWidth="1"/>
    <col min="11008" max="11008" width="15.5703125" style="1478" customWidth="1"/>
    <col min="11009" max="11009" width="10.28515625" style="1478" customWidth="1"/>
    <col min="11010" max="11010" width="11.140625" style="1478" customWidth="1"/>
    <col min="11011" max="11011" width="6.85546875" style="1478" customWidth="1"/>
    <col min="11012" max="11012" width="15.5703125" style="1478" customWidth="1"/>
    <col min="11013" max="11013" width="10.28515625" style="1478" customWidth="1"/>
    <col min="11014" max="11014" width="11.140625" style="1478" customWidth="1"/>
    <col min="11015" max="11015" width="10.28515625" style="1478"/>
    <col min="11016" max="11016" width="17.5703125" style="1478" customWidth="1"/>
    <col min="11017" max="11017" width="10.28515625" style="1478"/>
    <col min="11018" max="11018" width="11.85546875" style="1478" customWidth="1"/>
    <col min="11019" max="11257" width="10.28515625" style="1478"/>
    <col min="11258" max="11258" width="51.28515625" style="1478" customWidth="1"/>
    <col min="11259" max="11259" width="6.85546875" style="1478" customWidth="1"/>
    <col min="11260" max="11260" width="15.85546875" style="1478" customWidth="1"/>
    <col min="11261" max="11261" width="10.28515625" style="1478" customWidth="1"/>
    <col min="11262" max="11262" width="13.7109375" style="1478" customWidth="1"/>
    <col min="11263" max="11263" width="6.85546875" style="1478" customWidth="1"/>
    <col min="11264" max="11264" width="15.5703125" style="1478" customWidth="1"/>
    <col min="11265" max="11265" width="10.28515625" style="1478" customWidth="1"/>
    <col min="11266" max="11266" width="11.140625" style="1478" customWidth="1"/>
    <col min="11267" max="11267" width="6.85546875" style="1478" customWidth="1"/>
    <col min="11268" max="11268" width="15.5703125" style="1478" customWidth="1"/>
    <col min="11269" max="11269" width="10.28515625" style="1478" customWidth="1"/>
    <col min="11270" max="11270" width="11.140625" style="1478" customWidth="1"/>
    <col min="11271" max="11271" width="10.28515625" style="1478"/>
    <col min="11272" max="11272" width="17.5703125" style="1478" customWidth="1"/>
    <col min="11273" max="11273" width="10.28515625" style="1478"/>
    <col min="11274" max="11274" width="11.85546875" style="1478" customWidth="1"/>
    <col min="11275" max="11513" width="10.28515625" style="1478"/>
    <col min="11514" max="11514" width="51.28515625" style="1478" customWidth="1"/>
    <col min="11515" max="11515" width="6.85546875" style="1478" customWidth="1"/>
    <col min="11516" max="11516" width="15.85546875" style="1478" customWidth="1"/>
    <col min="11517" max="11517" width="10.28515625" style="1478" customWidth="1"/>
    <col min="11518" max="11518" width="13.7109375" style="1478" customWidth="1"/>
    <col min="11519" max="11519" width="6.85546875" style="1478" customWidth="1"/>
    <col min="11520" max="11520" width="15.5703125" style="1478" customWidth="1"/>
    <col min="11521" max="11521" width="10.28515625" style="1478" customWidth="1"/>
    <col min="11522" max="11522" width="11.140625" style="1478" customWidth="1"/>
    <col min="11523" max="11523" width="6.85546875" style="1478" customWidth="1"/>
    <col min="11524" max="11524" width="15.5703125" style="1478" customWidth="1"/>
    <col min="11525" max="11525" width="10.28515625" style="1478" customWidth="1"/>
    <col min="11526" max="11526" width="11.140625" style="1478" customWidth="1"/>
    <col min="11527" max="11527" width="10.28515625" style="1478"/>
    <col min="11528" max="11528" width="17.5703125" style="1478" customWidth="1"/>
    <col min="11529" max="11529" width="10.28515625" style="1478"/>
    <col min="11530" max="11530" width="11.85546875" style="1478" customWidth="1"/>
    <col min="11531" max="11769" width="10.28515625" style="1478"/>
    <col min="11770" max="11770" width="51.28515625" style="1478" customWidth="1"/>
    <col min="11771" max="11771" width="6.85546875" style="1478" customWidth="1"/>
    <col min="11772" max="11772" width="15.85546875" style="1478" customWidth="1"/>
    <col min="11773" max="11773" width="10.28515625" style="1478" customWidth="1"/>
    <col min="11774" max="11774" width="13.7109375" style="1478" customWidth="1"/>
    <col min="11775" max="11775" width="6.85546875" style="1478" customWidth="1"/>
    <col min="11776" max="11776" width="15.5703125" style="1478" customWidth="1"/>
    <col min="11777" max="11777" width="10.28515625" style="1478" customWidth="1"/>
    <col min="11778" max="11778" width="11.140625" style="1478" customWidth="1"/>
    <col min="11779" max="11779" width="6.85546875" style="1478" customWidth="1"/>
    <col min="11780" max="11780" width="15.5703125" style="1478" customWidth="1"/>
    <col min="11781" max="11781" width="10.28515625" style="1478" customWidth="1"/>
    <col min="11782" max="11782" width="11.140625" style="1478" customWidth="1"/>
    <col min="11783" max="11783" width="10.28515625" style="1478"/>
    <col min="11784" max="11784" width="17.5703125" style="1478" customWidth="1"/>
    <col min="11785" max="11785" width="10.28515625" style="1478"/>
    <col min="11786" max="11786" width="11.85546875" style="1478" customWidth="1"/>
    <col min="11787" max="12025" width="10.28515625" style="1478"/>
    <col min="12026" max="12026" width="51.28515625" style="1478" customWidth="1"/>
    <col min="12027" max="12027" width="6.85546875" style="1478" customWidth="1"/>
    <col min="12028" max="12028" width="15.85546875" style="1478" customWidth="1"/>
    <col min="12029" max="12029" width="10.28515625" style="1478" customWidth="1"/>
    <col min="12030" max="12030" width="13.7109375" style="1478" customWidth="1"/>
    <col min="12031" max="12031" width="6.85546875" style="1478" customWidth="1"/>
    <col min="12032" max="12032" width="15.5703125" style="1478" customWidth="1"/>
    <col min="12033" max="12033" width="10.28515625" style="1478" customWidth="1"/>
    <col min="12034" max="12034" width="11.140625" style="1478" customWidth="1"/>
    <col min="12035" max="12035" width="6.85546875" style="1478" customWidth="1"/>
    <col min="12036" max="12036" width="15.5703125" style="1478" customWidth="1"/>
    <col min="12037" max="12037" width="10.28515625" style="1478" customWidth="1"/>
    <col min="12038" max="12038" width="11.140625" style="1478" customWidth="1"/>
    <col min="12039" max="12039" width="10.28515625" style="1478"/>
    <col min="12040" max="12040" width="17.5703125" style="1478" customWidth="1"/>
    <col min="12041" max="12041" width="10.28515625" style="1478"/>
    <col min="12042" max="12042" width="11.85546875" style="1478" customWidth="1"/>
    <col min="12043" max="12281" width="10.28515625" style="1478"/>
    <col min="12282" max="12282" width="51.28515625" style="1478" customWidth="1"/>
    <col min="12283" max="12283" width="6.85546875" style="1478" customWidth="1"/>
    <col min="12284" max="12284" width="15.85546875" style="1478" customWidth="1"/>
    <col min="12285" max="12285" width="10.28515625" style="1478" customWidth="1"/>
    <col min="12286" max="12286" width="13.7109375" style="1478" customWidth="1"/>
    <col min="12287" max="12287" width="6.85546875" style="1478" customWidth="1"/>
    <col min="12288" max="12288" width="15.5703125" style="1478" customWidth="1"/>
    <col min="12289" max="12289" width="10.28515625" style="1478" customWidth="1"/>
    <col min="12290" max="12290" width="11.140625" style="1478" customWidth="1"/>
    <col min="12291" max="12291" width="6.85546875" style="1478" customWidth="1"/>
    <col min="12292" max="12292" width="15.5703125" style="1478" customWidth="1"/>
    <col min="12293" max="12293" width="10.28515625" style="1478" customWidth="1"/>
    <col min="12294" max="12294" width="11.140625" style="1478" customWidth="1"/>
    <col min="12295" max="12295" width="10.28515625" style="1478"/>
    <col min="12296" max="12296" width="17.5703125" style="1478" customWidth="1"/>
    <col min="12297" max="12297" width="10.28515625" style="1478"/>
    <col min="12298" max="12298" width="11.85546875" style="1478" customWidth="1"/>
    <col min="12299" max="12537" width="10.28515625" style="1478"/>
    <col min="12538" max="12538" width="51.28515625" style="1478" customWidth="1"/>
    <col min="12539" max="12539" width="6.85546875" style="1478" customWidth="1"/>
    <col min="12540" max="12540" width="15.85546875" style="1478" customWidth="1"/>
    <col min="12541" max="12541" width="10.28515625" style="1478" customWidth="1"/>
    <col min="12542" max="12542" width="13.7109375" style="1478" customWidth="1"/>
    <col min="12543" max="12543" width="6.85546875" style="1478" customWidth="1"/>
    <col min="12544" max="12544" width="15.5703125" style="1478" customWidth="1"/>
    <col min="12545" max="12545" width="10.28515625" style="1478" customWidth="1"/>
    <col min="12546" max="12546" width="11.140625" style="1478" customWidth="1"/>
    <col min="12547" max="12547" width="6.85546875" style="1478" customWidth="1"/>
    <col min="12548" max="12548" width="15.5703125" style="1478" customWidth="1"/>
    <col min="12549" max="12549" width="10.28515625" style="1478" customWidth="1"/>
    <col min="12550" max="12550" width="11.140625" style="1478" customWidth="1"/>
    <col min="12551" max="12551" width="10.28515625" style="1478"/>
    <col min="12552" max="12552" width="17.5703125" style="1478" customWidth="1"/>
    <col min="12553" max="12553" width="10.28515625" style="1478"/>
    <col min="12554" max="12554" width="11.85546875" style="1478" customWidth="1"/>
    <col min="12555" max="12793" width="10.28515625" style="1478"/>
    <col min="12794" max="12794" width="51.28515625" style="1478" customWidth="1"/>
    <col min="12795" max="12795" width="6.85546875" style="1478" customWidth="1"/>
    <col min="12796" max="12796" width="15.85546875" style="1478" customWidth="1"/>
    <col min="12797" max="12797" width="10.28515625" style="1478" customWidth="1"/>
    <col min="12798" max="12798" width="13.7109375" style="1478" customWidth="1"/>
    <col min="12799" max="12799" width="6.85546875" style="1478" customWidth="1"/>
    <col min="12800" max="12800" width="15.5703125" style="1478" customWidth="1"/>
    <col min="12801" max="12801" width="10.28515625" style="1478" customWidth="1"/>
    <col min="12802" max="12802" width="11.140625" style="1478" customWidth="1"/>
    <col min="12803" max="12803" width="6.85546875" style="1478" customWidth="1"/>
    <col min="12804" max="12804" width="15.5703125" style="1478" customWidth="1"/>
    <col min="12805" max="12805" width="10.28515625" style="1478" customWidth="1"/>
    <col min="12806" max="12806" width="11.140625" style="1478" customWidth="1"/>
    <col min="12807" max="12807" width="10.28515625" style="1478"/>
    <col min="12808" max="12808" width="17.5703125" style="1478" customWidth="1"/>
    <col min="12809" max="12809" width="10.28515625" style="1478"/>
    <col min="12810" max="12810" width="11.85546875" style="1478" customWidth="1"/>
    <col min="12811" max="13049" width="10.28515625" style="1478"/>
    <col min="13050" max="13050" width="51.28515625" style="1478" customWidth="1"/>
    <col min="13051" max="13051" width="6.85546875" style="1478" customWidth="1"/>
    <col min="13052" max="13052" width="15.85546875" style="1478" customWidth="1"/>
    <col min="13053" max="13053" width="10.28515625" style="1478" customWidth="1"/>
    <col min="13054" max="13054" width="13.7109375" style="1478" customWidth="1"/>
    <col min="13055" max="13055" width="6.85546875" style="1478" customWidth="1"/>
    <col min="13056" max="13056" width="15.5703125" style="1478" customWidth="1"/>
    <col min="13057" max="13057" width="10.28515625" style="1478" customWidth="1"/>
    <col min="13058" max="13058" width="11.140625" style="1478" customWidth="1"/>
    <col min="13059" max="13059" width="6.85546875" style="1478" customWidth="1"/>
    <col min="13060" max="13060" width="15.5703125" style="1478" customWidth="1"/>
    <col min="13061" max="13061" width="10.28515625" style="1478" customWidth="1"/>
    <col min="13062" max="13062" width="11.140625" style="1478" customWidth="1"/>
    <col min="13063" max="13063" width="10.28515625" style="1478"/>
    <col min="13064" max="13064" width="17.5703125" style="1478" customWidth="1"/>
    <col min="13065" max="13065" width="10.28515625" style="1478"/>
    <col min="13066" max="13066" width="11.85546875" style="1478" customWidth="1"/>
    <col min="13067" max="13305" width="10.28515625" style="1478"/>
    <col min="13306" max="13306" width="51.28515625" style="1478" customWidth="1"/>
    <col min="13307" max="13307" width="6.85546875" style="1478" customWidth="1"/>
    <col min="13308" max="13308" width="15.85546875" style="1478" customWidth="1"/>
    <col min="13309" max="13309" width="10.28515625" style="1478" customWidth="1"/>
    <col min="13310" max="13310" width="13.7109375" style="1478" customWidth="1"/>
    <col min="13311" max="13311" width="6.85546875" style="1478" customWidth="1"/>
    <col min="13312" max="13312" width="15.5703125" style="1478" customWidth="1"/>
    <col min="13313" max="13313" width="10.28515625" style="1478" customWidth="1"/>
    <col min="13314" max="13314" width="11.140625" style="1478" customWidth="1"/>
    <col min="13315" max="13315" width="6.85546875" style="1478" customWidth="1"/>
    <col min="13316" max="13316" width="15.5703125" style="1478" customWidth="1"/>
    <col min="13317" max="13317" width="10.28515625" style="1478" customWidth="1"/>
    <col min="13318" max="13318" width="11.140625" style="1478" customWidth="1"/>
    <col min="13319" max="13319" width="10.28515625" style="1478"/>
    <col min="13320" max="13320" width="17.5703125" style="1478" customWidth="1"/>
    <col min="13321" max="13321" width="10.28515625" style="1478"/>
    <col min="13322" max="13322" width="11.85546875" style="1478" customWidth="1"/>
    <col min="13323" max="13561" width="10.28515625" style="1478"/>
    <col min="13562" max="13562" width="51.28515625" style="1478" customWidth="1"/>
    <col min="13563" max="13563" width="6.85546875" style="1478" customWidth="1"/>
    <col min="13564" max="13564" width="15.85546875" style="1478" customWidth="1"/>
    <col min="13565" max="13565" width="10.28515625" style="1478" customWidth="1"/>
    <col min="13566" max="13566" width="13.7109375" style="1478" customWidth="1"/>
    <col min="13567" max="13567" width="6.85546875" style="1478" customWidth="1"/>
    <col min="13568" max="13568" width="15.5703125" style="1478" customWidth="1"/>
    <col min="13569" max="13569" width="10.28515625" style="1478" customWidth="1"/>
    <col min="13570" max="13570" width="11.140625" style="1478" customWidth="1"/>
    <col min="13571" max="13571" width="6.85546875" style="1478" customWidth="1"/>
    <col min="13572" max="13572" width="15.5703125" style="1478" customWidth="1"/>
    <col min="13573" max="13573" width="10.28515625" style="1478" customWidth="1"/>
    <col min="13574" max="13574" width="11.140625" style="1478" customWidth="1"/>
    <col min="13575" max="13575" width="10.28515625" style="1478"/>
    <col min="13576" max="13576" width="17.5703125" style="1478" customWidth="1"/>
    <col min="13577" max="13577" width="10.28515625" style="1478"/>
    <col min="13578" max="13578" width="11.85546875" style="1478" customWidth="1"/>
    <col min="13579" max="13817" width="10.28515625" style="1478"/>
    <col min="13818" max="13818" width="51.28515625" style="1478" customWidth="1"/>
    <col min="13819" max="13819" width="6.85546875" style="1478" customWidth="1"/>
    <col min="13820" max="13820" width="15.85546875" style="1478" customWidth="1"/>
    <col min="13821" max="13821" width="10.28515625" style="1478" customWidth="1"/>
    <col min="13822" max="13822" width="13.7109375" style="1478" customWidth="1"/>
    <col min="13823" max="13823" width="6.85546875" style="1478" customWidth="1"/>
    <col min="13824" max="13824" width="15.5703125" style="1478" customWidth="1"/>
    <col min="13825" max="13825" width="10.28515625" style="1478" customWidth="1"/>
    <col min="13826" max="13826" width="11.140625" style="1478" customWidth="1"/>
    <col min="13827" max="13827" width="6.85546875" style="1478" customWidth="1"/>
    <col min="13828" max="13828" width="15.5703125" style="1478" customWidth="1"/>
    <col min="13829" max="13829" width="10.28515625" style="1478" customWidth="1"/>
    <col min="13830" max="13830" width="11.140625" style="1478" customWidth="1"/>
    <col min="13831" max="13831" width="10.28515625" style="1478"/>
    <col min="13832" max="13832" width="17.5703125" style="1478" customWidth="1"/>
    <col min="13833" max="13833" width="10.28515625" style="1478"/>
    <col min="13834" max="13834" width="11.85546875" style="1478" customWidth="1"/>
    <col min="13835" max="14073" width="10.28515625" style="1478"/>
    <col min="14074" max="14074" width="51.28515625" style="1478" customWidth="1"/>
    <col min="14075" max="14075" width="6.85546875" style="1478" customWidth="1"/>
    <col min="14076" max="14076" width="15.85546875" style="1478" customWidth="1"/>
    <col min="14077" max="14077" width="10.28515625" style="1478" customWidth="1"/>
    <col min="14078" max="14078" width="13.7109375" style="1478" customWidth="1"/>
    <col min="14079" max="14079" width="6.85546875" style="1478" customWidth="1"/>
    <col min="14080" max="14080" width="15.5703125" style="1478" customWidth="1"/>
    <col min="14081" max="14081" width="10.28515625" style="1478" customWidth="1"/>
    <col min="14082" max="14082" width="11.140625" style="1478" customWidth="1"/>
    <col min="14083" max="14083" width="6.85546875" style="1478" customWidth="1"/>
    <col min="14084" max="14084" width="15.5703125" style="1478" customWidth="1"/>
    <col min="14085" max="14085" width="10.28515625" style="1478" customWidth="1"/>
    <col min="14086" max="14086" width="11.140625" style="1478" customWidth="1"/>
    <col min="14087" max="14087" width="10.28515625" style="1478"/>
    <col min="14088" max="14088" width="17.5703125" style="1478" customWidth="1"/>
    <col min="14089" max="14089" width="10.28515625" style="1478"/>
    <col min="14090" max="14090" width="11.85546875" style="1478" customWidth="1"/>
    <col min="14091" max="14329" width="10.28515625" style="1478"/>
    <col min="14330" max="14330" width="51.28515625" style="1478" customWidth="1"/>
    <col min="14331" max="14331" width="6.85546875" style="1478" customWidth="1"/>
    <col min="14332" max="14332" width="15.85546875" style="1478" customWidth="1"/>
    <col min="14333" max="14333" width="10.28515625" style="1478" customWidth="1"/>
    <col min="14334" max="14334" width="13.7109375" style="1478" customWidth="1"/>
    <col min="14335" max="14335" width="6.85546875" style="1478" customWidth="1"/>
    <col min="14336" max="14336" width="15.5703125" style="1478" customWidth="1"/>
    <col min="14337" max="14337" width="10.28515625" style="1478" customWidth="1"/>
    <col min="14338" max="14338" width="11.140625" style="1478" customWidth="1"/>
    <col min="14339" max="14339" width="6.85546875" style="1478" customWidth="1"/>
    <col min="14340" max="14340" width="15.5703125" style="1478" customWidth="1"/>
    <col min="14341" max="14341" width="10.28515625" style="1478" customWidth="1"/>
    <col min="14342" max="14342" width="11.140625" style="1478" customWidth="1"/>
    <col min="14343" max="14343" width="10.28515625" style="1478"/>
    <col min="14344" max="14344" width="17.5703125" style="1478" customWidth="1"/>
    <col min="14345" max="14345" width="10.28515625" style="1478"/>
    <col min="14346" max="14346" width="11.85546875" style="1478" customWidth="1"/>
    <col min="14347" max="14585" width="10.28515625" style="1478"/>
    <col min="14586" max="14586" width="51.28515625" style="1478" customWidth="1"/>
    <col min="14587" max="14587" width="6.85546875" style="1478" customWidth="1"/>
    <col min="14588" max="14588" width="15.85546875" style="1478" customWidth="1"/>
    <col min="14589" max="14589" width="10.28515625" style="1478" customWidth="1"/>
    <col min="14590" max="14590" width="13.7109375" style="1478" customWidth="1"/>
    <col min="14591" max="14591" width="6.85546875" style="1478" customWidth="1"/>
    <col min="14592" max="14592" width="15.5703125" style="1478" customWidth="1"/>
    <col min="14593" max="14593" width="10.28515625" style="1478" customWidth="1"/>
    <col min="14594" max="14594" width="11.140625" style="1478" customWidth="1"/>
    <col min="14595" max="14595" width="6.85546875" style="1478" customWidth="1"/>
    <col min="14596" max="14596" width="15.5703125" style="1478" customWidth="1"/>
    <col min="14597" max="14597" width="10.28515625" style="1478" customWidth="1"/>
    <col min="14598" max="14598" width="11.140625" style="1478" customWidth="1"/>
    <col min="14599" max="14599" width="10.28515625" style="1478"/>
    <col min="14600" max="14600" width="17.5703125" style="1478" customWidth="1"/>
    <col min="14601" max="14601" width="10.28515625" style="1478"/>
    <col min="14602" max="14602" width="11.85546875" style="1478" customWidth="1"/>
    <col min="14603" max="14841" width="10.28515625" style="1478"/>
    <col min="14842" max="14842" width="51.28515625" style="1478" customWidth="1"/>
    <col min="14843" max="14843" width="6.85546875" style="1478" customWidth="1"/>
    <col min="14844" max="14844" width="15.85546875" style="1478" customWidth="1"/>
    <col min="14845" max="14845" width="10.28515625" style="1478" customWidth="1"/>
    <col min="14846" max="14846" width="13.7109375" style="1478" customWidth="1"/>
    <col min="14847" max="14847" width="6.85546875" style="1478" customWidth="1"/>
    <col min="14848" max="14848" width="15.5703125" style="1478" customWidth="1"/>
    <col min="14849" max="14849" width="10.28515625" style="1478" customWidth="1"/>
    <col min="14850" max="14850" width="11.140625" style="1478" customWidth="1"/>
    <col min="14851" max="14851" width="6.85546875" style="1478" customWidth="1"/>
    <col min="14852" max="14852" width="15.5703125" style="1478" customWidth="1"/>
    <col min="14853" max="14853" width="10.28515625" style="1478" customWidth="1"/>
    <col min="14854" max="14854" width="11.140625" style="1478" customWidth="1"/>
    <col min="14855" max="14855" width="10.28515625" style="1478"/>
    <col min="14856" max="14856" width="17.5703125" style="1478" customWidth="1"/>
    <col min="14857" max="14857" width="10.28515625" style="1478"/>
    <col min="14858" max="14858" width="11.85546875" style="1478" customWidth="1"/>
    <col min="14859" max="15097" width="10.28515625" style="1478"/>
    <col min="15098" max="15098" width="51.28515625" style="1478" customWidth="1"/>
    <col min="15099" max="15099" width="6.85546875" style="1478" customWidth="1"/>
    <col min="15100" max="15100" width="15.85546875" style="1478" customWidth="1"/>
    <col min="15101" max="15101" width="10.28515625" style="1478" customWidth="1"/>
    <col min="15102" max="15102" width="13.7109375" style="1478" customWidth="1"/>
    <col min="15103" max="15103" width="6.85546875" style="1478" customWidth="1"/>
    <col min="15104" max="15104" width="15.5703125" style="1478" customWidth="1"/>
    <col min="15105" max="15105" width="10.28515625" style="1478" customWidth="1"/>
    <col min="15106" max="15106" width="11.140625" style="1478" customWidth="1"/>
    <col min="15107" max="15107" width="6.85546875" style="1478" customWidth="1"/>
    <col min="15108" max="15108" width="15.5703125" style="1478" customWidth="1"/>
    <col min="15109" max="15109" width="10.28515625" style="1478" customWidth="1"/>
    <col min="15110" max="15110" width="11.140625" style="1478" customWidth="1"/>
    <col min="15111" max="15111" width="10.28515625" style="1478"/>
    <col min="15112" max="15112" width="17.5703125" style="1478" customWidth="1"/>
    <col min="15113" max="15113" width="10.28515625" style="1478"/>
    <col min="15114" max="15114" width="11.85546875" style="1478" customWidth="1"/>
    <col min="15115" max="15353" width="10.28515625" style="1478"/>
    <col min="15354" max="15354" width="51.28515625" style="1478" customWidth="1"/>
    <col min="15355" max="15355" width="6.85546875" style="1478" customWidth="1"/>
    <col min="15356" max="15356" width="15.85546875" style="1478" customWidth="1"/>
    <col min="15357" max="15357" width="10.28515625" style="1478" customWidth="1"/>
    <col min="15358" max="15358" width="13.7109375" style="1478" customWidth="1"/>
    <col min="15359" max="15359" width="6.85546875" style="1478" customWidth="1"/>
    <col min="15360" max="15360" width="15.5703125" style="1478" customWidth="1"/>
    <col min="15361" max="15361" width="10.28515625" style="1478" customWidth="1"/>
    <col min="15362" max="15362" width="11.140625" style="1478" customWidth="1"/>
    <col min="15363" max="15363" width="6.85546875" style="1478" customWidth="1"/>
    <col min="15364" max="15364" width="15.5703125" style="1478" customWidth="1"/>
    <col min="15365" max="15365" width="10.28515625" style="1478" customWidth="1"/>
    <col min="15366" max="15366" width="11.140625" style="1478" customWidth="1"/>
    <col min="15367" max="15367" width="10.28515625" style="1478"/>
    <col min="15368" max="15368" width="17.5703125" style="1478" customWidth="1"/>
    <col min="15369" max="15369" width="10.28515625" style="1478"/>
    <col min="15370" max="15370" width="11.85546875" style="1478" customWidth="1"/>
    <col min="15371" max="15609" width="10.28515625" style="1478"/>
    <col min="15610" max="15610" width="51.28515625" style="1478" customWidth="1"/>
    <col min="15611" max="15611" width="6.85546875" style="1478" customWidth="1"/>
    <col min="15612" max="15612" width="15.85546875" style="1478" customWidth="1"/>
    <col min="15613" max="15613" width="10.28515625" style="1478" customWidth="1"/>
    <col min="15614" max="15614" width="13.7109375" style="1478" customWidth="1"/>
    <col min="15615" max="15615" width="6.85546875" style="1478" customWidth="1"/>
    <col min="15616" max="15616" width="15.5703125" style="1478" customWidth="1"/>
    <col min="15617" max="15617" width="10.28515625" style="1478" customWidth="1"/>
    <col min="15618" max="15618" width="11.140625" style="1478" customWidth="1"/>
    <col min="15619" max="15619" width="6.85546875" style="1478" customWidth="1"/>
    <col min="15620" max="15620" width="15.5703125" style="1478" customWidth="1"/>
    <col min="15621" max="15621" width="10.28515625" style="1478" customWidth="1"/>
    <col min="15622" max="15622" width="11.140625" style="1478" customWidth="1"/>
    <col min="15623" max="15623" width="10.28515625" style="1478"/>
    <col min="15624" max="15624" width="17.5703125" style="1478" customWidth="1"/>
    <col min="15625" max="15625" width="10.28515625" style="1478"/>
    <col min="15626" max="15626" width="11.85546875" style="1478" customWidth="1"/>
    <col min="15627" max="15865" width="10.28515625" style="1478"/>
    <col min="15866" max="15866" width="51.28515625" style="1478" customWidth="1"/>
    <col min="15867" max="15867" width="6.85546875" style="1478" customWidth="1"/>
    <col min="15868" max="15868" width="15.85546875" style="1478" customWidth="1"/>
    <col min="15869" max="15869" width="10.28515625" style="1478" customWidth="1"/>
    <col min="15870" max="15870" width="13.7109375" style="1478" customWidth="1"/>
    <col min="15871" max="15871" width="6.85546875" style="1478" customWidth="1"/>
    <col min="15872" max="15872" width="15.5703125" style="1478" customWidth="1"/>
    <col min="15873" max="15873" width="10.28515625" style="1478" customWidth="1"/>
    <col min="15874" max="15874" width="11.140625" style="1478" customWidth="1"/>
    <col min="15875" max="15875" width="6.85546875" style="1478" customWidth="1"/>
    <col min="15876" max="15876" width="15.5703125" style="1478" customWidth="1"/>
    <col min="15877" max="15877" width="10.28515625" style="1478" customWidth="1"/>
    <col min="15878" max="15878" width="11.140625" style="1478" customWidth="1"/>
    <col min="15879" max="15879" width="10.28515625" style="1478"/>
    <col min="15880" max="15880" width="17.5703125" style="1478" customWidth="1"/>
    <col min="15881" max="15881" width="10.28515625" style="1478"/>
    <col min="15882" max="15882" width="11.85546875" style="1478" customWidth="1"/>
    <col min="15883" max="16121" width="10.28515625" style="1478"/>
    <col min="16122" max="16122" width="51.28515625" style="1478" customWidth="1"/>
    <col min="16123" max="16123" width="6.85546875" style="1478" customWidth="1"/>
    <col min="16124" max="16124" width="15.85546875" style="1478" customWidth="1"/>
    <col min="16125" max="16125" width="10.28515625" style="1478" customWidth="1"/>
    <col min="16126" max="16126" width="13.7109375" style="1478" customWidth="1"/>
    <col min="16127" max="16127" width="6.85546875" style="1478" customWidth="1"/>
    <col min="16128" max="16128" width="15.5703125" style="1478" customWidth="1"/>
    <col min="16129" max="16129" width="10.28515625" style="1478" customWidth="1"/>
    <col min="16130" max="16130" width="11.140625" style="1478" customWidth="1"/>
    <col min="16131" max="16131" width="6.85546875" style="1478" customWidth="1"/>
    <col min="16132" max="16132" width="15.5703125" style="1478" customWidth="1"/>
    <col min="16133" max="16133" width="10.28515625" style="1478" customWidth="1"/>
    <col min="16134" max="16134" width="11.140625" style="1478" customWidth="1"/>
    <col min="16135" max="16135" width="10.28515625" style="1478"/>
    <col min="16136" max="16136" width="17.5703125" style="1478" customWidth="1"/>
    <col min="16137" max="16137" width="10.28515625" style="1478"/>
    <col min="16138" max="16138" width="11.85546875" style="1478" customWidth="1"/>
    <col min="16139" max="16384" width="10.28515625" style="1478"/>
  </cols>
  <sheetData>
    <row r="1" spans="1:14" s="831" customFormat="1" ht="24.75" customHeight="1" thickTop="1">
      <c r="A1" s="1918" t="s">
        <v>1176</v>
      </c>
      <c r="B1" s="1921" t="s">
        <v>1034</v>
      </c>
      <c r="C1" s="1921"/>
      <c r="D1" s="1921"/>
      <c r="E1" s="1922"/>
      <c r="F1" s="1923" t="s">
        <v>1037</v>
      </c>
      <c r="G1" s="1921"/>
      <c r="H1" s="1921"/>
      <c r="I1" s="1922"/>
      <c r="J1" s="1923" t="s">
        <v>859</v>
      </c>
      <c r="K1" s="1921"/>
      <c r="L1" s="1921"/>
      <c r="M1" s="1922"/>
      <c r="N1" s="1931" t="s">
        <v>1255</v>
      </c>
    </row>
    <row r="2" spans="1:14" s="831" customFormat="1" ht="24.75" customHeight="1">
      <c r="A2" s="1919"/>
      <c r="B2" s="1924" t="s">
        <v>1177</v>
      </c>
      <c r="C2" s="1926" t="s">
        <v>1178</v>
      </c>
      <c r="D2" s="1926"/>
      <c r="E2" s="1927" t="s">
        <v>1179</v>
      </c>
      <c r="F2" s="1929" t="s">
        <v>1177</v>
      </c>
      <c r="G2" s="1926" t="s">
        <v>1178</v>
      </c>
      <c r="H2" s="1926"/>
      <c r="I2" s="1927" t="s">
        <v>1179</v>
      </c>
      <c r="J2" s="1929" t="s">
        <v>1177</v>
      </c>
      <c r="K2" s="1926" t="s">
        <v>1178</v>
      </c>
      <c r="L2" s="1926"/>
      <c r="M2" s="1927" t="s">
        <v>1179</v>
      </c>
      <c r="N2" s="1849"/>
    </row>
    <row r="3" spans="1:14" s="831" customFormat="1" ht="41.25" customHeight="1" thickBot="1">
      <c r="A3" s="1920"/>
      <c r="B3" s="1925"/>
      <c r="C3" s="1188" t="s">
        <v>1180</v>
      </c>
      <c r="D3" s="1188" t="s">
        <v>1181</v>
      </c>
      <c r="E3" s="1928"/>
      <c r="F3" s="1930"/>
      <c r="G3" s="1188" t="s">
        <v>1180</v>
      </c>
      <c r="H3" s="1188" t="s">
        <v>1181</v>
      </c>
      <c r="I3" s="1928"/>
      <c r="J3" s="1930"/>
      <c r="K3" s="1188" t="s">
        <v>1180</v>
      </c>
      <c r="L3" s="1188" t="s">
        <v>1181</v>
      </c>
      <c r="M3" s="1928"/>
      <c r="N3" s="1811"/>
    </row>
    <row r="4" spans="1:14" ht="48" thickTop="1">
      <c r="A4" s="1475" t="s">
        <v>1182</v>
      </c>
      <c r="B4" s="832">
        <v>256</v>
      </c>
      <c r="C4" s="833" t="s">
        <v>1183</v>
      </c>
      <c r="D4" s="834">
        <v>100</v>
      </c>
      <c r="E4" s="835">
        <v>2397000</v>
      </c>
      <c r="F4" s="836">
        <v>256</v>
      </c>
      <c r="G4" s="833" t="s">
        <v>1183</v>
      </c>
      <c r="H4" s="834">
        <v>100</v>
      </c>
      <c r="I4" s="835">
        <v>2397000</v>
      </c>
      <c r="J4" s="1476">
        <v>231</v>
      </c>
      <c r="K4" s="833" t="s">
        <v>1183</v>
      </c>
      <c r="L4" s="834">
        <v>100</v>
      </c>
      <c r="M4" s="835">
        <v>2163000</v>
      </c>
      <c r="N4" s="1477">
        <v>90.237797246558188</v>
      </c>
    </row>
    <row r="5" spans="1:14" ht="39.75" customHeight="1">
      <c r="A5" s="1479" t="s">
        <v>1184</v>
      </c>
      <c r="B5" s="837">
        <v>450</v>
      </c>
      <c r="C5" s="838" t="s">
        <v>1185</v>
      </c>
      <c r="D5" s="839">
        <v>100</v>
      </c>
      <c r="E5" s="840">
        <v>3600000</v>
      </c>
      <c r="F5" s="399">
        <v>450</v>
      </c>
      <c r="G5" s="838" t="s">
        <v>1185</v>
      </c>
      <c r="H5" s="839">
        <v>100</v>
      </c>
      <c r="I5" s="840">
        <v>3600000</v>
      </c>
      <c r="J5" s="1480">
        <v>286</v>
      </c>
      <c r="K5" s="838" t="s">
        <v>1185</v>
      </c>
      <c r="L5" s="839">
        <v>100</v>
      </c>
      <c r="M5" s="840">
        <v>3973000</v>
      </c>
      <c r="N5" s="1481">
        <v>110.36111111111111</v>
      </c>
    </row>
    <row r="6" spans="1:14" ht="39.75" customHeight="1">
      <c r="A6" s="1482" t="s">
        <v>1186</v>
      </c>
      <c r="B6" s="841">
        <v>14</v>
      </c>
      <c r="C6" s="838" t="s">
        <v>1183</v>
      </c>
      <c r="D6" s="842">
        <v>100</v>
      </c>
      <c r="E6" s="840">
        <v>144000</v>
      </c>
      <c r="F6" s="843">
        <v>14</v>
      </c>
      <c r="G6" s="838" t="s">
        <v>1183</v>
      </c>
      <c r="H6" s="842">
        <v>100</v>
      </c>
      <c r="I6" s="840">
        <v>144000</v>
      </c>
      <c r="J6" s="1483">
        <v>14</v>
      </c>
      <c r="K6" s="838" t="s">
        <v>1183</v>
      </c>
      <c r="L6" s="842">
        <v>100</v>
      </c>
      <c r="M6" s="840">
        <v>144000</v>
      </c>
      <c r="N6" s="1481">
        <v>100</v>
      </c>
    </row>
    <row r="7" spans="1:14" ht="39.75" customHeight="1">
      <c r="A7" s="1479" t="s">
        <v>1187</v>
      </c>
      <c r="B7" s="837">
        <v>22</v>
      </c>
      <c r="C7" s="838" t="s">
        <v>1183</v>
      </c>
      <c r="D7" s="839">
        <v>100</v>
      </c>
      <c r="E7" s="840">
        <v>208000</v>
      </c>
      <c r="F7" s="399">
        <v>22</v>
      </c>
      <c r="G7" s="838" t="s">
        <v>1183</v>
      </c>
      <c r="H7" s="839">
        <v>100</v>
      </c>
      <c r="I7" s="840">
        <v>208000</v>
      </c>
      <c r="J7" s="1480">
        <v>21</v>
      </c>
      <c r="K7" s="838" t="s">
        <v>1183</v>
      </c>
      <c r="L7" s="839">
        <v>100</v>
      </c>
      <c r="M7" s="840">
        <v>201000</v>
      </c>
      <c r="N7" s="1481">
        <v>96.634615384615387</v>
      </c>
    </row>
    <row r="8" spans="1:14" ht="47.25">
      <c r="A8" s="1479" t="s">
        <v>1188</v>
      </c>
      <c r="B8" s="837">
        <v>3200</v>
      </c>
      <c r="C8" s="838" t="s">
        <v>1183</v>
      </c>
      <c r="D8" s="839">
        <v>100</v>
      </c>
      <c r="E8" s="840">
        <v>31100000</v>
      </c>
      <c r="F8" s="399">
        <v>3200</v>
      </c>
      <c r="G8" s="838" t="s">
        <v>1183</v>
      </c>
      <c r="H8" s="839">
        <v>100</v>
      </c>
      <c r="I8" s="840">
        <v>31100000</v>
      </c>
      <c r="J8" s="1480">
        <v>3297</v>
      </c>
      <c r="K8" s="838" t="s">
        <v>1183</v>
      </c>
      <c r="L8" s="839">
        <v>100</v>
      </c>
      <c r="M8" s="840">
        <v>32086000</v>
      </c>
      <c r="N8" s="1481">
        <v>103.17041800643088</v>
      </c>
    </row>
    <row r="9" spans="1:14" ht="47.25">
      <c r="A9" s="1479" t="s">
        <v>1189</v>
      </c>
      <c r="B9" s="837">
        <v>64</v>
      </c>
      <c r="C9" s="838" t="s">
        <v>1183</v>
      </c>
      <c r="D9" s="839">
        <v>100</v>
      </c>
      <c r="E9" s="840">
        <v>515000</v>
      </c>
      <c r="F9" s="399">
        <v>64</v>
      </c>
      <c r="G9" s="838" t="s">
        <v>1183</v>
      </c>
      <c r="H9" s="839">
        <v>100</v>
      </c>
      <c r="I9" s="840">
        <v>515000</v>
      </c>
      <c r="J9" s="1480">
        <v>64</v>
      </c>
      <c r="K9" s="838" t="s">
        <v>1183</v>
      </c>
      <c r="L9" s="839">
        <v>100</v>
      </c>
      <c r="M9" s="840">
        <v>521000</v>
      </c>
      <c r="N9" s="1481">
        <v>101.16504854368932</v>
      </c>
    </row>
    <row r="10" spans="1:14" ht="39.75" customHeight="1" thickBot="1">
      <c r="A10" s="1484" t="s">
        <v>1190</v>
      </c>
      <c r="B10" s="844">
        <v>14</v>
      </c>
      <c r="C10" s="845" t="s">
        <v>1191</v>
      </c>
      <c r="D10" s="846">
        <v>100</v>
      </c>
      <c r="E10" s="847">
        <v>4200000</v>
      </c>
      <c r="F10" s="848">
        <v>14</v>
      </c>
      <c r="G10" s="845" t="s">
        <v>1191</v>
      </c>
      <c r="H10" s="846">
        <v>100</v>
      </c>
      <c r="I10" s="847">
        <v>4200000</v>
      </c>
      <c r="J10" s="844">
        <v>8</v>
      </c>
      <c r="K10" s="845" t="s">
        <v>1191</v>
      </c>
      <c r="L10" s="846">
        <v>100</v>
      </c>
      <c r="M10" s="1485">
        <v>3250000</v>
      </c>
      <c r="N10" s="1486">
        <v>77.38095238095238</v>
      </c>
    </row>
    <row r="11" spans="1:14" ht="38.25" customHeight="1" thickTop="1" thickBot="1">
      <c r="A11" s="849" t="s">
        <v>253</v>
      </c>
      <c r="B11" s="850"/>
      <c r="C11" s="851"/>
      <c r="D11" s="851"/>
      <c r="E11" s="852">
        <v>42164000</v>
      </c>
      <c r="F11" s="853"/>
      <c r="G11" s="851"/>
      <c r="H11" s="851"/>
      <c r="I11" s="852">
        <v>42164000</v>
      </c>
      <c r="J11" s="853"/>
      <c r="K11" s="851"/>
      <c r="L11" s="851"/>
      <c r="M11" s="852">
        <v>42338000</v>
      </c>
      <c r="N11" s="1487">
        <v>100.41267431932455</v>
      </c>
    </row>
    <row r="12" spans="1:14" ht="16.5" thickTop="1">
      <c r="A12" s="1488"/>
      <c r="C12" s="1490"/>
      <c r="D12" s="1490"/>
      <c r="E12" s="1490"/>
      <c r="G12" s="1490"/>
      <c r="H12" s="1490"/>
      <c r="I12" s="1490"/>
      <c r="K12" s="1490"/>
      <c r="L12" s="1490"/>
      <c r="M12" s="1490"/>
    </row>
    <row r="13" spans="1:14">
      <c r="A13" s="1488"/>
      <c r="C13" s="1490"/>
      <c r="D13" s="1490"/>
      <c r="E13" s="1490"/>
      <c r="G13" s="1490"/>
      <c r="H13" s="1490"/>
      <c r="I13" s="1490"/>
      <c r="K13" s="1490"/>
      <c r="L13" s="1490"/>
      <c r="M13" s="1490"/>
    </row>
    <row r="14" spans="1:14">
      <c r="A14" s="1488"/>
      <c r="C14" s="1490"/>
      <c r="D14" s="1490"/>
      <c r="E14" s="1490"/>
      <c r="G14" s="1490"/>
      <c r="H14" s="1490"/>
      <c r="I14" s="1490"/>
      <c r="K14" s="1490"/>
      <c r="L14" s="1490"/>
      <c r="M14" s="1490"/>
    </row>
    <row r="15" spans="1:14">
      <c r="A15" s="1488"/>
      <c r="D15" s="1490"/>
      <c r="E15" s="1490"/>
      <c r="H15" s="1490"/>
      <c r="I15" s="1490"/>
      <c r="L15" s="1490"/>
      <c r="M15" s="1490"/>
    </row>
    <row r="16" spans="1:14">
      <c r="A16" s="1488"/>
      <c r="D16" s="1490"/>
      <c r="E16" s="1490"/>
      <c r="H16" s="1490"/>
      <c r="I16" s="1490"/>
      <c r="L16" s="1490"/>
      <c r="M16" s="1490"/>
    </row>
    <row r="17" spans="1:13">
      <c r="A17" s="1488"/>
      <c r="D17" s="1490"/>
      <c r="E17" s="1490"/>
      <c r="H17" s="1490"/>
      <c r="I17" s="1490"/>
      <c r="L17" s="1490"/>
      <c r="M17" s="1490"/>
    </row>
    <row r="18" spans="1:13">
      <c r="A18" s="1488"/>
      <c r="D18" s="1490"/>
      <c r="E18" s="1490"/>
      <c r="H18" s="1490"/>
      <c r="I18" s="1490"/>
      <c r="L18" s="1490"/>
      <c r="M18" s="1490"/>
    </row>
    <row r="19" spans="1:13" s="1491" customFormat="1">
      <c r="A19" s="1489"/>
      <c r="B19" s="1489"/>
      <c r="D19" s="1490"/>
      <c r="E19" s="1490"/>
      <c r="F19" s="1489"/>
      <c r="H19" s="1490"/>
      <c r="I19" s="1490"/>
      <c r="J19" s="1489"/>
      <c r="L19" s="1490"/>
      <c r="M19" s="1490"/>
    </row>
    <row r="20" spans="1:13" s="1491" customFormat="1">
      <c r="A20" s="1489"/>
      <c r="B20" s="1489"/>
      <c r="D20" s="1490"/>
      <c r="E20" s="1490"/>
      <c r="F20" s="1489"/>
      <c r="H20" s="1490"/>
      <c r="I20" s="1490"/>
      <c r="J20" s="1489"/>
      <c r="L20" s="1490"/>
      <c r="M20" s="1490"/>
    </row>
    <row r="21" spans="1:13" s="1491" customFormat="1">
      <c r="A21" s="1489"/>
      <c r="B21" s="1489"/>
      <c r="D21" s="1490"/>
      <c r="E21" s="1490"/>
      <c r="F21" s="1489"/>
      <c r="H21" s="1490"/>
      <c r="I21" s="1490"/>
      <c r="J21" s="1489"/>
      <c r="L21" s="1490"/>
      <c r="M21" s="1490"/>
    </row>
    <row r="22" spans="1:13" s="1491" customFormat="1">
      <c r="A22" s="1489"/>
      <c r="B22" s="1489"/>
      <c r="D22" s="1490"/>
      <c r="E22" s="1490"/>
      <c r="F22" s="1489"/>
      <c r="H22" s="1490"/>
      <c r="I22" s="1490"/>
      <c r="J22" s="1489"/>
      <c r="L22" s="1490"/>
      <c r="M22" s="1490"/>
    </row>
    <row r="23" spans="1:13" s="1491" customFormat="1">
      <c r="A23" s="1489"/>
      <c r="B23" s="1489"/>
      <c r="D23" s="1490"/>
      <c r="E23" s="1490"/>
      <c r="F23" s="1489"/>
      <c r="H23" s="1490"/>
      <c r="I23" s="1490"/>
      <c r="J23" s="1489"/>
      <c r="L23" s="1490"/>
      <c r="M23" s="1490"/>
    </row>
    <row r="24" spans="1:13" s="1491" customFormat="1">
      <c r="A24" s="1489"/>
      <c r="B24" s="1489"/>
      <c r="D24" s="1490"/>
      <c r="E24" s="1490"/>
      <c r="F24" s="1489"/>
      <c r="H24" s="1490"/>
      <c r="I24" s="1490"/>
      <c r="J24" s="1489"/>
      <c r="L24" s="1490"/>
      <c r="M24" s="1490"/>
    </row>
    <row r="25" spans="1:13" s="1491" customFormat="1">
      <c r="A25" s="1489"/>
      <c r="B25" s="1489"/>
      <c r="D25" s="1490"/>
      <c r="E25" s="1490"/>
      <c r="F25" s="1489"/>
      <c r="H25" s="1490"/>
      <c r="I25" s="1490"/>
      <c r="J25" s="1489"/>
      <c r="L25" s="1490"/>
      <c r="M25" s="1490"/>
    </row>
    <row r="26" spans="1:13" s="1491" customFormat="1">
      <c r="A26" s="1489"/>
      <c r="B26" s="1489"/>
      <c r="D26" s="1490"/>
      <c r="E26" s="1490"/>
      <c r="F26" s="1489"/>
      <c r="H26" s="1490"/>
      <c r="I26" s="1490"/>
      <c r="J26" s="1489"/>
      <c r="L26" s="1490"/>
      <c r="M26" s="1490"/>
    </row>
    <row r="27" spans="1:13" s="1491" customFormat="1">
      <c r="A27" s="1489"/>
      <c r="B27" s="1489"/>
      <c r="D27" s="1490"/>
      <c r="E27" s="1490"/>
      <c r="F27" s="1489"/>
      <c r="H27" s="1490"/>
      <c r="I27" s="1490"/>
      <c r="J27" s="1489"/>
      <c r="L27" s="1490"/>
      <c r="M27" s="1490"/>
    </row>
    <row r="28" spans="1:13" s="1491" customFormat="1">
      <c r="A28" s="1489"/>
      <c r="B28" s="1489"/>
      <c r="D28" s="1490"/>
      <c r="E28" s="1490"/>
      <c r="F28" s="1489"/>
      <c r="H28" s="1490"/>
      <c r="I28" s="1490"/>
      <c r="J28" s="1489"/>
      <c r="L28" s="1490"/>
      <c r="M28" s="1490"/>
    </row>
    <row r="29" spans="1:13" s="1491" customFormat="1">
      <c r="A29" s="1489"/>
      <c r="B29" s="1489"/>
      <c r="D29" s="1490"/>
      <c r="E29" s="1490"/>
      <c r="F29" s="1489"/>
      <c r="H29" s="1490"/>
      <c r="I29" s="1490"/>
      <c r="J29" s="1489"/>
      <c r="L29" s="1490"/>
      <c r="M29" s="1490"/>
    </row>
    <row r="30" spans="1:13" s="1491" customFormat="1">
      <c r="A30" s="1489"/>
      <c r="B30" s="1489"/>
      <c r="D30" s="1490"/>
      <c r="E30" s="1490"/>
      <c r="F30" s="1489"/>
      <c r="H30" s="1490"/>
      <c r="I30" s="1490"/>
      <c r="J30" s="1489"/>
      <c r="L30" s="1490"/>
      <c r="M30" s="1490"/>
    </row>
    <row r="31" spans="1:13" s="1491" customFormat="1">
      <c r="A31" s="1489"/>
      <c r="B31" s="1489"/>
      <c r="D31" s="1490"/>
      <c r="E31" s="1490"/>
      <c r="F31" s="1489"/>
      <c r="H31" s="1490"/>
      <c r="I31" s="1490"/>
      <c r="J31" s="1489"/>
      <c r="L31" s="1490"/>
      <c r="M31" s="1490"/>
    </row>
    <row r="32" spans="1:13" s="1491" customFormat="1">
      <c r="A32" s="1489"/>
      <c r="B32" s="1489"/>
      <c r="D32" s="1490"/>
      <c r="E32" s="1490"/>
      <c r="F32" s="1489"/>
      <c r="H32" s="1490"/>
      <c r="I32" s="1490"/>
      <c r="J32" s="1489"/>
      <c r="L32" s="1490"/>
      <c r="M32" s="1490"/>
    </row>
    <row r="33" spans="1:13" s="1491" customFormat="1">
      <c r="A33" s="1489"/>
      <c r="B33" s="1489"/>
      <c r="D33" s="1490"/>
      <c r="E33" s="1490"/>
      <c r="F33" s="1489"/>
      <c r="H33" s="1490"/>
      <c r="I33" s="1490"/>
      <c r="J33" s="1489"/>
      <c r="L33" s="1490"/>
      <c r="M33" s="1490"/>
    </row>
    <row r="34" spans="1:13" s="1491" customFormat="1">
      <c r="A34" s="1489"/>
      <c r="B34" s="1489"/>
      <c r="D34" s="1490"/>
      <c r="E34" s="1490"/>
      <c r="F34" s="1489"/>
      <c r="H34" s="1490"/>
      <c r="I34" s="1490"/>
      <c r="J34" s="1489"/>
      <c r="L34" s="1490"/>
      <c r="M34" s="1490"/>
    </row>
    <row r="35" spans="1:13" s="1491" customFormat="1">
      <c r="A35" s="1489"/>
      <c r="B35" s="1489"/>
      <c r="D35" s="1490"/>
      <c r="E35" s="1490"/>
      <c r="F35" s="1489"/>
      <c r="H35" s="1490"/>
      <c r="I35" s="1490"/>
      <c r="J35" s="1489"/>
      <c r="L35" s="1490"/>
      <c r="M35" s="1490"/>
    </row>
    <row r="36" spans="1:13" s="1491" customFormat="1">
      <c r="A36" s="1489"/>
      <c r="B36" s="1489"/>
      <c r="D36" s="1490"/>
      <c r="E36" s="1490"/>
      <c r="F36" s="1489"/>
      <c r="H36" s="1490"/>
      <c r="I36" s="1490"/>
      <c r="J36" s="1489"/>
      <c r="L36" s="1490"/>
      <c r="M36" s="1490"/>
    </row>
    <row r="37" spans="1:13" s="1491" customFormat="1">
      <c r="A37" s="1489"/>
      <c r="B37" s="1489"/>
      <c r="D37" s="1490"/>
      <c r="E37" s="1490"/>
      <c r="F37" s="1489"/>
      <c r="H37" s="1490"/>
      <c r="I37" s="1490"/>
      <c r="J37" s="1489"/>
      <c r="L37" s="1490"/>
      <c r="M37" s="1490"/>
    </row>
    <row r="38" spans="1:13" s="1491" customFormat="1">
      <c r="A38" s="1489"/>
      <c r="B38" s="1489"/>
      <c r="D38" s="1490"/>
      <c r="E38" s="1490"/>
      <c r="F38" s="1489"/>
      <c r="H38" s="1490"/>
      <c r="I38" s="1490"/>
      <c r="J38" s="1489"/>
      <c r="L38" s="1490"/>
      <c r="M38" s="1490"/>
    </row>
    <row r="39" spans="1:13" s="1491" customFormat="1">
      <c r="A39" s="1489"/>
      <c r="B39" s="1489"/>
      <c r="D39" s="1490"/>
      <c r="E39" s="1490"/>
      <c r="F39" s="1489"/>
      <c r="H39" s="1490"/>
      <c r="I39" s="1490"/>
      <c r="J39" s="1489"/>
      <c r="L39" s="1490"/>
      <c r="M39" s="1490"/>
    </row>
    <row r="40" spans="1:13" s="1491" customFormat="1">
      <c r="A40" s="1489"/>
      <c r="B40" s="1489"/>
      <c r="D40" s="1490"/>
      <c r="E40" s="1490"/>
      <c r="F40" s="1489"/>
      <c r="H40" s="1490"/>
      <c r="I40" s="1490"/>
      <c r="J40" s="1489"/>
      <c r="L40" s="1490"/>
      <c r="M40" s="1490"/>
    </row>
    <row r="41" spans="1:13" s="1491" customFormat="1">
      <c r="A41" s="1489"/>
      <c r="B41" s="1489"/>
      <c r="D41" s="1490"/>
      <c r="E41" s="1490"/>
      <c r="F41" s="1489"/>
      <c r="H41" s="1490"/>
      <c r="I41" s="1490"/>
      <c r="J41" s="1489"/>
      <c r="L41" s="1490"/>
      <c r="M41" s="1490"/>
    </row>
    <row r="42" spans="1:13" s="1491" customFormat="1">
      <c r="A42" s="1489"/>
      <c r="B42" s="1489"/>
      <c r="D42" s="1490"/>
      <c r="E42" s="1490"/>
      <c r="F42" s="1489"/>
      <c r="H42" s="1490"/>
      <c r="I42" s="1490"/>
      <c r="J42" s="1489"/>
      <c r="L42" s="1490"/>
      <c r="M42" s="1490"/>
    </row>
    <row r="43" spans="1:13" s="1491" customFormat="1">
      <c r="A43" s="1489"/>
      <c r="B43" s="1489"/>
      <c r="D43" s="1490"/>
      <c r="E43" s="1490"/>
      <c r="F43" s="1489"/>
      <c r="H43" s="1490"/>
      <c r="I43" s="1490"/>
      <c r="J43" s="1489"/>
      <c r="L43" s="1490"/>
      <c r="M43" s="1490"/>
    </row>
    <row r="44" spans="1:13" s="1491" customFormat="1">
      <c r="A44" s="1489"/>
      <c r="B44" s="1489"/>
      <c r="D44" s="1490"/>
      <c r="E44" s="1490"/>
      <c r="F44" s="1489"/>
      <c r="H44" s="1490"/>
      <c r="I44" s="1490"/>
      <c r="J44" s="1489"/>
      <c r="L44" s="1490"/>
      <c r="M44" s="1490"/>
    </row>
    <row r="45" spans="1:13" s="1491" customFormat="1">
      <c r="A45" s="1489"/>
      <c r="B45" s="1489"/>
      <c r="D45" s="1490"/>
      <c r="E45" s="1490"/>
      <c r="F45" s="1489"/>
      <c r="H45" s="1490"/>
      <c r="I45" s="1490"/>
      <c r="J45" s="1489"/>
      <c r="L45" s="1490"/>
      <c r="M45" s="1490"/>
    </row>
    <row r="46" spans="1:13" s="1491" customFormat="1">
      <c r="A46" s="1489"/>
      <c r="B46" s="1489"/>
      <c r="D46" s="1490"/>
      <c r="E46" s="1490"/>
      <c r="F46" s="1489"/>
      <c r="H46" s="1490"/>
      <c r="I46" s="1490"/>
      <c r="J46" s="1489"/>
      <c r="L46" s="1490"/>
      <c r="M46" s="1490"/>
    </row>
    <row r="47" spans="1:13" s="1491" customFormat="1">
      <c r="A47" s="1489"/>
      <c r="B47" s="1489"/>
      <c r="D47" s="1490"/>
      <c r="E47" s="1490"/>
      <c r="F47" s="1489"/>
      <c r="H47" s="1490"/>
      <c r="I47" s="1490"/>
      <c r="J47" s="1489"/>
      <c r="L47" s="1490"/>
      <c r="M47" s="1490"/>
    </row>
    <row r="48" spans="1:13" s="1491" customFormat="1">
      <c r="A48" s="1489"/>
      <c r="B48" s="1489"/>
      <c r="D48" s="1490"/>
      <c r="E48" s="1490"/>
      <c r="F48" s="1489"/>
      <c r="H48" s="1490"/>
      <c r="I48" s="1490"/>
      <c r="J48" s="1489"/>
      <c r="L48" s="1490"/>
      <c r="M48" s="1490"/>
    </row>
    <row r="49" spans="1:13" s="1491" customFormat="1">
      <c r="A49" s="1489"/>
      <c r="B49" s="1489"/>
      <c r="D49" s="1490"/>
      <c r="E49" s="1490"/>
      <c r="F49" s="1489"/>
      <c r="H49" s="1490"/>
      <c r="I49" s="1490"/>
      <c r="J49" s="1489"/>
      <c r="L49" s="1490"/>
      <c r="M49" s="1490"/>
    </row>
    <row r="50" spans="1:13" s="1491" customFormat="1">
      <c r="A50" s="1489"/>
      <c r="B50" s="1489"/>
      <c r="D50" s="1490"/>
      <c r="E50" s="1490"/>
      <c r="F50" s="1489"/>
      <c r="H50" s="1490"/>
      <c r="I50" s="1490"/>
      <c r="J50" s="1489"/>
      <c r="L50" s="1490"/>
      <c r="M50" s="1490"/>
    </row>
    <row r="51" spans="1:13" s="1491" customFormat="1">
      <c r="A51" s="1489"/>
      <c r="B51" s="1489"/>
      <c r="D51" s="1490"/>
      <c r="E51" s="1490"/>
      <c r="F51" s="1489"/>
      <c r="H51" s="1490"/>
      <c r="I51" s="1490"/>
      <c r="J51" s="1489"/>
      <c r="L51" s="1490"/>
      <c r="M51" s="1490"/>
    </row>
    <row r="52" spans="1:13" s="1491" customFormat="1">
      <c r="A52" s="1489"/>
      <c r="B52" s="1489"/>
      <c r="D52" s="1490"/>
      <c r="E52" s="1490"/>
      <c r="F52" s="1489"/>
      <c r="H52" s="1490"/>
      <c r="I52" s="1490"/>
      <c r="J52" s="1489"/>
      <c r="L52" s="1490"/>
      <c r="M52" s="1490"/>
    </row>
    <row r="53" spans="1:13" s="1491" customFormat="1">
      <c r="A53" s="1489"/>
      <c r="B53" s="1489"/>
      <c r="D53" s="1490"/>
      <c r="E53" s="1490"/>
      <c r="F53" s="1489"/>
      <c r="H53" s="1490"/>
      <c r="I53" s="1490"/>
      <c r="J53" s="1489"/>
      <c r="L53" s="1490"/>
      <c r="M53" s="1490"/>
    </row>
    <row r="54" spans="1:13" s="1491" customFormat="1">
      <c r="A54" s="1489"/>
      <c r="B54" s="1489"/>
      <c r="D54" s="1490"/>
      <c r="E54" s="1490"/>
      <c r="F54" s="1489"/>
      <c r="H54" s="1490"/>
      <c r="I54" s="1490"/>
      <c r="J54" s="1489"/>
      <c r="L54" s="1490"/>
      <c r="M54" s="1490"/>
    </row>
    <row r="55" spans="1:13" s="1491" customFormat="1">
      <c r="A55" s="1489"/>
      <c r="B55" s="1489"/>
      <c r="D55" s="1490"/>
      <c r="E55" s="1490"/>
      <c r="F55" s="1489"/>
      <c r="H55" s="1490"/>
      <c r="I55" s="1490"/>
      <c r="J55" s="1489"/>
      <c r="L55" s="1490"/>
      <c r="M55" s="1490"/>
    </row>
    <row r="56" spans="1:13" s="1491" customFormat="1">
      <c r="A56" s="1489"/>
      <c r="B56" s="1489"/>
      <c r="D56" s="1490"/>
      <c r="E56" s="1490"/>
      <c r="F56" s="1489"/>
      <c r="H56" s="1490"/>
      <c r="I56" s="1490"/>
      <c r="J56" s="1489"/>
      <c r="L56" s="1490"/>
      <c r="M56" s="1490"/>
    </row>
    <row r="57" spans="1:13" s="1491" customFormat="1">
      <c r="A57" s="1489"/>
      <c r="B57" s="1489"/>
      <c r="D57" s="1490"/>
      <c r="E57" s="1490"/>
      <c r="F57" s="1489"/>
      <c r="H57" s="1490"/>
      <c r="I57" s="1490"/>
      <c r="J57" s="1489"/>
      <c r="L57" s="1490"/>
      <c r="M57" s="1490"/>
    </row>
    <row r="58" spans="1:13" s="1491" customFormat="1">
      <c r="A58" s="1489"/>
      <c r="B58" s="1489"/>
      <c r="D58" s="1490"/>
      <c r="E58" s="1490"/>
      <c r="F58" s="1489"/>
      <c r="H58" s="1490"/>
      <c r="I58" s="1490"/>
      <c r="J58" s="1489"/>
      <c r="L58" s="1490"/>
      <c r="M58" s="1490"/>
    </row>
    <row r="59" spans="1:13" s="1491" customFormat="1">
      <c r="A59" s="1489"/>
      <c r="B59" s="1489"/>
      <c r="D59" s="1490"/>
      <c r="E59" s="1490"/>
      <c r="F59" s="1489"/>
      <c r="H59" s="1490"/>
      <c r="I59" s="1490"/>
      <c r="J59" s="1489"/>
      <c r="L59" s="1490"/>
      <c r="M59" s="1490"/>
    </row>
    <row r="60" spans="1:13" s="1491" customFormat="1">
      <c r="A60" s="1489"/>
      <c r="B60" s="1489"/>
      <c r="D60" s="1490"/>
      <c r="E60" s="1490"/>
      <c r="F60" s="1489"/>
      <c r="H60" s="1490"/>
      <c r="I60" s="1490"/>
      <c r="J60" s="1489"/>
      <c r="L60" s="1490"/>
      <c r="M60" s="1490"/>
    </row>
    <row r="61" spans="1:13" s="1491" customFormat="1">
      <c r="A61" s="1489"/>
      <c r="B61" s="1489"/>
      <c r="D61" s="1490"/>
      <c r="E61" s="1490"/>
      <c r="F61" s="1489"/>
      <c r="H61" s="1490"/>
      <c r="I61" s="1490"/>
      <c r="J61" s="1489"/>
      <c r="L61" s="1490"/>
      <c r="M61" s="1490"/>
    </row>
    <row r="62" spans="1:13" s="1491" customFormat="1">
      <c r="A62" s="1489"/>
      <c r="B62" s="1489"/>
      <c r="D62" s="1490"/>
      <c r="E62" s="1490"/>
      <c r="F62" s="1489"/>
      <c r="H62" s="1490"/>
      <c r="I62" s="1490"/>
      <c r="J62" s="1489"/>
      <c r="L62" s="1490"/>
      <c r="M62" s="1490"/>
    </row>
    <row r="63" spans="1:13" s="1491" customFormat="1">
      <c r="A63" s="1489"/>
      <c r="B63" s="1489"/>
      <c r="D63" s="1490"/>
      <c r="E63" s="1490"/>
      <c r="F63" s="1489"/>
      <c r="H63" s="1490"/>
      <c r="I63" s="1490"/>
      <c r="J63" s="1489"/>
      <c r="L63" s="1490"/>
      <c r="M63" s="1490"/>
    </row>
    <row r="64" spans="1:13" s="1491" customFormat="1">
      <c r="A64" s="1489"/>
      <c r="B64" s="1489"/>
      <c r="D64" s="1490"/>
      <c r="E64" s="1490"/>
      <c r="F64" s="1489"/>
      <c r="H64" s="1490"/>
      <c r="I64" s="1490"/>
      <c r="J64" s="1489"/>
      <c r="L64" s="1490"/>
      <c r="M64" s="1490"/>
    </row>
    <row r="65" spans="1:13" s="1491" customFormat="1">
      <c r="A65" s="1489"/>
      <c r="B65" s="1489"/>
      <c r="D65" s="1490"/>
      <c r="E65" s="1490"/>
      <c r="F65" s="1489"/>
      <c r="H65" s="1490"/>
      <c r="I65" s="1490"/>
      <c r="J65" s="1489"/>
      <c r="L65" s="1490"/>
      <c r="M65" s="1490"/>
    </row>
    <row r="66" spans="1:13" s="1491" customFormat="1">
      <c r="A66" s="1489"/>
      <c r="B66" s="1489"/>
      <c r="D66" s="1490"/>
      <c r="E66" s="1490"/>
      <c r="F66" s="1489"/>
      <c r="H66" s="1490"/>
      <c r="I66" s="1490"/>
      <c r="J66" s="1489"/>
      <c r="L66" s="1490"/>
      <c r="M66" s="1490"/>
    </row>
    <row r="67" spans="1:13" s="1491" customFormat="1">
      <c r="A67" s="1489"/>
      <c r="B67" s="1489"/>
      <c r="D67" s="1490"/>
      <c r="E67" s="1490"/>
      <c r="F67" s="1489"/>
      <c r="H67" s="1490"/>
      <c r="I67" s="1490"/>
      <c r="J67" s="1489"/>
      <c r="L67" s="1490"/>
      <c r="M67" s="1490"/>
    </row>
    <row r="68" spans="1:13" s="1491" customFormat="1">
      <c r="A68" s="1489"/>
      <c r="B68" s="1489"/>
      <c r="D68" s="1490"/>
      <c r="E68" s="1490"/>
      <c r="F68" s="1489"/>
      <c r="H68" s="1490"/>
      <c r="I68" s="1490"/>
      <c r="J68" s="1489"/>
      <c r="L68" s="1490"/>
      <c r="M68" s="1490"/>
    </row>
    <row r="69" spans="1:13" s="1491" customFormat="1">
      <c r="A69" s="1489"/>
      <c r="B69" s="1489"/>
      <c r="D69" s="1490"/>
      <c r="E69" s="1490"/>
      <c r="F69" s="1489"/>
      <c r="H69" s="1490"/>
      <c r="I69" s="1490"/>
      <c r="J69" s="1489"/>
      <c r="L69" s="1490"/>
      <c r="M69" s="1490"/>
    </row>
    <row r="70" spans="1:13" s="1491" customFormat="1">
      <c r="A70" s="1489"/>
      <c r="B70" s="1489"/>
      <c r="D70" s="1490"/>
      <c r="E70" s="1490"/>
      <c r="F70" s="1489"/>
      <c r="H70" s="1490"/>
      <c r="I70" s="1490"/>
      <c r="J70" s="1489"/>
      <c r="L70" s="1490"/>
      <c r="M70" s="1490"/>
    </row>
    <row r="71" spans="1:13" s="1491" customFormat="1">
      <c r="A71" s="1489"/>
      <c r="B71" s="1489"/>
      <c r="D71" s="1490"/>
      <c r="E71" s="1490"/>
      <c r="F71" s="1489"/>
      <c r="H71" s="1490"/>
      <c r="I71" s="1490"/>
      <c r="J71" s="1489"/>
      <c r="L71" s="1490"/>
      <c r="M71" s="1490"/>
    </row>
    <row r="72" spans="1:13" s="1491" customFormat="1">
      <c r="A72" s="1489"/>
      <c r="B72" s="1489"/>
      <c r="D72" s="1490"/>
      <c r="E72" s="1490"/>
      <c r="F72" s="1489"/>
      <c r="H72" s="1490"/>
      <c r="I72" s="1490"/>
      <c r="J72" s="1489"/>
      <c r="L72" s="1490"/>
      <c r="M72" s="1490"/>
    </row>
    <row r="73" spans="1:13" s="1491" customFormat="1">
      <c r="A73" s="1489"/>
      <c r="B73" s="1489"/>
      <c r="D73" s="1490"/>
      <c r="E73" s="1490"/>
      <c r="F73" s="1489"/>
      <c r="H73" s="1490"/>
      <c r="I73" s="1490"/>
      <c r="J73" s="1489"/>
      <c r="L73" s="1490"/>
      <c r="M73" s="1490"/>
    </row>
    <row r="74" spans="1:13" s="1491" customFormat="1">
      <c r="A74" s="1489"/>
      <c r="B74" s="1489"/>
      <c r="D74" s="1490"/>
      <c r="E74" s="1490"/>
      <c r="F74" s="1489"/>
      <c r="H74" s="1490"/>
      <c r="I74" s="1490"/>
      <c r="J74" s="1489"/>
      <c r="L74" s="1490"/>
      <c r="M74" s="1490"/>
    </row>
  </sheetData>
  <mergeCells count="14">
    <mergeCell ref="J1:M1"/>
    <mergeCell ref="J2:J3"/>
    <mergeCell ref="K2:L2"/>
    <mergeCell ref="M2:M3"/>
    <mergeCell ref="N1:N3"/>
    <mergeCell ref="A1:A3"/>
    <mergeCell ref="B1:E1"/>
    <mergeCell ref="F1:I1"/>
    <mergeCell ref="B2:B3"/>
    <mergeCell ref="C2:D2"/>
    <mergeCell ref="E2:E3"/>
    <mergeCell ref="F2:F3"/>
    <mergeCell ref="G2:H2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50" orientation="portrait" r:id="rId1"/>
  <headerFooter alignWithMargins="0">
    <oddHeader>&amp;C&amp;"Times New Roman CE,Félkövér"
&amp;"Arial,Félkövér"&amp;14AZ ÖNKORMÁNYZAT  ÁLTAL NYÚJTOTT KÖZVETETT TÁMOGATÁSOK 2019.&amp;R&amp;"Arial,Félkövér"&amp;12 6. melléklet a ./2020.   (VI...) önkormányzati rendelethez</oddHeader>
    <oddFooter xml:space="preserve">&amp;L&amp;"Arial,Normál"&amp;F&amp;C&amp;"Arial,Normál"&amp;P/&amp;N&amp;R&amp;"Arial,Normál" 6. melléklet a ./2020. (VI...) önkormányzati rendelethez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7"/>
  <sheetViews>
    <sheetView showGridLines="0" zoomScale="70" zoomScaleNormal="70" workbookViewId="0">
      <pane xSplit="2" ySplit="4" topLeftCell="C5" activePane="bottomRight" state="frozen"/>
      <selection activeCell="F21" sqref="F21"/>
      <selection pane="topRight" activeCell="F21" sqref="F21"/>
      <selection pane="bottomLeft" activeCell="F21" sqref="F21"/>
      <selection pane="bottomRight" activeCell="C2" sqref="C2:D2"/>
    </sheetView>
  </sheetViews>
  <sheetFormatPr defaultColWidth="10.28515625" defaultRowHeight="15"/>
  <cols>
    <col min="1" max="1" width="6.7109375" style="204" customWidth="1"/>
    <col min="2" max="2" width="54.28515625" style="205" customWidth="1"/>
    <col min="3" max="5" width="14.140625" style="204" customWidth="1"/>
    <col min="6" max="6" width="12.5703125" style="204" customWidth="1"/>
    <col min="7" max="7" width="14.140625" style="204" customWidth="1"/>
    <col min="8" max="8" width="13.5703125" style="204" customWidth="1"/>
    <col min="9" max="9" width="14.140625" style="204" customWidth="1"/>
    <col min="10" max="10" width="9.5703125" style="204" bestFit="1" customWidth="1"/>
    <col min="11" max="12" width="14.140625" style="204" bestFit="1" customWidth="1"/>
    <col min="13" max="13" width="8.7109375" style="204" customWidth="1"/>
    <col min="14" max="16384" width="10.28515625" style="204"/>
  </cols>
  <sheetData>
    <row r="1" spans="1:13" ht="17.25" customHeight="1" thickBot="1">
      <c r="C1" s="206"/>
      <c r="D1" s="741"/>
      <c r="E1" s="206"/>
      <c r="F1" s="206"/>
      <c r="G1" s="206"/>
      <c r="H1" s="741"/>
      <c r="I1" s="206"/>
      <c r="J1" s="206"/>
      <c r="K1" s="206"/>
      <c r="L1" s="206"/>
      <c r="M1" s="741" t="s">
        <v>481</v>
      </c>
    </row>
    <row r="2" spans="1:13" s="207" customFormat="1" ht="33.75" customHeight="1" thickTop="1">
      <c r="A2" s="1815" t="s">
        <v>215</v>
      </c>
      <c r="B2" s="1878" t="s">
        <v>348</v>
      </c>
      <c r="C2" s="1944" t="s">
        <v>1034</v>
      </c>
      <c r="D2" s="1852"/>
      <c r="E2" s="1938" t="s">
        <v>1037</v>
      </c>
      <c r="F2" s="1851"/>
      <c r="G2" s="1851"/>
      <c r="H2" s="1852"/>
      <c r="I2" s="1851" t="s">
        <v>859</v>
      </c>
      <c r="J2" s="1851"/>
      <c r="K2" s="1851"/>
      <c r="L2" s="1852"/>
      <c r="M2" s="1848" t="s">
        <v>1255</v>
      </c>
    </row>
    <row r="3" spans="1:13" s="207" customFormat="1" ht="24.75" customHeight="1">
      <c r="A3" s="1935"/>
      <c r="B3" s="1936"/>
      <c r="C3" s="1932" t="s">
        <v>349</v>
      </c>
      <c r="D3" s="1932" t="s">
        <v>1</v>
      </c>
      <c r="E3" s="1939" t="s">
        <v>349</v>
      </c>
      <c r="F3" s="1941" t="s">
        <v>1</v>
      </c>
      <c r="G3" s="1942"/>
      <c r="H3" s="1943"/>
      <c r="I3" s="1932" t="s">
        <v>349</v>
      </c>
      <c r="J3" s="1934" t="s">
        <v>1</v>
      </c>
      <c r="K3" s="1934"/>
      <c r="L3" s="1828"/>
      <c r="M3" s="1849"/>
    </row>
    <row r="4" spans="1:13" s="207" customFormat="1" ht="63.75" thickBot="1">
      <c r="A4" s="1816"/>
      <c r="B4" s="1937"/>
      <c r="C4" s="1933"/>
      <c r="D4" s="1933"/>
      <c r="E4" s="1940"/>
      <c r="F4" s="1190" t="s">
        <v>350</v>
      </c>
      <c r="G4" s="1190" t="s">
        <v>351</v>
      </c>
      <c r="H4" s="1189" t="s">
        <v>352</v>
      </c>
      <c r="I4" s="1933"/>
      <c r="J4" s="1190" t="s">
        <v>350</v>
      </c>
      <c r="K4" s="1190" t="s">
        <v>353</v>
      </c>
      <c r="L4" s="1189" t="s">
        <v>352</v>
      </c>
      <c r="M4" s="1811"/>
    </row>
    <row r="5" spans="1:13" s="205" customFormat="1" ht="23.25" customHeight="1" thickTop="1">
      <c r="A5" s="208">
        <v>1</v>
      </c>
      <c r="B5" s="209" t="s">
        <v>354</v>
      </c>
      <c r="C5" s="429">
        <v>2640750</v>
      </c>
      <c r="D5" s="429">
        <v>2640750</v>
      </c>
      <c r="E5" s="429">
        <v>2640750</v>
      </c>
      <c r="F5" s="429">
        <v>0</v>
      </c>
      <c r="G5" s="429">
        <v>2640750</v>
      </c>
      <c r="H5" s="429">
        <v>2640750</v>
      </c>
      <c r="I5" s="742">
        <v>2690557</v>
      </c>
      <c r="J5" s="742">
        <v>0</v>
      </c>
      <c r="K5" s="742">
        <v>2690557</v>
      </c>
      <c r="L5" s="429">
        <v>2690557</v>
      </c>
      <c r="M5" s="1492">
        <v>101.88609296601345</v>
      </c>
    </row>
    <row r="6" spans="1:13" s="205" customFormat="1" ht="23.25" customHeight="1">
      <c r="A6" s="208">
        <v>2</v>
      </c>
      <c r="B6" s="209" t="s">
        <v>131</v>
      </c>
      <c r="C6" s="429">
        <v>11270817</v>
      </c>
      <c r="D6" s="429">
        <v>11270817</v>
      </c>
      <c r="E6" s="742">
        <v>11270817</v>
      </c>
      <c r="F6" s="742">
        <v>0</v>
      </c>
      <c r="G6" s="742">
        <v>11270817</v>
      </c>
      <c r="H6" s="429">
        <v>11270817</v>
      </c>
      <c r="I6" s="742">
        <v>11385436</v>
      </c>
      <c r="J6" s="742">
        <v>0</v>
      </c>
      <c r="K6" s="742">
        <v>11385436</v>
      </c>
      <c r="L6" s="429">
        <v>11385436</v>
      </c>
      <c r="M6" s="1492">
        <v>101.01695378427313</v>
      </c>
    </row>
    <row r="7" spans="1:13" s="205" customFormat="1" ht="23.25" customHeight="1">
      <c r="A7" s="208">
        <v>3</v>
      </c>
      <c r="B7" s="209" t="s">
        <v>563</v>
      </c>
      <c r="C7" s="429">
        <v>15000000</v>
      </c>
      <c r="D7" s="429">
        <v>15000000</v>
      </c>
      <c r="E7" s="742">
        <v>20055000</v>
      </c>
      <c r="F7" s="742">
        <v>0</v>
      </c>
      <c r="G7" s="742">
        <v>20055000</v>
      </c>
      <c r="H7" s="429">
        <v>20055000</v>
      </c>
      <c r="I7" s="742">
        <v>20046451</v>
      </c>
      <c r="J7" s="742">
        <v>0</v>
      </c>
      <c r="K7" s="742">
        <v>20046451</v>
      </c>
      <c r="L7" s="429">
        <v>20046451</v>
      </c>
      <c r="M7" s="1492">
        <v>99.957372226377458</v>
      </c>
    </row>
    <row r="8" spans="1:13" s="205" customFormat="1" ht="23.25" customHeight="1">
      <c r="A8" s="208">
        <v>4</v>
      </c>
      <c r="B8" s="209" t="s">
        <v>355</v>
      </c>
      <c r="C8" s="429">
        <v>500000</v>
      </c>
      <c r="D8" s="429">
        <v>500000</v>
      </c>
      <c r="E8" s="429">
        <v>450000</v>
      </c>
      <c r="F8" s="429">
        <v>0</v>
      </c>
      <c r="G8" s="429">
        <v>450000</v>
      </c>
      <c r="H8" s="429">
        <v>450000</v>
      </c>
      <c r="I8" s="742">
        <v>255288</v>
      </c>
      <c r="J8" s="742">
        <v>0</v>
      </c>
      <c r="K8" s="742">
        <v>255288</v>
      </c>
      <c r="L8" s="429">
        <v>255288</v>
      </c>
      <c r="M8" s="1492">
        <v>56.730666666666664</v>
      </c>
    </row>
    <row r="9" spans="1:13" s="205" customFormat="1" ht="23.25" customHeight="1">
      <c r="A9" s="208">
        <v>5</v>
      </c>
      <c r="B9" s="209" t="s">
        <v>356</v>
      </c>
      <c r="C9" s="429">
        <v>1000000</v>
      </c>
      <c r="D9" s="429">
        <v>1000000</v>
      </c>
      <c r="E9" s="429">
        <v>662000</v>
      </c>
      <c r="F9" s="429">
        <v>0</v>
      </c>
      <c r="G9" s="429">
        <v>662000</v>
      </c>
      <c r="H9" s="429">
        <v>662000</v>
      </c>
      <c r="I9" s="742">
        <v>658783</v>
      </c>
      <c r="J9" s="742">
        <v>0</v>
      </c>
      <c r="K9" s="742">
        <v>658783</v>
      </c>
      <c r="L9" s="429">
        <v>658783</v>
      </c>
      <c r="M9" s="1492">
        <v>99.514048338368582</v>
      </c>
    </row>
    <row r="10" spans="1:13" s="205" customFormat="1" ht="23.25" customHeight="1">
      <c r="A10" s="208">
        <v>6</v>
      </c>
      <c r="B10" s="209" t="s">
        <v>357</v>
      </c>
      <c r="C10" s="429">
        <v>250000</v>
      </c>
      <c r="D10" s="429">
        <v>250000</v>
      </c>
      <c r="E10" s="429">
        <v>0</v>
      </c>
      <c r="F10" s="429">
        <v>0</v>
      </c>
      <c r="G10" s="429">
        <v>0</v>
      </c>
      <c r="H10" s="429">
        <v>0</v>
      </c>
      <c r="I10" s="742">
        <v>0</v>
      </c>
      <c r="J10" s="742">
        <v>0</v>
      </c>
      <c r="K10" s="742">
        <v>0</v>
      </c>
      <c r="L10" s="429">
        <v>0</v>
      </c>
      <c r="M10" s="1492">
        <v>0</v>
      </c>
    </row>
    <row r="11" spans="1:13" s="205" customFormat="1" ht="23.25" customHeight="1">
      <c r="A11" s="208">
        <v>7</v>
      </c>
      <c r="B11" s="209" t="s">
        <v>140</v>
      </c>
      <c r="C11" s="429">
        <v>7500000</v>
      </c>
      <c r="D11" s="429">
        <v>7500000</v>
      </c>
      <c r="E11" s="742">
        <v>7500000</v>
      </c>
      <c r="F11" s="742">
        <v>0</v>
      </c>
      <c r="G11" s="742">
        <v>7500000</v>
      </c>
      <c r="H11" s="429">
        <v>7500000</v>
      </c>
      <c r="I11" s="742">
        <v>7177275</v>
      </c>
      <c r="J11" s="742">
        <v>0</v>
      </c>
      <c r="K11" s="742">
        <v>7177275</v>
      </c>
      <c r="L11" s="429">
        <v>7177275</v>
      </c>
      <c r="M11" s="1492">
        <v>95.697000000000003</v>
      </c>
    </row>
    <row r="12" spans="1:13" s="205" customFormat="1" ht="23.25" customHeight="1">
      <c r="A12" s="208">
        <v>8</v>
      </c>
      <c r="B12" s="209" t="s">
        <v>358</v>
      </c>
      <c r="C12" s="429">
        <v>0</v>
      </c>
      <c r="D12" s="429">
        <v>0</v>
      </c>
      <c r="E12" s="742">
        <v>4327848</v>
      </c>
      <c r="F12" s="742">
        <v>0</v>
      </c>
      <c r="G12" s="742">
        <v>4327848</v>
      </c>
      <c r="H12" s="429">
        <v>4327848</v>
      </c>
      <c r="I12" s="742">
        <v>4327797</v>
      </c>
      <c r="J12" s="742">
        <v>0</v>
      </c>
      <c r="K12" s="742">
        <v>4327797</v>
      </c>
      <c r="L12" s="429">
        <v>4327797</v>
      </c>
      <c r="M12" s="1492">
        <v>99.998821585231283</v>
      </c>
    </row>
    <row r="13" spans="1:13" s="205" customFormat="1" ht="23.25" customHeight="1">
      <c r="A13" s="208">
        <v>9</v>
      </c>
      <c r="B13" s="209" t="s">
        <v>359</v>
      </c>
      <c r="C13" s="429">
        <v>700000</v>
      </c>
      <c r="D13" s="429">
        <v>350000</v>
      </c>
      <c r="E13" s="429">
        <v>350000</v>
      </c>
      <c r="F13" s="429">
        <v>0</v>
      </c>
      <c r="G13" s="429">
        <v>350000</v>
      </c>
      <c r="H13" s="429">
        <v>350000</v>
      </c>
      <c r="I13" s="742">
        <v>349310</v>
      </c>
      <c r="J13" s="742">
        <v>0</v>
      </c>
      <c r="K13" s="742">
        <v>349310</v>
      </c>
      <c r="L13" s="429">
        <v>349310</v>
      </c>
      <c r="M13" s="1492">
        <v>99.802857142857135</v>
      </c>
    </row>
    <row r="14" spans="1:13" s="205" customFormat="1" ht="23.25" customHeight="1">
      <c r="A14" s="208">
        <v>10</v>
      </c>
      <c r="B14" s="209" t="s">
        <v>360</v>
      </c>
      <c r="C14" s="429">
        <v>300000</v>
      </c>
      <c r="D14" s="429">
        <v>300000</v>
      </c>
      <c r="E14" s="429">
        <v>0</v>
      </c>
      <c r="F14" s="429">
        <v>0</v>
      </c>
      <c r="G14" s="429">
        <v>0</v>
      </c>
      <c r="H14" s="429">
        <v>0</v>
      </c>
      <c r="I14" s="742">
        <v>0</v>
      </c>
      <c r="J14" s="742">
        <v>0</v>
      </c>
      <c r="K14" s="742">
        <v>0</v>
      </c>
      <c r="L14" s="429">
        <v>0</v>
      </c>
      <c r="M14" s="1492">
        <v>0</v>
      </c>
    </row>
    <row r="15" spans="1:13" s="205" customFormat="1" ht="23.25" customHeight="1">
      <c r="A15" s="208">
        <v>11</v>
      </c>
      <c r="B15" s="209" t="s">
        <v>139</v>
      </c>
      <c r="C15" s="429">
        <v>300000</v>
      </c>
      <c r="D15" s="429">
        <v>300000</v>
      </c>
      <c r="E15" s="742">
        <v>300000</v>
      </c>
      <c r="F15" s="742">
        <v>0</v>
      </c>
      <c r="G15" s="742">
        <v>300000</v>
      </c>
      <c r="H15" s="429">
        <v>300000</v>
      </c>
      <c r="I15" s="742">
        <v>240000</v>
      </c>
      <c r="J15" s="742">
        <v>0</v>
      </c>
      <c r="K15" s="742">
        <v>240000</v>
      </c>
      <c r="L15" s="429">
        <v>240000</v>
      </c>
      <c r="M15" s="1492">
        <v>80</v>
      </c>
    </row>
    <row r="16" spans="1:13" s="205" customFormat="1" ht="23.25" customHeight="1">
      <c r="A16" s="208">
        <v>12</v>
      </c>
      <c r="B16" s="209" t="s">
        <v>568</v>
      </c>
      <c r="C16" s="429">
        <v>1600000</v>
      </c>
      <c r="D16" s="429">
        <v>1600000</v>
      </c>
      <c r="E16" s="742">
        <v>4000000</v>
      </c>
      <c r="F16" s="742">
        <v>0</v>
      </c>
      <c r="G16" s="742">
        <v>4000000</v>
      </c>
      <c r="H16" s="429">
        <v>4000000</v>
      </c>
      <c r="I16" s="742">
        <v>3960000</v>
      </c>
      <c r="J16" s="742">
        <v>0</v>
      </c>
      <c r="K16" s="742">
        <v>3960000</v>
      </c>
      <c r="L16" s="429">
        <v>3960000</v>
      </c>
      <c r="M16" s="1492">
        <v>99</v>
      </c>
    </row>
    <row r="17" spans="1:13" s="205" customFormat="1" ht="30">
      <c r="A17" s="208">
        <v>13</v>
      </c>
      <c r="B17" s="209" t="s">
        <v>361</v>
      </c>
      <c r="C17" s="429">
        <v>3500000</v>
      </c>
      <c r="D17" s="429">
        <v>3500000</v>
      </c>
      <c r="E17" s="742">
        <v>3500000</v>
      </c>
      <c r="F17" s="742">
        <v>0</v>
      </c>
      <c r="G17" s="742">
        <v>3500000</v>
      </c>
      <c r="H17" s="429">
        <v>3500000</v>
      </c>
      <c r="I17" s="742">
        <v>3500000</v>
      </c>
      <c r="J17" s="742">
        <v>0</v>
      </c>
      <c r="K17" s="742">
        <v>3500000</v>
      </c>
      <c r="L17" s="429">
        <v>3500000</v>
      </c>
      <c r="M17" s="1492">
        <v>100</v>
      </c>
    </row>
    <row r="18" spans="1:13" s="205" customFormat="1" ht="30">
      <c r="A18" s="208">
        <v>14</v>
      </c>
      <c r="B18" s="209" t="s">
        <v>588</v>
      </c>
      <c r="C18" s="429">
        <v>33395000</v>
      </c>
      <c r="D18" s="429">
        <v>33395000</v>
      </c>
      <c r="E18" s="742">
        <v>33395000</v>
      </c>
      <c r="F18" s="742">
        <v>0</v>
      </c>
      <c r="G18" s="742">
        <v>33395000</v>
      </c>
      <c r="H18" s="429">
        <v>33395000</v>
      </c>
      <c r="I18" s="742">
        <v>31930100</v>
      </c>
      <c r="J18" s="742">
        <v>0</v>
      </c>
      <c r="K18" s="742">
        <v>31930100</v>
      </c>
      <c r="L18" s="429">
        <v>31930100</v>
      </c>
      <c r="M18" s="1492">
        <v>95.613415181913467</v>
      </c>
    </row>
    <row r="19" spans="1:13" s="205" customFormat="1" ht="23.25" customHeight="1">
      <c r="A19" s="208">
        <v>15</v>
      </c>
      <c r="B19" s="209" t="s">
        <v>362</v>
      </c>
      <c r="C19" s="429">
        <v>109653977</v>
      </c>
      <c r="D19" s="429">
        <v>109653977</v>
      </c>
      <c r="E19" s="742">
        <v>152528351</v>
      </c>
      <c r="F19" s="742">
        <v>0</v>
      </c>
      <c r="G19" s="742">
        <v>152528351</v>
      </c>
      <c r="H19" s="429">
        <v>152528351</v>
      </c>
      <c r="I19" s="742">
        <v>150841776</v>
      </c>
      <c r="J19" s="742">
        <v>0</v>
      </c>
      <c r="K19" s="742">
        <v>150841776</v>
      </c>
      <c r="L19" s="429">
        <v>150841776</v>
      </c>
      <c r="M19" s="1492">
        <v>98.894254747433806</v>
      </c>
    </row>
    <row r="20" spans="1:13" s="205" customFormat="1" ht="23.25" customHeight="1">
      <c r="A20" s="208">
        <v>16</v>
      </c>
      <c r="B20" s="209" t="s">
        <v>589</v>
      </c>
      <c r="C20" s="429">
        <v>188028704</v>
      </c>
      <c r="D20" s="429">
        <v>188028704</v>
      </c>
      <c r="E20" s="742">
        <v>188028704</v>
      </c>
      <c r="F20" s="742">
        <v>0</v>
      </c>
      <c r="G20" s="742">
        <v>188028704</v>
      </c>
      <c r="H20" s="429">
        <v>188028704</v>
      </c>
      <c r="I20" s="742">
        <v>188028704</v>
      </c>
      <c r="J20" s="742">
        <v>0</v>
      </c>
      <c r="K20" s="742">
        <v>188028704</v>
      </c>
      <c r="L20" s="429">
        <v>188028704</v>
      </c>
      <c r="M20" s="1492">
        <v>100</v>
      </c>
    </row>
    <row r="21" spans="1:13" s="205" customFormat="1" ht="23.25" customHeight="1">
      <c r="A21" s="208">
        <v>17</v>
      </c>
      <c r="B21" s="209" t="s">
        <v>590</v>
      </c>
      <c r="C21" s="429">
        <v>54768000</v>
      </c>
      <c r="D21" s="429">
        <v>54768000</v>
      </c>
      <c r="E21" s="742">
        <v>54768000</v>
      </c>
      <c r="F21" s="742">
        <v>0</v>
      </c>
      <c r="G21" s="742">
        <v>54768000</v>
      </c>
      <c r="H21" s="429">
        <v>54768000</v>
      </c>
      <c r="I21" s="742">
        <v>54768000</v>
      </c>
      <c r="J21" s="742">
        <v>0</v>
      </c>
      <c r="K21" s="742">
        <v>54768000</v>
      </c>
      <c r="L21" s="429">
        <v>54768000</v>
      </c>
      <c r="M21" s="1492">
        <v>100</v>
      </c>
    </row>
    <row r="22" spans="1:13" s="205" customFormat="1" ht="23.25" customHeight="1">
      <c r="A22" s="208">
        <v>18</v>
      </c>
      <c r="B22" s="209" t="s">
        <v>1040</v>
      </c>
      <c r="C22" s="429">
        <v>166802512</v>
      </c>
      <c r="D22" s="429">
        <v>166802512</v>
      </c>
      <c r="E22" s="742">
        <v>177452512</v>
      </c>
      <c r="F22" s="742">
        <v>0</v>
      </c>
      <c r="G22" s="742">
        <v>177452512</v>
      </c>
      <c r="H22" s="429">
        <v>177452512</v>
      </c>
      <c r="I22" s="742">
        <v>177452512</v>
      </c>
      <c r="J22" s="742">
        <v>0</v>
      </c>
      <c r="K22" s="742">
        <v>177452512</v>
      </c>
      <c r="L22" s="429">
        <v>177452512</v>
      </c>
      <c r="M22" s="1492">
        <v>100</v>
      </c>
    </row>
    <row r="23" spans="1:13" s="205" customFormat="1" ht="23.25" customHeight="1">
      <c r="A23" s="208">
        <v>19</v>
      </c>
      <c r="B23" s="209" t="s">
        <v>594</v>
      </c>
      <c r="C23" s="429">
        <v>116187307</v>
      </c>
      <c r="D23" s="429">
        <v>116187307</v>
      </c>
      <c r="E23" s="742">
        <v>125138931</v>
      </c>
      <c r="F23" s="742">
        <v>0</v>
      </c>
      <c r="G23" s="742">
        <v>125138931</v>
      </c>
      <c r="H23" s="429">
        <v>125138931</v>
      </c>
      <c r="I23" s="742">
        <v>124897117</v>
      </c>
      <c r="J23" s="742">
        <v>0</v>
      </c>
      <c r="K23" s="742">
        <v>124897117</v>
      </c>
      <c r="L23" s="429">
        <v>124897117</v>
      </c>
      <c r="M23" s="1492">
        <v>99.806763572241167</v>
      </c>
    </row>
    <row r="24" spans="1:13" s="205" customFormat="1" ht="23.25" customHeight="1">
      <c r="A24" s="208">
        <v>20</v>
      </c>
      <c r="B24" s="209" t="s">
        <v>595</v>
      </c>
      <c r="C24" s="429">
        <v>13129000</v>
      </c>
      <c r="D24" s="429">
        <v>13129000</v>
      </c>
      <c r="E24" s="742">
        <v>23673320</v>
      </c>
      <c r="F24" s="742">
        <v>0</v>
      </c>
      <c r="G24" s="742">
        <v>23673320</v>
      </c>
      <c r="H24" s="429">
        <v>23673320</v>
      </c>
      <c r="I24" s="742">
        <v>23398320</v>
      </c>
      <c r="J24" s="742">
        <v>0</v>
      </c>
      <c r="K24" s="742">
        <v>23398320</v>
      </c>
      <c r="L24" s="429">
        <v>23398320</v>
      </c>
      <c r="M24" s="1492">
        <v>98.838354738583348</v>
      </c>
    </row>
    <row r="25" spans="1:13" s="205" customFormat="1" ht="30.75" thickBot="1">
      <c r="A25" s="208">
        <v>21</v>
      </c>
      <c r="B25" s="209" t="s">
        <v>363</v>
      </c>
      <c r="C25" s="429">
        <v>30327137</v>
      </c>
      <c r="D25" s="429">
        <v>30327137</v>
      </c>
      <c r="E25" s="429">
        <v>30327137</v>
      </c>
      <c r="F25" s="742">
        <v>0</v>
      </c>
      <c r="G25" s="742">
        <v>30327137</v>
      </c>
      <c r="H25" s="429">
        <v>30327137</v>
      </c>
      <c r="I25" s="742">
        <v>29957971</v>
      </c>
      <c r="J25" s="742">
        <v>0</v>
      </c>
      <c r="K25" s="742">
        <v>29957971</v>
      </c>
      <c r="L25" s="429">
        <v>29957971</v>
      </c>
      <c r="M25" s="1492">
        <v>98.782720571348364</v>
      </c>
    </row>
    <row r="26" spans="1:13" ht="36" customHeight="1" thickTop="1" thickBot="1">
      <c r="A26" s="210" t="s">
        <v>364</v>
      </c>
      <c r="B26" s="211"/>
      <c r="C26" s="212">
        <v>756853204</v>
      </c>
      <c r="D26" s="212">
        <v>756853204</v>
      </c>
      <c r="E26" s="212">
        <v>840368370</v>
      </c>
      <c r="F26" s="212">
        <v>0</v>
      </c>
      <c r="G26" s="743">
        <v>840368370</v>
      </c>
      <c r="H26" s="212">
        <v>840368370</v>
      </c>
      <c r="I26" s="212">
        <v>835865397</v>
      </c>
      <c r="J26" s="212">
        <v>0</v>
      </c>
      <c r="K26" s="743">
        <v>835865397</v>
      </c>
      <c r="L26" s="212">
        <v>835865397</v>
      </c>
      <c r="M26" s="1493">
        <v>99.46416676772354</v>
      </c>
    </row>
    <row r="27" spans="1:13" ht="15.75" thickTop="1"/>
  </sheetData>
  <mergeCells count="12">
    <mergeCell ref="I2:L2"/>
    <mergeCell ref="I3:I4"/>
    <mergeCell ref="J3:L3"/>
    <mergeCell ref="M2:M4"/>
    <mergeCell ref="A2:A4"/>
    <mergeCell ref="B2:B4"/>
    <mergeCell ref="C3:C4"/>
    <mergeCell ref="E2:H2"/>
    <mergeCell ref="E3:E4"/>
    <mergeCell ref="F3:H3"/>
    <mergeCell ref="D3:D4"/>
    <mergeCell ref="C2:D2"/>
  </mergeCells>
  <printOptions horizontalCentered="1"/>
  <pageMargins left="0.47244094488188981" right="0.43307086614173229" top="1.0236220472440944" bottom="0.47244094488188981" header="0.43307086614173229" footer="0.31496062992125984"/>
  <pageSetup paperSize="9" scale="60" orientation="landscape" r:id="rId1"/>
  <headerFooter alignWithMargins="0">
    <oddHeader>&amp;C&amp;"Arial,Félkövér"&amp;16
AZ ÖNKORMÁNYZAT ÁLTAL ÖNKÉNT VÁLLALT   
MŰKÖDÉSI JELLEGŰ FELADATOK 2019. &amp;R&amp;"Arial,Félkövér"&amp;12  7. melléklet a ./2020. (VI...) önkormányzati rendelethez</oddHeader>
    <oddFooter>&amp;L&amp;F&amp;C&amp;"Arial,Normál"&amp;P/&amp;N&amp;R&amp;"Arial,Normál"  7. melléklet a ./2020. (VI...)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31"/>
  <sheetViews>
    <sheetView showGridLines="0" zoomScale="70" zoomScaleNormal="70" workbookViewId="0">
      <pane xSplit="2" topLeftCell="C1" activePane="topRight" state="frozen"/>
      <selection activeCell="Y2" sqref="Y2:AA2"/>
      <selection pane="topRight" activeCell="N14" sqref="N14"/>
    </sheetView>
  </sheetViews>
  <sheetFormatPr defaultColWidth="10.28515625" defaultRowHeight="15"/>
  <cols>
    <col min="1" max="1" width="7.7109375" style="405" customWidth="1"/>
    <col min="2" max="2" width="51.5703125" style="405" customWidth="1"/>
    <col min="3" max="4" width="16.7109375" style="405" hidden="1" customWidth="1"/>
    <col min="5" max="5" width="14.42578125" style="405" hidden="1" customWidth="1"/>
    <col min="6" max="6" width="16" style="405" customWidth="1"/>
    <col min="7" max="7" width="17.5703125" style="405" customWidth="1"/>
    <col min="8" max="9" width="16.7109375" style="405" customWidth="1"/>
    <col min="10" max="10" width="14.42578125" style="405" customWidth="1"/>
    <col min="11" max="13" width="16" style="405" bestFit="1" customWidth="1"/>
    <col min="14" max="14" width="14.28515625" style="405" customWidth="1"/>
    <col min="15" max="15" width="13" style="405" customWidth="1"/>
    <col min="16" max="17" width="16" style="405" bestFit="1" customWidth="1"/>
    <col min="18" max="18" width="12.42578125" style="405" bestFit="1" customWidth="1"/>
    <col min="19" max="19" width="13.5703125" style="407" customWidth="1"/>
    <col min="20" max="256" width="10.28515625" style="405"/>
    <col min="257" max="257" width="7.7109375" style="405" customWidth="1"/>
    <col min="258" max="258" width="51.5703125" style="405" customWidth="1"/>
    <col min="259" max="259" width="12.85546875" style="405" customWidth="1"/>
    <col min="260" max="261" width="14.42578125" style="405" customWidth="1"/>
    <col min="262" max="262" width="11.5703125" style="405" customWidth="1"/>
    <col min="263" max="265" width="14.42578125" style="405" customWidth="1"/>
    <col min="266" max="266" width="11.5703125" style="405" customWidth="1"/>
    <col min="267" max="269" width="14.42578125" style="405" customWidth="1"/>
    <col min="270" max="271" width="11.5703125" style="405" customWidth="1"/>
    <col min="272" max="274" width="14.42578125" style="405" customWidth="1"/>
    <col min="275" max="275" width="11.85546875" style="405" customWidth="1"/>
    <col min="276" max="512" width="10.28515625" style="405"/>
    <col min="513" max="513" width="7.7109375" style="405" customWidth="1"/>
    <col min="514" max="514" width="51.5703125" style="405" customWidth="1"/>
    <col min="515" max="515" width="12.85546875" style="405" customWidth="1"/>
    <col min="516" max="517" width="14.42578125" style="405" customWidth="1"/>
    <col min="518" max="518" width="11.5703125" style="405" customWidth="1"/>
    <col min="519" max="521" width="14.42578125" style="405" customWidth="1"/>
    <col min="522" max="522" width="11.5703125" style="405" customWidth="1"/>
    <col min="523" max="525" width="14.42578125" style="405" customWidth="1"/>
    <col min="526" max="527" width="11.5703125" style="405" customWidth="1"/>
    <col min="528" max="530" width="14.42578125" style="405" customWidth="1"/>
    <col min="531" max="531" width="11.85546875" style="405" customWidth="1"/>
    <col min="532" max="768" width="10.28515625" style="405"/>
    <col min="769" max="769" width="7.7109375" style="405" customWidth="1"/>
    <col min="770" max="770" width="51.5703125" style="405" customWidth="1"/>
    <col min="771" max="771" width="12.85546875" style="405" customWidth="1"/>
    <col min="772" max="773" width="14.42578125" style="405" customWidth="1"/>
    <col min="774" max="774" width="11.5703125" style="405" customWidth="1"/>
    <col min="775" max="777" width="14.42578125" style="405" customWidth="1"/>
    <col min="778" max="778" width="11.5703125" style="405" customWidth="1"/>
    <col min="779" max="781" width="14.42578125" style="405" customWidth="1"/>
    <col min="782" max="783" width="11.5703125" style="405" customWidth="1"/>
    <col min="784" max="786" width="14.42578125" style="405" customWidth="1"/>
    <col min="787" max="787" width="11.85546875" style="405" customWidth="1"/>
    <col min="788" max="1024" width="10.28515625" style="405"/>
    <col min="1025" max="1025" width="7.7109375" style="405" customWidth="1"/>
    <col min="1026" max="1026" width="51.5703125" style="405" customWidth="1"/>
    <col min="1027" max="1027" width="12.85546875" style="405" customWidth="1"/>
    <col min="1028" max="1029" width="14.42578125" style="405" customWidth="1"/>
    <col min="1030" max="1030" width="11.5703125" style="405" customWidth="1"/>
    <col min="1031" max="1033" width="14.42578125" style="405" customWidth="1"/>
    <col min="1034" max="1034" width="11.5703125" style="405" customWidth="1"/>
    <col min="1035" max="1037" width="14.42578125" style="405" customWidth="1"/>
    <col min="1038" max="1039" width="11.5703125" style="405" customWidth="1"/>
    <col min="1040" max="1042" width="14.42578125" style="405" customWidth="1"/>
    <col min="1043" max="1043" width="11.85546875" style="405" customWidth="1"/>
    <col min="1044" max="1280" width="10.28515625" style="405"/>
    <col min="1281" max="1281" width="7.7109375" style="405" customWidth="1"/>
    <col min="1282" max="1282" width="51.5703125" style="405" customWidth="1"/>
    <col min="1283" max="1283" width="12.85546875" style="405" customWidth="1"/>
    <col min="1284" max="1285" width="14.42578125" style="405" customWidth="1"/>
    <col min="1286" max="1286" width="11.5703125" style="405" customWidth="1"/>
    <col min="1287" max="1289" width="14.42578125" style="405" customWidth="1"/>
    <col min="1290" max="1290" width="11.5703125" style="405" customWidth="1"/>
    <col min="1291" max="1293" width="14.42578125" style="405" customWidth="1"/>
    <col min="1294" max="1295" width="11.5703125" style="405" customWidth="1"/>
    <col min="1296" max="1298" width="14.42578125" style="405" customWidth="1"/>
    <col min="1299" max="1299" width="11.85546875" style="405" customWidth="1"/>
    <col min="1300" max="1536" width="10.28515625" style="405"/>
    <col min="1537" max="1537" width="7.7109375" style="405" customWidth="1"/>
    <col min="1538" max="1538" width="51.5703125" style="405" customWidth="1"/>
    <col min="1539" max="1539" width="12.85546875" style="405" customWidth="1"/>
    <col min="1540" max="1541" width="14.42578125" style="405" customWidth="1"/>
    <col min="1542" max="1542" width="11.5703125" style="405" customWidth="1"/>
    <col min="1543" max="1545" width="14.42578125" style="405" customWidth="1"/>
    <col min="1546" max="1546" width="11.5703125" style="405" customWidth="1"/>
    <col min="1547" max="1549" width="14.42578125" style="405" customWidth="1"/>
    <col min="1550" max="1551" width="11.5703125" style="405" customWidth="1"/>
    <col min="1552" max="1554" width="14.42578125" style="405" customWidth="1"/>
    <col min="1555" max="1555" width="11.85546875" style="405" customWidth="1"/>
    <col min="1556" max="1792" width="10.28515625" style="405"/>
    <col min="1793" max="1793" width="7.7109375" style="405" customWidth="1"/>
    <col min="1794" max="1794" width="51.5703125" style="405" customWidth="1"/>
    <col min="1795" max="1795" width="12.85546875" style="405" customWidth="1"/>
    <col min="1796" max="1797" width="14.42578125" style="405" customWidth="1"/>
    <col min="1798" max="1798" width="11.5703125" style="405" customWidth="1"/>
    <col min="1799" max="1801" width="14.42578125" style="405" customWidth="1"/>
    <col min="1802" max="1802" width="11.5703125" style="405" customWidth="1"/>
    <col min="1803" max="1805" width="14.42578125" style="405" customWidth="1"/>
    <col min="1806" max="1807" width="11.5703125" style="405" customWidth="1"/>
    <col min="1808" max="1810" width="14.42578125" style="405" customWidth="1"/>
    <col min="1811" max="1811" width="11.85546875" style="405" customWidth="1"/>
    <col min="1812" max="2048" width="10.28515625" style="405"/>
    <col min="2049" max="2049" width="7.7109375" style="405" customWidth="1"/>
    <col min="2050" max="2050" width="51.5703125" style="405" customWidth="1"/>
    <col min="2051" max="2051" width="12.85546875" style="405" customWidth="1"/>
    <col min="2052" max="2053" width="14.42578125" style="405" customWidth="1"/>
    <col min="2054" max="2054" width="11.5703125" style="405" customWidth="1"/>
    <col min="2055" max="2057" width="14.42578125" style="405" customWidth="1"/>
    <col min="2058" max="2058" width="11.5703125" style="405" customWidth="1"/>
    <col min="2059" max="2061" width="14.42578125" style="405" customWidth="1"/>
    <col min="2062" max="2063" width="11.5703125" style="405" customWidth="1"/>
    <col min="2064" max="2066" width="14.42578125" style="405" customWidth="1"/>
    <col min="2067" max="2067" width="11.85546875" style="405" customWidth="1"/>
    <col min="2068" max="2304" width="10.28515625" style="405"/>
    <col min="2305" max="2305" width="7.7109375" style="405" customWidth="1"/>
    <col min="2306" max="2306" width="51.5703125" style="405" customWidth="1"/>
    <col min="2307" max="2307" width="12.85546875" style="405" customWidth="1"/>
    <col min="2308" max="2309" width="14.42578125" style="405" customWidth="1"/>
    <col min="2310" max="2310" width="11.5703125" style="405" customWidth="1"/>
    <col min="2311" max="2313" width="14.42578125" style="405" customWidth="1"/>
    <col min="2314" max="2314" width="11.5703125" style="405" customWidth="1"/>
    <col min="2315" max="2317" width="14.42578125" style="405" customWidth="1"/>
    <col min="2318" max="2319" width="11.5703125" style="405" customWidth="1"/>
    <col min="2320" max="2322" width="14.42578125" style="405" customWidth="1"/>
    <col min="2323" max="2323" width="11.85546875" style="405" customWidth="1"/>
    <col min="2324" max="2560" width="10.28515625" style="405"/>
    <col min="2561" max="2561" width="7.7109375" style="405" customWidth="1"/>
    <col min="2562" max="2562" width="51.5703125" style="405" customWidth="1"/>
    <col min="2563" max="2563" width="12.85546875" style="405" customWidth="1"/>
    <col min="2564" max="2565" width="14.42578125" style="405" customWidth="1"/>
    <col min="2566" max="2566" width="11.5703125" style="405" customWidth="1"/>
    <col min="2567" max="2569" width="14.42578125" style="405" customWidth="1"/>
    <col min="2570" max="2570" width="11.5703125" style="405" customWidth="1"/>
    <col min="2571" max="2573" width="14.42578125" style="405" customWidth="1"/>
    <col min="2574" max="2575" width="11.5703125" style="405" customWidth="1"/>
    <col min="2576" max="2578" width="14.42578125" style="405" customWidth="1"/>
    <col min="2579" max="2579" width="11.85546875" style="405" customWidth="1"/>
    <col min="2580" max="2816" width="10.28515625" style="405"/>
    <col min="2817" max="2817" width="7.7109375" style="405" customWidth="1"/>
    <col min="2818" max="2818" width="51.5703125" style="405" customWidth="1"/>
    <col min="2819" max="2819" width="12.85546875" style="405" customWidth="1"/>
    <col min="2820" max="2821" width="14.42578125" style="405" customWidth="1"/>
    <col min="2822" max="2822" width="11.5703125" style="405" customWidth="1"/>
    <col min="2823" max="2825" width="14.42578125" style="405" customWidth="1"/>
    <col min="2826" max="2826" width="11.5703125" style="405" customWidth="1"/>
    <col min="2827" max="2829" width="14.42578125" style="405" customWidth="1"/>
    <col min="2830" max="2831" width="11.5703125" style="405" customWidth="1"/>
    <col min="2832" max="2834" width="14.42578125" style="405" customWidth="1"/>
    <col min="2835" max="2835" width="11.85546875" style="405" customWidth="1"/>
    <col min="2836" max="3072" width="10.28515625" style="405"/>
    <col min="3073" max="3073" width="7.7109375" style="405" customWidth="1"/>
    <col min="3074" max="3074" width="51.5703125" style="405" customWidth="1"/>
    <col min="3075" max="3075" width="12.85546875" style="405" customWidth="1"/>
    <col min="3076" max="3077" width="14.42578125" style="405" customWidth="1"/>
    <col min="3078" max="3078" width="11.5703125" style="405" customWidth="1"/>
    <col min="3079" max="3081" width="14.42578125" style="405" customWidth="1"/>
    <col min="3082" max="3082" width="11.5703125" style="405" customWidth="1"/>
    <col min="3083" max="3085" width="14.42578125" style="405" customWidth="1"/>
    <col min="3086" max="3087" width="11.5703125" style="405" customWidth="1"/>
    <col min="3088" max="3090" width="14.42578125" style="405" customWidth="1"/>
    <col min="3091" max="3091" width="11.85546875" style="405" customWidth="1"/>
    <col min="3092" max="3328" width="10.28515625" style="405"/>
    <col min="3329" max="3329" width="7.7109375" style="405" customWidth="1"/>
    <col min="3330" max="3330" width="51.5703125" style="405" customWidth="1"/>
    <col min="3331" max="3331" width="12.85546875" style="405" customWidth="1"/>
    <col min="3332" max="3333" width="14.42578125" style="405" customWidth="1"/>
    <col min="3334" max="3334" width="11.5703125" style="405" customWidth="1"/>
    <col min="3335" max="3337" width="14.42578125" style="405" customWidth="1"/>
    <col min="3338" max="3338" width="11.5703125" style="405" customWidth="1"/>
    <col min="3339" max="3341" width="14.42578125" style="405" customWidth="1"/>
    <col min="3342" max="3343" width="11.5703125" style="405" customWidth="1"/>
    <col min="3344" max="3346" width="14.42578125" style="405" customWidth="1"/>
    <col min="3347" max="3347" width="11.85546875" style="405" customWidth="1"/>
    <col min="3348" max="3584" width="10.28515625" style="405"/>
    <col min="3585" max="3585" width="7.7109375" style="405" customWidth="1"/>
    <col min="3586" max="3586" width="51.5703125" style="405" customWidth="1"/>
    <col min="3587" max="3587" width="12.85546875" style="405" customWidth="1"/>
    <col min="3588" max="3589" width="14.42578125" style="405" customWidth="1"/>
    <col min="3590" max="3590" width="11.5703125" style="405" customWidth="1"/>
    <col min="3591" max="3593" width="14.42578125" style="405" customWidth="1"/>
    <col min="3594" max="3594" width="11.5703125" style="405" customWidth="1"/>
    <col min="3595" max="3597" width="14.42578125" style="405" customWidth="1"/>
    <col min="3598" max="3599" width="11.5703125" style="405" customWidth="1"/>
    <col min="3600" max="3602" width="14.42578125" style="405" customWidth="1"/>
    <col min="3603" max="3603" width="11.85546875" style="405" customWidth="1"/>
    <col min="3604" max="3840" width="10.28515625" style="405"/>
    <col min="3841" max="3841" width="7.7109375" style="405" customWidth="1"/>
    <col min="3842" max="3842" width="51.5703125" style="405" customWidth="1"/>
    <col min="3843" max="3843" width="12.85546875" style="405" customWidth="1"/>
    <col min="3844" max="3845" width="14.42578125" style="405" customWidth="1"/>
    <col min="3846" max="3846" width="11.5703125" style="405" customWidth="1"/>
    <col min="3847" max="3849" width="14.42578125" style="405" customWidth="1"/>
    <col min="3850" max="3850" width="11.5703125" style="405" customWidth="1"/>
    <col min="3851" max="3853" width="14.42578125" style="405" customWidth="1"/>
    <col min="3854" max="3855" width="11.5703125" style="405" customWidth="1"/>
    <col min="3856" max="3858" width="14.42578125" style="405" customWidth="1"/>
    <col min="3859" max="3859" width="11.85546875" style="405" customWidth="1"/>
    <col min="3860" max="4096" width="10.28515625" style="405"/>
    <col min="4097" max="4097" width="7.7109375" style="405" customWidth="1"/>
    <col min="4098" max="4098" width="51.5703125" style="405" customWidth="1"/>
    <col min="4099" max="4099" width="12.85546875" style="405" customWidth="1"/>
    <col min="4100" max="4101" width="14.42578125" style="405" customWidth="1"/>
    <col min="4102" max="4102" width="11.5703125" style="405" customWidth="1"/>
    <col min="4103" max="4105" width="14.42578125" style="405" customWidth="1"/>
    <col min="4106" max="4106" width="11.5703125" style="405" customWidth="1"/>
    <col min="4107" max="4109" width="14.42578125" style="405" customWidth="1"/>
    <col min="4110" max="4111" width="11.5703125" style="405" customWidth="1"/>
    <col min="4112" max="4114" width="14.42578125" style="405" customWidth="1"/>
    <col min="4115" max="4115" width="11.85546875" style="405" customWidth="1"/>
    <col min="4116" max="4352" width="10.28515625" style="405"/>
    <col min="4353" max="4353" width="7.7109375" style="405" customWidth="1"/>
    <col min="4354" max="4354" width="51.5703125" style="405" customWidth="1"/>
    <col min="4355" max="4355" width="12.85546875" style="405" customWidth="1"/>
    <col min="4356" max="4357" width="14.42578125" style="405" customWidth="1"/>
    <col min="4358" max="4358" width="11.5703125" style="405" customWidth="1"/>
    <col min="4359" max="4361" width="14.42578125" style="405" customWidth="1"/>
    <col min="4362" max="4362" width="11.5703125" style="405" customWidth="1"/>
    <col min="4363" max="4365" width="14.42578125" style="405" customWidth="1"/>
    <col min="4366" max="4367" width="11.5703125" style="405" customWidth="1"/>
    <col min="4368" max="4370" width="14.42578125" style="405" customWidth="1"/>
    <col min="4371" max="4371" width="11.85546875" style="405" customWidth="1"/>
    <col min="4372" max="4608" width="10.28515625" style="405"/>
    <col min="4609" max="4609" width="7.7109375" style="405" customWidth="1"/>
    <col min="4610" max="4610" width="51.5703125" style="405" customWidth="1"/>
    <col min="4611" max="4611" width="12.85546875" style="405" customWidth="1"/>
    <col min="4612" max="4613" width="14.42578125" style="405" customWidth="1"/>
    <col min="4614" max="4614" width="11.5703125" style="405" customWidth="1"/>
    <col min="4615" max="4617" width="14.42578125" style="405" customWidth="1"/>
    <col min="4618" max="4618" width="11.5703125" style="405" customWidth="1"/>
    <col min="4619" max="4621" width="14.42578125" style="405" customWidth="1"/>
    <col min="4622" max="4623" width="11.5703125" style="405" customWidth="1"/>
    <col min="4624" max="4626" width="14.42578125" style="405" customWidth="1"/>
    <col min="4627" max="4627" width="11.85546875" style="405" customWidth="1"/>
    <col min="4628" max="4864" width="10.28515625" style="405"/>
    <col min="4865" max="4865" width="7.7109375" style="405" customWidth="1"/>
    <col min="4866" max="4866" width="51.5703125" style="405" customWidth="1"/>
    <col min="4867" max="4867" width="12.85546875" style="405" customWidth="1"/>
    <col min="4868" max="4869" width="14.42578125" style="405" customWidth="1"/>
    <col min="4870" max="4870" width="11.5703125" style="405" customWidth="1"/>
    <col min="4871" max="4873" width="14.42578125" style="405" customWidth="1"/>
    <col min="4874" max="4874" width="11.5703125" style="405" customWidth="1"/>
    <col min="4875" max="4877" width="14.42578125" style="405" customWidth="1"/>
    <col min="4878" max="4879" width="11.5703125" style="405" customWidth="1"/>
    <col min="4880" max="4882" width="14.42578125" style="405" customWidth="1"/>
    <col min="4883" max="4883" width="11.85546875" style="405" customWidth="1"/>
    <col min="4884" max="5120" width="10.28515625" style="405"/>
    <col min="5121" max="5121" width="7.7109375" style="405" customWidth="1"/>
    <col min="5122" max="5122" width="51.5703125" style="405" customWidth="1"/>
    <col min="5123" max="5123" width="12.85546875" style="405" customWidth="1"/>
    <col min="5124" max="5125" width="14.42578125" style="405" customWidth="1"/>
    <col min="5126" max="5126" width="11.5703125" style="405" customWidth="1"/>
    <col min="5127" max="5129" width="14.42578125" style="405" customWidth="1"/>
    <col min="5130" max="5130" width="11.5703125" style="405" customWidth="1"/>
    <col min="5131" max="5133" width="14.42578125" style="405" customWidth="1"/>
    <col min="5134" max="5135" width="11.5703125" style="405" customWidth="1"/>
    <col min="5136" max="5138" width="14.42578125" style="405" customWidth="1"/>
    <col min="5139" max="5139" width="11.85546875" style="405" customWidth="1"/>
    <col min="5140" max="5376" width="10.28515625" style="405"/>
    <col min="5377" max="5377" width="7.7109375" style="405" customWidth="1"/>
    <col min="5378" max="5378" width="51.5703125" style="405" customWidth="1"/>
    <col min="5379" max="5379" width="12.85546875" style="405" customWidth="1"/>
    <col min="5380" max="5381" width="14.42578125" style="405" customWidth="1"/>
    <col min="5382" max="5382" width="11.5703125" style="405" customWidth="1"/>
    <col min="5383" max="5385" width="14.42578125" style="405" customWidth="1"/>
    <col min="5386" max="5386" width="11.5703125" style="405" customWidth="1"/>
    <col min="5387" max="5389" width="14.42578125" style="405" customWidth="1"/>
    <col min="5390" max="5391" width="11.5703125" style="405" customWidth="1"/>
    <col min="5392" max="5394" width="14.42578125" style="405" customWidth="1"/>
    <col min="5395" max="5395" width="11.85546875" style="405" customWidth="1"/>
    <col min="5396" max="5632" width="10.28515625" style="405"/>
    <col min="5633" max="5633" width="7.7109375" style="405" customWidth="1"/>
    <col min="5634" max="5634" width="51.5703125" style="405" customWidth="1"/>
    <col min="5635" max="5635" width="12.85546875" style="405" customWidth="1"/>
    <col min="5636" max="5637" width="14.42578125" style="405" customWidth="1"/>
    <col min="5638" max="5638" width="11.5703125" style="405" customWidth="1"/>
    <col min="5639" max="5641" width="14.42578125" style="405" customWidth="1"/>
    <col min="5642" max="5642" width="11.5703125" style="405" customWidth="1"/>
    <col min="5643" max="5645" width="14.42578125" style="405" customWidth="1"/>
    <col min="5646" max="5647" width="11.5703125" style="405" customWidth="1"/>
    <col min="5648" max="5650" width="14.42578125" style="405" customWidth="1"/>
    <col min="5651" max="5651" width="11.85546875" style="405" customWidth="1"/>
    <col min="5652" max="5888" width="10.28515625" style="405"/>
    <col min="5889" max="5889" width="7.7109375" style="405" customWidth="1"/>
    <col min="5890" max="5890" width="51.5703125" style="405" customWidth="1"/>
    <col min="5891" max="5891" width="12.85546875" style="405" customWidth="1"/>
    <col min="5892" max="5893" width="14.42578125" style="405" customWidth="1"/>
    <col min="5894" max="5894" width="11.5703125" style="405" customWidth="1"/>
    <col min="5895" max="5897" width="14.42578125" style="405" customWidth="1"/>
    <col min="5898" max="5898" width="11.5703125" style="405" customWidth="1"/>
    <col min="5899" max="5901" width="14.42578125" style="405" customWidth="1"/>
    <col min="5902" max="5903" width="11.5703125" style="405" customWidth="1"/>
    <col min="5904" max="5906" width="14.42578125" style="405" customWidth="1"/>
    <col min="5907" max="5907" width="11.85546875" style="405" customWidth="1"/>
    <col min="5908" max="6144" width="10.28515625" style="405"/>
    <col min="6145" max="6145" width="7.7109375" style="405" customWidth="1"/>
    <col min="6146" max="6146" width="51.5703125" style="405" customWidth="1"/>
    <col min="6147" max="6147" width="12.85546875" style="405" customWidth="1"/>
    <col min="6148" max="6149" width="14.42578125" style="405" customWidth="1"/>
    <col min="6150" max="6150" width="11.5703125" style="405" customWidth="1"/>
    <col min="6151" max="6153" width="14.42578125" style="405" customWidth="1"/>
    <col min="6154" max="6154" width="11.5703125" style="405" customWidth="1"/>
    <col min="6155" max="6157" width="14.42578125" style="405" customWidth="1"/>
    <col min="6158" max="6159" width="11.5703125" style="405" customWidth="1"/>
    <col min="6160" max="6162" width="14.42578125" style="405" customWidth="1"/>
    <col min="6163" max="6163" width="11.85546875" style="405" customWidth="1"/>
    <col min="6164" max="6400" width="10.28515625" style="405"/>
    <col min="6401" max="6401" width="7.7109375" style="405" customWidth="1"/>
    <col min="6402" max="6402" width="51.5703125" style="405" customWidth="1"/>
    <col min="6403" max="6403" width="12.85546875" style="405" customWidth="1"/>
    <col min="6404" max="6405" width="14.42578125" style="405" customWidth="1"/>
    <col min="6406" max="6406" width="11.5703125" style="405" customWidth="1"/>
    <col min="6407" max="6409" width="14.42578125" style="405" customWidth="1"/>
    <col min="6410" max="6410" width="11.5703125" style="405" customWidth="1"/>
    <col min="6411" max="6413" width="14.42578125" style="405" customWidth="1"/>
    <col min="6414" max="6415" width="11.5703125" style="405" customWidth="1"/>
    <col min="6416" max="6418" width="14.42578125" style="405" customWidth="1"/>
    <col min="6419" max="6419" width="11.85546875" style="405" customWidth="1"/>
    <col min="6420" max="6656" width="10.28515625" style="405"/>
    <col min="6657" max="6657" width="7.7109375" style="405" customWidth="1"/>
    <col min="6658" max="6658" width="51.5703125" style="405" customWidth="1"/>
    <col min="6659" max="6659" width="12.85546875" style="405" customWidth="1"/>
    <col min="6660" max="6661" width="14.42578125" style="405" customWidth="1"/>
    <col min="6662" max="6662" width="11.5703125" style="405" customWidth="1"/>
    <col min="6663" max="6665" width="14.42578125" style="405" customWidth="1"/>
    <col min="6666" max="6666" width="11.5703125" style="405" customWidth="1"/>
    <col min="6667" max="6669" width="14.42578125" style="405" customWidth="1"/>
    <col min="6670" max="6671" width="11.5703125" style="405" customWidth="1"/>
    <col min="6672" max="6674" width="14.42578125" style="405" customWidth="1"/>
    <col min="6675" max="6675" width="11.85546875" style="405" customWidth="1"/>
    <col min="6676" max="6912" width="10.28515625" style="405"/>
    <col min="6913" max="6913" width="7.7109375" style="405" customWidth="1"/>
    <col min="6914" max="6914" width="51.5703125" style="405" customWidth="1"/>
    <col min="6915" max="6915" width="12.85546875" style="405" customWidth="1"/>
    <col min="6916" max="6917" width="14.42578125" style="405" customWidth="1"/>
    <col min="6918" max="6918" width="11.5703125" style="405" customWidth="1"/>
    <col min="6919" max="6921" width="14.42578125" style="405" customWidth="1"/>
    <col min="6922" max="6922" width="11.5703125" style="405" customWidth="1"/>
    <col min="6923" max="6925" width="14.42578125" style="405" customWidth="1"/>
    <col min="6926" max="6927" width="11.5703125" style="405" customWidth="1"/>
    <col min="6928" max="6930" width="14.42578125" style="405" customWidth="1"/>
    <col min="6931" max="6931" width="11.85546875" style="405" customWidth="1"/>
    <col min="6932" max="7168" width="10.28515625" style="405"/>
    <col min="7169" max="7169" width="7.7109375" style="405" customWidth="1"/>
    <col min="7170" max="7170" width="51.5703125" style="405" customWidth="1"/>
    <col min="7171" max="7171" width="12.85546875" style="405" customWidth="1"/>
    <col min="7172" max="7173" width="14.42578125" style="405" customWidth="1"/>
    <col min="7174" max="7174" width="11.5703125" style="405" customWidth="1"/>
    <col min="7175" max="7177" width="14.42578125" style="405" customWidth="1"/>
    <col min="7178" max="7178" width="11.5703125" style="405" customWidth="1"/>
    <col min="7179" max="7181" width="14.42578125" style="405" customWidth="1"/>
    <col min="7182" max="7183" width="11.5703125" style="405" customWidth="1"/>
    <col min="7184" max="7186" width="14.42578125" style="405" customWidth="1"/>
    <col min="7187" max="7187" width="11.85546875" style="405" customWidth="1"/>
    <col min="7188" max="7424" width="10.28515625" style="405"/>
    <col min="7425" max="7425" width="7.7109375" style="405" customWidth="1"/>
    <col min="7426" max="7426" width="51.5703125" style="405" customWidth="1"/>
    <col min="7427" max="7427" width="12.85546875" style="405" customWidth="1"/>
    <col min="7428" max="7429" width="14.42578125" style="405" customWidth="1"/>
    <col min="7430" max="7430" width="11.5703125" style="405" customWidth="1"/>
    <col min="7431" max="7433" width="14.42578125" style="405" customWidth="1"/>
    <col min="7434" max="7434" width="11.5703125" style="405" customWidth="1"/>
    <col min="7435" max="7437" width="14.42578125" style="405" customWidth="1"/>
    <col min="7438" max="7439" width="11.5703125" style="405" customWidth="1"/>
    <col min="7440" max="7442" width="14.42578125" style="405" customWidth="1"/>
    <col min="7443" max="7443" width="11.85546875" style="405" customWidth="1"/>
    <col min="7444" max="7680" width="10.28515625" style="405"/>
    <col min="7681" max="7681" width="7.7109375" style="405" customWidth="1"/>
    <col min="7682" max="7682" width="51.5703125" style="405" customWidth="1"/>
    <col min="7683" max="7683" width="12.85546875" style="405" customWidth="1"/>
    <col min="7684" max="7685" width="14.42578125" style="405" customWidth="1"/>
    <col min="7686" max="7686" width="11.5703125" style="405" customWidth="1"/>
    <col min="7687" max="7689" width="14.42578125" style="405" customWidth="1"/>
    <col min="7690" max="7690" width="11.5703125" style="405" customWidth="1"/>
    <col min="7691" max="7693" width="14.42578125" style="405" customWidth="1"/>
    <col min="7694" max="7695" width="11.5703125" style="405" customWidth="1"/>
    <col min="7696" max="7698" width="14.42578125" style="405" customWidth="1"/>
    <col min="7699" max="7699" width="11.85546875" style="405" customWidth="1"/>
    <col min="7700" max="7936" width="10.28515625" style="405"/>
    <col min="7937" max="7937" width="7.7109375" style="405" customWidth="1"/>
    <col min="7938" max="7938" width="51.5703125" style="405" customWidth="1"/>
    <col min="7939" max="7939" width="12.85546875" style="405" customWidth="1"/>
    <col min="7940" max="7941" width="14.42578125" style="405" customWidth="1"/>
    <col min="7942" max="7942" width="11.5703125" style="405" customWidth="1"/>
    <col min="7943" max="7945" width="14.42578125" style="405" customWidth="1"/>
    <col min="7946" max="7946" width="11.5703125" style="405" customWidth="1"/>
    <col min="7947" max="7949" width="14.42578125" style="405" customWidth="1"/>
    <col min="7950" max="7951" width="11.5703125" style="405" customWidth="1"/>
    <col min="7952" max="7954" width="14.42578125" style="405" customWidth="1"/>
    <col min="7955" max="7955" width="11.85546875" style="405" customWidth="1"/>
    <col min="7956" max="8192" width="10.28515625" style="405"/>
    <col min="8193" max="8193" width="7.7109375" style="405" customWidth="1"/>
    <col min="8194" max="8194" width="51.5703125" style="405" customWidth="1"/>
    <col min="8195" max="8195" width="12.85546875" style="405" customWidth="1"/>
    <col min="8196" max="8197" width="14.42578125" style="405" customWidth="1"/>
    <col min="8198" max="8198" width="11.5703125" style="405" customWidth="1"/>
    <col min="8199" max="8201" width="14.42578125" style="405" customWidth="1"/>
    <col min="8202" max="8202" width="11.5703125" style="405" customWidth="1"/>
    <col min="8203" max="8205" width="14.42578125" style="405" customWidth="1"/>
    <col min="8206" max="8207" width="11.5703125" style="405" customWidth="1"/>
    <col min="8208" max="8210" width="14.42578125" style="405" customWidth="1"/>
    <col min="8211" max="8211" width="11.85546875" style="405" customWidth="1"/>
    <col min="8212" max="8448" width="10.28515625" style="405"/>
    <col min="8449" max="8449" width="7.7109375" style="405" customWidth="1"/>
    <col min="8450" max="8450" width="51.5703125" style="405" customWidth="1"/>
    <col min="8451" max="8451" width="12.85546875" style="405" customWidth="1"/>
    <col min="8452" max="8453" width="14.42578125" style="405" customWidth="1"/>
    <col min="8454" max="8454" width="11.5703125" style="405" customWidth="1"/>
    <col min="8455" max="8457" width="14.42578125" style="405" customWidth="1"/>
    <col min="8458" max="8458" width="11.5703125" style="405" customWidth="1"/>
    <col min="8459" max="8461" width="14.42578125" style="405" customWidth="1"/>
    <col min="8462" max="8463" width="11.5703125" style="405" customWidth="1"/>
    <col min="8464" max="8466" width="14.42578125" style="405" customWidth="1"/>
    <col min="8467" max="8467" width="11.85546875" style="405" customWidth="1"/>
    <col min="8468" max="8704" width="10.28515625" style="405"/>
    <col min="8705" max="8705" width="7.7109375" style="405" customWidth="1"/>
    <col min="8706" max="8706" width="51.5703125" style="405" customWidth="1"/>
    <col min="8707" max="8707" width="12.85546875" style="405" customWidth="1"/>
    <col min="8708" max="8709" width="14.42578125" style="405" customWidth="1"/>
    <col min="8710" max="8710" width="11.5703125" style="405" customWidth="1"/>
    <col min="8711" max="8713" width="14.42578125" style="405" customWidth="1"/>
    <col min="8714" max="8714" width="11.5703125" style="405" customWidth="1"/>
    <col min="8715" max="8717" width="14.42578125" style="405" customWidth="1"/>
    <col min="8718" max="8719" width="11.5703125" style="405" customWidth="1"/>
    <col min="8720" max="8722" width="14.42578125" style="405" customWidth="1"/>
    <col min="8723" max="8723" width="11.85546875" style="405" customWidth="1"/>
    <col min="8724" max="8960" width="10.28515625" style="405"/>
    <col min="8961" max="8961" width="7.7109375" style="405" customWidth="1"/>
    <col min="8962" max="8962" width="51.5703125" style="405" customWidth="1"/>
    <col min="8963" max="8963" width="12.85546875" style="405" customWidth="1"/>
    <col min="8964" max="8965" width="14.42578125" style="405" customWidth="1"/>
    <col min="8966" max="8966" width="11.5703125" style="405" customWidth="1"/>
    <col min="8967" max="8969" width="14.42578125" style="405" customWidth="1"/>
    <col min="8970" max="8970" width="11.5703125" style="405" customWidth="1"/>
    <col min="8971" max="8973" width="14.42578125" style="405" customWidth="1"/>
    <col min="8974" max="8975" width="11.5703125" style="405" customWidth="1"/>
    <col min="8976" max="8978" width="14.42578125" style="405" customWidth="1"/>
    <col min="8979" max="8979" width="11.85546875" style="405" customWidth="1"/>
    <col min="8980" max="9216" width="10.28515625" style="405"/>
    <col min="9217" max="9217" width="7.7109375" style="405" customWidth="1"/>
    <col min="9218" max="9218" width="51.5703125" style="405" customWidth="1"/>
    <col min="9219" max="9219" width="12.85546875" style="405" customWidth="1"/>
    <col min="9220" max="9221" width="14.42578125" style="405" customWidth="1"/>
    <col min="9222" max="9222" width="11.5703125" style="405" customWidth="1"/>
    <col min="9223" max="9225" width="14.42578125" style="405" customWidth="1"/>
    <col min="9226" max="9226" width="11.5703125" style="405" customWidth="1"/>
    <col min="9227" max="9229" width="14.42578125" style="405" customWidth="1"/>
    <col min="9230" max="9231" width="11.5703125" style="405" customWidth="1"/>
    <col min="9232" max="9234" width="14.42578125" style="405" customWidth="1"/>
    <col min="9235" max="9235" width="11.85546875" style="405" customWidth="1"/>
    <col min="9236" max="9472" width="10.28515625" style="405"/>
    <col min="9473" max="9473" width="7.7109375" style="405" customWidth="1"/>
    <col min="9474" max="9474" width="51.5703125" style="405" customWidth="1"/>
    <col min="9475" max="9475" width="12.85546875" style="405" customWidth="1"/>
    <col min="9476" max="9477" width="14.42578125" style="405" customWidth="1"/>
    <col min="9478" max="9478" width="11.5703125" style="405" customWidth="1"/>
    <col min="9479" max="9481" width="14.42578125" style="405" customWidth="1"/>
    <col min="9482" max="9482" width="11.5703125" style="405" customWidth="1"/>
    <col min="9483" max="9485" width="14.42578125" style="405" customWidth="1"/>
    <col min="9486" max="9487" width="11.5703125" style="405" customWidth="1"/>
    <col min="9488" max="9490" width="14.42578125" style="405" customWidth="1"/>
    <col min="9491" max="9491" width="11.85546875" style="405" customWidth="1"/>
    <col min="9492" max="9728" width="10.28515625" style="405"/>
    <col min="9729" max="9729" width="7.7109375" style="405" customWidth="1"/>
    <col min="9730" max="9730" width="51.5703125" style="405" customWidth="1"/>
    <col min="9731" max="9731" width="12.85546875" style="405" customWidth="1"/>
    <col min="9732" max="9733" width="14.42578125" style="405" customWidth="1"/>
    <col min="9734" max="9734" width="11.5703125" style="405" customWidth="1"/>
    <col min="9735" max="9737" width="14.42578125" style="405" customWidth="1"/>
    <col min="9738" max="9738" width="11.5703125" style="405" customWidth="1"/>
    <col min="9739" max="9741" width="14.42578125" style="405" customWidth="1"/>
    <col min="9742" max="9743" width="11.5703125" style="405" customWidth="1"/>
    <col min="9744" max="9746" width="14.42578125" style="405" customWidth="1"/>
    <col min="9747" max="9747" width="11.85546875" style="405" customWidth="1"/>
    <col min="9748" max="9984" width="10.28515625" style="405"/>
    <col min="9985" max="9985" width="7.7109375" style="405" customWidth="1"/>
    <col min="9986" max="9986" width="51.5703125" style="405" customWidth="1"/>
    <col min="9987" max="9987" width="12.85546875" style="405" customWidth="1"/>
    <col min="9988" max="9989" width="14.42578125" style="405" customWidth="1"/>
    <col min="9990" max="9990" width="11.5703125" style="405" customWidth="1"/>
    <col min="9991" max="9993" width="14.42578125" style="405" customWidth="1"/>
    <col min="9994" max="9994" width="11.5703125" style="405" customWidth="1"/>
    <col min="9995" max="9997" width="14.42578125" style="405" customWidth="1"/>
    <col min="9998" max="9999" width="11.5703125" style="405" customWidth="1"/>
    <col min="10000" max="10002" width="14.42578125" style="405" customWidth="1"/>
    <col min="10003" max="10003" width="11.85546875" style="405" customWidth="1"/>
    <col min="10004" max="10240" width="10.28515625" style="405"/>
    <col min="10241" max="10241" width="7.7109375" style="405" customWidth="1"/>
    <col min="10242" max="10242" width="51.5703125" style="405" customWidth="1"/>
    <col min="10243" max="10243" width="12.85546875" style="405" customWidth="1"/>
    <col min="10244" max="10245" width="14.42578125" style="405" customWidth="1"/>
    <col min="10246" max="10246" width="11.5703125" style="405" customWidth="1"/>
    <col min="10247" max="10249" width="14.42578125" style="405" customWidth="1"/>
    <col min="10250" max="10250" width="11.5703125" style="405" customWidth="1"/>
    <col min="10251" max="10253" width="14.42578125" style="405" customWidth="1"/>
    <col min="10254" max="10255" width="11.5703125" style="405" customWidth="1"/>
    <col min="10256" max="10258" width="14.42578125" style="405" customWidth="1"/>
    <col min="10259" max="10259" width="11.85546875" style="405" customWidth="1"/>
    <col min="10260" max="10496" width="10.28515625" style="405"/>
    <col min="10497" max="10497" width="7.7109375" style="405" customWidth="1"/>
    <col min="10498" max="10498" width="51.5703125" style="405" customWidth="1"/>
    <col min="10499" max="10499" width="12.85546875" style="405" customWidth="1"/>
    <col min="10500" max="10501" width="14.42578125" style="405" customWidth="1"/>
    <col min="10502" max="10502" width="11.5703125" style="405" customWidth="1"/>
    <col min="10503" max="10505" width="14.42578125" style="405" customWidth="1"/>
    <col min="10506" max="10506" width="11.5703125" style="405" customWidth="1"/>
    <col min="10507" max="10509" width="14.42578125" style="405" customWidth="1"/>
    <col min="10510" max="10511" width="11.5703125" style="405" customWidth="1"/>
    <col min="10512" max="10514" width="14.42578125" style="405" customWidth="1"/>
    <col min="10515" max="10515" width="11.85546875" style="405" customWidth="1"/>
    <col min="10516" max="10752" width="10.28515625" style="405"/>
    <col min="10753" max="10753" width="7.7109375" style="405" customWidth="1"/>
    <col min="10754" max="10754" width="51.5703125" style="405" customWidth="1"/>
    <col min="10755" max="10755" width="12.85546875" style="405" customWidth="1"/>
    <col min="10756" max="10757" width="14.42578125" style="405" customWidth="1"/>
    <col min="10758" max="10758" width="11.5703125" style="405" customWidth="1"/>
    <col min="10759" max="10761" width="14.42578125" style="405" customWidth="1"/>
    <col min="10762" max="10762" width="11.5703125" style="405" customWidth="1"/>
    <col min="10763" max="10765" width="14.42578125" style="405" customWidth="1"/>
    <col min="10766" max="10767" width="11.5703125" style="405" customWidth="1"/>
    <col min="10768" max="10770" width="14.42578125" style="405" customWidth="1"/>
    <col min="10771" max="10771" width="11.85546875" style="405" customWidth="1"/>
    <col min="10772" max="11008" width="10.28515625" style="405"/>
    <col min="11009" max="11009" width="7.7109375" style="405" customWidth="1"/>
    <col min="11010" max="11010" width="51.5703125" style="405" customWidth="1"/>
    <col min="11011" max="11011" width="12.85546875" style="405" customWidth="1"/>
    <col min="11012" max="11013" width="14.42578125" style="405" customWidth="1"/>
    <col min="11014" max="11014" width="11.5703125" style="405" customWidth="1"/>
    <col min="11015" max="11017" width="14.42578125" style="405" customWidth="1"/>
    <col min="11018" max="11018" width="11.5703125" style="405" customWidth="1"/>
    <col min="11019" max="11021" width="14.42578125" style="405" customWidth="1"/>
    <col min="11022" max="11023" width="11.5703125" style="405" customWidth="1"/>
    <col min="11024" max="11026" width="14.42578125" style="405" customWidth="1"/>
    <col min="11027" max="11027" width="11.85546875" style="405" customWidth="1"/>
    <col min="11028" max="11264" width="10.28515625" style="405"/>
    <col min="11265" max="11265" width="7.7109375" style="405" customWidth="1"/>
    <col min="11266" max="11266" width="51.5703125" style="405" customWidth="1"/>
    <col min="11267" max="11267" width="12.85546875" style="405" customWidth="1"/>
    <col min="11268" max="11269" width="14.42578125" style="405" customWidth="1"/>
    <col min="11270" max="11270" width="11.5703125" style="405" customWidth="1"/>
    <col min="11271" max="11273" width="14.42578125" style="405" customWidth="1"/>
    <col min="11274" max="11274" width="11.5703125" style="405" customWidth="1"/>
    <col min="11275" max="11277" width="14.42578125" style="405" customWidth="1"/>
    <col min="11278" max="11279" width="11.5703125" style="405" customWidth="1"/>
    <col min="11280" max="11282" width="14.42578125" style="405" customWidth="1"/>
    <col min="11283" max="11283" width="11.85546875" style="405" customWidth="1"/>
    <col min="11284" max="11520" width="10.28515625" style="405"/>
    <col min="11521" max="11521" width="7.7109375" style="405" customWidth="1"/>
    <col min="11522" max="11522" width="51.5703125" style="405" customWidth="1"/>
    <col min="11523" max="11523" width="12.85546875" style="405" customWidth="1"/>
    <col min="11524" max="11525" width="14.42578125" style="405" customWidth="1"/>
    <col min="11526" max="11526" width="11.5703125" style="405" customWidth="1"/>
    <col min="11527" max="11529" width="14.42578125" style="405" customWidth="1"/>
    <col min="11530" max="11530" width="11.5703125" style="405" customWidth="1"/>
    <col min="11531" max="11533" width="14.42578125" style="405" customWidth="1"/>
    <col min="11534" max="11535" width="11.5703125" style="405" customWidth="1"/>
    <col min="11536" max="11538" width="14.42578125" style="405" customWidth="1"/>
    <col min="11539" max="11539" width="11.85546875" style="405" customWidth="1"/>
    <col min="11540" max="11776" width="10.28515625" style="405"/>
    <col min="11777" max="11777" width="7.7109375" style="405" customWidth="1"/>
    <col min="11778" max="11778" width="51.5703125" style="405" customWidth="1"/>
    <col min="11779" max="11779" width="12.85546875" style="405" customWidth="1"/>
    <col min="11780" max="11781" width="14.42578125" style="405" customWidth="1"/>
    <col min="11782" max="11782" width="11.5703125" style="405" customWidth="1"/>
    <col min="11783" max="11785" width="14.42578125" style="405" customWidth="1"/>
    <col min="11786" max="11786" width="11.5703125" style="405" customWidth="1"/>
    <col min="11787" max="11789" width="14.42578125" style="405" customWidth="1"/>
    <col min="11790" max="11791" width="11.5703125" style="405" customWidth="1"/>
    <col min="11792" max="11794" width="14.42578125" style="405" customWidth="1"/>
    <col min="11795" max="11795" width="11.85546875" style="405" customWidth="1"/>
    <col min="11796" max="12032" width="10.28515625" style="405"/>
    <col min="12033" max="12033" width="7.7109375" style="405" customWidth="1"/>
    <col min="12034" max="12034" width="51.5703125" style="405" customWidth="1"/>
    <col min="12035" max="12035" width="12.85546875" style="405" customWidth="1"/>
    <col min="12036" max="12037" width="14.42578125" style="405" customWidth="1"/>
    <col min="12038" max="12038" width="11.5703125" style="405" customWidth="1"/>
    <col min="12039" max="12041" width="14.42578125" style="405" customWidth="1"/>
    <col min="12042" max="12042" width="11.5703125" style="405" customWidth="1"/>
    <col min="12043" max="12045" width="14.42578125" style="405" customWidth="1"/>
    <col min="12046" max="12047" width="11.5703125" style="405" customWidth="1"/>
    <col min="12048" max="12050" width="14.42578125" style="405" customWidth="1"/>
    <col min="12051" max="12051" width="11.85546875" style="405" customWidth="1"/>
    <col min="12052" max="12288" width="10.28515625" style="405"/>
    <col min="12289" max="12289" width="7.7109375" style="405" customWidth="1"/>
    <col min="12290" max="12290" width="51.5703125" style="405" customWidth="1"/>
    <col min="12291" max="12291" width="12.85546875" style="405" customWidth="1"/>
    <col min="12292" max="12293" width="14.42578125" style="405" customWidth="1"/>
    <col min="12294" max="12294" width="11.5703125" style="405" customWidth="1"/>
    <col min="12295" max="12297" width="14.42578125" style="405" customWidth="1"/>
    <col min="12298" max="12298" width="11.5703125" style="405" customWidth="1"/>
    <col min="12299" max="12301" width="14.42578125" style="405" customWidth="1"/>
    <col min="12302" max="12303" width="11.5703125" style="405" customWidth="1"/>
    <col min="12304" max="12306" width="14.42578125" style="405" customWidth="1"/>
    <col min="12307" max="12307" width="11.85546875" style="405" customWidth="1"/>
    <col min="12308" max="12544" width="10.28515625" style="405"/>
    <col min="12545" max="12545" width="7.7109375" style="405" customWidth="1"/>
    <col min="12546" max="12546" width="51.5703125" style="405" customWidth="1"/>
    <col min="12547" max="12547" width="12.85546875" style="405" customWidth="1"/>
    <col min="12548" max="12549" width="14.42578125" style="405" customWidth="1"/>
    <col min="12550" max="12550" width="11.5703125" style="405" customWidth="1"/>
    <col min="12551" max="12553" width="14.42578125" style="405" customWidth="1"/>
    <col min="12554" max="12554" width="11.5703125" style="405" customWidth="1"/>
    <col min="12555" max="12557" width="14.42578125" style="405" customWidth="1"/>
    <col min="12558" max="12559" width="11.5703125" style="405" customWidth="1"/>
    <col min="12560" max="12562" width="14.42578125" style="405" customWidth="1"/>
    <col min="12563" max="12563" width="11.85546875" style="405" customWidth="1"/>
    <col min="12564" max="12800" width="10.28515625" style="405"/>
    <col min="12801" max="12801" width="7.7109375" style="405" customWidth="1"/>
    <col min="12802" max="12802" width="51.5703125" style="405" customWidth="1"/>
    <col min="12803" max="12803" width="12.85546875" style="405" customWidth="1"/>
    <col min="12804" max="12805" width="14.42578125" style="405" customWidth="1"/>
    <col min="12806" max="12806" width="11.5703125" style="405" customWidth="1"/>
    <col min="12807" max="12809" width="14.42578125" style="405" customWidth="1"/>
    <col min="12810" max="12810" width="11.5703125" style="405" customWidth="1"/>
    <col min="12811" max="12813" width="14.42578125" style="405" customWidth="1"/>
    <col min="12814" max="12815" width="11.5703125" style="405" customWidth="1"/>
    <col min="12816" max="12818" width="14.42578125" style="405" customWidth="1"/>
    <col min="12819" max="12819" width="11.85546875" style="405" customWidth="1"/>
    <col min="12820" max="13056" width="10.28515625" style="405"/>
    <col min="13057" max="13057" width="7.7109375" style="405" customWidth="1"/>
    <col min="13058" max="13058" width="51.5703125" style="405" customWidth="1"/>
    <col min="13059" max="13059" width="12.85546875" style="405" customWidth="1"/>
    <col min="13060" max="13061" width="14.42578125" style="405" customWidth="1"/>
    <col min="13062" max="13062" width="11.5703125" style="405" customWidth="1"/>
    <col min="13063" max="13065" width="14.42578125" style="405" customWidth="1"/>
    <col min="13066" max="13066" width="11.5703125" style="405" customWidth="1"/>
    <col min="13067" max="13069" width="14.42578125" style="405" customWidth="1"/>
    <col min="13070" max="13071" width="11.5703125" style="405" customWidth="1"/>
    <col min="13072" max="13074" width="14.42578125" style="405" customWidth="1"/>
    <col min="13075" max="13075" width="11.85546875" style="405" customWidth="1"/>
    <col min="13076" max="13312" width="10.28515625" style="405"/>
    <col min="13313" max="13313" width="7.7109375" style="405" customWidth="1"/>
    <col min="13314" max="13314" width="51.5703125" style="405" customWidth="1"/>
    <col min="13315" max="13315" width="12.85546875" style="405" customWidth="1"/>
    <col min="13316" max="13317" width="14.42578125" style="405" customWidth="1"/>
    <col min="13318" max="13318" width="11.5703125" style="405" customWidth="1"/>
    <col min="13319" max="13321" width="14.42578125" style="405" customWidth="1"/>
    <col min="13322" max="13322" width="11.5703125" style="405" customWidth="1"/>
    <col min="13323" max="13325" width="14.42578125" style="405" customWidth="1"/>
    <col min="13326" max="13327" width="11.5703125" style="405" customWidth="1"/>
    <col min="13328" max="13330" width="14.42578125" style="405" customWidth="1"/>
    <col min="13331" max="13331" width="11.85546875" style="405" customWidth="1"/>
    <col min="13332" max="13568" width="10.28515625" style="405"/>
    <col min="13569" max="13569" width="7.7109375" style="405" customWidth="1"/>
    <col min="13570" max="13570" width="51.5703125" style="405" customWidth="1"/>
    <col min="13571" max="13571" width="12.85546875" style="405" customWidth="1"/>
    <col min="13572" max="13573" width="14.42578125" style="405" customWidth="1"/>
    <col min="13574" max="13574" width="11.5703125" style="405" customWidth="1"/>
    <col min="13575" max="13577" width="14.42578125" style="405" customWidth="1"/>
    <col min="13578" max="13578" width="11.5703125" style="405" customWidth="1"/>
    <col min="13579" max="13581" width="14.42578125" style="405" customWidth="1"/>
    <col min="13582" max="13583" width="11.5703125" style="405" customWidth="1"/>
    <col min="13584" max="13586" width="14.42578125" style="405" customWidth="1"/>
    <col min="13587" max="13587" width="11.85546875" style="405" customWidth="1"/>
    <col min="13588" max="13824" width="10.28515625" style="405"/>
    <col min="13825" max="13825" width="7.7109375" style="405" customWidth="1"/>
    <col min="13826" max="13826" width="51.5703125" style="405" customWidth="1"/>
    <col min="13827" max="13827" width="12.85546875" style="405" customWidth="1"/>
    <col min="13828" max="13829" width="14.42578125" style="405" customWidth="1"/>
    <col min="13830" max="13830" width="11.5703125" style="405" customWidth="1"/>
    <col min="13831" max="13833" width="14.42578125" style="405" customWidth="1"/>
    <col min="13834" max="13834" width="11.5703125" style="405" customWidth="1"/>
    <col min="13835" max="13837" width="14.42578125" style="405" customWidth="1"/>
    <col min="13838" max="13839" width="11.5703125" style="405" customWidth="1"/>
    <col min="13840" max="13842" width="14.42578125" style="405" customWidth="1"/>
    <col min="13843" max="13843" width="11.85546875" style="405" customWidth="1"/>
    <col min="13844" max="14080" width="10.28515625" style="405"/>
    <col min="14081" max="14081" width="7.7109375" style="405" customWidth="1"/>
    <col min="14082" max="14082" width="51.5703125" style="405" customWidth="1"/>
    <col min="14083" max="14083" width="12.85546875" style="405" customWidth="1"/>
    <col min="14084" max="14085" width="14.42578125" style="405" customWidth="1"/>
    <col min="14086" max="14086" width="11.5703125" style="405" customWidth="1"/>
    <col min="14087" max="14089" width="14.42578125" style="405" customWidth="1"/>
    <col min="14090" max="14090" width="11.5703125" style="405" customWidth="1"/>
    <col min="14091" max="14093" width="14.42578125" style="405" customWidth="1"/>
    <col min="14094" max="14095" width="11.5703125" style="405" customWidth="1"/>
    <col min="14096" max="14098" width="14.42578125" style="405" customWidth="1"/>
    <col min="14099" max="14099" width="11.85546875" style="405" customWidth="1"/>
    <col min="14100" max="14336" width="10.28515625" style="405"/>
    <col min="14337" max="14337" width="7.7109375" style="405" customWidth="1"/>
    <col min="14338" max="14338" width="51.5703125" style="405" customWidth="1"/>
    <col min="14339" max="14339" width="12.85546875" style="405" customWidth="1"/>
    <col min="14340" max="14341" width="14.42578125" style="405" customWidth="1"/>
    <col min="14342" max="14342" width="11.5703125" style="405" customWidth="1"/>
    <col min="14343" max="14345" width="14.42578125" style="405" customWidth="1"/>
    <col min="14346" max="14346" width="11.5703125" style="405" customWidth="1"/>
    <col min="14347" max="14349" width="14.42578125" style="405" customWidth="1"/>
    <col min="14350" max="14351" width="11.5703125" style="405" customWidth="1"/>
    <col min="14352" max="14354" width="14.42578125" style="405" customWidth="1"/>
    <col min="14355" max="14355" width="11.85546875" style="405" customWidth="1"/>
    <col min="14356" max="14592" width="10.28515625" style="405"/>
    <col min="14593" max="14593" width="7.7109375" style="405" customWidth="1"/>
    <col min="14594" max="14594" width="51.5703125" style="405" customWidth="1"/>
    <col min="14595" max="14595" width="12.85546875" style="405" customWidth="1"/>
    <col min="14596" max="14597" width="14.42578125" style="405" customWidth="1"/>
    <col min="14598" max="14598" width="11.5703125" style="405" customWidth="1"/>
    <col min="14599" max="14601" width="14.42578125" style="405" customWidth="1"/>
    <col min="14602" max="14602" width="11.5703125" style="405" customWidth="1"/>
    <col min="14603" max="14605" width="14.42578125" style="405" customWidth="1"/>
    <col min="14606" max="14607" width="11.5703125" style="405" customWidth="1"/>
    <col min="14608" max="14610" width="14.42578125" style="405" customWidth="1"/>
    <col min="14611" max="14611" width="11.85546875" style="405" customWidth="1"/>
    <col min="14612" max="14848" width="10.28515625" style="405"/>
    <col min="14849" max="14849" width="7.7109375" style="405" customWidth="1"/>
    <col min="14850" max="14850" width="51.5703125" style="405" customWidth="1"/>
    <col min="14851" max="14851" width="12.85546875" style="405" customWidth="1"/>
    <col min="14852" max="14853" width="14.42578125" style="405" customWidth="1"/>
    <col min="14854" max="14854" width="11.5703125" style="405" customWidth="1"/>
    <col min="14855" max="14857" width="14.42578125" style="405" customWidth="1"/>
    <col min="14858" max="14858" width="11.5703125" style="405" customWidth="1"/>
    <col min="14859" max="14861" width="14.42578125" style="405" customWidth="1"/>
    <col min="14862" max="14863" width="11.5703125" style="405" customWidth="1"/>
    <col min="14864" max="14866" width="14.42578125" style="405" customWidth="1"/>
    <col min="14867" max="14867" width="11.85546875" style="405" customWidth="1"/>
    <col min="14868" max="15104" width="10.28515625" style="405"/>
    <col min="15105" max="15105" width="7.7109375" style="405" customWidth="1"/>
    <col min="15106" max="15106" width="51.5703125" style="405" customWidth="1"/>
    <col min="15107" max="15107" width="12.85546875" style="405" customWidth="1"/>
    <col min="15108" max="15109" width="14.42578125" style="405" customWidth="1"/>
    <col min="15110" max="15110" width="11.5703125" style="405" customWidth="1"/>
    <col min="15111" max="15113" width="14.42578125" style="405" customWidth="1"/>
    <col min="15114" max="15114" width="11.5703125" style="405" customWidth="1"/>
    <col min="15115" max="15117" width="14.42578125" style="405" customWidth="1"/>
    <col min="15118" max="15119" width="11.5703125" style="405" customWidth="1"/>
    <col min="15120" max="15122" width="14.42578125" style="405" customWidth="1"/>
    <col min="15123" max="15123" width="11.85546875" style="405" customWidth="1"/>
    <col min="15124" max="15360" width="10.28515625" style="405"/>
    <col min="15361" max="15361" width="7.7109375" style="405" customWidth="1"/>
    <col min="15362" max="15362" width="51.5703125" style="405" customWidth="1"/>
    <col min="15363" max="15363" width="12.85546875" style="405" customWidth="1"/>
    <col min="15364" max="15365" width="14.42578125" style="405" customWidth="1"/>
    <col min="15366" max="15366" width="11.5703125" style="405" customWidth="1"/>
    <col min="15367" max="15369" width="14.42578125" style="405" customWidth="1"/>
    <col min="15370" max="15370" width="11.5703125" style="405" customWidth="1"/>
    <col min="15371" max="15373" width="14.42578125" style="405" customWidth="1"/>
    <col min="15374" max="15375" width="11.5703125" style="405" customWidth="1"/>
    <col min="15376" max="15378" width="14.42578125" style="405" customWidth="1"/>
    <col min="15379" max="15379" width="11.85546875" style="405" customWidth="1"/>
    <col min="15380" max="15616" width="10.28515625" style="405"/>
    <col min="15617" max="15617" width="7.7109375" style="405" customWidth="1"/>
    <col min="15618" max="15618" width="51.5703125" style="405" customWidth="1"/>
    <col min="15619" max="15619" width="12.85546875" style="405" customWidth="1"/>
    <col min="15620" max="15621" width="14.42578125" style="405" customWidth="1"/>
    <col min="15622" max="15622" width="11.5703125" style="405" customWidth="1"/>
    <col min="15623" max="15625" width="14.42578125" style="405" customWidth="1"/>
    <col min="15626" max="15626" width="11.5703125" style="405" customWidth="1"/>
    <col min="15627" max="15629" width="14.42578125" style="405" customWidth="1"/>
    <col min="15630" max="15631" width="11.5703125" style="405" customWidth="1"/>
    <col min="15632" max="15634" width="14.42578125" style="405" customWidth="1"/>
    <col min="15635" max="15635" width="11.85546875" style="405" customWidth="1"/>
    <col min="15636" max="15872" width="10.28515625" style="405"/>
    <col min="15873" max="15873" width="7.7109375" style="405" customWidth="1"/>
    <col min="15874" max="15874" width="51.5703125" style="405" customWidth="1"/>
    <col min="15875" max="15875" width="12.85546875" style="405" customWidth="1"/>
    <col min="15876" max="15877" width="14.42578125" style="405" customWidth="1"/>
    <col min="15878" max="15878" width="11.5703125" style="405" customWidth="1"/>
    <col min="15879" max="15881" width="14.42578125" style="405" customWidth="1"/>
    <col min="15882" max="15882" width="11.5703125" style="405" customWidth="1"/>
    <col min="15883" max="15885" width="14.42578125" style="405" customWidth="1"/>
    <col min="15886" max="15887" width="11.5703125" style="405" customWidth="1"/>
    <col min="15888" max="15890" width="14.42578125" style="405" customWidth="1"/>
    <col min="15891" max="15891" width="11.85546875" style="405" customWidth="1"/>
    <col min="15892" max="16128" width="10.28515625" style="405"/>
    <col min="16129" max="16129" width="7.7109375" style="405" customWidth="1"/>
    <col min="16130" max="16130" width="51.5703125" style="405" customWidth="1"/>
    <col min="16131" max="16131" width="12.85546875" style="405" customWidth="1"/>
    <col min="16132" max="16133" width="14.42578125" style="405" customWidth="1"/>
    <col min="16134" max="16134" width="11.5703125" style="405" customWidth="1"/>
    <col min="16135" max="16137" width="14.42578125" style="405" customWidth="1"/>
    <col min="16138" max="16138" width="11.5703125" style="405" customWidth="1"/>
    <col min="16139" max="16141" width="14.42578125" style="405" customWidth="1"/>
    <col min="16142" max="16143" width="11.5703125" style="405" customWidth="1"/>
    <col min="16144" max="16146" width="14.42578125" style="405" customWidth="1"/>
    <col min="16147" max="16147" width="11.85546875" style="405" customWidth="1"/>
    <col min="16148" max="16384" width="10.28515625" style="405"/>
  </cols>
  <sheetData>
    <row r="1" spans="1:19" ht="20.25">
      <c r="A1" s="403" t="s">
        <v>1513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1494"/>
      <c r="N1" s="1494"/>
      <c r="O1" s="1494"/>
      <c r="P1" s="1494"/>
      <c r="Q1" s="404"/>
      <c r="R1" s="404"/>
      <c r="S1" s="404"/>
    </row>
    <row r="2" spans="1:19" ht="16.5" thickBot="1">
      <c r="A2" s="148"/>
      <c r="B2" s="148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148"/>
      <c r="N2" s="148"/>
      <c r="O2" s="148"/>
      <c r="P2" s="148"/>
      <c r="Q2" s="406"/>
      <c r="R2" s="406"/>
      <c r="S2" s="167" t="s">
        <v>481</v>
      </c>
    </row>
    <row r="3" spans="1:19" ht="32.25" customHeight="1" thickTop="1">
      <c r="A3" s="1950" t="s">
        <v>215</v>
      </c>
      <c r="B3" s="1953" t="s">
        <v>544</v>
      </c>
      <c r="C3" s="1105" t="s">
        <v>1034</v>
      </c>
      <c r="D3" s="1106"/>
      <c r="E3" s="1106"/>
      <c r="F3" s="1106" t="s">
        <v>1034</v>
      </c>
      <c r="G3" s="1107"/>
      <c r="H3" s="1945" t="s">
        <v>1022</v>
      </c>
      <c r="I3" s="1956"/>
      <c r="J3" s="1956"/>
      <c r="K3" s="1956"/>
      <c r="L3" s="1957"/>
      <c r="M3" s="1956" t="s">
        <v>859</v>
      </c>
      <c r="N3" s="1956"/>
      <c r="O3" s="1956"/>
      <c r="P3" s="1956"/>
      <c r="Q3" s="1957"/>
      <c r="R3" s="1945" t="s">
        <v>1255</v>
      </c>
      <c r="S3" s="1946"/>
    </row>
    <row r="4" spans="1:19" ht="23.25" customHeight="1">
      <c r="A4" s="1951"/>
      <c r="B4" s="1954"/>
      <c r="C4" s="1108" t="s">
        <v>365</v>
      </c>
      <c r="D4" s="1109"/>
      <c r="E4" s="1109"/>
      <c r="F4" s="1932" t="s">
        <v>365</v>
      </c>
      <c r="G4" s="1939" t="s">
        <v>366</v>
      </c>
      <c r="H4" s="1958" t="s">
        <v>365</v>
      </c>
      <c r="I4" s="1959"/>
      <c r="J4" s="1959"/>
      <c r="K4" s="1932"/>
      <c r="L4" s="1939" t="s">
        <v>349</v>
      </c>
      <c r="M4" s="1942" t="s">
        <v>365</v>
      </c>
      <c r="N4" s="1942"/>
      <c r="O4" s="1942"/>
      <c r="P4" s="1943"/>
      <c r="Q4" s="1932" t="s">
        <v>349</v>
      </c>
      <c r="R4" s="1939" t="s">
        <v>1</v>
      </c>
      <c r="S4" s="1960" t="s">
        <v>349</v>
      </c>
    </row>
    <row r="5" spans="1:19" ht="54" customHeight="1">
      <c r="A5" s="1952"/>
      <c r="B5" s="1955"/>
      <c r="C5" s="1191" t="s">
        <v>576</v>
      </c>
      <c r="D5" s="1191" t="s">
        <v>932</v>
      </c>
      <c r="E5" s="764" t="s">
        <v>545</v>
      </c>
      <c r="F5" s="1828"/>
      <c r="G5" s="1947"/>
      <c r="H5" s="1191" t="s">
        <v>576</v>
      </c>
      <c r="I5" s="1191" t="s">
        <v>932</v>
      </c>
      <c r="J5" s="764" t="s">
        <v>545</v>
      </c>
      <c r="K5" s="764" t="s">
        <v>352</v>
      </c>
      <c r="L5" s="1947"/>
      <c r="M5" s="1191" t="s">
        <v>576</v>
      </c>
      <c r="N5" s="1191" t="s">
        <v>932</v>
      </c>
      <c r="O5" s="1192" t="s">
        <v>545</v>
      </c>
      <c r="P5" s="1192" t="s">
        <v>352</v>
      </c>
      <c r="Q5" s="1828"/>
      <c r="R5" s="1947"/>
      <c r="S5" s="1961"/>
    </row>
    <row r="6" spans="1:19" s="407" customFormat="1" ht="29.25" customHeight="1">
      <c r="A6" s="358" t="s">
        <v>527</v>
      </c>
      <c r="B6" s="346" t="s">
        <v>607</v>
      </c>
      <c r="C6" s="428">
        <v>171080656</v>
      </c>
      <c r="D6" s="428">
        <v>418547000</v>
      </c>
      <c r="E6" s="428">
        <v>0</v>
      </c>
      <c r="F6" s="428">
        <v>589627656</v>
      </c>
      <c r="G6" s="428">
        <v>589627656</v>
      </c>
      <c r="H6" s="428">
        <v>171080656</v>
      </c>
      <c r="I6" s="428">
        <v>418547000</v>
      </c>
      <c r="J6" s="428">
        <v>0</v>
      </c>
      <c r="K6" s="428">
        <v>589627656</v>
      </c>
      <c r="L6" s="428">
        <v>589627656</v>
      </c>
      <c r="M6" s="428">
        <v>18133084</v>
      </c>
      <c r="N6" s="428">
        <v>27913755</v>
      </c>
      <c r="O6" s="428">
        <v>0</v>
      </c>
      <c r="P6" s="428">
        <v>46046839</v>
      </c>
      <c r="Q6" s="428">
        <v>46046839</v>
      </c>
      <c r="R6" s="1495">
        <v>7.8094774781052676</v>
      </c>
      <c r="S6" s="1398">
        <v>7.8094774781052676</v>
      </c>
    </row>
    <row r="7" spans="1:19" s="407" customFormat="1" ht="30">
      <c r="A7" s="414" t="s">
        <v>528</v>
      </c>
      <c r="B7" s="412" t="s">
        <v>68</v>
      </c>
      <c r="C7" s="120">
        <v>126748669</v>
      </c>
      <c r="D7" s="120">
        <v>0</v>
      </c>
      <c r="E7" s="113">
        <v>9607436</v>
      </c>
      <c r="F7" s="113">
        <v>136356105</v>
      </c>
      <c r="G7" s="113">
        <v>131173105</v>
      </c>
      <c r="H7" s="120">
        <v>121560669</v>
      </c>
      <c r="I7" s="120">
        <v>0</v>
      </c>
      <c r="J7" s="113">
        <v>9607436</v>
      </c>
      <c r="K7" s="113">
        <v>131168105</v>
      </c>
      <c r="L7" s="113">
        <v>131168105</v>
      </c>
      <c r="M7" s="113">
        <v>99585572</v>
      </c>
      <c r="N7" s="113">
        <v>0</v>
      </c>
      <c r="O7" s="113">
        <v>0</v>
      </c>
      <c r="P7" s="120">
        <v>99585572</v>
      </c>
      <c r="Q7" s="113">
        <v>99585572</v>
      </c>
      <c r="R7" s="1496">
        <v>75.922094018206636</v>
      </c>
      <c r="S7" s="1448">
        <v>75.922094018206636</v>
      </c>
    </row>
    <row r="8" spans="1:19" s="407" customFormat="1" ht="30">
      <c r="A8" s="358" t="s">
        <v>529</v>
      </c>
      <c r="B8" s="346" t="s">
        <v>582</v>
      </c>
      <c r="C8" s="428">
        <v>243039480</v>
      </c>
      <c r="D8" s="428">
        <v>0</v>
      </c>
      <c r="E8" s="428">
        <v>0</v>
      </c>
      <c r="F8" s="428">
        <v>243039480</v>
      </c>
      <c r="G8" s="428">
        <v>243039480</v>
      </c>
      <c r="H8" s="428">
        <v>243039480</v>
      </c>
      <c r="I8" s="428">
        <v>0</v>
      </c>
      <c r="J8" s="428">
        <v>0</v>
      </c>
      <c r="K8" s="428">
        <v>243039480</v>
      </c>
      <c r="L8" s="428">
        <v>243039480</v>
      </c>
      <c r="M8" s="113">
        <v>13161137</v>
      </c>
      <c r="N8" s="428">
        <v>0</v>
      </c>
      <c r="O8" s="428">
        <v>0</v>
      </c>
      <c r="P8" s="428">
        <v>13161137</v>
      </c>
      <c r="Q8" s="428">
        <v>13161137</v>
      </c>
      <c r="R8" s="1495">
        <v>5.415225954235912</v>
      </c>
      <c r="S8" s="1398">
        <v>5.415225954235912</v>
      </c>
    </row>
    <row r="9" spans="1:19" s="407" customFormat="1" ht="30">
      <c r="A9" s="414" t="s">
        <v>530</v>
      </c>
      <c r="B9" s="412" t="s">
        <v>505</v>
      </c>
      <c r="C9" s="120">
        <v>548476724</v>
      </c>
      <c r="D9" s="120">
        <v>0</v>
      </c>
      <c r="E9" s="113">
        <v>83316060</v>
      </c>
      <c r="F9" s="113">
        <v>631792784</v>
      </c>
      <c r="G9" s="113">
        <v>631792784</v>
      </c>
      <c r="H9" s="120">
        <v>548476724</v>
      </c>
      <c r="I9" s="120">
        <v>0</v>
      </c>
      <c r="J9" s="113">
        <v>83316060</v>
      </c>
      <c r="K9" s="113">
        <v>631792784</v>
      </c>
      <c r="L9" s="113">
        <v>631792784</v>
      </c>
      <c r="M9" s="113">
        <v>16491910</v>
      </c>
      <c r="N9" s="113">
        <v>0</v>
      </c>
      <c r="O9" s="113">
        <v>0</v>
      </c>
      <c r="P9" s="120">
        <v>16491910</v>
      </c>
      <c r="Q9" s="113">
        <v>16491910</v>
      </c>
      <c r="R9" s="1496">
        <v>2.6103352899326562</v>
      </c>
      <c r="S9" s="1448">
        <v>2.6103352899326562</v>
      </c>
    </row>
    <row r="10" spans="1:19" s="407" customFormat="1" ht="30">
      <c r="A10" s="414" t="s">
        <v>531</v>
      </c>
      <c r="B10" s="412" t="s">
        <v>69</v>
      </c>
      <c r="C10" s="120">
        <v>212966289</v>
      </c>
      <c r="D10" s="120">
        <v>0</v>
      </c>
      <c r="E10" s="113">
        <v>64022428</v>
      </c>
      <c r="F10" s="113">
        <v>276988717</v>
      </c>
      <c r="G10" s="113">
        <v>276954639</v>
      </c>
      <c r="H10" s="120">
        <v>212932211</v>
      </c>
      <c r="I10" s="120">
        <v>0</v>
      </c>
      <c r="J10" s="113">
        <v>64022428</v>
      </c>
      <c r="K10" s="113">
        <v>276954639</v>
      </c>
      <c r="L10" s="113">
        <v>276954639</v>
      </c>
      <c r="M10" s="113">
        <v>263137684</v>
      </c>
      <c r="N10" s="113">
        <v>0</v>
      </c>
      <c r="O10" s="113">
        <v>0</v>
      </c>
      <c r="P10" s="120">
        <v>263137684</v>
      </c>
      <c r="Q10" s="113">
        <v>263137684</v>
      </c>
      <c r="R10" s="1496">
        <v>95.011112632058143</v>
      </c>
      <c r="S10" s="1448">
        <v>95.011112632058143</v>
      </c>
    </row>
    <row r="11" spans="1:19" s="407" customFormat="1" ht="30">
      <c r="A11" s="358" t="s">
        <v>575</v>
      </c>
      <c r="B11" s="346" t="s">
        <v>583</v>
      </c>
      <c r="C11" s="428">
        <v>510344811</v>
      </c>
      <c r="D11" s="428">
        <v>0</v>
      </c>
      <c r="E11" s="428">
        <v>0</v>
      </c>
      <c r="F11" s="428">
        <v>510344811</v>
      </c>
      <c r="G11" s="428">
        <v>510344811</v>
      </c>
      <c r="H11" s="428">
        <v>510344811</v>
      </c>
      <c r="I11" s="428">
        <v>0</v>
      </c>
      <c r="J11" s="428">
        <v>0</v>
      </c>
      <c r="K11" s="428">
        <v>510344811</v>
      </c>
      <c r="L11" s="428">
        <v>514173861</v>
      </c>
      <c r="M11" s="113">
        <v>27453323</v>
      </c>
      <c r="N11" s="428">
        <v>0</v>
      </c>
      <c r="O11" s="428">
        <v>0</v>
      </c>
      <c r="P11" s="428">
        <v>27453323</v>
      </c>
      <c r="Q11" s="428">
        <v>27453323</v>
      </c>
      <c r="R11" s="1495">
        <v>5.3793675194240382</v>
      </c>
      <c r="S11" s="1398">
        <v>5.3393073982031929</v>
      </c>
    </row>
    <row r="12" spans="1:19" s="407" customFormat="1" ht="45">
      <c r="A12" s="414" t="s">
        <v>580</v>
      </c>
      <c r="B12" s="412" t="s">
        <v>70</v>
      </c>
      <c r="C12" s="120">
        <v>24209432</v>
      </c>
      <c r="D12" s="120">
        <v>0</v>
      </c>
      <c r="E12" s="113">
        <v>0</v>
      </c>
      <c r="F12" s="113">
        <v>24209432</v>
      </c>
      <c r="G12" s="113">
        <v>24209432</v>
      </c>
      <c r="H12" s="120">
        <v>22793524</v>
      </c>
      <c r="I12" s="120">
        <v>0</v>
      </c>
      <c r="J12" s="113">
        <v>0</v>
      </c>
      <c r="K12" s="428">
        <v>22793524</v>
      </c>
      <c r="L12" s="113">
        <v>22793524</v>
      </c>
      <c r="M12" s="113">
        <v>6164562</v>
      </c>
      <c r="N12" s="113">
        <v>0</v>
      </c>
      <c r="O12" s="113">
        <v>0</v>
      </c>
      <c r="P12" s="120">
        <v>6164562</v>
      </c>
      <c r="Q12" s="113">
        <v>6164562</v>
      </c>
      <c r="R12" s="1496">
        <v>27.045234427111843</v>
      </c>
      <c r="S12" s="1448">
        <v>27.045234427111843</v>
      </c>
    </row>
    <row r="13" spans="1:19" s="407" customFormat="1" ht="30">
      <c r="A13" s="415" t="s">
        <v>581</v>
      </c>
      <c r="B13" s="413" t="s">
        <v>539</v>
      </c>
      <c r="C13" s="121">
        <v>3857668</v>
      </c>
      <c r="D13" s="121">
        <v>24353554</v>
      </c>
      <c r="E13" s="112">
        <v>0</v>
      </c>
      <c r="F13" s="112">
        <v>28211222</v>
      </c>
      <c r="G13" s="112">
        <v>28211222</v>
      </c>
      <c r="H13" s="121">
        <v>3857668</v>
      </c>
      <c r="I13" s="121">
        <v>159353554</v>
      </c>
      <c r="J13" s="112">
        <v>0</v>
      </c>
      <c r="K13" s="428">
        <v>163211222</v>
      </c>
      <c r="L13" s="112">
        <v>163211222</v>
      </c>
      <c r="M13" s="112">
        <v>0</v>
      </c>
      <c r="N13" s="112">
        <v>139201974</v>
      </c>
      <c r="O13" s="112">
        <v>0</v>
      </c>
      <c r="P13" s="121">
        <v>139201974</v>
      </c>
      <c r="Q13" s="112">
        <v>8940296</v>
      </c>
      <c r="R13" s="1497">
        <v>85.289462510120785</v>
      </c>
      <c r="S13" s="1413">
        <v>5.4777458868606477</v>
      </c>
    </row>
    <row r="14" spans="1:19" s="407" customFormat="1" ht="45">
      <c r="A14" s="426" t="s">
        <v>592</v>
      </c>
      <c r="B14" s="427" t="s">
        <v>540</v>
      </c>
      <c r="C14" s="136">
        <v>2012303791</v>
      </c>
      <c r="D14" s="136">
        <v>239361896</v>
      </c>
      <c r="E14" s="136">
        <v>646277119</v>
      </c>
      <c r="F14" s="136">
        <v>2897942806</v>
      </c>
      <c r="G14" s="136">
        <v>2897942806</v>
      </c>
      <c r="H14" s="136">
        <v>1955316728</v>
      </c>
      <c r="I14" s="136">
        <v>375427449</v>
      </c>
      <c r="J14" s="136">
        <v>646277119</v>
      </c>
      <c r="K14" s="428">
        <v>2977021296</v>
      </c>
      <c r="L14" s="136">
        <v>2840955743</v>
      </c>
      <c r="M14" s="134">
        <v>800644908</v>
      </c>
      <c r="N14" s="134">
        <v>175010563</v>
      </c>
      <c r="O14" s="734">
        <v>0</v>
      </c>
      <c r="P14" s="734">
        <v>975655471</v>
      </c>
      <c r="Q14" s="134">
        <v>975655471</v>
      </c>
      <c r="R14" s="1498">
        <v>32.772875098707388</v>
      </c>
      <c r="S14" s="1398">
        <v>34.342508622458325</v>
      </c>
    </row>
    <row r="15" spans="1:19" s="407" customFormat="1" ht="45.75" thickBot="1">
      <c r="A15" s="358" t="s">
        <v>605</v>
      </c>
      <c r="B15" s="346" t="s">
        <v>1043</v>
      </c>
      <c r="C15" s="428">
        <v>0</v>
      </c>
      <c r="D15" s="428">
        <v>0</v>
      </c>
      <c r="E15" s="428">
        <v>0</v>
      </c>
      <c r="F15" s="428">
        <v>0</v>
      </c>
      <c r="G15" s="428">
        <v>0</v>
      </c>
      <c r="H15" s="428">
        <v>0</v>
      </c>
      <c r="I15" s="428">
        <v>75037299</v>
      </c>
      <c r="J15" s="428">
        <v>0</v>
      </c>
      <c r="K15" s="428">
        <v>75037299</v>
      </c>
      <c r="L15" s="428">
        <v>75037299</v>
      </c>
      <c r="M15" s="428">
        <v>0</v>
      </c>
      <c r="N15" s="428">
        <v>35000000</v>
      </c>
      <c r="O15" s="428">
        <v>0</v>
      </c>
      <c r="P15" s="428">
        <v>35000000</v>
      </c>
      <c r="Q15" s="428">
        <v>18395473</v>
      </c>
      <c r="R15" s="1495">
        <v>46.643469936197995</v>
      </c>
      <c r="S15" s="1398">
        <v>24.515105481075487</v>
      </c>
    </row>
    <row r="16" spans="1:19" s="410" customFormat="1" ht="38.25" customHeight="1" thickTop="1" thickBot="1">
      <c r="A16" s="1948" t="s">
        <v>4</v>
      </c>
      <c r="B16" s="1949"/>
      <c r="C16" s="408">
        <v>3853027520</v>
      </c>
      <c r="D16" s="408">
        <v>682262450</v>
      </c>
      <c r="E16" s="408">
        <v>803223043</v>
      </c>
      <c r="F16" s="409">
        <v>5338513013</v>
      </c>
      <c r="G16" s="408">
        <v>5333295935</v>
      </c>
      <c r="H16" s="408">
        <v>3789402471</v>
      </c>
      <c r="I16" s="408">
        <v>1028365302</v>
      </c>
      <c r="J16" s="408">
        <v>803223043</v>
      </c>
      <c r="K16" s="408">
        <v>5620990816</v>
      </c>
      <c r="L16" s="408">
        <v>5488754313</v>
      </c>
      <c r="M16" s="409">
        <v>1244772180</v>
      </c>
      <c r="N16" s="409">
        <v>377126292</v>
      </c>
      <c r="O16" s="408">
        <v>0</v>
      </c>
      <c r="P16" s="409">
        <v>1621898472</v>
      </c>
      <c r="Q16" s="409">
        <v>1475032267</v>
      </c>
      <c r="R16" s="1499">
        <v>28.854316349055569</v>
      </c>
      <c r="S16" s="1409">
        <v>26.873716382356864</v>
      </c>
    </row>
    <row r="17" spans="1:19" s="407" customFormat="1" ht="31.5" customHeight="1" thickTop="1">
      <c r="A17" s="411"/>
      <c r="B17" s="411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</row>
    <row r="18" spans="1:19" s="407" customFormat="1" ht="31.5" customHeight="1">
      <c r="A18" s="411"/>
      <c r="B18" s="411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</row>
    <row r="19" spans="1:19" s="407" customFormat="1" ht="31.5" customHeight="1">
      <c r="A19" s="411"/>
      <c r="B19" s="411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</row>
    <row r="20" spans="1:19" s="407" customFormat="1" ht="31.5" customHeight="1">
      <c r="A20" s="411"/>
      <c r="B20" s="411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</row>
    <row r="21" spans="1:19" s="407" customFormat="1" ht="31.5" customHeight="1">
      <c r="A21" s="411"/>
      <c r="B21" s="411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</row>
    <row r="22" spans="1:19" s="407" customFormat="1" ht="31.5" customHeight="1">
      <c r="A22" s="411"/>
      <c r="B22" s="411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</row>
    <row r="23" spans="1:19" s="410" customFormat="1" ht="31.5" customHeight="1">
      <c r="A23" s="411"/>
      <c r="B23" s="411"/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7"/>
    </row>
    <row r="24" spans="1:19" s="407" customFormat="1" ht="31.5" customHeight="1">
      <c r="A24" s="411"/>
      <c r="B24" s="411"/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</row>
    <row r="25" spans="1:19" s="407" customFormat="1" ht="31.5" customHeight="1">
      <c r="A25" s="411"/>
      <c r="B25" s="411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</row>
    <row r="26" spans="1:19" s="407" customFormat="1" ht="31.5" customHeight="1">
      <c r="A26" s="411"/>
      <c r="B26" s="411"/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</row>
    <row r="27" spans="1:19" s="410" customFormat="1" ht="31.5" customHeight="1">
      <c r="A27" s="411"/>
      <c r="B27" s="411"/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Q27" s="405"/>
      <c r="R27" s="405"/>
      <c r="S27" s="407"/>
    </row>
    <row r="28" spans="1:19" s="407" customFormat="1" ht="45.95" customHeight="1">
      <c r="A28" s="411"/>
      <c r="B28" s="411"/>
      <c r="C28" s="405"/>
      <c r="D28" s="405"/>
      <c r="E28" s="405"/>
      <c r="F28" s="405"/>
      <c r="G28" s="405"/>
      <c r="H28" s="405"/>
      <c r="I28" s="405"/>
      <c r="J28" s="405"/>
      <c r="K28" s="405"/>
      <c r="L28" s="405"/>
      <c r="M28" s="405"/>
      <c r="N28" s="405"/>
      <c r="O28" s="405"/>
      <c r="P28" s="405"/>
      <c r="Q28" s="405"/>
      <c r="R28" s="405"/>
    </row>
    <row r="29" spans="1:19" s="407" customFormat="1" ht="31.5" customHeight="1">
      <c r="A29" s="411"/>
      <c r="B29" s="411"/>
      <c r="C29" s="405"/>
      <c r="D29" s="405"/>
      <c r="E29" s="405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</row>
    <row r="30" spans="1:19" s="407" customFormat="1" ht="45.95" customHeight="1">
      <c r="A30" s="405"/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</row>
    <row r="31" spans="1:19" s="410" customFormat="1" ht="29.25" customHeight="1">
      <c r="A31" s="405"/>
      <c r="B31" s="405"/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7"/>
    </row>
  </sheetData>
  <mergeCells count="14">
    <mergeCell ref="R3:S3"/>
    <mergeCell ref="R4:R5"/>
    <mergeCell ref="A16:B16"/>
    <mergeCell ref="A3:A5"/>
    <mergeCell ref="B3:B5"/>
    <mergeCell ref="M4:P4"/>
    <mergeCell ref="Q4:Q5"/>
    <mergeCell ref="M3:Q3"/>
    <mergeCell ref="G4:G5"/>
    <mergeCell ref="H3:L3"/>
    <mergeCell ref="H4:K4"/>
    <mergeCell ref="L4:L5"/>
    <mergeCell ref="S4:S5"/>
    <mergeCell ref="F4:F5"/>
  </mergeCells>
  <printOptions horizontalCentered="1"/>
  <pageMargins left="0.43307086614173229" right="0.47244094488188981" top="0.6692913385826772" bottom="0.47244094488188981" header="0.27559055118110237" footer="0.27559055118110237"/>
  <pageSetup paperSize="9" scale="50" orientation="landscape" r:id="rId1"/>
  <headerFooter alignWithMargins="0">
    <oddHeader>&amp;R&amp;"Arial,Félkövér"&amp;12   8. melléklet a ./2020. (VI...) önkormányzati rendelethez</oddHeader>
    <oddFooter>&amp;L&amp;"Arial,Normál"&amp;F&amp;C&amp;"Arial,Normál"&amp;P/&amp;N&amp;R&amp;"Arial,Normál" 8. melléklet a ./2020. (VI...)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42"/>
  <sheetViews>
    <sheetView showGridLines="0" zoomScale="90" zoomScaleNormal="90" workbookViewId="0">
      <selection activeCell="I6" sqref="I6"/>
    </sheetView>
  </sheetViews>
  <sheetFormatPr defaultColWidth="10.28515625" defaultRowHeight="15"/>
  <cols>
    <col min="1" max="1" width="38.42578125" style="213" customWidth="1"/>
    <col min="2" max="2" width="14.140625" style="214" customWidth="1"/>
    <col min="3" max="3" width="14.28515625" style="214" bestFit="1" customWidth="1"/>
    <col min="4" max="4" width="11.5703125" style="214" bestFit="1" customWidth="1"/>
    <col min="5" max="5" width="14.28515625" style="214" bestFit="1" customWidth="1"/>
    <col min="6" max="8" width="14.140625" style="214" hidden="1" customWidth="1"/>
    <col min="9" max="9" width="12.140625" style="214" customWidth="1"/>
    <col min="10" max="10" width="9" style="214" customWidth="1"/>
    <col min="11" max="11" width="12.140625" style="214" customWidth="1"/>
    <col min="12" max="12" width="7.42578125" style="234" customWidth="1"/>
    <col min="13" max="13" width="31.5703125" style="213" customWidth="1"/>
    <col min="14" max="14" width="13.5703125" style="214" customWidth="1"/>
    <col min="15" max="15" width="14.28515625" style="214" bestFit="1" customWidth="1"/>
    <col min="16" max="16" width="12.85546875" style="214" bestFit="1" customWidth="1"/>
    <col min="17" max="17" width="13.5703125" style="214" customWidth="1"/>
    <col min="18" max="20" width="13.5703125" style="214" hidden="1" customWidth="1"/>
    <col min="21" max="21" width="14.28515625" style="214" bestFit="1" customWidth="1"/>
    <col min="22" max="22" width="12.7109375" style="214" bestFit="1" customWidth="1"/>
    <col min="23" max="23" width="13.5703125" style="214" customWidth="1"/>
    <col min="24" max="24" width="8.140625" style="1517" customWidth="1"/>
    <col min="25" max="16384" width="10.28515625" style="214"/>
  </cols>
  <sheetData>
    <row r="1" spans="1:24" ht="19.5" customHeight="1" thickBot="1"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 t="s">
        <v>481</v>
      </c>
    </row>
    <row r="2" spans="1:24" s="216" customFormat="1" ht="31.5" customHeight="1" thickTop="1">
      <c r="A2" s="1969" t="s">
        <v>365</v>
      </c>
      <c r="B2" s="1974" t="s">
        <v>1034</v>
      </c>
      <c r="C2" s="1966" t="s">
        <v>1037</v>
      </c>
      <c r="D2" s="1967"/>
      <c r="E2" s="1968"/>
      <c r="F2" s="1971" t="s">
        <v>1175</v>
      </c>
      <c r="G2" s="1972"/>
      <c r="H2" s="1973"/>
      <c r="I2" s="1963" t="s">
        <v>859</v>
      </c>
      <c r="J2" s="1964"/>
      <c r="K2" s="1965"/>
      <c r="L2" s="1962" t="s">
        <v>1255</v>
      </c>
      <c r="M2" s="1969" t="s">
        <v>366</v>
      </c>
      <c r="N2" s="1974" t="s">
        <v>1034</v>
      </c>
      <c r="O2" s="1966" t="s">
        <v>1037</v>
      </c>
      <c r="P2" s="1967"/>
      <c r="Q2" s="1968"/>
      <c r="R2" s="1971" t="s">
        <v>1175</v>
      </c>
      <c r="S2" s="1972"/>
      <c r="T2" s="1973"/>
      <c r="U2" s="1963" t="s">
        <v>2</v>
      </c>
      <c r="V2" s="1964"/>
      <c r="W2" s="1965"/>
      <c r="X2" s="1962" t="s">
        <v>1255</v>
      </c>
    </row>
    <row r="3" spans="1:24" s="216" customFormat="1" ht="30" customHeight="1" thickBot="1">
      <c r="A3" s="1970"/>
      <c r="B3" s="1975"/>
      <c r="C3" s="1193" t="s">
        <v>367</v>
      </c>
      <c r="D3" s="217" t="s">
        <v>44</v>
      </c>
      <c r="E3" s="217" t="s">
        <v>368</v>
      </c>
      <c r="F3" s="431" t="s">
        <v>367</v>
      </c>
      <c r="G3" s="431" t="s">
        <v>44</v>
      </c>
      <c r="H3" s="431" t="s">
        <v>368</v>
      </c>
      <c r="I3" s="1193" t="s">
        <v>367</v>
      </c>
      <c r="J3" s="217" t="s">
        <v>44</v>
      </c>
      <c r="K3" s="217" t="s">
        <v>368</v>
      </c>
      <c r="L3" s="1811"/>
      <c r="M3" s="1970"/>
      <c r="N3" s="1975"/>
      <c r="O3" s="431" t="s">
        <v>367</v>
      </c>
      <c r="P3" s="217" t="s">
        <v>44</v>
      </c>
      <c r="Q3" s="217" t="s">
        <v>368</v>
      </c>
      <c r="R3" s="431" t="s">
        <v>367</v>
      </c>
      <c r="S3" s="431" t="s">
        <v>44</v>
      </c>
      <c r="T3" s="431" t="s">
        <v>368</v>
      </c>
      <c r="U3" s="1193" t="s">
        <v>367</v>
      </c>
      <c r="V3" s="217" t="s">
        <v>44</v>
      </c>
      <c r="W3" s="217" t="s">
        <v>368</v>
      </c>
      <c r="X3" s="1811"/>
    </row>
    <row r="4" spans="1:24" s="223" customFormat="1" ht="30.75" thickTop="1">
      <c r="A4" s="218" t="s">
        <v>369</v>
      </c>
      <c r="B4" s="220">
        <v>0</v>
      </c>
      <c r="C4" s="220">
        <v>0</v>
      </c>
      <c r="D4" s="219">
        <v>0</v>
      </c>
      <c r="E4" s="219">
        <v>0</v>
      </c>
      <c r="F4" s="220">
        <v>0</v>
      </c>
      <c r="G4" s="220">
        <v>0</v>
      </c>
      <c r="H4" s="220">
        <v>0</v>
      </c>
      <c r="I4" s="220">
        <v>0</v>
      </c>
      <c r="J4" s="219">
        <v>0</v>
      </c>
      <c r="K4" s="219">
        <v>0</v>
      </c>
      <c r="L4" s="1504">
        <v>0</v>
      </c>
      <c r="M4" s="221" t="s">
        <v>370</v>
      </c>
      <c r="N4" s="222">
        <v>3000000</v>
      </c>
      <c r="O4" s="222">
        <v>2396037</v>
      </c>
      <c r="P4" s="219">
        <v>356546</v>
      </c>
      <c r="Q4" s="222">
        <v>2752583</v>
      </c>
      <c r="R4" s="220">
        <v>0</v>
      </c>
      <c r="S4" s="220">
        <v>0</v>
      </c>
      <c r="T4" s="220">
        <v>0</v>
      </c>
      <c r="U4" s="1500">
        <v>2251412</v>
      </c>
      <c r="V4" s="1500">
        <v>160767</v>
      </c>
      <c r="W4" s="222">
        <v>2412179</v>
      </c>
      <c r="X4" s="1513">
        <v>87.633288442165053</v>
      </c>
    </row>
    <row r="5" spans="1:24" s="223" customFormat="1" ht="30">
      <c r="A5" s="218" t="s">
        <v>374</v>
      </c>
      <c r="B5" s="237">
        <v>35100000</v>
      </c>
      <c r="C5" s="237">
        <v>41908000</v>
      </c>
      <c r="D5" s="237">
        <v>0</v>
      </c>
      <c r="E5" s="237">
        <v>41908000</v>
      </c>
      <c r="F5" s="237">
        <v>0</v>
      </c>
      <c r="G5" s="237">
        <v>0</v>
      </c>
      <c r="H5" s="237">
        <v>0</v>
      </c>
      <c r="I5" s="237">
        <v>41908000</v>
      </c>
      <c r="J5" s="236">
        <v>0</v>
      </c>
      <c r="K5" s="236">
        <v>41908000</v>
      </c>
      <c r="L5" s="1505">
        <v>100</v>
      </c>
      <c r="M5" s="221" t="s">
        <v>371</v>
      </c>
      <c r="N5" s="222">
        <v>4283358</v>
      </c>
      <c r="O5" s="222">
        <v>4283358</v>
      </c>
      <c r="P5" s="222">
        <v>0</v>
      </c>
      <c r="Q5" s="222">
        <v>4283358</v>
      </c>
      <c r="R5" s="225">
        <v>0</v>
      </c>
      <c r="S5" s="225">
        <v>0</v>
      </c>
      <c r="T5" s="225">
        <v>0</v>
      </c>
      <c r="U5" s="225">
        <v>3924312</v>
      </c>
      <c r="V5" s="222">
        <v>0</v>
      </c>
      <c r="W5" s="222">
        <v>3924312</v>
      </c>
      <c r="X5" s="1513">
        <v>91.617651384731317</v>
      </c>
    </row>
    <row r="6" spans="1:24" s="223" customFormat="1" ht="30">
      <c r="A6" s="224" t="s">
        <v>376</v>
      </c>
      <c r="B6" s="225">
        <v>10100000</v>
      </c>
      <c r="C6" s="222">
        <v>10023000</v>
      </c>
      <c r="D6" s="222">
        <v>0</v>
      </c>
      <c r="E6" s="222">
        <v>10023000</v>
      </c>
      <c r="F6" s="225">
        <v>0</v>
      </c>
      <c r="G6" s="225">
        <v>0</v>
      </c>
      <c r="H6" s="225">
        <v>0</v>
      </c>
      <c r="I6" s="225">
        <v>10023000</v>
      </c>
      <c r="J6" s="222">
        <v>0</v>
      </c>
      <c r="K6" s="222">
        <v>10023000</v>
      </c>
      <c r="L6" s="1506">
        <v>100</v>
      </c>
      <c r="M6" s="221" t="s">
        <v>372</v>
      </c>
      <c r="N6" s="222">
        <v>22608196</v>
      </c>
      <c r="O6" s="222">
        <v>21019538</v>
      </c>
      <c r="P6" s="222">
        <v>1588658</v>
      </c>
      <c r="Q6" s="222">
        <v>22608196</v>
      </c>
      <c r="R6" s="225">
        <v>0</v>
      </c>
      <c r="S6" s="225">
        <v>0</v>
      </c>
      <c r="T6" s="225">
        <v>0</v>
      </c>
      <c r="U6" s="225">
        <v>21341122</v>
      </c>
      <c r="V6" s="222">
        <v>1267716</v>
      </c>
      <c r="W6" s="222">
        <v>22608838</v>
      </c>
      <c r="X6" s="1513">
        <v>100.0028396781415</v>
      </c>
    </row>
    <row r="7" spans="1:24" s="223" customFormat="1">
      <c r="A7" s="224" t="s">
        <v>377</v>
      </c>
      <c r="B7" s="225">
        <v>4100000</v>
      </c>
      <c r="C7" s="222">
        <v>4010000</v>
      </c>
      <c r="D7" s="222">
        <v>0</v>
      </c>
      <c r="E7" s="222">
        <v>4010000</v>
      </c>
      <c r="F7" s="225">
        <v>0</v>
      </c>
      <c r="G7" s="225">
        <v>0</v>
      </c>
      <c r="H7" s="225">
        <v>0</v>
      </c>
      <c r="I7" s="225">
        <v>4010000</v>
      </c>
      <c r="J7" s="222">
        <v>0</v>
      </c>
      <c r="K7" s="222">
        <v>4010000</v>
      </c>
      <c r="L7" s="1506">
        <v>100</v>
      </c>
      <c r="M7" s="221" t="s">
        <v>373</v>
      </c>
      <c r="N7" s="222">
        <v>19284296</v>
      </c>
      <c r="O7" s="222">
        <v>19129893</v>
      </c>
      <c r="P7" s="222">
        <v>0</v>
      </c>
      <c r="Q7" s="222">
        <v>19129893</v>
      </c>
      <c r="R7" s="225">
        <v>0</v>
      </c>
      <c r="S7" s="225">
        <v>0</v>
      </c>
      <c r="T7" s="225">
        <v>0</v>
      </c>
      <c r="U7" s="225">
        <v>18213679</v>
      </c>
      <c r="V7" s="225">
        <v>0</v>
      </c>
      <c r="W7" s="222">
        <v>18213679</v>
      </c>
      <c r="X7" s="1513">
        <v>95.210563906447348</v>
      </c>
    </row>
    <row r="8" spans="1:24" s="223" customFormat="1" ht="30">
      <c r="A8" s="224" t="s">
        <v>378</v>
      </c>
      <c r="B8" s="225">
        <v>11600000</v>
      </c>
      <c r="C8" s="222">
        <v>12748000</v>
      </c>
      <c r="D8" s="222">
        <v>0</v>
      </c>
      <c r="E8" s="222">
        <v>12748000</v>
      </c>
      <c r="F8" s="225">
        <v>0</v>
      </c>
      <c r="G8" s="225">
        <v>0</v>
      </c>
      <c r="H8" s="225">
        <v>0</v>
      </c>
      <c r="I8" s="225">
        <v>12748000</v>
      </c>
      <c r="J8" s="222">
        <v>0</v>
      </c>
      <c r="K8" s="222">
        <v>12748000</v>
      </c>
      <c r="L8" s="1506">
        <v>100</v>
      </c>
      <c r="M8" s="221" t="s">
        <v>375</v>
      </c>
      <c r="N8" s="222">
        <v>635493</v>
      </c>
      <c r="O8" s="222">
        <v>901031</v>
      </c>
      <c r="P8" s="222">
        <v>0</v>
      </c>
      <c r="Q8" s="222">
        <v>901031</v>
      </c>
      <c r="R8" s="225">
        <v>0</v>
      </c>
      <c r="S8" s="225">
        <v>0</v>
      </c>
      <c r="T8" s="225">
        <v>0</v>
      </c>
      <c r="U8" s="225">
        <v>897202</v>
      </c>
      <c r="V8" s="222">
        <v>0</v>
      </c>
      <c r="W8" s="222">
        <v>897202</v>
      </c>
      <c r="X8" s="1513">
        <v>99.575042368131619</v>
      </c>
    </row>
    <row r="9" spans="1:24" s="223" customFormat="1">
      <c r="A9" s="224" t="s">
        <v>380</v>
      </c>
      <c r="B9" s="225">
        <v>9300000</v>
      </c>
      <c r="C9" s="222">
        <v>15127000</v>
      </c>
      <c r="D9" s="222">
        <v>0</v>
      </c>
      <c r="E9" s="222">
        <v>15127000</v>
      </c>
      <c r="F9" s="225">
        <v>0</v>
      </c>
      <c r="G9" s="225">
        <v>0</v>
      </c>
      <c r="H9" s="225">
        <v>0</v>
      </c>
      <c r="I9" s="225">
        <v>15127000</v>
      </c>
      <c r="J9" s="222">
        <v>0</v>
      </c>
      <c r="K9" s="222">
        <v>15127000</v>
      </c>
      <c r="L9" s="1506">
        <v>100</v>
      </c>
      <c r="M9" s="221" t="s">
        <v>381</v>
      </c>
      <c r="N9" s="222">
        <v>1000000</v>
      </c>
      <c r="O9" s="222">
        <v>1000000</v>
      </c>
      <c r="P9" s="222">
        <v>0</v>
      </c>
      <c r="Q9" s="222">
        <v>1000000</v>
      </c>
      <c r="R9" s="225">
        <v>0</v>
      </c>
      <c r="S9" s="225">
        <v>0</v>
      </c>
      <c r="T9" s="225">
        <v>0</v>
      </c>
      <c r="U9" s="225">
        <v>1300000</v>
      </c>
      <c r="V9" s="222">
        <v>0</v>
      </c>
      <c r="W9" s="222">
        <v>1300000</v>
      </c>
      <c r="X9" s="1513">
        <v>130</v>
      </c>
    </row>
    <row r="10" spans="1:24" s="223" customFormat="1">
      <c r="A10" s="218" t="s">
        <v>382</v>
      </c>
      <c r="B10" s="225">
        <v>2240000</v>
      </c>
      <c r="C10" s="222">
        <v>2357000</v>
      </c>
      <c r="D10" s="222">
        <v>0</v>
      </c>
      <c r="E10" s="222">
        <v>2357000</v>
      </c>
      <c r="F10" s="225">
        <v>0</v>
      </c>
      <c r="G10" s="225">
        <v>0</v>
      </c>
      <c r="H10" s="225">
        <v>0</v>
      </c>
      <c r="I10" s="225">
        <v>2357000</v>
      </c>
      <c r="J10" s="222">
        <v>0</v>
      </c>
      <c r="K10" s="222">
        <v>2357000</v>
      </c>
      <c r="L10" s="1506">
        <v>100</v>
      </c>
      <c r="M10" s="221" t="s">
        <v>379</v>
      </c>
      <c r="N10" s="222">
        <v>366000</v>
      </c>
      <c r="O10" s="222">
        <v>366000</v>
      </c>
      <c r="P10" s="222">
        <v>0</v>
      </c>
      <c r="Q10" s="222">
        <v>366000</v>
      </c>
      <c r="R10" s="225">
        <v>0</v>
      </c>
      <c r="S10" s="225">
        <v>0</v>
      </c>
      <c r="T10" s="225">
        <v>0</v>
      </c>
      <c r="U10" s="225">
        <v>65000</v>
      </c>
      <c r="V10" s="222">
        <v>0</v>
      </c>
      <c r="W10" s="222">
        <v>65000</v>
      </c>
      <c r="X10" s="1513">
        <v>17.759562841530055</v>
      </c>
    </row>
    <row r="11" spans="1:24" s="223" customFormat="1" ht="15.75">
      <c r="A11" s="228" t="s">
        <v>384</v>
      </c>
      <c r="B11" s="225">
        <v>0</v>
      </c>
      <c r="C11" s="225">
        <v>0</v>
      </c>
      <c r="D11" s="222">
        <v>0</v>
      </c>
      <c r="E11" s="222">
        <v>0</v>
      </c>
      <c r="F11" s="225">
        <v>0</v>
      </c>
      <c r="G11" s="225">
        <v>0</v>
      </c>
      <c r="H11" s="225">
        <v>0</v>
      </c>
      <c r="I11" s="225">
        <v>5732</v>
      </c>
      <c r="J11" s="222">
        <v>1548</v>
      </c>
      <c r="K11" s="222">
        <v>7280</v>
      </c>
      <c r="L11" s="1506">
        <v>0</v>
      </c>
      <c r="M11" s="226" t="s">
        <v>383</v>
      </c>
      <c r="N11" s="227">
        <v>39726886</v>
      </c>
      <c r="O11" s="432">
        <v>34942412</v>
      </c>
      <c r="P11" s="432">
        <v>9144474</v>
      </c>
      <c r="Q11" s="227">
        <v>44086886</v>
      </c>
      <c r="R11" s="432">
        <v>0</v>
      </c>
      <c r="S11" s="432">
        <v>0</v>
      </c>
      <c r="T11" s="432">
        <v>0</v>
      </c>
      <c r="U11" s="432">
        <v>31967454</v>
      </c>
      <c r="V11" s="432">
        <v>8211504</v>
      </c>
      <c r="W11" s="227">
        <v>40178958</v>
      </c>
      <c r="X11" s="1514">
        <v>91.135849331703767</v>
      </c>
    </row>
    <row r="12" spans="1:24" s="223" customFormat="1" ht="30">
      <c r="A12" s="228" t="s">
        <v>386</v>
      </c>
      <c r="B12" s="225">
        <v>15995419</v>
      </c>
      <c r="C12" s="225">
        <v>15995419</v>
      </c>
      <c r="D12" s="222">
        <v>0</v>
      </c>
      <c r="E12" s="222">
        <v>15995419</v>
      </c>
      <c r="F12" s="225">
        <v>0</v>
      </c>
      <c r="G12" s="225">
        <v>0</v>
      </c>
      <c r="H12" s="225">
        <v>0</v>
      </c>
      <c r="I12" s="225">
        <v>15995419</v>
      </c>
      <c r="J12" s="222">
        <v>0</v>
      </c>
      <c r="K12" s="222">
        <v>15995419</v>
      </c>
      <c r="L12" s="1506">
        <v>100</v>
      </c>
      <c r="M12" s="229" t="s">
        <v>385</v>
      </c>
      <c r="N12" s="222">
        <v>11970000</v>
      </c>
      <c r="O12" s="222">
        <v>9582677</v>
      </c>
      <c r="P12" s="222">
        <v>2587323</v>
      </c>
      <c r="Q12" s="222">
        <v>12170000</v>
      </c>
      <c r="R12" s="1501">
        <v>0</v>
      </c>
      <c r="S12" s="1501">
        <v>0</v>
      </c>
      <c r="T12" s="1501">
        <v>0</v>
      </c>
      <c r="U12" s="727">
        <v>9554929</v>
      </c>
      <c r="V12" s="121">
        <v>2579835</v>
      </c>
      <c r="W12" s="222">
        <v>12134764</v>
      </c>
      <c r="X12" s="1513">
        <v>99.710468364831556</v>
      </c>
    </row>
    <row r="13" spans="1:24" s="223" customFormat="1" ht="30">
      <c r="A13" s="218" t="s">
        <v>388</v>
      </c>
      <c r="B13" s="225">
        <v>481561</v>
      </c>
      <c r="C13" s="225">
        <v>379187</v>
      </c>
      <c r="D13" s="225">
        <v>102374</v>
      </c>
      <c r="E13" s="222">
        <v>481561</v>
      </c>
      <c r="F13" s="225">
        <v>0</v>
      </c>
      <c r="G13" s="225"/>
      <c r="H13" s="225">
        <v>0</v>
      </c>
      <c r="I13" s="225">
        <v>428970</v>
      </c>
      <c r="J13" s="225"/>
      <c r="K13" s="222">
        <v>428970</v>
      </c>
      <c r="L13" s="1506">
        <v>89.079057481814345</v>
      </c>
      <c r="M13" s="229" t="s">
        <v>387</v>
      </c>
      <c r="N13" s="222">
        <v>2000000</v>
      </c>
      <c r="O13" s="222">
        <v>2519685</v>
      </c>
      <c r="P13" s="222">
        <v>680315</v>
      </c>
      <c r="Q13" s="222">
        <v>3200000</v>
      </c>
      <c r="R13" s="1502">
        <v>0</v>
      </c>
      <c r="S13" s="1502">
        <v>0</v>
      </c>
      <c r="T13" s="1502">
        <v>0</v>
      </c>
      <c r="U13" s="778">
        <v>38200</v>
      </c>
      <c r="V13" s="120">
        <v>10314</v>
      </c>
      <c r="W13" s="113">
        <v>48514</v>
      </c>
      <c r="X13" s="1513">
        <v>1.5160625000000001</v>
      </c>
    </row>
    <row r="14" spans="1:24" s="223" customFormat="1" ht="30">
      <c r="A14" s="218" t="s">
        <v>390</v>
      </c>
      <c r="B14" s="225">
        <v>1593515.3877167047</v>
      </c>
      <c r="C14" s="225">
        <v>1593515.3877167047</v>
      </c>
      <c r="D14" s="222">
        <v>0</v>
      </c>
      <c r="E14" s="222">
        <v>1593515.3877167047</v>
      </c>
      <c r="F14" s="225">
        <v>0</v>
      </c>
      <c r="G14" s="225">
        <v>0</v>
      </c>
      <c r="H14" s="225">
        <v>0</v>
      </c>
      <c r="I14" s="225">
        <v>1609686</v>
      </c>
      <c r="J14" s="222">
        <v>0</v>
      </c>
      <c r="K14" s="222">
        <v>1609686</v>
      </c>
      <c r="L14" s="1506">
        <v>101.01477603592303</v>
      </c>
      <c r="M14" s="229" t="s">
        <v>389</v>
      </c>
      <c r="N14" s="222">
        <v>4000000</v>
      </c>
      <c r="O14" s="778">
        <v>4344488</v>
      </c>
      <c r="P14" s="778">
        <v>1115512</v>
      </c>
      <c r="Q14" s="222">
        <v>5460000</v>
      </c>
      <c r="R14" s="1502">
        <v>0</v>
      </c>
      <c r="S14" s="1502">
        <v>0</v>
      </c>
      <c r="T14" s="1502">
        <v>0</v>
      </c>
      <c r="U14" s="778">
        <v>4324023</v>
      </c>
      <c r="V14" s="121">
        <v>1097758</v>
      </c>
      <c r="W14" s="222">
        <v>5421781</v>
      </c>
      <c r="X14" s="1513">
        <v>99.300018315018306</v>
      </c>
    </row>
    <row r="15" spans="1:24" s="223" customFormat="1" ht="30">
      <c r="A15" s="218" t="s">
        <v>392</v>
      </c>
      <c r="B15" s="222">
        <v>250000</v>
      </c>
      <c r="C15" s="225">
        <v>196850</v>
      </c>
      <c r="D15" s="222">
        <v>53150</v>
      </c>
      <c r="E15" s="222">
        <v>250000</v>
      </c>
      <c r="F15" s="225">
        <v>0</v>
      </c>
      <c r="G15" s="225"/>
      <c r="H15" s="225">
        <v>0</v>
      </c>
      <c r="I15" s="225">
        <v>226954</v>
      </c>
      <c r="J15" s="222">
        <v>61278</v>
      </c>
      <c r="K15" s="222">
        <v>288232</v>
      </c>
      <c r="L15" s="1506">
        <v>115.2928</v>
      </c>
      <c r="M15" s="229" t="s">
        <v>391</v>
      </c>
      <c r="N15" s="222">
        <v>943362</v>
      </c>
      <c r="O15" s="222">
        <v>742812</v>
      </c>
      <c r="P15" s="222">
        <v>200550</v>
      </c>
      <c r="Q15" s="222">
        <v>943362</v>
      </c>
      <c r="R15" s="225">
        <v>0</v>
      </c>
      <c r="S15" s="225">
        <v>0</v>
      </c>
      <c r="T15" s="225">
        <v>0</v>
      </c>
      <c r="U15" s="225">
        <v>786921</v>
      </c>
      <c r="V15" s="225">
        <v>212469</v>
      </c>
      <c r="W15" s="222">
        <v>999390</v>
      </c>
      <c r="X15" s="1513">
        <v>105.93918347357642</v>
      </c>
    </row>
    <row r="16" spans="1:24" s="223" customFormat="1" ht="45">
      <c r="A16" s="218" t="s">
        <v>394</v>
      </c>
      <c r="B16" s="222">
        <v>21073730</v>
      </c>
      <c r="C16" s="225">
        <v>21441282</v>
      </c>
      <c r="D16" s="222">
        <v>0</v>
      </c>
      <c r="E16" s="222">
        <v>21441282</v>
      </c>
      <c r="F16" s="225">
        <v>0</v>
      </c>
      <c r="G16" s="225">
        <v>0</v>
      </c>
      <c r="H16" s="225">
        <v>0</v>
      </c>
      <c r="I16" s="225">
        <v>19851924</v>
      </c>
      <c r="J16" s="222">
        <v>0</v>
      </c>
      <c r="K16" s="222">
        <v>19851924</v>
      </c>
      <c r="L16" s="1506">
        <v>92.587392862049938</v>
      </c>
      <c r="M16" s="229" t="s">
        <v>393</v>
      </c>
      <c r="N16" s="222">
        <v>500000</v>
      </c>
      <c r="O16" s="222">
        <v>1574802</v>
      </c>
      <c r="P16" s="222">
        <v>425198</v>
      </c>
      <c r="Q16" s="222">
        <v>2000000</v>
      </c>
      <c r="R16" s="1502">
        <v>0</v>
      </c>
      <c r="S16" s="1502">
        <v>0</v>
      </c>
      <c r="T16" s="1502">
        <v>0</v>
      </c>
      <c r="U16" s="729">
        <v>1561000</v>
      </c>
      <c r="V16" s="446">
        <v>421470</v>
      </c>
      <c r="W16" s="222">
        <v>1982470</v>
      </c>
      <c r="X16" s="1513">
        <v>99.123499999999993</v>
      </c>
    </row>
    <row r="17" spans="1:24" s="223" customFormat="1" ht="30">
      <c r="A17" s="218" t="s">
        <v>396</v>
      </c>
      <c r="B17" s="222">
        <v>3540235</v>
      </c>
      <c r="C17" s="225">
        <v>2787587</v>
      </c>
      <c r="D17" s="225">
        <v>752648</v>
      </c>
      <c r="E17" s="222">
        <v>3540235</v>
      </c>
      <c r="F17" s="225">
        <v>0</v>
      </c>
      <c r="G17" s="225">
        <v>0</v>
      </c>
      <c r="H17" s="225">
        <v>0</v>
      </c>
      <c r="I17" s="225">
        <v>1518018</v>
      </c>
      <c r="J17" s="222">
        <v>0</v>
      </c>
      <c r="K17" s="222">
        <v>1518018</v>
      </c>
      <c r="L17" s="1506">
        <v>42.879017918302033</v>
      </c>
      <c r="M17" s="229" t="s">
        <v>395</v>
      </c>
      <c r="N17" s="222">
        <v>250000</v>
      </c>
      <c r="O17" s="222">
        <v>196850</v>
      </c>
      <c r="P17" s="222">
        <v>53150</v>
      </c>
      <c r="Q17" s="222">
        <v>250000</v>
      </c>
      <c r="R17" s="225">
        <v>0</v>
      </c>
      <c r="S17" s="225">
        <v>0</v>
      </c>
      <c r="T17" s="225">
        <v>0</v>
      </c>
      <c r="U17" s="225">
        <v>189211</v>
      </c>
      <c r="V17" s="222">
        <v>51087</v>
      </c>
      <c r="W17" s="222">
        <v>240298</v>
      </c>
      <c r="X17" s="1513">
        <v>96.119200000000006</v>
      </c>
    </row>
    <row r="18" spans="1:24" s="223" customFormat="1" ht="34.5" customHeight="1">
      <c r="A18" s="218" t="s">
        <v>1032</v>
      </c>
      <c r="B18" s="222">
        <v>4343000</v>
      </c>
      <c r="C18" s="225">
        <v>3419685</v>
      </c>
      <c r="D18" s="225">
        <v>923315</v>
      </c>
      <c r="E18" s="222">
        <v>4343000</v>
      </c>
      <c r="F18" s="225">
        <v>0</v>
      </c>
      <c r="G18" s="225">
        <v>0</v>
      </c>
      <c r="H18" s="225">
        <v>0</v>
      </c>
      <c r="I18" s="225">
        <v>0</v>
      </c>
      <c r="J18" s="222">
        <v>0</v>
      </c>
      <c r="K18" s="222">
        <v>0</v>
      </c>
      <c r="L18" s="1506">
        <v>0</v>
      </c>
      <c r="M18" s="229" t="s">
        <v>557</v>
      </c>
      <c r="N18" s="222">
        <v>18122524</v>
      </c>
      <c r="O18" s="222">
        <v>14269704</v>
      </c>
      <c r="P18" s="222">
        <v>3852820</v>
      </c>
      <c r="Q18" s="222">
        <v>18122524</v>
      </c>
      <c r="R18" s="1502">
        <v>0</v>
      </c>
      <c r="S18" s="1502">
        <v>0</v>
      </c>
      <c r="T18" s="1502">
        <v>0</v>
      </c>
      <c r="U18" s="778">
        <v>14216937</v>
      </c>
      <c r="V18" s="120">
        <v>3838571</v>
      </c>
      <c r="W18" s="222">
        <v>18055508</v>
      </c>
      <c r="X18" s="1513">
        <v>99.630206035318253</v>
      </c>
    </row>
    <row r="19" spans="1:24" s="223" customFormat="1" ht="30">
      <c r="A19" s="218" t="s">
        <v>397</v>
      </c>
      <c r="B19" s="222">
        <v>51474200</v>
      </c>
      <c r="C19" s="225">
        <v>47948551</v>
      </c>
      <c r="D19" s="222">
        <v>0</v>
      </c>
      <c r="E19" s="222">
        <v>47948551</v>
      </c>
      <c r="F19" s="225">
        <v>0</v>
      </c>
      <c r="G19" s="225">
        <v>0</v>
      </c>
      <c r="H19" s="225">
        <v>0</v>
      </c>
      <c r="I19" s="225">
        <v>0</v>
      </c>
      <c r="J19" s="222">
        <v>0</v>
      </c>
      <c r="K19" s="222">
        <v>0</v>
      </c>
      <c r="L19" s="1506">
        <v>0</v>
      </c>
      <c r="M19" s="417" t="s">
        <v>1528</v>
      </c>
      <c r="N19" s="222">
        <v>941000</v>
      </c>
      <c r="O19" s="222">
        <v>923992</v>
      </c>
      <c r="P19" s="222">
        <v>17008</v>
      </c>
      <c r="Q19" s="222">
        <v>941000</v>
      </c>
      <c r="R19" s="225">
        <v>0</v>
      </c>
      <c r="S19" s="225">
        <v>0</v>
      </c>
      <c r="T19" s="225">
        <v>0</v>
      </c>
      <c r="U19" s="225">
        <v>1296233</v>
      </c>
      <c r="V19" s="222">
        <v>0</v>
      </c>
      <c r="W19" s="222">
        <v>1296233</v>
      </c>
      <c r="X19" s="1513">
        <v>137.75058448459086</v>
      </c>
    </row>
    <row r="20" spans="1:24" s="223" customFormat="1" ht="30">
      <c r="A20" s="756"/>
      <c r="B20" s="800"/>
      <c r="C20" s="800"/>
      <c r="D20" s="800"/>
      <c r="E20" s="800"/>
      <c r="F20" s="800"/>
      <c r="G20" s="800"/>
      <c r="H20" s="800"/>
      <c r="I20" s="800"/>
      <c r="J20" s="800"/>
      <c r="K20" s="800"/>
      <c r="L20" s="1507"/>
      <c r="M20" s="224" t="s">
        <v>1015</v>
      </c>
      <c r="N20" s="222">
        <v>1000000</v>
      </c>
      <c r="O20" s="222">
        <v>787402</v>
      </c>
      <c r="P20" s="222">
        <v>212598</v>
      </c>
      <c r="Q20" s="222">
        <v>1000000</v>
      </c>
      <c r="R20" s="225">
        <v>0</v>
      </c>
      <c r="S20" s="225">
        <v>0</v>
      </c>
      <c r="T20" s="225">
        <v>0</v>
      </c>
      <c r="U20" s="225">
        <v>0</v>
      </c>
      <c r="V20" s="225">
        <v>0</v>
      </c>
      <c r="W20" s="222">
        <v>0</v>
      </c>
      <c r="X20" s="1513">
        <v>0</v>
      </c>
    </row>
    <row r="21" spans="1:24" s="223" customFormat="1" ht="31.5">
      <c r="A21" s="756"/>
      <c r="B21" s="800"/>
      <c r="C21" s="800"/>
      <c r="D21" s="800"/>
      <c r="E21" s="800"/>
      <c r="F21" s="800"/>
      <c r="G21" s="800"/>
      <c r="H21" s="800"/>
      <c r="I21" s="800"/>
      <c r="J21" s="800"/>
      <c r="K21" s="800"/>
      <c r="L21" s="1507"/>
      <c r="M21" s="1160" t="s">
        <v>398</v>
      </c>
      <c r="N21" s="227">
        <v>42000000</v>
      </c>
      <c r="O21" s="434">
        <v>32881249</v>
      </c>
      <c r="P21" s="434">
        <v>8661936</v>
      </c>
      <c r="Q21" s="236">
        <v>41543185</v>
      </c>
      <c r="R21" s="237">
        <v>0</v>
      </c>
      <c r="S21" s="237">
        <v>0</v>
      </c>
      <c r="T21" s="237">
        <v>0</v>
      </c>
      <c r="U21" s="237">
        <v>34550574</v>
      </c>
      <c r="V21" s="237">
        <v>9077750</v>
      </c>
      <c r="W21" s="236">
        <v>43628324</v>
      </c>
      <c r="X21" s="1514">
        <v>105.01920832502371</v>
      </c>
    </row>
    <row r="22" spans="1:24" s="223" customFormat="1" ht="30">
      <c r="A22" s="756"/>
      <c r="B22" s="800"/>
      <c r="C22" s="800"/>
      <c r="D22" s="800"/>
      <c r="E22" s="800"/>
      <c r="F22" s="800"/>
      <c r="G22" s="800"/>
      <c r="H22" s="800"/>
      <c r="I22" s="800"/>
      <c r="J22" s="800"/>
      <c r="K22" s="800"/>
      <c r="L22" s="1507"/>
      <c r="M22" s="1161" t="s">
        <v>898</v>
      </c>
      <c r="N22" s="435">
        <v>42000000</v>
      </c>
      <c r="O22" s="222">
        <v>19167076</v>
      </c>
      <c r="P22" s="222">
        <v>4959110</v>
      </c>
      <c r="Q22" s="435">
        <v>24126186</v>
      </c>
      <c r="R22" s="435">
        <v>0</v>
      </c>
      <c r="S22" s="435">
        <v>0</v>
      </c>
      <c r="T22" s="435">
        <v>0</v>
      </c>
      <c r="U22" s="449">
        <v>16328903</v>
      </c>
      <c r="V22" s="112">
        <v>4192804</v>
      </c>
      <c r="W22" s="450">
        <v>20521707</v>
      </c>
      <c r="X22" s="1513">
        <v>85.059888869297453</v>
      </c>
    </row>
    <row r="23" spans="1:24" s="223" customFormat="1">
      <c r="A23" s="756"/>
      <c r="B23" s="800"/>
      <c r="C23" s="800"/>
      <c r="D23" s="800"/>
      <c r="E23" s="800"/>
      <c r="F23" s="800"/>
      <c r="G23" s="800"/>
      <c r="H23" s="800"/>
      <c r="I23" s="800"/>
      <c r="J23" s="800"/>
      <c r="K23" s="800"/>
      <c r="L23" s="1507"/>
      <c r="M23" s="1161" t="s">
        <v>1140</v>
      </c>
      <c r="N23" s="435">
        <v>0</v>
      </c>
      <c r="O23" s="222">
        <v>0</v>
      </c>
      <c r="P23" s="222">
        <v>0</v>
      </c>
      <c r="Q23" s="435">
        <v>0</v>
      </c>
      <c r="R23" s="435">
        <v>0</v>
      </c>
      <c r="S23" s="435">
        <v>0</v>
      </c>
      <c r="T23" s="435">
        <v>0</v>
      </c>
      <c r="U23" s="449">
        <v>0</v>
      </c>
      <c r="V23" s="112">
        <v>0</v>
      </c>
      <c r="W23" s="450">
        <v>0</v>
      </c>
      <c r="X23" s="1513">
        <v>0</v>
      </c>
    </row>
    <row r="24" spans="1:24" s="223" customFormat="1">
      <c r="A24" s="756"/>
      <c r="B24" s="800"/>
      <c r="C24" s="800"/>
      <c r="D24" s="800"/>
      <c r="E24" s="800"/>
      <c r="F24" s="800"/>
      <c r="G24" s="800"/>
      <c r="H24" s="800"/>
      <c r="I24" s="800"/>
      <c r="J24" s="800"/>
      <c r="K24" s="800"/>
      <c r="L24" s="1507"/>
      <c r="M24" s="119" t="s">
        <v>1210</v>
      </c>
      <c r="N24" s="435">
        <v>0</v>
      </c>
      <c r="O24" s="222">
        <v>3264788</v>
      </c>
      <c r="P24" s="222">
        <v>881492</v>
      </c>
      <c r="Q24" s="435">
        <v>4146280</v>
      </c>
      <c r="R24" s="435"/>
      <c r="S24" s="435"/>
      <c r="T24" s="435"/>
      <c r="U24" s="449">
        <v>3264787</v>
      </c>
      <c r="V24" s="112">
        <v>881492</v>
      </c>
      <c r="W24" s="450">
        <v>4146279</v>
      </c>
      <c r="X24" s="1513">
        <v>99.999975881995425</v>
      </c>
    </row>
    <row r="25" spans="1:24" s="223" customFormat="1">
      <c r="A25" s="756"/>
      <c r="B25" s="800"/>
      <c r="C25" s="800"/>
      <c r="D25" s="800"/>
      <c r="E25" s="800"/>
      <c r="F25" s="800"/>
      <c r="G25" s="800"/>
      <c r="H25" s="800"/>
      <c r="I25" s="800"/>
      <c r="J25" s="800"/>
      <c r="K25" s="800"/>
      <c r="L25" s="1507"/>
      <c r="M25" s="119" t="s">
        <v>1211</v>
      </c>
      <c r="N25" s="435">
        <v>0</v>
      </c>
      <c r="O25" s="222">
        <v>9725897</v>
      </c>
      <c r="P25" s="222">
        <v>2625992</v>
      </c>
      <c r="Q25" s="435">
        <v>12351889</v>
      </c>
      <c r="R25" s="435"/>
      <c r="S25" s="435"/>
      <c r="T25" s="435"/>
      <c r="U25" s="449">
        <v>9725897</v>
      </c>
      <c r="V25" s="112">
        <v>2625993</v>
      </c>
      <c r="W25" s="450">
        <v>12351890</v>
      </c>
      <c r="X25" s="1513">
        <v>100.00000809592768</v>
      </c>
    </row>
    <row r="26" spans="1:24" s="223" customFormat="1">
      <c r="A26" s="756"/>
      <c r="B26" s="800"/>
      <c r="C26" s="800"/>
      <c r="D26" s="800"/>
      <c r="E26" s="800"/>
      <c r="F26" s="800"/>
      <c r="G26" s="800"/>
      <c r="H26" s="800"/>
      <c r="I26" s="800"/>
      <c r="J26" s="800"/>
      <c r="K26" s="800"/>
      <c r="L26" s="1507"/>
      <c r="M26" s="119" t="s">
        <v>1535</v>
      </c>
      <c r="N26" s="435">
        <v>0</v>
      </c>
      <c r="O26" s="435">
        <v>0</v>
      </c>
      <c r="P26" s="435">
        <v>0</v>
      </c>
      <c r="Q26" s="435">
        <v>0</v>
      </c>
      <c r="R26" s="435"/>
      <c r="S26" s="435"/>
      <c r="T26" s="435"/>
      <c r="U26" s="449">
        <v>3421400</v>
      </c>
      <c r="V26" s="112">
        <v>923778</v>
      </c>
      <c r="W26" s="450">
        <v>4345178</v>
      </c>
      <c r="X26" s="1513">
        <v>0</v>
      </c>
    </row>
    <row r="27" spans="1:24" s="223" customFormat="1">
      <c r="A27" s="756"/>
      <c r="B27" s="800"/>
      <c r="C27" s="800"/>
      <c r="D27" s="800"/>
      <c r="E27" s="800"/>
      <c r="F27" s="800"/>
      <c r="G27" s="800"/>
      <c r="H27" s="800"/>
      <c r="I27" s="800"/>
      <c r="J27" s="800"/>
      <c r="K27" s="800"/>
      <c r="L27" s="1507"/>
      <c r="M27" s="119" t="s">
        <v>1536</v>
      </c>
      <c r="N27" s="435">
        <v>0</v>
      </c>
      <c r="O27" s="435">
        <v>0</v>
      </c>
      <c r="P27" s="435">
        <v>0</v>
      </c>
      <c r="Q27" s="435">
        <v>0</v>
      </c>
      <c r="R27" s="435"/>
      <c r="S27" s="435"/>
      <c r="T27" s="435"/>
      <c r="U27" s="449">
        <v>414080</v>
      </c>
      <c r="V27" s="112">
        <v>111802</v>
      </c>
      <c r="W27" s="450">
        <v>525882</v>
      </c>
      <c r="X27" s="1513">
        <v>0</v>
      </c>
    </row>
    <row r="28" spans="1:24" s="223" customFormat="1">
      <c r="A28" s="756"/>
      <c r="B28" s="800"/>
      <c r="C28" s="800"/>
      <c r="D28" s="800"/>
      <c r="E28" s="800"/>
      <c r="F28" s="800"/>
      <c r="G28" s="800"/>
      <c r="H28" s="800"/>
      <c r="I28" s="800"/>
      <c r="J28" s="800"/>
      <c r="K28" s="800"/>
      <c r="L28" s="1507"/>
      <c r="M28" s="119" t="s">
        <v>1537</v>
      </c>
      <c r="N28" s="435">
        <v>0</v>
      </c>
      <c r="O28" s="435">
        <v>0</v>
      </c>
      <c r="P28" s="435">
        <v>0</v>
      </c>
      <c r="Q28" s="435">
        <v>0</v>
      </c>
      <c r="R28" s="435"/>
      <c r="S28" s="435"/>
      <c r="T28" s="435"/>
      <c r="U28" s="449">
        <v>1122835</v>
      </c>
      <c r="V28" s="112">
        <v>303165</v>
      </c>
      <c r="W28" s="450">
        <v>1426000</v>
      </c>
      <c r="X28" s="1513">
        <v>0</v>
      </c>
    </row>
    <row r="29" spans="1:24" s="223" customFormat="1">
      <c r="A29" s="756"/>
      <c r="B29" s="800"/>
      <c r="C29" s="800"/>
      <c r="D29" s="800"/>
      <c r="E29" s="800"/>
      <c r="F29" s="800"/>
      <c r="G29" s="800"/>
      <c r="H29" s="800"/>
      <c r="I29" s="800"/>
      <c r="J29" s="800"/>
      <c r="K29" s="800"/>
      <c r="L29" s="1507"/>
      <c r="M29" s="119" t="s">
        <v>1538</v>
      </c>
      <c r="N29" s="435">
        <v>0</v>
      </c>
      <c r="O29" s="435">
        <v>0</v>
      </c>
      <c r="P29" s="435">
        <v>0</v>
      </c>
      <c r="Q29" s="435">
        <v>0</v>
      </c>
      <c r="R29" s="435"/>
      <c r="S29" s="435"/>
      <c r="T29" s="435"/>
      <c r="U29" s="449">
        <v>118110</v>
      </c>
      <c r="V29" s="112">
        <v>31890</v>
      </c>
      <c r="W29" s="450">
        <v>150000</v>
      </c>
      <c r="X29" s="1513">
        <v>0</v>
      </c>
    </row>
    <row r="30" spans="1:24" s="223" customFormat="1" ht="30">
      <c r="A30" s="756"/>
      <c r="B30" s="800"/>
      <c r="C30" s="800"/>
      <c r="D30" s="800"/>
      <c r="E30" s="800"/>
      <c r="F30" s="800"/>
      <c r="G30" s="800"/>
      <c r="H30" s="800"/>
      <c r="I30" s="800"/>
      <c r="J30" s="800"/>
      <c r="K30" s="800"/>
      <c r="L30" s="1507"/>
      <c r="M30" s="119" t="s">
        <v>1518</v>
      </c>
      <c r="N30" s="435">
        <v>0</v>
      </c>
      <c r="O30" s="121">
        <v>723488</v>
      </c>
      <c r="P30" s="121">
        <v>195342</v>
      </c>
      <c r="Q30" s="112">
        <v>918830</v>
      </c>
      <c r="R30" s="428">
        <v>154562</v>
      </c>
      <c r="S30" s="112">
        <v>6826</v>
      </c>
      <c r="T30" s="112">
        <v>161388</v>
      </c>
      <c r="U30" s="428">
        <v>154562</v>
      </c>
      <c r="V30" s="112">
        <v>6826</v>
      </c>
      <c r="W30" s="112">
        <v>161388</v>
      </c>
      <c r="X30" s="1513">
        <v>17.564511389484451</v>
      </c>
    </row>
    <row r="31" spans="1:24" s="223" customFormat="1" ht="30">
      <c r="A31" s="756"/>
      <c r="B31" s="323"/>
      <c r="C31" s="784"/>
      <c r="D31" s="323"/>
      <c r="E31" s="323"/>
      <c r="F31" s="323"/>
      <c r="G31" s="323"/>
      <c r="H31" s="323"/>
      <c r="I31" s="323"/>
      <c r="J31" s="323"/>
      <c r="K31" s="323"/>
      <c r="L31" s="1508"/>
      <c r="M31" s="218" t="s">
        <v>399</v>
      </c>
      <c r="N31" s="433">
        <v>1499837</v>
      </c>
      <c r="O31" s="433">
        <v>1499837</v>
      </c>
      <c r="P31" s="222">
        <v>0</v>
      </c>
      <c r="Q31" s="433">
        <v>1499837</v>
      </c>
      <c r="R31" s="433">
        <v>0</v>
      </c>
      <c r="S31" s="433">
        <v>0</v>
      </c>
      <c r="T31" s="433">
        <v>0</v>
      </c>
      <c r="U31" s="225">
        <v>1665985</v>
      </c>
      <c r="V31" s="222">
        <v>0</v>
      </c>
      <c r="W31" s="222">
        <v>1665985</v>
      </c>
      <c r="X31" s="1513">
        <v>111.07773711409973</v>
      </c>
    </row>
    <row r="32" spans="1:24" s="223" customFormat="1" ht="21" customHeight="1" thickBot="1">
      <c r="A32" s="757"/>
      <c r="B32" s="758"/>
      <c r="C32" s="758"/>
      <c r="D32" s="758"/>
      <c r="E32" s="758"/>
      <c r="F32" s="1503"/>
      <c r="G32" s="1503"/>
      <c r="H32" s="1503"/>
      <c r="I32" s="323"/>
      <c r="J32" s="323"/>
      <c r="K32" s="323"/>
      <c r="L32" s="1508"/>
      <c r="M32" s="218" t="s">
        <v>400</v>
      </c>
      <c r="N32" s="433">
        <v>1687594</v>
      </c>
      <c r="O32" s="433">
        <v>1687594</v>
      </c>
      <c r="P32" s="222">
        <v>0</v>
      </c>
      <c r="Q32" s="433">
        <v>1687594</v>
      </c>
      <c r="R32" s="433">
        <v>0</v>
      </c>
      <c r="S32" s="433">
        <v>0</v>
      </c>
      <c r="T32" s="433">
        <v>0</v>
      </c>
      <c r="U32" s="225">
        <v>0</v>
      </c>
      <c r="V32" s="222">
        <v>0</v>
      </c>
      <c r="W32" s="222">
        <v>0</v>
      </c>
      <c r="X32" s="1513">
        <v>0</v>
      </c>
    </row>
    <row r="33" spans="1:24" s="223" customFormat="1" ht="23.25" customHeight="1" thickTop="1" thickBot="1">
      <c r="A33" s="230" t="s">
        <v>401</v>
      </c>
      <c r="B33" s="430">
        <v>136091660.38771671</v>
      </c>
      <c r="C33" s="430">
        <v>138027076.38771671</v>
      </c>
      <c r="D33" s="231">
        <v>1831487</v>
      </c>
      <c r="E33" s="231">
        <v>139858563.38771671</v>
      </c>
      <c r="F33" s="430">
        <v>0</v>
      </c>
      <c r="G33" s="430">
        <v>0</v>
      </c>
      <c r="H33" s="430">
        <v>0</v>
      </c>
      <c r="I33" s="430">
        <v>83901703</v>
      </c>
      <c r="J33" s="231">
        <v>62826</v>
      </c>
      <c r="K33" s="231">
        <v>83964529</v>
      </c>
      <c r="L33" s="1509">
        <v>60.035314939731691</v>
      </c>
      <c r="M33" s="1162" t="s">
        <v>402</v>
      </c>
      <c r="N33" s="231">
        <v>136091660</v>
      </c>
      <c r="O33" s="430">
        <v>120106949</v>
      </c>
      <c r="P33" s="430">
        <v>19751614</v>
      </c>
      <c r="Q33" s="231">
        <v>139858563</v>
      </c>
      <c r="R33" s="430">
        <v>0</v>
      </c>
      <c r="S33" s="430">
        <v>0</v>
      </c>
      <c r="T33" s="430">
        <v>0</v>
      </c>
      <c r="U33" s="430">
        <v>116176740</v>
      </c>
      <c r="V33" s="430">
        <v>18717737</v>
      </c>
      <c r="W33" s="231">
        <v>134894477</v>
      </c>
      <c r="X33" s="1515">
        <v>96.450638492546219</v>
      </c>
    </row>
    <row r="34" spans="1:24" s="223" customFormat="1" ht="24" customHeight="1" thickTop="1">
      <c r="A34" s="715" t="s">
        <v>937</v>
      </c>
      <c r="B34" s="714"/>
      <c r="C34" s="714"/>
      <c r="D34" s="714"/>
      <c r="E34" s="714"/>
      <c r="F34" s="714"/>
      <c r="G34" s="714"/>
      <c r="H34" s="714"/>
      <c r="I34" s="714"/>
      <c r="J34" s="714"/>
      <c r="K34" s="714"/>
      <c r="L34" s="1510"/>
      <c r="M34" s="21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1516"/>
    </row>
    <row r="35" spans="1:24" s="223" customFormat="1">
      <c r="A35" s="32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1511"/>
      <c r="M35" s="21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1516"/>
    </row>
    <row r="36" spans="1:24" s="232" customFormat="1" ht="15.75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1512"/>
      <c r="M36" s="213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517"/>
    </row>
    <row r="37" spans="1:24" s="223" customFormat="1" ht="30" customHeight="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1511"/>
      <c r="M37" s="213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1517"/>
    </row>
    <row r="38" spans="1:24" s="223" customFormat="1" ht="15" customHeight="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34"/>
      <c r="M38" s="235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1517"/>
    </row>
    <row r="39" spans="1:24" s="223" customFormat="1" ht="23.25" customHeight="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34"/>
      <c r="M39" s="213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1517"/>
    </row>
    <row r="40" spans="1:24" ht="17.25" customHeight="1"/>
    <row r="41" spans="1:24" ht="33.75" customHeight="1"/>
    <row r="42" spans="1:24" ht="20.25" customHeight="1"/>
  </sheetData>
  <mergeCells count="12">
    <mergeCell ref="X2:X3"/>
    <mergeCell ref="U2:W2"/>
    <mergeCell ref="O2:Q2"/>
    <mergeCell ref="A2:A3"/>
    <mergeCell ref="M2:M3"/>
    <mergeCell ref="I2:K2"/>
    <mergeCell ref="C2:E2"/>
    <mergeCell ref="F2:H2"/>
    <mergeCell ref="R2:T2"/>
    <mergeCell ref="L2:L3"/>
    <mergeCell ref="B2:B3"/>
    <mergeCell ref="N2:N3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50" orientation="landscape" r:id="rId1"/>
  <headerFooter alignWithMargins="0">
    <oddHeader>&amp;C&amp;"Arial,Félkövér"&amp;16
MÁTRAFÜREDI TELEPÜLÉSRÉSZ 2019. ÉVI KÖLTSÉGVETÉSI MÉRLEGE&amp;"Times New Roman CE,Félkövér"
&amp;R&amp;"Arial,Félkövér"&amp;12  9. melléklet a ./2020. (VI...) önkormányzati rendelethez</oddHeader>
    <oddFooter>&amp;L&amp;"Arial,Normál"&amp;F&amp;C&amp;"Arial,Normál"&amp;P/&amp;N&amp;R&amp;"Arial,Normál" 9. melléklet a ./2020. (VI...) önkormányzati rendelethez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4"/>
  <sheetViews>
    <sheetView showGridLines="0" zoomScale="80" workbookViewId="0">
      <pane xSplit="2" ySplit="2" topLeftCell="C3" activePane="bottomRight" state="frozen"/>
      <selection activeCell="F15" sqref="F15"/>
      <selection pane="topRight" activeCell="F15" sqref="F15"/>
      <selection pane="bottomLeft" activeCell="F15" sqref="F15"/>
      <selection pane="bottomRight" activeCell="B3" sqref="B3"/>
    </sheetView>
  </sheetViews>
  <sheetFormatPr defaultRowHeight="15.75"/>
  <cols>
    <col min="1" max="1" width="5.42578125" style="1017" customWidth="1"/>
    <col min="2" max="2" width="52.7109375" style="1018" customWidth="1"/>
    <col min="3" max="3" width="15.42578125" style="1019" customWidth="1"/>
    <col min="4" max="4" width="18.140625" style="1019" customWidth="1"/>
    <col min="5" max="5" width="17.7109375" style="1019" customWidth="1"/>
    <col min="6" max="6" width="12.7109375" style="1019" customWidth="1"/>
    <col min="7" max="7" width="16.28515625" style="1019" customWidth="1"/>
    <col min="8" max="8" width="18" style="1019" customWidth="1"/>
    <col min="9" max="9" width="19.42578125" style="1019" customWidth="1"/>
    <col min="10" max="256" width="9.140625" style="1019"/>
    <col min="257" max="257" width="5.42578125" style="1019" customWidth="1"/>
    <col min="258" max="258" width="67.42578125" style="1019" customWidth="1"/>
    <col min="259" max="259" width="15.42578125" style="1019" customWidth="1"/>
    <col min="260" max="260" width="18.140625" style="1019" customWidth="1"/>
    <col min="261" max="261" width="17.7109375" style="1019" customWidth="1"/>
    <col min="262" max="262" width="12.7109375" style="1019" customWidth="1"/>
    <col min="263" max="263" width="16.28515625" style="1019" customWidth="1"/>
    <col min="264" max="264" width="18" style="1019" customWidth="1"/>
    <col min="265" max="265" width="19.42578125" style="1019" customWidth="1"/>
    <col min="266" max="512" width="9.140625" style="1019"/>
    <col min="513" max="513" width="5.42578125" style="1019" customWidth="1"/>
    <col min="514" max="514" width="67.42578125" style="1019" customWidth="1"/>
    <col min="515" max="515" width="15.42578125" style="1019" customWidth="1"/>
    <col min="516" max="516" width="18.140625" style="1019" customWidth="1"/>
    <col min="517" max="517" width="17.7109375" style="1019" customWidth="1"/>
    <col min="518" max="518" width="12.7109375" style="1019" customWidth="1"/>
    <col min="519" max="519" width="16.28515625" style="1019" customWidth="1"/>
    <col min="520" max="520" width="18" style="1019" customWidth="1"/>
    <col min="521" max="521" width="19.42578125" style="1019" customWidth="1"/>
    <col min="522" max="768" width="9.140625" style="1019"/>
    <col min="769" max="769" width="5.42578125" style="1019" customWidth="1"/>
    <col min="770" max="770" width="67.42578125" style="1019" customWidth="1"/>
    <col min="771" max="771" width="15.42578125" style="1019" customWidth="1"/>
    <col min="772" max="772" width="18.140625" style="1019" customWidth="1"/>
    <col min="773" max="773" width="17.7109375" style="1019" customWidth="1"/>
    <col min="774" max="774" width="12.7109375" style="1019" customWidth="1"/>
    <col min="775" max="775" width="16.28515625" style="1019" customWidth="1"/>
    <col min="776" max="776" width="18" style="1019" customWidth="1"/>
    <col min="777" max="777" width="19.42578125" style="1019" customWidth="1"/>
    <col min="778" max="1024" width="9.140625" style="1019"/>
    <col min="1025" max="1025" width="5.42578125" style="1019" customWidth="1"/>
    <col min="1026" max="1026" width="67.42578125" style="1019" customWidth="1"/>
    <col min="1027" max="1027" width="15.42578125" style="1019" customWidth="1"/>
    <col min="1028" max="1028" width="18.140625" style="1019" customWidth="1"/>
    <col min="1029" max="1029" width="17.7109375" style="1019" customWidth="1"/>
    <col min="1030" max="1030" width="12.7109375" style="1019" customWidth="1"/>
    <col min="1031" max="1031" width="16.28515625" style="1019" customWidth="1"/>
    <col min="1032" max="1032" width="18" style="1019" customWidth="1"/>
    <col min="1033" max="1033" width="19.42578125" style="1019" customWidth="1"/>
    <col min="1034" max="1280" width="9.140625" style="1019"/>
    <col min="1281" max="1281" width="5.42578125" style="1019" customWidth="1"/>
    <col min="1282" max="1282" width="67.42578125" style="1019" customWidth="1"/>
    <col min="1283" max="1283" width="15.42578125" style="1019" customWidth="1"/>
    <col min="1284" max="1284" width="18.140625" style="1019" customWidth="1"/>
    <col min="1285" max="1285" width="17.7109375" style="1019" customWidth="1"/>
    <col min="1286" max="1286" width="12.7109375" style="1019" customWidth="1"/>
    <col min="1287" max="1287" width="16.28515625" style="1019" customWidth="1"/>
    <col min="1288" max="1288" width="18" style="1019" customWidth="1"/>
    <col min="1289" max="1289" width="19.42578125" style="1019" customWidth="1"/>
    <col min="1290" max="1536" width="9.140625" style="1019"/>
    <col min="1537" max="1537" width="5.42578125" style="1019" customWidth="1"/>
    <col min="1538" max="1538" width="67.42578125" style="1019" customWidth="1"/>
    <col min="1539" max="1539" width="15.42578125" style="1019" customWidth="1"/>
    <col min="1540" max="1540" width="18.140625" style="1019" customWidth="1"/>
    <col min="1541" max="1541" width="17.7109375" style="1019" customWidth="1"/>
    <col min="1542" max="1542" width="12.7109375" style="1019" customWidth="1"/>
    <col min="1543" max="1543" width="16.28515625" style="1019" customWidth="1"/>
    <col min="1544" max="1544" width="18" style="1019" customWidth="1"/>
    <col min="1545" max="1545" width="19.42578125" style="1019" customWidth="1"/>
    <col min="1546" max="1792" width="9.140625" style="1019"/>
    <col min="1793" max="1793" width="5.42578125" style="1019" customWidth="1"/>
    <col min="1794" max="1794" width="67.42578125" style="1019" customWidth="1"/>
    <col min="1795" max="1795" width="15.42578125" style="1019" customWidth="1"/>
    <col min="1796" max="1796" width="18.140625" style="1019" customWidth="1"/>
    <col min="1797" max="1797" width="17.7109375" style="1019" customWidth="1"/>
    <col min="1798" max="1798" width="12.7109375" style="1019" customWidth="1"/>
    <col min="1799" max="1799" width="16.28515625" style="1019" customWidth="1"/>
    <col min="1800" max="1800" width="18" style="1019" customWidth="1"/>
    <col min="1801" max="1801" width="19.42578125" style="1019" customWidth="1"/>
    <col min="1802" max="2048" width="9.140625" style="1019"/>
    <col min="2049" max="2049" width="5.42578125" style="1019" customWidth="1"/>
    <col min="2050" max="2050" width="67.42578125" style="1019" customWidth="1"/>
    <col min="2051" max="2051" width="15.42578125" style="1019" customWidth="1"/>
    <col min="2052" max="2052" width="18.140625" style="1019" customWidth="1"/>
    <col min="2053" max="2053" width="17.7109375" style="1019" customWidth="1"/>
    <col min="2054" max="2054" width="12.7109375" style="1019" customWidth="1"/>
    <col min="2055" max="2055" width="16.28515625" style="1019" customWidth="1"/>
    <col min="2056" max="2056" width="18" style="1019" customWidth="1"/>
    <col min="2057" max="2057" width="19.42578125" style="1019" customWidth="1"/>
    <col min="2058" max="2304" width="9.140625" style="1019"/>
    <col min="2305" max="2305" width="5.42578125" style="1019" customWidth="1"/>
    <col min="2306" max="2306" width="67.42578125" style="1019" customWidth="1"/>
    <col min="2307" max="2307" width="15.42578125" style="1019" customWidth="1"/>
    <col min="2308" max="2308" width="18.140625" style="1019" customWidth="1"/>
    <col min="2309" max="2309" width="17.7109375" style="1019" customWidth="1"/>
    <col min="2310" max="2310" width="12.7109375" style="1019" customWidth="1"/>
    <col min="2311" max="2311" width="16.28515625" style="1019" customWidth="1"/>
    <col min="2312" max="2312" width="18" style="1019" customWidth="1"/>
    <col min="2313" max="2313" width="19.42578125" style="1019" customWidth="1"/>
    <col min="2314" max="2560" width="9.140625" style="1019"/>
    <col min="2561" max="2561" width="5.42578125" style="1019" customWidth="1"/>
    <col min="2562" max="2562" width="67.42578125" style="1019" customWidth="1"/>
    <col min="2563" max="2563" width="15.42578125" style="1019" customWidth="1"/>
    <col min="2564" max="2564" width="18.140625" style="1019" customWidth="1"/>
    <col min="2565" max="2565" width="17.7109375" style="1019" customWidth="1"/>
    <col min="2566" max="2566" width="12.7109375" style="1019" customWidth="1"/>
    <col min="2567" max="2567" width="16.28515625" style="1019" customWidth="1"/>
    <col min="2568" max="2568" width="18" style="1019" customWidth="1"/>
    <col min="2569" max="2569" width="19.42578125" style="1019" customWidth="1"/>
    <col min="2570" max="2816" width="9.140625" style="1019"/>
    <col min="2817" max="2817" width="5.42578125" style="1019" customWidth="1"/>
    <col min="2818" max="2818" width="67.42578125" style="1019" customWidth="1"/>
    <col min="2819" max="2819" width="15.42578125" style="1019" customWidth="1"/>
    <col min="2820" max="2820" width="18.140625" style="1019" customWidth="1"/>
    <col min="2821" max="2821" width="17.7109375" style="1019" customWidth="1"/>
    <col min="2822" max="2822" width="12.7109375" style="1019" customWidth="1"/>
    <col min="2823" max="2823" width="16.28515625" style="1019" customWidth="1"/>
    <col min="2824" max="2824" width="18" style="1019" customWidth="1"/>
    <col min="2825" max="2825" width="19.42578125" style="1019" customWidth="1"/>
    <col min="2826" max="3072" width="9.140625" style="1019"/>
    <col min="3073" max="3073" width="5.42578125" style="1019" customWidth="1"/>
    <col min="3074" max="3074" width="67.42578125" style="1019" customWidth="1"/>
    <col min="3075" max="3075" width="15.42578125" style="1019" customWidth="1"/>
    <col min="3076" max="3076" width="18.140625" style="1019" customWidth="1"/>
    <col min="3077" max="3077" width="17.7109375" style="1019" customWidth="1"/>
    <col min="3078" max="3078" width="12.7109375" style="1019" customWidth="1"/>
    <col min="3079" max="3079" width="16.28515625" style="1019" customWidth="1"/>
    <col min="3080" max="3080" width="18" style="1019" customWidth="1"/>
    <col min="3081" max="3081" width="19.42578125" style="1019" customWidth="1"/>
    <col min="3082" max="3328" width="9.140625" style="1019"/>
    <col min="3329" max="3329" width="5.42578125" style="1019" customWidth="1"/>
    <col min="3330" max="3330" width="67.42578125" style="1019" customWidth="1"/>
    <col min="3331" max="3331" width="15.42578125" style="1019" customWidth="1"/>
    <col min="3332" max="3332" width="18.140625" style="1019" customWidth="1"/>
    <col min="3333" max="3333" width="17.7109375" style="1019" customWidth="1"/>
    <col min="3334" max="3334" width="12.7109375" style="1019" customWidth="1"/>
    <col min="3335" max="3335" width="16.28515625" style="1019" customWidth="1"/>
    <col min="3336" max="3336" width="18" style="1019" customWidth="1"/>
    <col min="3337" max="3337" width="19.42578125" style="1019" customWidth="1"/>
    <col min="3338" max="3584" width="9.140625" style="1019"/>
    <col min="3585" max="3585" width="5.42578125" style="1019" customWidth="1"/>
    <col min="3586" max="3586" width="67.42578125" style="1019" customWidth="1"/>
    <col min="3587" max="3587" width="15.42578125" style="1019" customWidth="1"/>
    <col min="3588" max="3588" width="18.140625" style="1019" customWidth="1"/>
    <col min="3589" max="3589" width="17.7109375" style="1019" customWidth="1"/>
    <col min="3590" max="3590" width="12.7109375" style="1019" customWidth="1"/>
    <col min="3591" max="3591" width="16.28515625" style="1019" customWidth="1"/>
    <col min="3592" max="3592" width="18" style="1019" customWidth="1"/>
    <col min="3593" max="3593" width="19.42578125" style="1019" customWidth="1"/>
    <col min="3594" max="3840" width="9.140625" style="1019"/>
    <col min="3841" max="3841" width="5.42578125" style="1019" customWidth="1"/>
    <col min="3842" max="3842" width="67.42578125" style="1019" customWidth="1"/>
    <col min="3843" max="3843" width="15.42578125" style="1019" customWidth="1"/>
    <col min="3844" max="3844" width="18.140625" style="1019" customWidth="1"/>
    <col min="3845" max="3845" width="17.7109375" style="1019" customWidth="1"/>
    <col min="3846" max="3846" width="12.7109375" style="1019" customWidth="1"/>
    <col min="3847" max="3847" width="16.28515625" style="1019" customWidth="1"/>
    <col min="3848" max="3848" width="18" style="1019" customWidth="1"/>
    <col min="3849" max="3849" width="19.42578125" style="1019" customWidth="1"/>
    <col min="3850" max="4096" width="9.140625" style="1019"/>
    <col min="4097" max="4097" width="5.42578125" style="1019" customWidth="1"/>
    <col min="4098" max="4098" width="67.42578125" style="1019" customWidth="1"/>
    <col min="4099" max="4099" width="15.42578125" style="1019" customWidth="1"/>
    <col min="4100" max="4100" width="18.140625" style="1019" customWidth="1"/>
    <col min="4101" max="4101" width="17.7109375" style="1019" customWidth="1"/>
    <col min="4102" max="4102" width="12.7109375" style="1019" customWidth="1"/>
    <col min="4103" max="4103" width="16.28515625" style="1019" customWidth="1"/>
    <col min="4104" max="4104" width="18" style="1019" customWidth="1"/>
    <col min="4105" max="4105" width="19.42578125" style="1019" customWidth="1"/>
    <col min="4106" max="4352" width="9.140625" style="1019"/>
    <col min="4353" max="4353" width="5.42578125" style="1019" customWidth="1"/>
    <col min="4354" max="4354" width="67.42578125" style="1019" customWidth="1"/>
    <col min="4355" max="4355" width="15.42578125" style="1019" customWidth="1"/>
    <col min="4356" max="4356" width="18.140625" style="1019" customWidth="1"/>
    <col min="4357" max="4357" width="17.7109375" style="1019" customWidth="1"/>
    <col min="4358" max="4358" width="12.7109375" style="1019" customWidth="1"/>
    <col min="4359" max="4359" width="16.28515625" style="1019" customWidth="1"/>
    <col min="4360" max="4360" width="18" style="1019" customWidth="1"/>
    <col min="4361" max="4361" width="19.42578125" style="1019" customWidth="1"/>
    <col min="4362" max="4608" width="9.140625" style="1019"/>
    <col min="4609" max="4609" width="5.42578125" style="1019" customWidth="1"/>
    <col min="4610" max="4610" width="67.42578125" style="1019" customWidth="1"/>
    <col min="4611" max="4611" width="15.42578125" style="1019" customWidth="1"/>
    <col min="4612" max="4612" width="18.140625" style="1019" customWidth="1"/>
    <col min="4613" max="4613" width="17.7109375" style="1019" customWidth="1"/>
    <col min="4614" max="4614" width="12.7109375" style="1019" customWidth="1"/>
    <col min="4615" max="4615" width="16.28515625" style="1019" customWidth="1"/>
    <col min="4616" max="4616" width="18" style="1019" customWidth="1"/>
    <col min="4617" max="4617" width="19.42578125" style="1019" customWidth="1"/>
    <col min="4618" max="4864" width="9.140625" style="1019"/>
    <col min="4865" max="4865" width="5.42578125" style="1019" customWidth="1"/>
    <col min="4866" max="4866" width="67.42578125" style="1019" customWidth="1"/>
    <col min="4867" max="4867" width="15.42578125" style="1019" customWidth="1"/>
    <col min="4868" max="4868" width="18.140625" style="1019" customWidth="1"/>
    <col min="4869" max="4869" width="17.7109375" style="1019" customWidth="1"/>
    <col min="4870" max="4870" width="12.7109375" style="1019" customWidth="1"/>
    <col min="4871" max="4871" width="16.28515625" style="1019" customWidth="1"/>
    <col min="4872" max="4872" width="18" style="1019" customWidth="1"/>
    <col min="4873" max="4873" width="19.42578125" style="1019" customWidth="1"/>
    <col min="4874" max="5120" width="9.140625" style="1019"/>
    <col min="5121" max="5121" width="5.42578125" style="1019" customWidth="1"/>
    <col min="5122" max="5122" width="67.42578125" style="1019" customWidth="1"/>
    <col min="5123" max="5123" width="15.42578125" style="1019" customWidth="1"/>
    <col min="5124" max="5124" width="18.140625" style="1019" customWidth="1"/>
    <col min="5125" max="5125" width="17.7109375" style="1019" customWidth="1"/>
    <col min="5126" max="5126" width="12.7109375" style="1019" customWidth="1"/>
    <col min="5127" max="5127" width="16.28515625" style="1019" customWidth="1"/>
    <col min="5128" max="5128" width="18" style="1019" customWidth="1"/>
    <col min="5129" max="5129" width="19.42578125" style="1019" customWidth="1"/>
    <col min="5130" max="5376" width="9.140625" style="1019"/>
    <col min="5377" max="5377" width="5.42578125" style="1019" customWidth="1"/>
    <col min="5378" max="5378" width="67.42578125" style="1019" customWidth="1"/>
    <col min="5379" max="5379" width="15.42578125" style="1019" customWidth="1"/>
    <col min="5380" max="5380" width="18.140625" style="1019" customWidth="1"/>
    <col min="5381" max="5381" width="17.7109375" style="1019" customWidth="1"/>
    <col min="5382" max="5382" width="12.7109375" style="1019" customWidth="1"/>
    <col min="5383" max="5383" width="16.28515625" style="1019" customWidth="1"/>
    <col min="5384" max="5384" width="18" style="1019" customWidth="1"/>
    <col min="5385" max="5385" width="19.42578125" style="1019" customWidth="1"/>
    <col min="5386" max="5632" width="9.140625" style="1019"/>
    <col min="5633" max="5633" width="5.42578125" style="1019" customWidth="1"/>
    <col min="5634" max="5634" width="67.42578125" style="1019" customWidth="1"/>
    <col min="5635" max="5635" width="15.42578125" style="1019" customWidth="1"/>
    <col min="5636" max="5636" width="18.140625" style="1019" customWidth="1"/>
    <col min="5637" max="5637" width="17.7109375" style="1019" customWidth="1"/>
    <col min="5638" max="5638" width="12.7109375" style="1019" customWidth="1"/>
    <col min="5639" max="5639" width="16.28515625" style="1019" customWidth="1"/>
    <col min="5640" max="5640" width="18" style="1019" customWidth="1"/>
    <col min="5641" max="5641" width="19.42578125" style="1019" customWidth="1"/>
    <col min="5642" max="5888" width="9.140625" style="1019"/>
    <col min="5889" max="5889" width="5.42578125" style="1019" customWidth="1"/>
    <col min="5890" max="5890" width="67.42578125" style="1019" customWidth="1"/>
    <col min="5891" max="5891" width="15.42578125" style="1019" customWidth="1"/>
    <col min="5892" max="5892" width="18.140625" style="1019" customWidth="1"/>
    <col min="5893" max="5893" width="17.7109375" style="1019" customWidth="1"/>
    <col min="5894" max="5894" width="12.7109375" style="1019" customWidth="1"/>
    <col min="5895" max="5895" width="16.28515625" style="1019" customWidth="1"/>
    <col min="5896" max="5896" width="18" style="1019" customWidth="1"/>
    <col min="5897" max="5897" width="19.42578125" style="1019" customWidth="1"/>
    <col min="5898" max="6144" width="9.140625" style="1019"/>
    <col min="6145" max="6145" width="5.42578125" style="1019" customWidth="1"/>
    <col min="6146" max="6146" width="67.42578125" style="1019" customWidth="1"/>
    <col min="6147" max="6147" width="15.42578125" style="1019" customWidth="1"/>
    <col min="6148" max="6148" width="18.140625" style="1019" customWidth="1"/>
    <col min="6149" max="6149" width="17.7109375" style="1019" customWidth="1"/>
    <col min="6150" max="6150" width="12.7109375" style="1019" customWidth="1"/>
    <col min="6151" max="6151" width="16.28515625" style="1019" customWidth="1"/>
    <col min="6152" max="6152" width="18" style="1019" customWidth="1"/>
    <col min="6153" max="6153" width="19.42578125" style="1019" customWidth="1"/>
    <col min="6154" max="6400" width="9.140625" style="1019"/>
    <col min="6401" max="6401" width="5.42578125" style="1019" customWidth="1"/>
    <col min="6402" max="6402" width="67.42578125" style="1019" customWidth="1"/>
    <col min="6403" max="6403" width="15.42578125" style="1019" customWidth="1"/>
    <col min="6404" max="6404" width="18.140625" style="1019" customWidth="1"/>
    <col min="6405" max="6405" width="17.7109375" style="1019" customWidth="1"/>
    <col min="6406" max="6406" width="12.7109375" style="1019" customWidth="1"/>
    <col min="6407" max="6407" width="16.28515625" style="1019" customWidth="1"/>
    <col min="6408" max="6408" width="18" style="1019" customWidth="1"/>
    <col min="6409" max="6409" width="19.42578125" style="1019" customWidth="1"/>
    <col min="6410" max="6656" width="9.140625" style="1019"/>
    <col min="6657" max="6657" width="5.42578125" style="1019" customWidth="1"/>
    <col min="6658" max="6658" width="67.42578125" style="1019" customWidth="1"/>
    <col min="6659" max="6659" width="15.42578125" style="1019" customWidth="1"/>
    <col min="6660" max="6660" width="18.140625" style="1019" customWidth="1"/>
    <col min="6661" max="6661" width="17.7109375" style="1019" customWidth="1"/>
    <col min="6662" max="6662" width="12.7109375" style="1019" customWidth="1"/>
    <col min="6663" max="6663" width="16.28515625" style="1019" customWidth="1"/>
    <col min="6664" max="6664" width="18" style="1019" customWidth="1"/>
    <col min="6665" max="6665" width="19.42578125" style="1019" customWidth="1"/>
    <col min="6666" max="6912" width="9.140625" style="1019"/>
    <col min="6913" max="6913" width="5.42578125" style="1019" customWidth="1"/>
    <col min="6914" max="6914" width="67.42578125" style="1019" customWidth="1"/>
    <col min="6915" max="6915" width="15.42578125" style="1019" customWidth="1"/>
    <col min="6916" max="6916" width="18.140625" style="1019" customWidth="1"/>
    <col min="6917" max="6917" width="17.7109375" style="1019" customWidth="1"/>
    <col min="6918" max="6918" width="12.7109375" style="1019" customWidth="1"/>
    <col min="6919" max="6919" width="16.28515625" style="1019" customWidth="1"/>
    <col min="6920" max="6920" width="18" style="1019" customWidth="1"/>
    <col min="6921" max="6921" width="19.42578125" style="1019" customWidth="1"/>
    <col min="6922" max="7168" width="9.140625" style="1019"/>
    <col min="7169" max="7169" width="5.42578125" style="1019" customWidth="1"/>
    <col min="7170" max="7170" width="67.42578125" style="1019" customWidth="1"/>
    <col min="7171" max="7171" width="15.42578125" style="1019" customWidth="1"/>
    <col min="7172" max="7172" width="18.140625" style="1019" customWidth="1"/>
    <col min="7173" max="7173" width="17.7109375" style="1019" customWidth="1"/>
    <col min="7174" max="7174" width="12.7109375" style="1019" customWidth="1"/>
    <col min="7175" max="7175" width="16.28515625" style="1019" customWidth="1"/>
    <col min="7176" max="7176" width="18" style="1019" customWidth="1"/>
    <col min="7177" max="7177" width="19.42578125" style="1019" customWidth="1"/>
    <col min="7178" max="7424" width="9.140625" style="1019"/>
    <col min="7425" max="7425" width="5.42578125" style="1019" customWidth="1"/>
    <col min="7426" max="7426" width="67.42578125" style="1019" customWidth="1"/>
    <col min="7427" max="7427" width="15.42578125" style="1019" customWidth="1"/>
    <col min="7428" max="7428" width="18.140625" style="1019" customWidth="1"/>
    <col min="7429" max="7429" width="17.7109375" style="1019" customWidth="1"/>
    <col min="7430" max="7430" width="12.7109375" style="1019" customWidth="1"/>
    <col min="7431" max="7431" width="16.28515625" style="1019" customWidth="1"/>
    <col min="7432" max="7432" width="18" style="1019" customWidth="1"/>
    <col min="7433" max="7433" width="19.42578125" style="1019" customWidth="1"/>
    <col min="7434" max="7680" width="9.140625" style="1019"/>
    <col min="7681" max="7681" width="5.42578125" style="1019" customWidth="1"/>
    <col min="7682" max="7682" width="67.42578125" style="1019" customWidth="1"/>
    <col min="7683" max="7683" width="15.42578125" style="1019" customWidth="1"/>
    <col min="7684" max="7684" width="18.140625" style="1019" customWidth="1"/>
    <col min="7685" max="7685" width="17.7109375" style="1019" customWidth="1"/>
    <col min="7686" max="7686" width="12.7109375" style="1019" customWidth="1"/>
    <col min="7687" max="7687" width="16.28515625" style="1019" customWidth="1"/>
    <col min="7688" max="7688" width="18" style="1019" customWidth="1"/>
    <col min="7689" max="7689" width="19.42578125" style="1019" customWidth="1"/>
    <col min="7690" max="7936" width="9.140625" style="1019"/>
    <col min="7937" max="7937" width="5.42578125" style="1019" customWidth="1"/>
    <col min="7938" max="7938" width="67.42578125" style="1019" customWidth="1"/>
    <col min="7939" max="7939" width="15.42578125" style="1019" customWidth="1"/>
    <col min="7940" max="7940" width="18.140625" style="1019" customWidth="1"/>
    <col min="7941" max="7941" width="17.7109375" style="1019" customWidth="1"/>
    <col min="7942" max="7942" width="12.7109375" style="1019" customWidth="1"/>
    <col min="7943" max="7943" width="16.28515625" style="1019" customWidth="1"/>
    <col min="7944" max="7944" width="18" style="1019" customWidth="1"/>
    <col min="7945" max="7945" width="19.42578125" style="1019" customWidth="1"/>
    <col min="7946" max="8192" width="9.140625" style="1019"/>
    <col min="8193" max="8193" width="5.42578125" style="1019" customWidth="1"/>
    <col min="8194" max="8194" width="67.42578125" style="1019" customWidth="1"/>
    <col min="8195" max="8195" width="15.42578125" style="1019" customWidth="1"/>
    <col min="8196" max="8196" width="18.140625" style="1019" customWidth="1"/>
    <col min="8197" max="8197" width="17.7109375" style="1019" customWidth="1"/>
    <col min="8198" max="8198" width="12.7109375" style="1019" customWidth="1"/>
    <col min="8199" max="8199" width="16.28515625" style="1019" customWidth="1"/>
    <col min="8200" max="8200" width="18" style="1019" customWidth="1"/>
    <col min="8201" max="8201" width="19.42578125" style="1019" customWidth="1"/>
    <col min="8202" max="8448" width="9.140625" style="1019"/>
    <col min="8449" max="8449" width="5.42578125" style="1019" customWidth="1"/>
    <col min="8450" max="8450" width="67.42578125" style="1019" customWidth="1"/>
    <col min="8451" max="8451" width="15.42578125" style="1019" customWidth="1"/>
    <col min="8452" max="8452" width="18.140625" style="1019" customWidth="1"/>
    <col min="8453" max="8453" width="17.7109375" style="1019" customWidth="1"/>
    <col min="8454" max="8454" width="12.7109375" style="1019" customWidth="1"/>
    <col min="8455" max="8455" width="16.28515625" style="1019" customWidth="1"/>
    <col min="8456" max="8456" width="18" style="1019" customWidth="1"/>
    <col min="8457" max="8457" width="19.42578125" style="1019" customWidth="1"/>
    <col min="8458" max="8704" width="9.140625" style="1019"/>
    <col min="8705" max="8705" width="5.42578125" style="1019" customWidth="1"/>
    <col min="8706" max="8706" width="67.42578125" style="1019" customWidth="1"/>
    <col min="8707" max="8707" width="15.42578125" style="1019" customWidth="1"/>
    <col min="8708" max="8708" width="18.140625" style="1019" customWidth="1"/>
    <col min="8709" max="8709" width="17.7109375" style="1019" customWidth="1"/>
    <col min="8710" max="8710" width="12.7109375" style="1019" customWidth="1"/>
    <col min="8711" max="8711" width="16.28515625" style="1019" customWidth="1"/>
    <col min="8712" max="8712" width="18" style="1019" customWidth="1"/>
    <col min="8713" max="8713" width="19.42578125" style="1019" customWidth="1"/>
    <col min="8714" max="8960" width="9.140625" style="1019"/>
    <col min="8961" max="8961" width="5.42578125" style="1019" customWidth="1"/>
    <col min="8962" max="8962" width="67.42578125" style="1019" customWidth="1"/>
    <col min="8963" max="8963" width="15.42578125" style="1019" customWidth="1"/>
    <col min="8964" max="8964" width="18.140625" style="1019" customWidth="1"/>
    <col min="8965" max="8965" width="17.7109375" style="1019" customWidth="1"/>
    <col min="8966" max="8966" width="12.7109375" style="1019" customWidth="1"/>
    <col min="8967" max="8967" width="16.28515625" style="1019" customWidth="1"/>
    <col min="8968" max="8968" width="18" style="1019" customWidth="1"/>
    <col min="8969" max="8969" width="19.42578125" style="1019" customWidth="1"/>
    <col min="8970" max="9216" width="9.140625" style="1019"/>
    <col min="9217" max="9217" width="5.42578125" style="1019" customWidth="1"/>
    <col min="9218" max="9218" width="67.42578125" style="1019" customWidth="1"/>
    <col min="9219" max="9219" width="15.42578125" style="1019" customWidth="1"/>
    <col min="9220" max="9220" width="18.140625" style="1019" customWidth="1"/>
    <col min="9221" max="9221" width="17.7109375" style="1019" customWidth="1"/>
    <col min="9222" max="9222" width="12.7109375" style="1019" customWidth="1"/>
    <col min="9223" max="9223" width="16.28515625" style="1019" customWidth="1"/>
    <col min="9224" max="9224" width="18" style="1019" customWidth="1"/>
    <col min="9225" max="9225" width="19.42578125" style="1019" customWidth="1"/>
    <col min="9226" max="9472" width="9.140625" style="1019"/>
    <col min="9473" max="9473" width="5.42578125" style="1019" customWidth="1"/>
    <col min="9474" max="9474" width="67.42578125" style="1019" customWidth="1"/>
    <col min="9475" max="9475" width="15.42578125" style="1019" customWidth="1"/>
    <col min="9476" max="9476" width="18.140625" style="1019" customWidth="1"/>
    <col min="9477" max="9477" width="17.7109375" style="1019" customWidth="1"/>
    <col min="9478" max="9478" width="12.7109375" style="1019" customWidth="1"/>
    <col min="9479" max="9479" width="16.28515625" style="1019" customWidth="1"/>
    <col min="9480" max="9480" width="18" style="1019" customWidth="1"/>
    <col min="9481" max="9481" width="19.42578125" style="1019" customWidth="1"/>
    <col min="9482" max="9728" width="9.140625" style="1019"/>
    <col min="9729" max="9729" width="5.42578125" style="1019" customWidth="1"/>
    <col min="9730" max="9730" width="67.42578125" style="1019" customWidth="1"/>
    <col min="9731" max="9731" width="15.42578125" style="1019" customWidth="1"/>
    <col min="9732" max="9732" width="18.140625" style="1019" customWidth="1"/>
    <col min="9733" max="9733" width="17.7109375" style="1019" customWidth="1"/>
    <col min="9734" max="9734" width="12.7109375" style="1019" customWidth="1"/>
    <col min="9735" max="9735" width="16.28515625" style="1019" customWidth="1"/>
    <col min="9736" max="9736" width="18" style="1019" customWidth="1"/>
    <col min="9737" max="9737" width="19.42578125" style="1019" customWidth="1"/>
    <col min="9738" max="9984" width="9.140625" style="1019"/>
    <col min="9985" max="9985" width="5.42578125" style="1019" customWidth="1"/>
    <col min="9986" max="9986" width="67.42578125" style="1019" customWidth="1"/>
    <col min="9987" max="9987" width="15.42578125" style="1019" customWidth="1"/>
    <col min="9988" max="9988" width="18.140625" style="1019" customWidth="1"/>
    <col min="9989" max="9989" width="17.7109375" style="1019" customWidth="1"/>
    <col min="9990" max="9990" width="12.7109375" style="1019" customWidth="1"/>
    <col min="9991" max="9991" width="16.28515625" style="1019" customWidth="1"/>
    <col min="9992" max="9992" width="18" style="1019" customWidth="1"/>
    <col min="9993" max="9993" width="19.42578125" style="1019" customWidth="1"/>
    <col min="9994" max="10240" width="9.140625" style="1019"/>
    <col min="10241" max="10241" width="5.42578125" style="1019" customWidth="1"/>
    <col min="10242" max="10242" width="67.42578125" style="1019" customWidth="1"/>
    <col min="10243" max="10243" width="15.42578125" style="1019" customWidth="1"/>
    <col min="10244" max="10244" width="18.140625" style="1019" customWidth="1"/>
    <col min="10245" max="10245" width="17.7109375" style="1019" customWidth="1"/>
    <col min="10246" max="10246" width="12.7109375" style="1019" customWidth="1"/>
    <col min="10247" max="10247" width="16.28515625" style="1019" customWidth="1"/>
    <col min="10248" max="10248" width="18" style="1019" customWidth="1"/>
    <col min="10249" max="10249" width="19.42578125" style="1019" customWidth="1"/>
    <col min="10250" max="10496" width="9.140625" style="1019"/>
    <col min="10497" max="10497" width="5.42578125" style="1019" customWidth="1"/>
    <col min="10498" max="10498" width="67.42578125" style="1019" customWidth="1"/>
    <col min="10499" max="10499" width="15.42578125" style="1019" customWidth="1"/>
    <col min="10500" max="10500" width="18.140625" style="1019" customWidth="1"/>
    <col min="10501" max="10501" width="17.7109375" style="1019" customWidth="1"/>
    <col min="10502" max="10502" width="12.7109375" style="1019" customWidth="1"/>
    <col min="10503" max="10503" width="16.28515625" style="1019" customWidth="1"/>
    <col min="10504" max="10504" width="18" style="1019" customWidth="1"/>
    <col min="10505" max="10505" width="19.42578125" style="1019" customWidth="1"/>
    <col min="10506" max="10752" width="9.140625" style="1019"/>
    <col min="10753" max="10753" width="5.42578125" style="1019" customWidth="1"/>
    <col min="10754" max="10754" width="67.42578125" style="1019" customWidth="1"/>
    <col min="10755" max="10755" width="15.42578125" style="1019" customWidth="1"/>
    <col min="10756" max="10756" width="18.140625" style="1019" customWidth="1"/>
    <col min="10757" max="10757" width="17.7109375" style="1019" customWidth="1"/>
    <col min="10758" max="10758" width="12.7109375" style="1019" customWidth="1"/>
    <col min="10759" max="10759" width="16.28515625" style="1019" customWidth="1"/>
    <col min="10760" max="10760" width="18" style="1019" customWidth="1"/>
    <col min="10761" max="10761" width="19.42578125" style="1019" customWidth="1"/>
    <col min="10762" max="11008" width="9.140625" style="1019"/>
    <col min="11009" max="11009" width="5.42578125" style="1019" customWidth="1"/>
    <col min="11010" max="11010" width="67.42578125" style="1019" customWidth="1"/>
    <col min="11011" max="11011" width="15.42578125" style="1019" customWidth="1"/>
    <col min="11012" max="11012" width="18.140625" style="1019" customWidth="1"/>
    <col min="11013" max="11013" width="17.7109375" style="1019" customWidth="1"/>
    <col min="11014" max="11014" width="12.7109375" style="1019" customWidth="1"/>
    <col min="11015" max="11015" width="16.28515625" style="1019" customWidth="1"/>
    <col min="11016" max="11016" width="18" style="1019" customWidth="1"/>
    <col min="11017" max="11017" width="19.42578125" style="1019" customWidth="1"/>
    <col min="11018" max="11264" width="9.140625" style="1019"/>
    <col min="11265" max="11265" width="5.42578125" style="1019" customWidth="1"/>
    <col min="11266" max="11266" width="67.42578125" style="1019" customWidth="1"/>
    <col min="11267" max="11267" width="15.42578125" style="1019" customWidth="1"/>
    <col min="11268" max="11268" width="18.140625" style="1019" customWidth="1"/>
    <col min="11269" max="11269" width="17.7109375" style="1019" customWidth="1"/>
    <col min="11270" max="11270" width="12.7109375" style="1019" customWidth="1"/>
    <col min="11271" max="11271" width="16.28515625" style="1019" customWidth="1"/>
    <col min="11272" max="11272" width="18" style="1019" customWidth="1"/>
    <col min="11273" max="11273" width="19.42578125" style="1019" customWidth="1"/>
    <col min="11274" max="11520" width="9.140625" style="1019"/>
    <col min="11521" max="11521" width="5.42578125" style="1019" customWidth="1"/>
    <col min="11522" max="11522" width="67.42578125" style="1019" customWidth="1"/>
    <col min="11523" max="11523" width="15.42578125" style="1019" customWidth="1"/>
    <col min="11524" max="11524" width="18.140625" style="1019" customWidth="1"/>
    <col min="11525" max="11525" width="17.7109375" style="1019" customWidth="1"/>
    <col min="11526" max="11526" width="12.7109375" style="1019" customWidth="1"/>
    <col min="11527" max="11527" width="16.28515625" style="1019" customWidth="1"/>
    <col min="11528" max="11528" width="18" style="1019" customWidth="1"/>
    <col min="11529" max="11529" width="19.42578125" style="1019" customWidth="1"/>
    <col min="11530" max="11776" width="9.140625" style="1019"/>
    <col min="11777" max="11777" width="5.42578125" style="1019" customWidth="1"/>
    <col min="11778" max="11778" width="67.42578125" style="1019" customWidth="1"/>
    <col min="11779" max="11779" width="15.42578125" style="1019" customWidth="1"/>
    <col min="11780" max="11780" width="18.140625" style="1019" customWidth="1"/>
    <col min="11781" max="11781" width="17.7109375" style="1019" customWidth="1"/>
    <col min="11782" max="11782" width="12.7109375" style="1019" customWidth="1"/>
    <col min="11783" max="11783" width="16.28515625" style="1019" customWidth="1"/>
    <col min="11784" max="11784" width="18" style="1019" customWidth="1"/>
    <col min="11785" max="11785" width="19.42578125" style="1019" customWidth="1"/>
    <col min="11786" max="12032" width="9.140625" style="1019"/>
    <col min="12033" max="12033" width="5.42578125" style="1019" customWidth="1"/>
    <col min="12034" max="12034" width="67.42578125" style="1019" customWidth="1"/>
    <col min="12035" max="12035" width="15.42578125" style="1019" customWidth="1"/>
    <col min="12036" max="12036" width="18.140625" style="1019" customWidth="1"/>
    <col min="12037" max="12037" width="17.7109375" style="1019" customWidth="1"/>
    <col min="12038" max="12038" width="12.7109375" style="1019" customWidth="1"/>
    <col min="12039" max="12039" width="16.28515625" style="1019" customWidth="1"/>
    <col min="12040" max="12040" width="18" style="1019" customWidth="1"/>
    <col min="12041" max="12041" width="19.42578125" style="1019" customWidth="1"/>
    <col min="12042" max="12288" width="9.140625" style="1019"/>
    <col min="12289" max="12289" width="5.42578125" style="1019" customWidth="1"/>
    <col min="12290" max="12290" width="67.42578125" style="1019" customWidth="1"/>
    <col min="12291" max="12291" width="15.42578125" style="1019" customWidth="1"/>
    <col min="12292" max="12292" width="18.140625" style="1019" customWidth="1"/>
    <col min="12293" max="12293" width="17.7109375" style="1019" customWidth="1"/>
    <col min="12294" max="12294" width="12.7109375" style="1019" customWidth="1"/>
    <col min="12295" max="12295" width="16.28515625" style="1019" customWidth="1"/>
    <col min="12296" max="12296" width="18" style="1019" customWidth="1"/>
    <col min="12297" max="12297" width="19.42578125" style="1019" customWidth="1"/>
    <col min="12298" max="12544" width="9.140625" style="1019"/>
    <col min="12545" max="12545" width="5.42578125" style="1019" customWidth="1"/>
    <col min="12546" max="12546" width="67.42578125" style="1019" customWidth="1"/>
    <col min="12547" max="12547" width="15.42578125" style="1019" customWidth="1"/>
    <col min="12548" max="12548" width="18.140625" style="1019" customWidth="1"/>
    <col min="12549" max="12549" width="17.7109375" style="1019" customWidth="1"/>
    <col min="12550" max="12550" width="12.7109375" style="1019" customWidth="1"/>
    <col min="12551" max="12551" width="16.28515625" style="1019" customWidth="1"/>
    <col min="12552" max="12552" width="18" style="1019" customWidth="1"/>
    <col min="12553" max="12553" width="19.42578125" style="1019" customWidth="1"/>
    <col min="12554" max="12800" width="9.140625" style="1019"/>
    <col min="12801" max="12801" width="5.42578125" style="1019" customWidth="1"/>
    <col min="12802" max="12802" width="67.42578125" style="1019" customWidth="1"/>
    <col min="12803" max="12803" width="15.42578125" style="1019" customWidth="1"/>
    <col min="12804" max="12804" width="18.140625" style="1019" customWidth="1"/>
    <col min="12805" max="12805" width="17.7109375" style="1019" customWidth="1"/>
    <col min="12806" max="12806" width="12.7109375" style="1019" customWidth="1"/>
    <col min="12807" max="12807" width="16.28515625" style="1019" customWidth="1"/>
    <col min="12808" max="12808" width="18" style="1019" customWidth="1"/>
    <col min="12809" max="12809" width="19.42578125" style="1019" customWidth="1"/>
    <col min="12810" max="13056" width="9.140625" style="1019"/>
    <col min="13057" max="13057" width="5.42578125" style="1019" customWidth="1"/>
    <col min="13058" max="13058" width="67.42578125" style="1019" customWidth="1"/>
    <col min="13059" max="13059" width="15.42578125" style="1019" customWidth="1"/>
    <col min="13060" max="13060" width="18.140625" style="1019" customWidth="1"/>
    <col min="13061" max="13061" width="17.7109375" style="1019" customWidth="1"/>
    <col min="13062" max="13062" width="12.7109375" style="1019" customWidth="1"/>
    <col min="13063" max="13063" width="16.28515625" style="1019" customWidth="1"/>
    <col min="13064" max="13064" width="18" style="1019" customWidth="1"/>
    <col min="13065" max="13065" width="19.42578125" style="1019" customWidth="1"/>
    <col min="13066" max="13312" width="9.140625" style="1019"/>
    <col min="13313" max="13313" width="5.42578125" style="1019" customWidth="1"/>
    <col min="13314" max="13314" width="67.42578125" style="1019" customWidth="1"/>
    <col min="13315" max="13315" width="15.42578125" style="1019" customWidth="1"/>
    <col min="13316" max="13316" width="18.140625" style="1019" customWidth="1"/>
    <col min="13317" max="13317" width="17.7109375" style="1019" customWidth="1"/>
    <col min="13318" max="13318" width="12.7109375" style="1019" customWidth="1"/>
    <col min="13319" max="13319" width="16.28515625" style="1019" customWidth="1"/>
    <col min="13320" max="13320" width="18" style="1019" customWidth="1"/>
    <col min="13321" max="13321" width="19.42578125" style="1019" customWidth="1"/>
    <col min="13322" max="13568" width="9.140625" style="1019"/>
    <col min="13569" max="13569" width="5.42578125" style="1019" customWidth="1"/>
    <col min="13570" max="13570" width="67.42578125" style="1019" customWidth="1"/>
    <col min="13571" max="13571" width="15.42578125" style="1019" customWidth="1"/>
    <col min="13572" max="13572" width="18.140625" style="1019" customWidth="1"/>
    <col min="13573" max="13573" width="17.7109375" style="1019" customWidth="1"/>
    <col min="13574" max="13574" width="12.7109375" style="1019" customWidth="1"/>
    <col min="13575" max="13575" width="16.28515625" style="1019" customWidth="1"/>
    <col min="13576" max="13576" width="18" style="1019" customWidth="1"/>
    <col min="13577" max="13577" width="19.42578125" style="1019" customWidth="1"/>
    <col min="13578" max="13824" width="9.140625" style="1019"/>
    <col min="13825" max="13825" width="5.42578125" style="1019" customWidth="1"/>
    <col min="13826" max="13826" width="67.42578125" style="1019" customWidth="1"/>
    <col min="13827" max="13827" width="15.42578125" style="1019" customWidth="1"/>
    <col min="13828" max="13828" width="18.140625" style="1019" customWidth="1"/>
    <col min="13829" max="13829" width="17.7109375" style="1019" customWidth="1"/>
    <col min="13830" max="13830" width="12.7109375" style="1019" customWidth="1"/>
    <col min="13831" max="13831" width="16.28515625" style="1019" customWidth="1"/>
    <col min="13832" max="13832" width="18" style="1019" customWidth="1"/>
    <col min="13833" max="13833" width="19.42578125" style="1019" customWidth="1"/>
    <col min="13834" max="14080" width="9.140625" style="1019"/>
    <col min="14081" max="14081" width="5.42578125" style="1019" customWidth="1"/>
    <col min="14082" max="14082" width="67.42578125" style="1019" customWidth="1"/>
    <col min="14083" max="14083" width="15.42578125" style="1019" customWidth="1"/>
    <col min="14084" max="14084" width="18.140625" style="1019" customWidth="1"/>
    <col min="14085" max="14085" width="17.7109375" style="1019" customWidth="1"/>
    <col min="14086" max="14086" width="12.7109375" style="1019" customWidth="1"/>
    <col min="14087" max="14087" width="16.28515625" style="1019" customWidth="1"/>
    <col min="14088" max="14088" width="18" style="1019" customWidth="1"/>
    <col min="14089" max="14089" width="19.42578125" style="1019" customWidth="1"/>
    <col min="14090" max="14336" width="9.140625" style="1019"/>
    <col min="14337" max="14337" width="5.42578125" style="1019" customWidth="1"/>
    <col min="14338" max="14338" width="67.42578125" style="1019" customWidth="1"/>
    <col min="14339" max="14339" width="15.42578125" style="1019" customWidth="1"/>
    <col min="14340" max="14340" width="18.140625" style="1019" customWidth="1"/>
    <col min="14341" max="14341" width="17.7109375" style="1019" customWidth="1"/>
    <col min="14342" max="14342" width="12.7109375" style="1019" customWidth="1"/>
    <col min="14343" max="14343" width="16.28515625" style="1019" customWidth="1"/>
    <col min="14344" max="14344" width="18" style="1019" customWidth="1"/>
    <col min="14345" max="14345" width="19.42578125" style="1019" customWidth="1"/>
    <col min="14346" max="14592" width="9.140625" style="1019"/>
    <col min="14593" max="14593" width="5.42578125" style="1019" customWidth="1"/>
    <col min="14594" max="14594" width="67.42578125" style="1019" customWidth="1"/>
    <col min="14595" max="14595" width="15.42578125" style="1019" customWidth="1"/>
    <col min="14596" max="14596" width="18.140625" style="1019" customWidth="1"/>
    <col min="14597" max="14597" width="17.7109375" style="1019" customWidth="1"/>
    <col min="14598" max="14598" width="12.7109375" style="1019" customWidth="1"/>
    <col min="14599" max="14599" width="16.28515625" style="1019" customWidth="1"/>
    <col min="14600" max="14600" width="18" style="1019" customWidth="1"/>
    <col min="14601" max="14601" width="19.42578125" style="1019" customWidth="1"/>
    <col min="14602" max="14848" width="9.140625" style="1019"/>
    <col min="14849" max="14849" width="5.42578125" style="1019" customWidth="1"/>
    <col min="14850" max="14850" width="67.42578125" style="1019" customWidth="1"/>
    <col min="14851" max="14851" width="15.42578125" style="1019" customWidth="1"/>
    <col min="14852" max="14852" width="18.140625" style="1019" customWidth="1"/>
    <col min="14853" max="14853" width="17.7109375" style="1019" customWidth="1"/>
    <col min="14854" max="14854" width="12.7109375" style="1019" customWidth="1"/>
    <col min="14855" max="14855" width="16.28515625" style="1019" customWidth="1"/>
    <col min="14856" max="14856" width="18" style="1019" customWidth="1"/>
    <col min="14857" max="14857" width="19.42578125" style="1019" customWidth="1"/>
    <col min="14858" max="15104" width="9.140625" style="1019"/>
    <col min="15105" max="15105" width="5.42578125" style="1019" customWidth="1"/>
    <col min="15106" max="15106" width="67.42578125" style="1019" customWidth="1"/>
    <col min="15107" max="15107" width="15.42578125" style="1019" customWidth="1"/>
    <col min="15108" max="15108" width="18.140625" style="1019" customWidth="1"/>
    <col min="15109" max="15109" width="17.7109375" style="1019" customWidth="1"/>
    <col min="15110" max="15110" width="12.7109375" style="1019" customWidth="1"/>
    <col min="15111" max="15111" width="16.28515625" style="1019" customWidth="1"/>
    <col min="15112" max="15112" width="18" style="1019" customWidth="1"/>
    <col min="15113" max="15113" width="19.42578125" style="1019" customWidth="1"/>
    <col min="15114" max="15360" width="9.140625" style="1019"/>
    <col min="15361" max="15361" width="5.42578125" style="1019" customWidth="1"/>
    <col min="15362" max="15362" width="67.42578125" style="1019" customWidth="1"/>
    <col min="15363" max="15363" width="15.42578125" style="1019" customWidth="1"/>
    <col min="15364" max="15364" width="18.140625" style="1019" customWidth="1"/>
    <col min="15365" max="15365" width="17.7109375" style="1019" customWidth="1"/>
    <col min="15366" max="15366" width="12.7109375" style="1019" customWidth="1"/>
    <col min="15367" max="15367" width="16.28515625" style="1019" customWidth="1"/>
    <col min="15368" max="15368" width="18" style="1019" customWidth="1"/>
    <col min="15369" max="15369" width="19.42578125" style="1019" customWidth="1"/>
    <col min="15370" max="15616" width="9.140625" style="1019"/>
    <col min="15617" max="15617" width="5.42578125" style="1019" customWidth="1"/>
    <col min="15618" max="15618" width="67.42578125" style="1019" customWidth="1"/>
    <col min="15619" max="15619" width="15.42578125" style="1019" customWidth="1"/>
    <col min="15620" max="15620" width="18.140625" style="1019" customWidth="1"/>
    <col min="15621" max="15621" width="17.7109375" style="1019" customWidth="1"/>
    <col min="15622" max="15622" width="12.7109375" style="1019" customWidth="1"/>
    <col min="15623" max="15623" width="16.28515625" style="1019" customWidth="1"/>
    <col min="15624" max="15624" width="18" style="1019" customWidth="1"/>
    <col min="15625" max="15625" width="19.42578125" style="1019" customWidth="1"/>
    <col min="15626" max="15872" width="9.140625" style="1019"/>
    <col min="15873" max="15873" width="5.42578125" style="1019" customWidth="1"/>
    <col min="15874" max="15874" width="67.42578125" style="1019" customWidth="1"/>
    <col min="15875" max="15875" width="15.42578125" style="1019" customWidth="1"/>
    <col min="15876" max="15876" width="18.140625" style="1019" customWidth="1"/>
    <col min="15877" max="15877" width="17.7109375" style="1019" customWidth="1"/>
    <col min="15878" max="15878" width="12.7109375" style="1019" customWidth="1"/>
    <col min="15879" max="15879" width="16.28515625" style="1019" customWidth="1"/>
    <col min="15880" max="15880" width="18" style="1019" customWidth="1"/>
    <col min="15881" max="15881" width="19.42578125" style="1019" customWidth="1"/>
    <col min="15882" max="16128" width="9.140625" style="1019"/>
    <col min="16129" max="16129" width="5.42578125" style="1019" customWidth="1"/>
    <col min="16130" max="16130" width="67.42578125" style="1019" customWidth="1"/>
    <col min="16131" max="16131" width="15.42578125" style="1019" customWidth="1"/>
    <col min="16132" max="16132" width="18.140625" style="1019" customWidth="1"/>
    <col min="16133" max="16133" width="17.7109375" style="1019" customWidth="1"/>
    <col min="16134" max="16134" width="12.7109375" style="1019" customWidth="1"/>
    <col min="16135" max="16135" width="16.28515625" style="1019" customWidth="1"/>
    <col min="16136" max="16136" width="18" style="1019" customWidth="1"/>
    <col min="16137" max="16137" width="19.42578125" style="1019" customWidth="1"/>
    <col min="16138" max="16384" width="9.140625" style="1019"/>
  </cols>
  <sheetData>
    <row r="1" spans="1:9" ht="16.5" customHeight="1" thickBot="1">
      <c r="I1" s="1020" t="s">
        <v>481</v>
      </c>
    </row>
    <row r="2" spans="1:9" s="1018" customFormat="1" ht="63.75" thickTop="1">
      <c r="A2" s="1021" t="s">
        <v>265</v>
      </c>
      <c r="B2" s="1022" t="s">
        <v>170</v>
      </c>
      <c r="C2" s="1022" t="s">
        <v>1324</v>
      </c>
      <c r="D2" s="1022" t="s">
        <v>1455</v>
      </c>
      <c r="E2" s="1022" t="s">
        <v>1456</v>
      </c>
      <c r="F2" s="1022" t="s">
        <v>1457</v>
      </c>
      <c r="G2" s="1022" t="s">
        <v>1458</v>
      </c>
      <c r="H2" s="1022" t="s">
        <v>1459</v>
      </c>
      <c r="I2" s="1023" t="s">
        <v>4</v>
      </c>
    </row>
    <row r="3" spans="1:9" s="1026" customFormat="1" ht="31.5">
      <c r="A3" s="1024" t="s">
        <v>1460</v>
      </c>
      <c r="B3" s="1025" t="s">
        <v>1461</v>
      </c>
      <c r="C3" s="1110">
        <v>20948691</v>
      </c>
      <c r="D3" s="1110">
        <v>19084563687</v>
      </c>
      <c r="E3" s="1110">
        <v>1845265821</v>
      </c>
      <c r="F3" s="1110">
        <v>0</v>
      </c>
      <c r="G3" s="1110">
        <v>268896983</v>
      </c>
      <c r="H3" s="1111">
        <v>0</v>
      </c>
      <c r="I3" s="1112">
        <v>21219675182</v>
      </c>
    </row>
    <row r="4" spans="1:9" ht="30">
      <c r="A4" s="1027" t="s">
        <v>1462</v>
      </c>
      <c r="B4" s="1028" t="s">
        <v>1463</v>
      </c>
      <c r="C4" s="1113">
        <v>15937285</v>
      </c>
      <c r="D4" s="1113">
        <v>0</v>
      </c>
      <c r="E4" s="1113">
        <v>0</v>
      </c>
      <c r="F4" s="1113">
        <v>0</v>
      </c>
      <c r="G4" s="1113">
        <v>1264066762</v>
      </c>
      <c r="H4" s="1114">
        <v>0</v>
      </c>
      <c r="I4" s="1115">
        <v>1280004047</v>
      </c>
    </row>
    <row r="5" spans="1:9" ht="21.75" customHeight="1">
      <c r="A5" s="1027" t="s">
        <v>1464</v>
      </c>
      <c r="B5" s="1028" t="s">
        <v>1465</v>
      </c>
      <c r="C5" s="1113">
        <v>0</v>
      </c>
      <c r="D5" s="1113">
        <v>0</v>
      </c>
      <c r="E5" s="1113">
        <v>0</v>
      </c>
      <c r="F5" s="1113">
        <v>0</v>
      </c>
      <c r="G5" s="1113">
        <v>493908829</v>
      </c>
      <c r="H5" s="1114">
        <v>0</v>
      </c>
      <c r="I5" s="1115">
        <v>493908829</v>
      </c>
    </row>
    <row r="6" spans="1:9" ht="21.75" customHeight="1">
      <c r="A6" s="1027" t="s">
        <v>1466</v>
      </c>
      <c r="B6" s="1028" t="s">
        <v>1467</v>
      </c>
      <c r="C6" s="1113">
        <v>0</v>
      </c>
      <c r="D6" s="1113">
        <v>587490328</v>
      </c>
      <c r="E6" s="1113">
        <v>42712897</v>
      </c>
      <c r="F6" s="1113">
        <v>0</v>
      </c>
      <c r="G6" s="1113">
        <v>0</v>
      </c>
      <c r="H6" s="1114">
        <v>0</v>
      </c>
      <c r="I6" s="1115">
        <v>630203225</v>
      </c>
    </row>
    <row r="7" spans="1:9" ht="21.75" customHeight="1">
      <c r="A7" s="1027" t="s">
        <v>1468</v>
      </c>
      <c r="B7" s="1028" t="s">
        <v>1469</v>
      </c>
      <c r="C7" s="1113">
        <v>0</v>
      </c>
      <c r="D7" s="1113">
        <v>4709097</v>
      </c>
      <c r="E7" s="1113">
        <v>16</v>
      </c>
      <c r="F7" s="1113">
        <v>0</v>
      </c>
      <c r="G7" s="1113">
        <v>798992</v>
      </c>
      <c r="H7" s="1114">
        <v>0</v>
      </c>
      <c r="I7" s="1115">
        <v>5508105</v>
      </c>
    </row>
    <row r="8" spans="1:9" ht="30">
      <c r="A8" s="1027" t="s">
        <v>1470</v>
      </c>
      <c r="B8" s="1028" t="s">
        <v>1471</v>
      </c>
      <c r="C8" s="1113">
        <v>0</v>
      </c>
      <c r="D8" s="1113">
        <v>0</v>
      </c>
      <c r="E8" s="1113">
        <v>0</v>
      </c>
      <c r="F8" s="1113">
        <v>0</v>
      </c>
      <c r="G8" s="1113">
        <v>0</v>
      </c>
      <c r="H8" s="1114">
        <v>0</v>
      </c>
      <c r="I8" s="1115">
        <v>0</v>
      </c>
    </row>
    <row r="9" spans="1:9" ht="21.75" customHeight="1">
      <c r="A9" s="1027" t="s">
        <v>1472</v>
      </c>
      <c r="B9" s="1028" t="s">
        <v>1473</v>
      </c>
      <c r="C9" s="1113">
        <v>1517400</v>
      </c>
      <c r="D9" s="1113">
        <v>297768696</v>
      </c>
      <c r="E9" s="1113">
        <v>254955013</v>
      </c>
      <c r="F9" s="1113">
        <v>0</v>
      </c>
      <c r="G9" s="1113">
        <v>82532503</v>
      </c>
      <c r="H9" s="1114">
        <v>0</v>
      </c>
      <c r="I9" s="1115">
        <v>636773612</v>
      </c>
    </row>
    <row r="10" spans="1:9" ht="21.75" customHeight="1">
      <c r="A10" s="1024" t="s">
        <v>1474</v>
      </c>
      <c r="B10" s="1025" t="s">
        <v>1475</v>
      </c>
      <c r="C10" s="1110">
        <v>17454685</v>
      </c>
      <c r="D10" s="1110">
        <v>889968121</v>
      </c>
      <c r="E10" s="1110">
        <v>297667926</v>
      </c>
      <c r="F10" s="1110">
        <v>0</v>
      </c>
      <c r="G10" s="1110">
        <v>1841307086</v>
      </c>
      <c r="H10" s="1110">
        <v>0</v>
      </c>
      <c r="I10" s="1112">
        <v>3046397818</v>
      </c>
    </row>
    <row r="11" spans="1:9" ht="21.75" customHeight="1">
      <c r="A11" s="1027" t="s">
        <v>1476</v>
      </c>
      <c r="B11" s="1028" t="s">
        <v>1477</v>
      </c>
      <c r="C11" s="1113">
        <v>0</v>
      </c>
      <c r="D11" s="1113">
        <v>101683259</v>
      </c>
      <c r="E11" s="1113">
        <v>2938773</v>
      </c>
      <c r="F11" s="1113">
        <v>0</v>
      </c>
      <c r="G11" s="1113">
        <v>0</v>
      </c>
      <c r="H11" s="1114">
        <v>0</v>
      </c>
      <c r="I11" s="1115">
        <v>104622032</v>
      </c>
    </row>
    <row r="12" spans="1:9" ht="21.75" customHeight="1">
      <c r="A12" s="1027" t="s">
        <v>1478</v>
      </c>
      <c r="B12" s="1028" t="s">
        <v>1479</v>
      </c>
      <c r="C12" s="1113">
        <v>827500</v>
      </c>
      <c r="D12" s="1113">
        <v>1177982</v>
      </c>
      <c r="E12" s="1113">
        <v>18461417</v>
      </c>
      <c r="F12" s="1113">
        <v>0</v>
      </c>
      <c r="G12" s="1113">
        <v>0</v>
      </c>
      <c r="H12" s="1114">
        <v>0</v>
      </c>
      <c r="I12" s="1115">
        <v>20466899</v>
      </c>
    </row>
    <row r="13" spans="1:9" ht="21.75" customHeight="1">
      <c r="A13" s="1027">
        <v>11</v>
      </c>
      <c r="B13" s="1028" t="s">
        <v>1480</v>
      </c>
      <c r="C13" s="1113">
        <v>0</v>
      </c>
      <c r="D13" s="1113">
        <v>0</v>
      </c>
      <c r="E13" s="1113">
        <v>0</v>
      </c>
      <c r="F13" s="1113">
        <v>0</v>
      </c>
      <c r="G13" s="1113">
        <v>780579</v>
      </c>
      <c r="H13" s="1114">
        <v>0</v>
      </c>
      <c r="I13" s="1115">
        <v>780579</v>
      </c>
    </row>
    <row r="14" spans="1:9" ht="45">
      <c r="A14" s="1027" t="s">
        <v>1481</v>
      </c>
      <c r="B14" s="1028" t="s">
        <v>1482</v>
      </c>
      <c r="C14" s="1113">
        <v>0</v>
      </c>
      <c r="D14" s="1113">
        <v>0</v>
      </c>
      <c r="E14" s="1113">
        <v>0</v>
      </c>
      <c r="F14" s="1113">
        <v>0</v>
      </c>
      <c r="G14" s="1113">
        <v>0</v>
      </c>
      <c r="H14" s="1114">
        <v>0</v>
      </c>
      <c r="I14" s="1115">
        <v>0</v>
      </c>
    </row>
    <row r="15" spans="1:9" ht="21.75" customHeight="1">
      <c r="A15" s="1027" t="s">
        <v>1483</v>
      </c>
      <c r="B15" s="1028" t="s">
        <v>1484</v>
      </c>
      <c r="C15" s="1113">
        <v>1517400</v>
      </c>
      <c r="D15" s="1113">
        <v>171927236</v>
      </c>
      <c r="E15" s="1113">
        <v>251078408</v>
      </c>
      <c r="F15" s="1113">
        <v>0</v>
      </c>
      <c r="G15" s="1113">
        <v>826992792</v>
      </c>
      <c r="H15" s="1114">
        <v>0</v>
      </c>
      <c r="I15" s="1115">
        <v>1251515836</v>
      </c>
    </row>
    <row r="16" spans="1:9" ht="21.75" customHeight="1">
      <c r="A16" s="1024" t="s">
        <v>1485</v>
      </c>
      <c r="B16" s="1025" t="s">
        <v>1486</v>
      </c>
      <c r="C16" s="1110">
        <v>2344900</v>
      </c>
      <c r="D16" s="1110">
        <v>274788477</v>
      </c>
      <c r="E16" s="1110">
        <v>272478598</v>
      </c>
      <c r="F16" s="1110">
        <v>0</v>
      </c>
      <c r="G16" s="1110">
        <v>827773371</v>
      </c>
      <c r="H16" s="1110">
        <v>0</v>
      </c>
      <c r="I16" s="1112">
        <v>1377385346</v>
      </c>
    </row>
    <row r="17" spans="1:9" ht="21.75" customHeight="1">
      <c r="A17" s="1024" t="s">
        <v>1487</v>
      </c>
      <c r="B17" s="1025" t="s">
        <v>1488</v>
      </c>
      <c r="C17" s="1116">
        <v>36058476</v>
      </c>
      <c r="D17" s="1116">
        <v>19699743331</v>
      </c>
      <c r="E17" s="1116">
        <v>1870455149</v>
      </c>
      <c r="F17" s="1116">
        <v>0</v>
      </c>
      <c r="G17" s="1116">
        <v>1282430698</v>
      </c>
      <c r="H17" s="1116">
        <v>0</v>
      </c>
      <c r="I17" s="1117">
        <v>22888687654</v>
      </c>
    </row>
    <row r="18" spans="1:9" ht="21.75" customHeight="1">
      <c r="A18" s="1027" t="s">
        <v>1489</v>
      </c>
      <c r="B18" s="1028" t="s">
        <v>1490</v>
      </c>
      <c r="C18" s="1118">
        <v>14027290</v>
      </c>
      <c r="D18" s="1118">
        <v>4992399394</v>
      </c>
      <c r="E18" s="1118">
        <v>1507462346</v>
      </c>
      <c r="F18" s="1118">
        <v>0</v>
      </c>
      <c r="G18" s="1118">
        <v>0</v>
      </c>
      <c r="H18" s="1119">
        <v>0</v>
      </c>
      <c r="I18" s="1120">
        <v>6513889030</v>
      </c>
    </row>
    <row r="19" spans="1:9" ht="21.75" customHeight="1">
      <c r="A19" s="1027" t="s">
        <v>1491</v>
      </c>
      <c r="B19" s="1028" t="s">
        <v>1492</v>
      </c>
      <c r="C19" s="1113">
        <v>2219424</v>
      </c>
      <c r="D19" s="1113">
        <v>397221803</v>
      </c>
      <c r="E19" s="1113">
        <v>80544340</v>
      </c>
      <c r="F19" s="1113">
        <v>0</v>
      </c>
      <c r="G19" s="1113">
        <v>0</v>
      </c>
      <c r="H19" s="1114">
        <v>0</v>
      </c>
      <c r="I19" s="1115">
        <v>479985567</v>
      </c>
    </row>
    <row r="20" spans="1:9" ht="21.75" customHeight="1">
      <c r="A20" s="1027" t="s">
        <v>1493</v>
      </c>
      <c r="B20" s="1028" t="s">
        <v>1494</v>
      </c>
      <c r="C20" s="1113">
        <v>827500</v>
      </c>
      <c r="D20" s="1113">
        <v>15439611</v>
      </c>
      <c r="E20" s="1113">
        <v>26989455</v>
      </c>
      <c r="F20" s="1113">
        <v>0</v>
      </c>
      <c r="G20" s="1113">
        <v>0</v>
      </c>
      <c r="H20" s="1114">
        <v>0</v>
      </c>
      <c r="I20" s="1115">
        <v>43256566</v>
      </c>
    </row>
    <row r="21" spans="1:9" ht="31.5">
      <c r="A21" s="1024" t="s">
        <v>1495</v>
      </c>
      <c r="B21" s="1025" t="s">
        <v>1496</v>
      </c>
      <c r="C21" s="1121">
        <v>15419214</v>
      </c>
      <c r="D21" s="1121">
        <v>5374181586</v>
      </c>
      <c r="E21" s="1121">
        <v>1561017231</v>
      </c>
      <c r="F21" s="1121">
        <v>0</v>
      </c>
      <c r="G21" s="1121">
        <v>0</v>
      </c>
      <c r="H21" s="1121">
        <v>0</v>
      </c>
      <c r="I21" s="1122">
        <v>6950618031</v>
      </c>
    </row>
    <row r="22" spans="1:9" ht="21.75" customHeight="1">
      <c r="A22" s="1024" t="s">
        <v>1497</v>
      </c>
      <c r="B22" s="1028" t="s">
        <v>1498</v>
      </c>
      <c r="C22" s="1113">
        <v>0</v>
      </c>
      <c r="D22" s="1113">
        <v>0</v>
      </c>
      <c r="E22" s="1113">
        <v>0</v>
      </c>
      <c r="F22" s="1113">
        <v>0</v>
      </c>
      <c r="G22" s="1113">
        <v>0</v>
      </c>
      <c r="H22" s="1114">
        <v>0</v>
      </c>
      <c r="I22" s="1115">
        <v>0</v>
      </c>
    </row>
    <row r="23" spans="1:9" ht="21.75" customHeight="1">
      <c r="A23" s="1027" t="s">
        <v>1499</v>
      </c>
      <c r="B23" s="1028" t="s">
        <v>1500</v>
      </c>
      <c r="C23" s="1113">
        <v>0</v>
      </c>
      <c r="D23" s="1113">
        <v>423482</v>
      </c>
      <c r="E23" s="1113">
        <v>0</v>
      </c>
      <c r="F23" s="1113">
        <v>0</v>
      </c>
      <c r="G23" s="1113">
        <v>0</v>
      </c>
      <c r="H23" s="1114">
        <v>0</v>
      </c>
      <c r="I23" s="1115">
        <v>423482</v>
      </c>
    </row>
    <row r="24" spans="1:9" ht="21.75" customHeight="1">
      <c r="A24" s="1027" t="s">
        <v>1501</v>
      </c>
      <c r="B24" s="1028" t="s">
        <v>1502</v>
      </c>
      <c r="C24" s="1113">
        <v>0</v>
      </c>
      <c r="D24" s="1113">
        <v>423482</v>
      </c>
      <c r="E24" s="1113">
        <v>0</v>
      </c>
      <c r="F24" s="1113">
        <v>0</v>
      </c>
      <c r="G24" s="1113">
        <v>0</v>
      </c>
      <c r="H24" s="1114">
        <v>0</v>
      </c>
      <c r="I24" s="1115">
        <v>423482</v>
      </c>
    </row>
    <row r="25" spans="1:9" ht="31.5">
      <c r="A25" s="1024" t="s">
        <v>1503</v>
      </c>
      <c r="B25" s="1025" t="s">
        <v>1504</v>
      </c>
      <c r="C25" s="1110">
        <v>0</v>
      </c>
      <c r="D25" s="1110">
        <v>0</v>
      </c>
      <c r="E25" s="1110">
        <v>0</v>
      </c>
      <c r="F25" s="1110">
        <v>0</v>
      </c>
      <c r="G25" s="1110">
        <v>0</v>
      </c>
      <c r="H25" s="1110">
        <v>0</v>
      </c>
      <c r="I25" s="1112">
        <v>0</v>
      </c>
    </row>
    <row r="26" spans="1:9" ht="21.75" customHeight="1">
      <c r="A26" s="1024" t="s">
        <v>1505</v>
      </c>
      <c r="B26" s="1025" t="s">
        <v>1506</v>
      </c>
      <c r="C26" s="1121">
        <v>15419214</v>
      </c>
      <c r="D26" s="1121">
        <v>5374181586</v>
      </c>
      <c r="E26" s="1121">
        <v>1561017231</v>
      </c>
      <c r="F26" s="1121">
        <v>0</v>
      </c>
      <c r="G26" s="1121">
        <v>0</v>
      </c>
      <c r="H26" s="1121">
        <v>0</v>
      </c>
      <c r="I26" s="1122">
        <v>6950618031</v>
      </c>
    </row>
    <row r="27" spans="1:9" ht="21.75" customHeight="1">
      <c r="A27" s="1024" t="s">
        <v>1507</v>
      </c>
      <c r="B27" s="1025" t="s">
        <v>1508</v>
      </c>
      <c r="C27" s="1110">
        <v>20639262</v>
      </c>
      <c r="D27" s="1110">
        <v>14325561745</v>
      </c>
      <c r="E27" s="1110">
        <v>309437918</v>
      </c>
      <c r="F27" s="1110">
        <v>0</v>
      </c>
      <c r="G27" s="1110">
        <v>1282430698</v>
      </c>
      <c r="H27" s="1110">
        <v>0</v>
      </c>
      <c r="I27" s="1112">
        <v>15938069623</v>
      </c>
    </row>
    <row r="28" spans="1:9" ht="21.75" customHeight="1" thickBot="1">
      <c r="A28" s="1029" t="s">
        <v>1509</v>
      </c>
      <c r="B28" s="1030" t="s">
        <v>1510</v>
      </c>
      <c r="C28" s="1123">
        <v>10915006</v>
      </c>
      <c r="D28" s="1123">
        <v>272635064</v>
      </c>
      <c r="E28" s="1123">
        <v>1359446156</v>
      </c>
      <c r="F28" s="1123">
        <v>0</v>
      </c>
      <c r="G28" s="1123">
        <v>0</v>
      </c>
      <c r="H28" s="1124">
        <v>0</v>
      </c>
      <c r="I28" s="1125">
        <v>1642996226</v>
      </c>
    </row>
    <row r="29" spans="1:9" ht="16.5" thickTop="1">
      <c r="C29" s="1031"/>
      <c r="D29" s="1031"/>
      <c r="E29" s="1031"/>
      <c r="F29" s="1031"/>
      <c r="G29" s="1031"/>
      <c r="H29" s="1031"/>
      <c r="I29" s="1031"/>
    </row>
    <row r="30" spans="1:9">
      <c r="C30" s="1031"/>
      <c r="D30" s="1031"/>
      <c r="E30" s="1031"/>
      <c r="F30" s="1031"/>
      <c r="G30" s="1031"/>
      <c r="H30" s="1031"/>
      <c r="I30" s="1031"/>
    </row>
    <row r="31" spans="1:9">
      <c r="C31" s="1031"/>
      <c r="D31" s="1031"/>
      <c r="E31" s="1031"/>
      <c r="F31" s="1031"/>
      <c r="G31" s="1031"/>
      <c r="H31" s="1031"/>
      <c r="I31" s="1031"/>
    </row>
    <row r="32" spans="1:9">
      <c r="C32" s="1031"/>
      <c r="D32" s="1031"/>
      <c r="E32" s="1031"/>
      <c r="F32" s="1031"/>
      <c r="G32" s="1031"/>
      <c r="H32" s="1031"/>
      <c r="I32" s="1031"/>
    </row>
    <row r="33" spans="3:9">
      <c r="C33" s="1031"/>
      <c r="D33" s="1031"/>
      <c r="E33" s="1031"/>
      <c r="F33" s="1031"/>
      <c r="G33" s="1031"/>
      <c r="H33" s="1031"/>
      <c r="I33" s="1031"/>
    </row>
    <row r="34" spans="3:9">
      <c r="C34" s="1031"/>
      <c r="D34" s="1031"/>
      <c r="E34" s="1031"/>
      <c r="F34" s="1031"/>
      <c r="G34" s="1031"/>
      <c r="H34" s="1031"/>
      <c r="I34" s="1031"/>
    </row>
  </sheetData>
  <printOptions horizontalCentered="1" gridLinesSet="0"/>
  <pageMargins left="0.19685039370078741" right="0.19685039370078741" top="1.1811023622047245" bottom="0.98425196850393704" header="0.55118110236220474" footer="0.51181102362204722"/>
  <pageSetup paperSize="9" scale="55" orientation="portrait" r:id="rId1"/>
  <headerFooter alignWithMargins="0">
    <oddHeader>&amp;C&amp;"Times New Roman CE,Félkövér"&amp;13
&amp;14IMMATERIÁLIS &amp;13J&amp;14AVAK ÉS TÁRGYI ESZKÖZÖK 
2019. ÉVI ÁLLOMÁNYÁNAK ALAKULÁSA&amp;R&amp;"Arial,Félkövér"&amp;12 10. melléklet a ./2020. (VI...)  önkormányzati rendelethez</oddHeader>
    <oddFooter>&amp;L&amp;"Arial,Normál"&amp;F&amp;C&amp;"Arial,Normál"&amp;P/&amp;N&amp;R&amp;"Arial,Normál" 10. melléklet a ./2020. (VI...) 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53"/>
  <sheetViews>
    <sheetView zoomScale="80" zoomScaleNormal="80" workbookViewId="0">
      <pane xSplit="6" ySplit="5" topLeftCell="G6" activePane="bottomRight" state="frozen"/>
      <selection activeCell="I21" sqref="I21"/>
      <selection pane="topRight" activeCell="I21" sqref="I21"/>
      <selection pane="bottomLeft" activeCell="I21" sqref="I21"/>
      <selection pane="bottomRight" activeCell="L31" sqref="L31"/>
    </sheetView>
  </sheetViews>
  <sheetFormatPr defaultColWidth="9.140625" defaultRowHeight="12.75"/>
  <cols>
    <col min="1" max="1" width="6.85546875" style="873" customWidth="1"/>
    <col min="2" max="5" width="9.140625" style="873" customWidth="1"/>
    <col min="6" max="6" width="19.85546875" style="873" customWidth="1"/>
    <col min="7" max="7" width="16" style="873" customWidth="1"/>
    <col min="8" max="8" width="16.85546875" style="873" customWidth="1"/>
    <col min="9" max="9" width="17.140625" style="873" customWidth="1"/>
    <col min="10" max="10" width="15.85546875" style="873" customWidth="1"/>
    <col min="11" max="11" width="12.85546875" style="873" customWidth="1"/>
    <col min="12" max="12" width="18" style="873" customWidth="1"/>
    <col min="13" max="13" width="16.7109375" style="873" customWidth="1"/>
    <col min="14" max="14" width="16.140625" style="873" customWidth="1"/>
    <col min="15" max="15" width="17.28515625" style="873" bestFit="1" customWidth="1"/>
    <col min="16" max="16" width="16.5703125" style="873" customWidth="1"/>
    <col min="17" max="17" width="14.42578125" style="873" customWidth="1"/>
    <col min="18" max="18" width="19.140625" style="873" customWidth="1"/>
    <col min="19" max="256" width="9.140625" style="873"/>
    <col min="257" max="257" width="6.85546875" style="873" customWidth="1"/>
    <col min="258" max="261" width="9.140625" style="873" customWidth="1"/>
    <col min="262" max="262" width="19.85546875" style="873" customWidth="1"/>
    <col min="263" max="263" width="16" style="873" customWidth="1"/>
    <col min="264" max="264" width="16.85546875" style="873" customWidth="1"/>
    <col min="265" max="265" width="17.140625" style="873" customWidth="1"/>
    <col min="266" max="266" width="15.85546875" style="873" customWidth="1"/>
    <col min="267" max="267" width="14.42578125" style="873" customWidth="1"/>
    <col min="268" max="268" width="18" style="873" customWidth="1"/>
    <col min="269" max="269" width="16.7109375" style="873" customWidth="1"/>
    <col min="270" max="270" width="16.140625" style="873" customWidth="1"/>
    <col min="271" max="271" width="19.28515625" style="873" customWidth="1"/>
    <col min="272" max="272" width="16.5703125" style="873" customWidth="1"/>
    <col min="273" max="273" width="14.42578125" style="873" customWidth="1"/>
    <col min="274" max="274" width="19.140625" style="873" customWidth="1"/>
    <col min="275" max="512" width="9.140625" style="873"/>
    <col min="513" max="513" width="6.85546875" style="873" customWidth="1"/>
    <col min="514" max="517" width="9.140625" style="873" customWidth="1"/>
    <col min="518" max="518" width="19.85546875" style="873" customWidth="1"/>
    <col min="519" max="519" width="16" style="873" customWidth="1"/>
    <col min="520" max="520" width="16.85546875" style="873" customWidth="1"/>
    <col min="521" max="521" width="17.140625" style="873" customWidth="1"/>
    <col min="522" max="522" width="15.85546875" style="873" customWidth="1"/>
    <col min="523" max="523" width="14.42578125" style="873" customWidth="1"/>
    <col min="524" max="524" width="18" style="873" customWidth="1"/>
    <col min="525" max="525" width="16.7109375" style="873" customWidth="1"/>
    <col min="526" max="526" width="16.140625" style="873" customWidth="1"/>
    <col min="527" max="527" width="19.28515625" style="873" customWidth="1"/>
    <col min="528" max="528" width="16.5703125" style="873" customWidth="1"/>
    <col min="529" max="529" width="14.42578125" style="873" customWidth="1"/>
    <col min="530" max="530" width="19.140625" style="873" customWidth="1"/>
    <col min="531" max="768" width="9.140625" style="873"/>
    <col min="769" max="769" width="6.85546875" style="873" customWidth="1"/>
    <col min="770" max="773" width="9.140625" style="873" customWidth="1"/>
    <col min="774" max="774" width="19.85546875" style="873" customWidth="1"/>
    <col min="775" max="775" width="16" style="873" customWidth="1"/>
    <col min="776" max="776" width="16.85546875" style="873" customWidth="1"/>
    <col min="777" max="777" width="17.140625" style="873" customWidth="1"/>
    <col min="778" max="778" width="15.85546875" style="873" customWidth="1"/>
    <col min="779" max="779" width="14.42578125" style="873" customWidth="1"/>
    <col min="780" max="780" width="18" style="873" customWidth="1"/>
    <col min="781" max="781" width="16.7109375" style="873" customWidth="1"/>
    <col min="782" max="782" width="16.140625" style="873" customWidth="1"/>
    <col min="783" max="783" width="19.28515625" style="873" customWidth="1"/>
    <col min="784" max="784" width="16.5703125" style="873" customWidth="1"/>
    <col min="785" max="785" width="14.42578125" style="873" customWidth="1"/>
    <col min="786" max="786" width="19.140625" style="873" customWidth="1"/>
    <col min="787" max="1024" width="9.140625" style="873"/>
    <col min="1025" max="1025" width="6.85546875" style="873" customWidth="1"/>
    <col min="1026" max="1029" width="9.140625" style="873" customWidth="1"/>
    <col min="1030" max="1030" width="19.85546875" style="873" customWidth="1"/>
    <col min="1031" max="1031" width="16" style="873" customWidth="1"/>
    <col min="1032" max="1032" width="16.85546875" style="873" customWidth="1"/>
    <col min="1033" max="1033" width="17.140625" style="873" customWidth="1"/>
    <col min="1034" max="1034" width="15.85546875" style="873" customWidth="1"/>
    <col min="1035" max="1035" width="14.42578125" style="873" customWidth="1"/>
    <col min="1036" max="1036" width="18" style="873" customWidth="1"/>
    <col min="1037" max="1037" width="16.7109375" style="873" customWidth="1"/>
    <col min="1038" max="1038" width="16.140625" style="873" customWidth="1"/>
    <col min="1039" max="1039" width="19.28515625" style="873" customWidth="1"/>
    <col min="1040" max="1040" width="16.5703125" style="873" customWidth="1"/>
    <col min="1041" max="1041" width="14.42578125" style="873" customWidth="1"/>
    <col min="1042" max="1042" width="19.140625" style="873" customWidth="1"/>
    <col min="1043" max="1280" width="9.140625" style="873"/>
    <col min="1281" max="1281" width="6.85546875" style="873" customWidth="1"/>
    <col min="1282" max="1285" width="9.140625" style="873" customWidth="1"/>
    <col min="1286" max="1286" width="19.85546875" style="873" customWidth="1"/>
    <col min="1287" max="1287" width="16" style="873" customWidth="1"/>
    <col min="1288" max="1288" width="16.85546875" style="873" customWidth="1"/>
    <col min="1289" max="1289" width="17.140625" style="873" customWidth="1"/>
    <col min="1290" max="1290" width="15.85546875" style="873" customWidth="1"/>
    <col min="1291" max="1291" width="14.42578125" style="873" customWidth="1"/>
    <col min="1292" max="1292" width="18" style="873" customWidth="1"/>
    <col min="1293" max="1293" width="16.7109375" style="873" customWidth="1"/>
    <col min="1294" max="1294" width="16.140625" style="873" customWidth="1"/>
    <col min="1295" max="1295" width="19.28515625" style="873" customWidth="1"/>
    <col min="1296" max="1296" width="16.5703125" style="873" customWidth="1"/>
    <col min="1297" max="1297" width="14.42578125" style="873" customWidth="1"/>
    <col min="1298" max="1298" width="19.140625" style="873" customWidth="1"/>
    <col min="1299" max="1536" width="9.140625" style="873"/>
    <col min="1537" max="1537" width="6.85546875" style="873" customWidth="1"/>
    <col min="1538" max="1541" width="9.140625" style="873" customWidth="1"/>
    <col min="1542" max="1542" width="19.85546875" style="873" customWidth="1"/>
    <col min="1543" max="1543" width="16" style="873" customWidth="1"/>
    <col min="1544" max="1544" width="16.85546875" style="873" customWidth="1"/>
    <col min="1545" max="1545" width="17.140625" style="873" customWidth="1"/>
    <col min="1546" max="1546" width="15.85546875" style="873" customWidth="1"/>
    <col min="1547" max="1547" width="14.42578125" style="873" customWidth="1"/>
    <col min="1548" max="1548" width="18" style="873" customWidth="1"/>
    <col min="1549" max="1549" width="16.7109375" style="873" customWidth="1"/>
    <col min="1550" max="1550" width="16.140625" style="873" customWidth="1"/>
    <col min="1551" max="1551" width="19.28515625" style="873" customWidth="1"/>
    <col min="1552" max="1552" width="16.5703125" style="873" customWidth="1"/>
    <col min="1553" max="1553" width="14.42578125" style="873" customWidth="1"/>
    <col min="1554" max="1554" width="19.140625" style="873" customWidth="1"/>
    <col min="1555" max="1792" width="9.140625" style="873"/>
    <col min="1793" max="1793" width="6.85546875" style="873" customWidth="1"/>
    <col min="1794" max="1797" width="9.140625" style="873" customWidth="1"/>
    <col min="1798" max="1798" width="19.85546875" style="873" customWidth="1"/>
    <col min="1799" max="1799" width="16" style="873" customWidth="1"/>
    <col min="1800" max="1800" width="16.85546875" style="873" customWidth="1"/>
    <col min="1801" max="1801" width="17.140625" style="873" customWidth="1"/>
    <col min="1802" max="1802" width="15.85546875" style="873" customWidth="1"/>
    <col min="1803" max="1803" width="14.42578125" style="873" customWidth="1"/>
    <col min="1804" max="1804" width="18" style="873" customWidth="1"/>
    <col min="1805" max="1805" width="16.7109375" style="873" customWidth="1"/>
    <col min="1806" max="1806" width="16.140625" style="873" customWidth="1"/>
    <col min="1807" max="1807" width="19.28515625" style="873" customWidth="1"/>
    <col min="1808" max="1808" width="16.5703125" style="873" customWidth="1"/>
    <col min="1809" max="1809" width="14.42578125" style="873" customWidth="1"/>
    <col min="1810" max="1810" width="19.140625" style="873" customWidth="1"/>
    <col min="1811" max="2048" width="9.140625" style="873"/>
    <col min="2049" max="2049" width="6.85546875" style="873" customWidth="1"/>
    <col min="2050" max="2053" width="9.140625" style="873" customWidth="1"/>
    <col min="2054" max="2054" width="19.85546875" style="873" customWidth="1"/>
    <col min="2055" max="2055" width="16" style="873" customWidth="1"/>
    <col min="2056" max="2056" width="16.85546875" style="873" customWidth="1"/>
    <col min="2057" max="2057" width="17.140625" style="873" customWidth="1"/>
    <col min="2058" max="2058" width="15.85546875" style="873" customWidth="1"/>
    <col min="2059" max="2059" width="14.42578125" style="873" customWidth="1"/>
    <col min="2060" max="2060" width="18" style="873" customWidth="1"/>
    <col min="2061" max="2061" width="16.7109375" style="873" customWidth="1"/>
    <col min="2062" max="2062" width="16.140625" style="873" customWidth="1"/>
    <col min="2063" max="2063" width="19.28515625" style="873" customWidth="1"/>
    <col min="2064" max="2064" width="16.5703125" style="873" customWidth="1"/>
    <col min="2065" max="2065" width="14.42578125" style="873" customWidth="1"/>
    <col min="2066" max="2066" width="19.140625" style="873" customWidth="1"/>
    <col min="2067" max="2304" width="9.140625" style="873"/>
    <col min="2305" max="2305" width="6.85546875" style="873" customWidth="1"/>
    <col min="2306" max="2309" width="9.140625" style="873" customWidth="1"/>
    <col min="2310" max="2310" width="19.85546875" style="873" customWidth="1"/>
    <col min="2311" max="2311" width="16" style="873" customWidth="1"/>
    <col min="2312" max="2312" width="16.85546875" style="873" customWidth="1"/>
    <col min="2313" max="2313" width="17.140625" style="873" customWidth="1"/>
    <col min="2314" max="2314" width="15.85546875" style="873" customWidth="1"/>
    <col min="2315" max="2315" width="14.42578125" style="873" customWidth="1"/>
    <col min="2316" max="2316" width="18" style="873" customWidth="1"/>
    <col min="2317" max="2317" width="16.7109375" style="873" customWidth="1"/>
    <col min="2318" max="2318" width="16.140625" style="873" customWidth="1"/>
    <col min="2319" max="2319" width="19.28515625" style="873" customWidth="1"/>
    <col min="2320" max="2320" width="16.5703125" style="873" customWidth="1"/>
    <col min="2321" max="2321" width="14.42578125" style="873" customWidth="1"/>
    <col min="2322" max="2322" width="19.140625" style="873" customWidth="1"/>
    <col min="2323" max="2560" width="9.140625" style="873"/>
    <col min="2561" max="2561" width="6.85546875" style="873" customWidth="1"/>
    <col min="2562" max="2565" width="9.140625" style="873" customWidth="1"/>
    <col min="2566" max="2566" width="19.85546875" style="873" customWidth="1"/>
    <col min="2567" max="2567" width="16" style="873" customWidth="1"/>
    <col min="2568" max="2568" width="16.85546875" style="873" customWidth="1"/>
    <col min="2569" max="2569" width="17.140625" style="873" customWidth="1"/>
    <col min="2570" max="2570" width="15.85546875" style="873" customWidth="1"/>
    <col min="2571" max="2571" width="14.42578125" style="873" customWidth="1"/>
    <col min="2572" max="2572" width="18" style="873" customWidth="1"/>
    <col min="2573" max="2573" width="16.7109375" style="873" customWidth="1"/>
    <col min="2574" max="2574" width="16.140625" style="873" customWidth="1"/>
    <col min="2575" max="2575" width="19.28515625" style="873" customWidth="1"/>
    <col min="2576" max="2576" width="16.5703125" style="873" customWidth="1"/>
    <col min="2577" max="2577" width="14.42578125" style="873" customWidth="1"/>
    <col min="2578" max="2578" width="19.140625" style="873" customWidth="1"/>
    <col min="2579" max="2816" width="9.140625" style="873"/>
    <col min="2817" max="2817" width="6.85546875" style="873" customWidth="1"/>
    <col min="2818" max="2821" width="9.140625" style="873" customWidth="1"/>
    <col min="2822" max="2822" width="19.85546875" style="873" customWidth="1"/>
    <col min="2823" max="2823" width="16" style="873" customWidth="1"/>
    <col min="2824" max="2824" width="16.85546875" style="873" customWidth="1"/>
    <col min="2825" max="2825" width="17.140625" style="873" customWidth="1"/>
    <col min="2826" max="2826" width="15.85546875" style="873" customWidth="1"/>
    <col min="2827" max="2827" width="14.42578125" style="873" customWidth="1"/>
    <col min="2828" max="2828" width="18" style="873" customWidth="1"/>
    <col min="2829" max="2829" width="16.7109375" style="873" customWidth="1"/>
    <col min="2830" max="2830" width="16.140625" style="873" customWidth="1"/>
    <col min="2831" max="2831" width="19.28515625" style="873" customWidth="1"/>
    <col min="2832" max="2832" width="16.5703125" style="873" customWidth="1"/>
    <col min="2833" max="2833" width="14.42578125" style="873" customWidth="1"/>
    <col min="2834" max="2834" width="19.140625" style="873" customWidth="1"/>
    <col min="2835" max="3072" width="9.140625" style="873"/>
    <col min="3073" max="3073" width="6.85546875" style="873" customWidth="1"/>
    <col min="3074" max="3077" width="9.140625" style="873" customWidth="1"/>
    <col min="3078" max="3078" width="19.85546875" style="873" customWidth="1"/>
    <col min="3079" max="3079" width="16" style="873" customWidth="1"/>
    <col min="3080" max="3080" width="16.85546875" style="873" customWidth="1"/>
    <col min="3081" max="3081" width="17.140625" style="873" customWidth="1"/>
    <col min="3082" max="3082" width="15.85546875" style="873" customWidth="1"/>
    <col min="3083" max="3083" width="14.42578125" style="873" customWidth="1"/>
    <col min="3084" max="3084" width="18" style="873" customWidth="1"/>
    <col min="3085" max="3085" width="16.7109375" style="873" customWidth="1"/>
    <col min="3086" max="3086" width="16.140625" style="873" customWidth="1"/>
    <col min="3087" max="3087" width="19.28515625" style="873" customWidth="1"/>
    <col min="3088" max="3088" width="16.5703125" style="873" customWidth="1"/>
    <col min="3089" max="3089" width="14.42578125" style="873" customWidth="1"/>
    <col min="3090" max="3090" width="19.140625" style="873" customWidth="1"/>
    <col min="3091" max="3328" width="9.140625" style="873"/>
    <col min="3329" max="3329" width="6.85546875" style="873" customWidth="1"/>
    <col min="3330" max="3333" width="9.140625" style="873" customWidth="1"/>
    <col min="3334" max="3334" width="19.85546875" style="873" customWidth="1"/>
    <col min="3335" max="3335" width="16" style="873" customWidth="1"/>
    <col min="3336" max="3336" width="16.85546875" style="873" customWidth="1"/>
    <col min="3337" max="3337" width="17.140625" style="873" customWidth="1"/>
    <col min="3338" max="3338" width="15.85546875" style="873" customWidth="1"/>
    <col min="3339" max="3339" width="14.42578125" style="873" customWidth="1"/>
    <col min="3340" max="3340" width="18" style="873" customWidth="1"/>
    <col min="3341" max="3341" width="16.7109375" style="873" customWidth="1"/>
    <col min="3342" max="3342" width="16.140625" style="873" customWidth="1"/>
    <col min="3343" max="3343" width="19.28515625" style="873" customWidth="1"/>
    <col min="3344" max="3344" width="16.5703125" style="873" customWidth="1"/>
    <col min="3345" max="3345" width="14.42578125" style="873" customWidth="1"/>
    <col min="3346" max="3346" width="19.140625" style="873" customWidth="1"/>
    <col min="3347" max="3584" width="9.140625" style="873"/>
    <col min="3585" max="3585" width="6.85546875" style="873" customWidth="1"/>
    <col min="3586" max="3589" width="9.140625" style="873" customWidth="1"/>
    <col min="3590" max="3590" width="19.85546875" style="873" customWidth="1"/>
    <col min="3591" max="3591" width="16" style="873" customWidth="1"/>
    <col min="3592" max="3592" width="16.85546875" style="873" customWidth="1"/>
    <col min="3593" max="3593" width="17.140625" style="873" customWidth="1"/>
    <col min="3594" max="3594" width="15.85546875" style="873" customWidth="1"/>
    <col min="3595" max="3595" width="14.42578125" style="873" customWidth="1"/>
    <col min="3596" max="3596" width="18" style="873" customWidth="1"/>
    <col min="3597" max="3597" width="16.7109375" style="873" customWidth="1"/>
    <col min="3598" max="3598" width="16.140625" style="873" customWidth="1"/>
    <col min="3599" max="3599" width="19.28515625" style="873" customWidth="1"/>
    <col min="3600" max="3600" width="16.5703125" style="873" customWidth="1"/>
    <col min="3601" max="3601" width="14.42578125" style="873" customWidth="1"/>
    <col min="3602" max="3602" width="19.140625" style="873" customWidth="1"/>
    <col min="3603" max="3840" width="9.140625" style="873"/>
    <col min="3841" max="3841" width="6.85546875" style="873" customWidth="1"/>
    <col min="3842" max="3845" width="9.140625" style="873" customWidth="1"/>
    <col min="3846" max="3846" width="19.85546875" style="873" customWidth="1"/>
    <col min="3847" max="3847" width="16" style="873" customWidth="1"/>
    <col min="3848" max="3848" width="16.85546875" style="873" customWidth="1"/>
    <col min="3849" max="3849" width="17.140625" style="873" customWidth="1"/>
    <col min="3850" max="3850" width="15.85546875" style="873" customWidth="1"/>
    <col min="3851" max="3851" width="14.42578125" style="873" customWidth="1"/>
    <col min="3852" max="3852" width="18" style="873" customWidth="1"/>
    <col min="3853" max="3853" width="16.7109375" style="873" customWidth="1"/>
    <col min="3854" max="3854" width="16.140625" style="873" customWidth="1"/>
    <col min="3855" max="3855" width="19.28515625" style="873" customWidth="1"/>
    <col min="3856" max="3856" width="16.5703125" style="873" customWidth="1"/>
    <col min="3857" max="3857" width="14.42578125" style="873" customWidth="1"/>
    <col min="3858" max="3858" width="19.140625" style="873" customWidth="1"/>
    <col min="3859" max="4096" width="9.140625" style="873"/>
    <col min="4097" max="4097" width="6.85546875" style="873" customWidth="1"/>
    <col min="4098" max="4101" width="9.140625" style="873" customWidth="1"/>
    <col min="4102" max="4102" width="19.85546875" style="873" customWidth="1"/>
    <col min="4103" max="4103" width="16" style="873" customWidth="1"/>
    <col min="4104" max="4104" width="16.85546875" style="873" customWidth="1"/>
    <col min="4105" max="4105" width="17.140625" style="873" customWidth="1"/>
    <col min="4106" max="4106" width="15.85546875" style="873" customWidth="1"/>
    <col min="4107" max="4107" width="14.42578125" style="873" customWidth="1"/>
    <col min="4108" max="4108" width="18" style="873" customWidth="1"/>
    <col min="4109" max="4109" width="16.7109375" style="873" customWidth="1"/>
    <col min="4110" max="4110" width="16.140625" style="873" customWidth="1"/>
    <col min="4111" max="4111" width="19.28515625" style="873" customWidth="1"/>
    <col min="4112" max="4112" width="16.5703125" style="873" customWidth="1"/>
    <col min="4113" max="4113" width="14.42578125" style="873" customWidth="1"/>
    <col min="4114" max="4114" width="19.140625" style="873" customWidth="1"/>
    <col min="4115" max="4352" width="9.140625" style="873"/>
    <col min="4353" max="4353" width="6.85546875" style="873" customWidth="1"/>
    <col min="4354" max="4357" width="9.140625" style="873" customWidth="1"/>
    <col min="4358" max="4358" width="19.85546875" style="873" customWidth="1"/>
    <col min="4359" max="4359" width="16" style="873" customWidth="1"/>
    <col min="4360" max="4360" width="16.85546875" style="873" customWidth="1"/>
    <col min="4361" max="4361" width="17.140625" style="873" customWidth="1"/>
    <col min="4362" max="4362" width="15.85546875" style="873" customWidth="1"/>
    <col min="4363" max="4363" width="14.42578125" style="873" customWidth="1"/>
    <col min="4364" max="4364" width="18" style="873" customWidth="1"/>
    <col min="4365" max="4365" width="16.7109375" style="873" customWidth="1"/>
    <col min="4366" max="4366" width="16.140625" style="873" customWidth="1"/>
    <col min="4367" max="4367" width="19.28515625" style="873" customWidth="1"/>
    <col min="4368" max="4368" width="16.5703125" style="873" customWidth="1"/>
    <col min="4369" max="4369" width="14.42578125" style="873" customWidth="1"/>
    <col min="4370" max="4370" width="19.140625" style="873" customWidth="1"/>
    <col min="4371" max="4608" width="9.140625" style="873"/>
    <col min="4609" max="4609" width="6.85546875" style="873" customWidth="1"/>
    <col min="4610" max="4613" width="9.140625" style="873" customWidth="1"/>
    <col min="4614" max="4614" width="19.85546875" style="873" customWidth="1"/>
    <col min="4615" max="4615" width="16" style="873" customWidth="1"/>
    <col min="4616" max="4616" width="16.85546875" style="873" customWidth="1"/>
    <col min="4617" max="4617" width="17.140625" style="873" customWidth="1"/>
    <col min="4618" max="4618" width="15.85546875" style="873" customWidth="1"/>
    <col min="4619" max="4619" width="14.42578125" style="873" customWidth="1"/>
    <col min="4620" max="4620" width="18" style="873" customWidth="1"/>
    <col min="4621" max="4621" width="16.7109375" style="873" customWidth="1"/>
    <col min="4622" max="4622" width="16.140625" style="873" customWidth="1"/>
    <col min="4623" max="4623" width="19.28515625" style="873" customWidth="1"/>
    <col min="4624" max="4624" width="16.5703125" style="873" customWidth="1"/>
    <col min="4625" max="4625" width="14.42578125" style="873" customWidth="1"/>
    <col min="4626" max="4626" width="19.140625" style="873" customWidth="1"/>
    <col min="4627" max="4864" width="9.140625" style="873"/>
    <col min="4865" max="4865" width="6.85546875" style="873" customWidth="1"/>
    <col min="4866" max="4869" width="9.140625" style="873" customWidth="1"/>
    <col min="4870" max="4870" width="19.85546875" style="873" customWidth="1"/>
    <col min="4871" max="4871" width="16" style="873" customWidth="1"/>
    <col min="4872" max="4872" width="16.85546875" style="873" customWidth="1"/>
    <col min="4873" max="4873" width="17.140625" style="873" customWidth="1"/>
    <col min="4874" max="4874" width="15.85546875" style="873" customWidth="1"/>
    <col min="4875" max="4875" width="14.42578125" style="873" customWidth="1"/>
    <col min="4876" max="4876" width="18" style="873" customWidth="1"/>
    <col min="4877" max="4877" width="16.7109375" style="873" customWidth="1"/>
    <col min="4878" max="4878" width="16.140625" style="873" customWidth="1"/>
    <col min="4879" max="4879" width="19.28515625" style="873" customWidth="1"/>
    <col min="4880" max="4880" width="16.5703125" style="873" customWidth="1"/>
    <col min="4881" max="4881" width="14.42578125" style="873" customWidth="1"/>
    <col min="4882" max="4882" width="19.140625" style="873" customWidth="1"/>
    <col min="4883" max="5120" width="9.140625" style="873"/>
    <col min="5121" max="5121" width="6.85546875" style="873" customWidth="1"/>
    <col min="5122" max="5125" width="9.140625" style="873" customWidth="1"/>
    <col min="5126" max="5126" width="19.85546875" style="873" customWidth="1"/>
    <col min="5127" max="5127" width="16" style="873" customWidth="1"/>
    <col min="5128" max="5128" width="16.85546875" style="873" customWidth="1"/>
    <col min="5129" max="5129" width="17.140625" style="873" customWidth="1"/>
    <col min="5130" max="5130" width="15.85546875" style="873" customWidth="1"/>
    <col min="5131" max="5131" width="14.42578125" style="873" customWidth="1"/>
    <col min="5132" max="5132" width="18" style="873" customWidth="1"/>
    <col min="5133" max="5133" width="16.7109375" style="873" customWidth="1"/>
    <col min="5134" max="5134" width="16.140625" style="873" customWidth="1"/>
    <col min="5135" max="5135" width="19.28515625" style="873" customWidth="1"/>
    <col min="5136" max="5136" width="16.5703125" style="873" customWidth="1"/>
    <col min="5137" max="5137" width="14.42578125" style="873" customWidth="1"/>
    <col min="5138" max="5138" width="19.140625" style="873" customWidth="1"/>
    <col min="5139" max="5376" width="9.140625" style="873"/>
    <col min="5377" max="5377" width="6.85546875" style="873" customWidth="1"/>
    <col min="5378" max="5381" width="9.140625" style="873" customWidth="1"/>
    <col min="5382" max="5382" width="19.85546875" style="873" customWidth="1"/>
    <col min="5383" max="5383" width="16" style="873" customWidth="1"/>
    <col min="5384" max="5384" width="16.85546875" style="873" customWidth="1"/>
    <col min="5385" max="5385" width="17.140625" style="873" customWidth="1"/>
    <col min="5386" max="5386" width="15.85546875" style="873" customWidth="1"/>
    <col min="5387" max="5387" width="14.42578125" style="873" customWidth="1"/>
    <col min="5388" max="5388" width="18" style="873" customWidth="1"/>
    <col min="5389" max="5389" width="16.7109375" style="873" customWidth="1"/>
    <col min="5390" max="5390" width="16.140625" style="873" customWidth="1"/>
    <col min="5391" max="5391" width="19.28515625" style="873" customWidth="1"/>
    <col min="5392" max="5392" width="16.5703125" style="873" customWidth="1"/>
    <col min="5393" max="5393" width="14.42578125" style="873" customWidth="1"/>
    <col min="5394" max="5394" width="19.140625" style="873" customWidth="1"/>
    <col min="5395" max="5632" width="9.140625" style="873"/>
    <col min="5633" max="5633" width="6.85546875" style="873" customWidth="1"/>
    <col min="5634" max="5637" width="9.140625" style="873" customWidth="1"/>
    <col min="5638" max="5638" width="19.85546875" style="873" customWidth="1"/>
    <col min="5639" max="5639" width="16" style="873" customWidth="1"/>
    <col min="5640" max="5640" width="16.85546875" style="873" customWidth="1"/>
    <col min="5641" max="5641" width="17.140625" style="873" customWidth="1"/>
    <col min="5642" max="5642" width="15.85546875" style="873" customWidth="1"/>
    <col min="5643" max="5643" width="14.42578125" style="873" customWidth="1"/>
    <col min="5644" max="5644" width="18" style="873" customWidth="1"/>
    <col min="5645" max="5645" width="16.7109375" style="873" customWidth="1"/>
    <col min="5646" max="5646" width="16.140625" style="873" customWidth="1"/>
    <col min="5647" max="5647" width="19.28515625" style="873" customWidth="1"/>
    <col min="5648" max="5648" width="16.5703125" style="873" customWidth="1"/>
    <col min="5649" max="5649" width="14.42578125" style="873" customWidth="1"/>
    <col min="5650" max="5650" width="19.140625" style="873" customWidth="1"/>
    <col min="5651" max="5888" width="9.140625" style="873"/>
    <col min="5889" max="5889" width="6.85546875" style="873" customWidth="1"/>
    <col min="5890" max="5893" width="9.140625" style="873" customWidth="1"/>
    <col min="5894" max="5894" width="19.85546875" style="873" customWidth="1"/>
    <col min="5895" max="5895" width="16" style="873" customWidth="1"/>
    <col min="5896" max="5896" width="16.85546875" style="873" customWidth="1"/>
    <col min="5897" max="5897" width="17.140625" style="873" customWidth="1"/>
    <col min="5898" max="5898" width="15.85546875" style="873" customWidth="1"/>
    <col min="5899" max="5899" width="14.42578125" style="873" customWidth="1"/>
    <col min="5900" max="5900" width="18" style="873" customWidth="1"/>
    <col min="5901" max="5901" width="16.7109375" style="873" customWidth="1"/>
    <col min="5902" max="5902" width="16.140625" style="873" customWidth="1"/>
    <col min="5903" max="5903" width="19.28515625" style="873" customWidth="1"/>
    <col min="5904" max="5904" width="16.5703125" style="873" customWidth="1"/>
    <col min="5905" max="5905" width="14.42578125" style="873" customWidth="1"/>
    <col min="5906" max="5906" width="19.140625" style="873" customWidth="1"/>
    <col min="5907" max="6144" width="9.140625" style="873"/>
    <col min="6145" max="6145" width="6.85546875" style="873" customWidth="1"/>
    <col min="6146" max="6149" width="9.140625" style="873" customWidth="1"/>
    <col min="6150" max="6150" width="19.85546875" style="873" customWidth="1"/>
    <col min="6151" max="6151" width="16" style="873" customWidth="1"/>
    <col min="6152" max="6152" width="16.85546875" style="873" customWidth="1"/>
    <col min="6153" max="6153" width="17.140625" style="873" customWidth="1"/>
    <col min="6154" max="6154" width="15.85546875" style="873" customWidth="1"/>
    <col min="6155" max="6155" width="14.42578125" style="873" customWidth="1"/>
    <col min="6156" max="6156" width="18" style="873" customWidth="1"/>
    <col min="6157" max="6157" width="16.7109375" style="873" customWidth="1"/>
    <col min="6158" max="6158" width="16.140625" style="873" customWidth="1"/>
    <col min="6159" max="6159" width="19.28515625" style="873" customWidth="1"/>
    <col min="6160" max="6160" width="16.5703125" style="873" customWidth="1"/>
    <col min="6161" max="6161" width="14.42578125" style="873" customWidth="1"/>
    <col min="6162" max="6162" width="19.140625" style="873" customWidth="1"/>
    <col min="6163" max="6400" width="9.140625" style="873"/>
    <col min="6401" max="6401" width="6.85546875" style="873" customWidth="1"/>
    <col min="6402" max="6405" width="9.140625" style="873" customWidth="1"/>
    <col min="6406" max="6406" width="19.85546875" style="873" customWidth="1"/>
    <col min="6407" max="6407" width="16" style="873" customWidth="1"/>
    <col min="6408" max="6408" width="16.85546875" style="873" customWidth="1"/>
    <col min="6409" max="6409" width="17.140625" style="873" customWidth="1"/>
    <col min="6410" max="6410" width="15.85546875" style="873" customWidth="1"/>
    <col min="6411" max="6411" width="14.42578125" style="873" customWidth="1"/>
    <col min="6412" max="6412" width="18" style="873" customWidth="1"/>
    <col min="6413" max="6413" width="16.7109375" style="873" customWidth="1"/>
    <col min="6414" max="6414" width="16.140625" style="873" customWidth="1"/>
    <col min="6415" max="6415" width="19.28515625" style="873" customWidth="1"/>
    <col min="6416" max="6416" width="16.5703125" style="873" customWidth="1"/>
    <col min="6417" max="6417" width="14.42578125" style="873" customWidth="1"/>
    <col min="6418" max="6418" width="19.140625" style="873" customWidth="1"/>
    <col min="6419" max="6656" width="9.140625" style="873"/>
    <col min="6657" max="6657" width="6.85546875" style="873" customWidth="1"/>
    <col min="6658" max="6661" width="9.140625" style="873" customWidth="1"/>
    <col min="6662" max="6662" width="19.85546875" style="873" customWidth="1"/>
    <col min="6663" max="6663" width="16" style="873" customWidth="1"/>
    <col min="6664" max="6664" width="16.85546875" style="873" customWidth="1"/>
    <col min="6665" max="6665" width="17.140625" style="873" customWidth="1"/>
    <col min="6666" max="6666" width="15.85546875" style="873" customWidth="1"/>
    <col min="6667" max="6667" width="14.42578125" style="873" customWidth="1"/>
    <col min="6668" max="6668" width="18" style="873" customWidth="1"/>
    <col min="6669" max="6669" width="16.7109375" style="873" customWidth="1"/>
    <col min="6670" max="6670" width="16.140625" style="873" customWidth="1"/>
    <col min="6671" max="6671" width="19.28515625" style="873" customWidth="1"/>
    <col min="6672" max="6672" width="16.5703125" style="873" customWidth="1"/>
    <col min="6673" max="6673" width="14.42578125" style="873" customWidth="1"/>
    <col min="6674" max="6674" width="19.140625" style="873" customWidth="1"/>
    <col min="6675" max="6912" width="9.140625" style="873"/>
    <col min="6913" max="6913" width="6.85546875" style="873" customWidth="1"/>
    <col min="6914" max="6917" width="9.140625" style="873" customWidth="1"/>
    <col min="6918" max="6918" width="19.85546875" style="873" customWidth="1"/>
    <col min="6919" max="6919" width="16" style="873" customWidth="1"/>
    <col min="6920" max="6920" width="16.85546875" style="873" customWidth="1"/>
    <col min="6921" max="6921" width="17.140625" style="873" customWidth="1"/>
    <col min="6922" max="6922" width="15.85546875" style="873" customWidth="1"/>
    <col min="6923" max="6923" width="14.42578125" style="873" customWidth="1"/>
    <col min="6924" max="6924" width="18" style="873" customWidth="1"/>
    <col min="6925" max="6925" width="16.7109375" style="873" customWidth="1"/>
    <col min="6926" max="6926" width="16.140625" style="873" customWidth="1"/>
    <col min="6927" max="6927" width="19.28515625" style="873" customWidth="1"/>
    <col min="6928" max="6928" width="16.5703125" style="873" customWidth="1"/>
    <col min="6929" max="6929" width="14.42578125" style="873" customWidth="1"/>
    <col min="6930" max="6930" width="19.140625" style="873" customWidth="1"/>
    <col min="6931" max="7168" width="9.140625" style="873"/>
    <col min="7169" max="7169" width="6.85546875" style="873" customWidth="1"/>
    <col min="7170" max="7173" width="9.140625" style="873" customWidth="1"/>
    <col min="7174" max="7174" width="19.85546875" style="873" customWidth="1"/>
    <col min="7175" max="7175" width="16" style="873" customWidth="1"/>
    <col min="7176" max="7176" width="16.85546875" style="873" customWidth="1"/>
    <col min="7177" max="7177" width="17.140625" style="873" customWidth="1"/>
    <col min="7178" max="7178" width="15.85546875" style="873" customWidth="1"/>
    <col min="7179" max="7179" width="14.42578125" style="873" customWidth="1"/>
    <col min="7180" max="7180" width="18" style="873" customWidth="1"/>
    <col min="7181" max="7181" width="16.7109375" style="873" customWidth="1"/>
    <col min="7182" max="7182" width="16.140625" style="873" customWidth="1"/>
    <col min="7183" max="7183" width="19.28515625" style="873" customWidth="1"/>
    <col min="7184" max="7184" width="16.5703125" style="873" customWidth="1"/>
    <col min="7185" max="7185" width="14.42578125" style="873" customWidth="1"/>
    <col min="7186" max="7186" width="19.140625" style="873" customWidth="1"/>
    <col min="7187" max="7424" width="9.140625" style="873"/>
    <col min="7425" max="7425" width="6.85546875" style="873" customWidth="1"/>
    <col min="7426" max="7429" width="9.140625" style="873" customWidth="1"/>
    <col min="7430" max="7430" width="19.85546875" style="873" customWidth="1"/>
    <col min="7431" max="7431" width="16" style="873" customWidth="1"/>
    <col min="7432" max="7432" width="16.85546875" style="873" customWidth="1"/>
    <col min="7433" max="7433" width="17.140625" style="873" customWidth="1"/>
    <col min="7434" max="7434" width="15.85546875" style="873" customWidth="1"/>
    <col min="7435" max="7435" width="14.42578125" style="873" customWidth="1"/>
    <col min="7436" max="7436" width="18" style="873" customWidth="1"/>
    <col min="7437" max="7437" width="16.7109375" style="873" customWidth="1"/>
    <col min="7438" max="7438" width="16.140625" style="873" customWidth="1"/>
    <col min="7439" max="7439" width="19.28515625" style="873" customWidth="1"/>
    <col min="7440" max="7440" width="16.5703125" style="873" customWidth="1"/>
    <col min="7441" max="7441" width="14.42578125" style="873" customWidth="1"/>
    <col min="7442" max="7442" width="19.140625" style="873" customWidth="1"/>
    <col min="7443" max="7680" width="9.140625" style="873"/>
    <col min="7681" max="7681" width="6.85546875" style="873" customWidth="1"/>
    <col min="7682" max="7685" width="9.140625" style="873" customWidth="1"/>
    <col min="7686" max="7686" width="19.85546875" style="873" customWidth="1"/>
    <col min="7687" max="7687" width="16" style="873" customWidth="1"/>
    <col min="7688" max="7688" width="16.85546875" style="873" customWidth="1"/>
    <col min="7689" max="7689" width="17.140625" style="873" customWidth="1"/>
    <col min="7690" max="7690" width="15.85546875" style="873" customWidth="1"/>
    <col min="7691" max="7691" width="14.42578125" style="873" customWidth="1"/>
    <col min="7692" max="7692" width="18" style="873" customWidth="1"/>
    <col min="7693" max="7693" width="16.7109375" style="873" customWidth="1"/>
    <col min="7694" max="7694" width="16.140625" style="873" customWidth="1"/>
    <col min="7695" max="7695" width="19.28515625" style="873" customWidth="1"/>
    <col min="7696" max="7696" width="16.5703125" style="873" customWidth="1"/>
    <col min="7697" max="7697" width="14.42578125" style="873" customWidth="1"/>
    <col min="7698" max="7698" width="19.140625" style="873" customWidth="1"/>
    <col min="7699" max="7936" width="9.140625" style="873"/>
    <col min="7937" max="7937" width="6.85546875" style="873" customWidth="1"/>
    <col min="7938" max="7941" width="9.140625" style="873" customWidth="1"/>
    <col min="7942" max="7942" width="19.85546875" style="873" customWidth="1"/>
    <col min="7943" max="7943" width="16" style="873" customWidth="1"/>
    <col min="7944" max="7944" width="16.85546875" style="873" customWidth="1"/>
    <col min="7945" max="7945" width="17.140625" style="873" customWidth="1"/>
    <col min="7946" max="7946" width="15.85546875" style="873" customWidth="1"/>
    <col min="7947" max="7947" width="14.42578125" style="873" customWidth="1"/>
    <col min="7948" max="7948" width="18" style="873" customWidth="1"/>
    <col min="7949" max="7949" width="16.7109375" style="873" customWidth="1"/>
    <col min="7950" max="7950" width="16.140625" style="873" customWidth="1"/>
    <col min="7951" max="7951" width="19.28515625" style="873" customWidth="1"/>
    <col min="7952" max="7952" width="16.5703125" style="873" customWidth="1"/>
    <col min="7953" max="7953" width="14.42578125" style="873" customWidth="1"/>
    <col min="7954" max="7954" width="19.140625" style="873" customWidth="1"/>
    <col min="7955" max="8192" width="9.140625" style="873"/>
    <col min="8193" max="8193" width="6.85546875" style="873" customWidth="1"/>
    <col min="8194" max="8197" width="9.140625" style="873" customWidth="1"/>
    <col min="8198" max="8198" width="19.85546875" style="873" customWidth="1"/>
    <col min="8199" max="8199" width="16" style="873" customWidth="1"/>
    <col min="8200" max="8200" width="16.85546875" style="873" customWidth="1"/>
    <col min="8201" max="8201" width="17.140625" style="873" customWidth="1"/>
    <col min="8202" max="8202" width="15.85546875" style="873" customWidth="1"/>
    <col min="8203" max="8203" width="14.42578125" style="873" customWidth="1"/>
    <col min="8204" max="8204" width="18" style="873" customWidth="1"/>
    <col min="8205" max="8205" width="16.7109375" style="873" customWidth="1"/>
    <col min="8206" max="8206" width="16.140625" style="873" customWidth="1"/>
    <col min="8207" max="8207" width="19.28515625" style="873" customWidth="1"/>
    <col min="8208" max="8208" width="16.5703125" style="873" customWidth="1"/>
    <col min="8209" max="8209" width="14.42578125" style="873" customWidth="1"/>
    <col min="8210" max="8210" width="19.140625" style="873" customWidth="1"/>
    <col min="8211" max="8448" width="9.140625" style="873"/>
    <col min="8449" max="8449" width="6.85546875" style="873" customWidth="1"/>
    <col min="8450" max="8453" width="9.140625" style="873" customWidth="1"/>
    <col min="8454" max="8454" width="19.85546875" style="873" customWidth="1"/>
    <col min="8455" max="8455" width="16" style="873" customWidth="1"/>
    <col min="8456" max="8456" width="16.85546875" style="873" customWidth="1"/>
    <col min="8457" max="8457" width="17.140625" style="873" customWidth="1"/>
    <col min="8458" max="8458" width="15.85546875" style="873" customWidth="1"/>
    <col min="8459" max="8459" width="14.42578125" style="873" customWidth="1"/>
    <col min="8460" max="8460" width="18" style="873" customWidth="1"/>
    <col min="8461" max="8461" width="16.7109375" style="873" customWidth="1"/>
    <col min="8462" max="8462" width="16.140625" style="873" customWidth="1"/>
    <col min="8463" max="8463" width="19.28515625" style="873" customWidth="1"/>
    <col min="8464" max="8464" width="16.5703125" style="873" customWidth="1"/>
    <col min="8465" max="8465" width="14.42578125" style="873" customWidth="1"/>
    <col min="8466" max="8466" width="19.140625" style="873" customWidth="1"/>
    <col min="8467" max="8704" width="9.140625" style="873"/>
    <col min="8705" max="8705" width="6.85546875" style="873" customWidth="1"/>
    <col min="8706" max="8709" width="9.140625" style="873" customWidth="1"/>
    <col min="8710" max="8710" width="19.85546875" style="873" customWidth="1"/>
    <col min="8711" max="8711" width="16" style="873" customWidth="1"/>
    <col min="8712" max="8712" width="16.85546875" style="873" customWidth="1"/>
    <col min="8713" max="8713" width="17.140625" style="873" customWidth="1"/>
    <col min="8714" max="8714" width="15.85546875" style="873" customWidth="1"/>
    <col min="8715" max="8715" width="14.42578125" style="873" customWidth="1"/>
    <col min="8716" max="8716" width="18" style="873" customWidth="1"/>
    <col min="8717" max="8717" width="16.7109375" style="873" customWidth="1"/>
    <col min="8718" max="8718" width="16.140625" style="873" customWidth="1"/>
    <col min="8719" max="8719" width="19.28515625" style="873" customWidth="1"/>
    <col min="8720" max="8720" width="16.5703125" style="873" customWidth="1"/>
    <col min="8721" max="8721" width="14.42578125" style="873" customWidth="1"/>
    <col min="8722" max="8722" width="19.140625" style="873" customWidth="1"/>
    <col min="8723" max="8960" width="9.140625" style="873"/>
    <col min="8961" max="8961" width="6.85546875" style="873" customWidth="1"/>
    <col min="8962" max="8965" width="9.140625" style="873" customWidth="1"/>
    <col min="8966" max="8966" width="19.85546875" style="873" customWidth="1"/>
    <col min="8967" max="8967" width="16" style="873" customWidth="1"/>
    <col min="8968" max="8968" width="16.85546875" style="873" customWidth="1"/>
    <col min="8969" max="8969" width="17.140625" style="873" customWidth="1"/>
    <col min="8970" max="8970" width="15.85546875" style="873" customWidth="1"/>
    <col min="8971" max="8971" width="14.42578125" style="873" customWidth="1"/>
    <col min="8972" max="8972" width="18" style="873" customWidth="1"/>
    <col min="8973" max="8973" width="16.7109375" style="873" customWidth="1"/>
    <col min="8974" max="8974" width="16.140625" style="873" customWidth="1"/>
    <col min="8975" max="8975" width="19.28515625" style="873" customWidth="1"/>
    <col min="8976" max="8976" width="16.5703125" style="873" customWidth="1"/>
    <col min="8977" max="8977" width="14.42578125" style="873" customWidth="1"/>
    <col min="8978" max="8978" width="19.140625" style="873" customWidth="1"/>
    <col min="8979" max="9216" width="9.140625" style="873"/>
    <col min="9217" max="9217" width="6.85546875" style="873" customWidth="1"/>
    <col min="9218" max="9221" width="9.140625" style="873" customWidth="1"/>
    <col min="9222" max="9222" width="19.85546875" style="873" customWidth="1"/>
    <col min="9223" max="9223" width="16" style="873" customWidth="1"/>
    <col min="9224" max="9224" width="16.85546875" style="873" customWidth="1"/>
    <col min="9225" max="9225" width="17.140625" style="873" customWidth="1"/>
    <col min="9226" max="9226" width="15.85546875" style="873" customWidth="1"/>
    <col min="9227" max="9227" width="14.42578125" style="873" customWidth="1"/>
    <col min="9228" max="9228" width="18" style="873" customWidth="1"/>
    <col min="9229" max="9229" width="16.7109375" style="873" customWidth="1"/>
    <col min="9230" max="9230" width="16.140625" style="873" customWidth="1"/>
    <col min="9231" max="9231" width="19.28515625" style="873" customWidth="1"/>
    <col min="9232" max="9232" width="16.5703125" style="873" customWidth="1"/>
    <col min="9233" max="9233" width="14.42578125" style="873" customWidth="1"/>
    <col min="9234" max="9234" width="19.140625" style="873" customWidth="1"/>
    <col min="9235" max="9472" width="9.140625" style="873"/>
    <col min="9473" max="9473" width="6.85546875" style="873" customWidth="1"/>
    <col min="9474" max="9477" width="9.140625" style="873" customWidth="1"/>
    <col min="9478" max="9478" width="19.85546875" style="873" customWidth="1"/>
    <col min="9479" max="9479" width="16" style="873" customWidth="1"/>
    <col min="9480" max="9480" width="16.85546875" style="873" customWidth="1"/>
    <col min="9481" max="9481" width="17.140625" style="873" customWidth="1"/>
    <col min="9482" max="9482" width="15.85546875" style="873" customWidth="1"/>
    <col min="9483" max="9483" width="14.42578125" style="873" customWidth="1"/>
    <col min="9484" max="9484" width="18" style="873" customWidth="1"/>
    <col min="9485" max="9485" width="16.7109375" style="873" customWidth="1"/>
    <col min="9486" max="9486" width="16.140625" style="873" customWidth="1"/>
    <col min="9487" max="9487" width="19.28515625" style="873" customWidth="1"/>
    <col min="9488" max="9488" width="16.5703125" style="873" customWidth="1"/>
    <col min="9489" max="9489" width="14.42578125" style="873" customWidth="1"/>
    <col min="9490" max="9490" width="19.140625" style="873" customWidth="1"/>
    <col min="9491" max="9728" width="9.140625" style="873"/>
    <col min="9729" max="9729" width="6.85546875" style="873" customWidth="1"/>
    <col min="9730" max="9733" width="9.140625" style="873" customWidth="1"/>
    <col min="9734" max="9734" width="19.85546875" style="873" customWidth="1"/>
    <col min="9735" max="9735" width="16" style="873" customWidth="1"/>
    <col min="9736" max="9736" width="16.85546875" style="873" customWidth="1"/>
    <col min="9737" max="9737" width="17.140625" style="873" customWidth="1"/>
    <col min="9738" max="9738" width="15.85546875" style="873" customWidth="1"/>
    <col min="9739" max="9739" width="14.42578125" style="873" customWidth="1"/>
    <col min="9740" max="9740" width="18" style="873" customWidth="1"/>
    <col min="9741" max="9741" width="16.7109375" style="873" customWidth="1"/>
    <col min="9742" max="9742" width="16.140625" style="873" customWidth="1"/>
    <col min="9743" max="9743" width="19.28515625" style="873" customWidth="1"/>
    <col min="9744" max="9744" width="16.5703125" style="873" customWidth="1"/>
    <col min="9745" max="9745" width="14.42578125" style="873" customWidth="1"/>
    <col min="9746" max="9746" width="19.140625" style="873" customWidth="1"/>
    <col min="9747" max="9984" width="9.140625" style="873"/>
    <col min="9985" max="9985" width="6.85546875" style="873" customWidth="1"/>
    <col min="9986" max="9989" width="9.140625" style="873" customWidth="1"/>
    <col min="9990" max="9990" width="19.85546875" style="873" customWidth="1"/>
    <col min="9991" max="9991" width="16" style="873" customWidth="1"/>
    <col min="9992" max="9992" width="16.85546875" style="873" customWidth="1"/>
    <col min="9993" max="9993" width="17.140625" style="873" customWidth="1"/>
    <col min="9994" max="9994" width="15.85546875" style="873" customWidth="1"/>
    <col min="9995" max="9995" width="14.42578125" style="873" customWidth="1"/>
    <col min="9996" max="9996" width="18" style="873" customWidth="1"/>
    <col min="9997" max="9997" width="16.7109375" style="873" customWidth="1"/>
    <col min="9998" max="9998" width="16.140625" style="873" customWidth="1"/>
    <col min="9999" max="9999" width="19.28515625" style="873" customWidth="1"/>
    <col min="10000" max="10000" width="16.5703125" style="873" customWidth="1"/>
    <col min="10001" max="10001" width="14.42578125" style="873" customWidth="1"/>
    <col min="10002" max="10002" width="19.140625" style="873" customWidth="1"/>
    <col min="10003" max="10240" width="9.140625" style="873"/>
    <col min="10241" max="10241" width="6.85546875" style="873" customWidth="1"/>
    <col min="10242" max="10245" width="9.140625" style="873" customWidth="1"/>
    <col min="10246" max="10246" width="19.85546875" style="873" customWidth="1"/>
    <col min="10247" max="10247" width="16" style="873" customWidth="1"/>
    <col min="10248" max="10248" width="16.85546875" style="873" customWidth="1"/>
    <col min="10249" max="10249" width="17.140625" style="873" customWidth="1"/>
    <col min="10250" max="10250" width="15.85546875" style="873" customWidth="1"/>
    <col min="10251" max="10251" width="14.42578125" style="873" customWidth="1"/>
    <col min="10252" max="10252" width="18" style="873" customWidth="1"/>
    <col min="10253" max="10253" width="16.7109375" style="873" customWidth="1"/>
    <col min="10254" max="10254" width="16.140625" style="873" customWidth="1"/>
    <col min="10255" max="10255" width="19.28515625" style="873" customWidth="1"/>
    <col min="10256" max="10256" width="16.5703125" style="873" customWidth="1"/>
    <col min="10257" max="10257" width="14.42578125" style="873" customWidth="1"/>
    <col min="10258" max="10258" width="19.140625" style="873" customWidth="1"/>
    <col min="10259" max="10496" width="9.140625" style="873"/>
    <col min="10497" max="10497" width="6.85546875" style="873" customWidth="1"/>
    <col min="10498" max="10501" width="9.140625" style="873" customWidth="1"/>
    <col min="10502" max="10502" width="19.85546875" style="873" customWidth="1"/>
    <col min="10503" max="10503" width="16" style="873" customWidth="1"/>
    <col min="10504" max="10504" width="16.85546875" style="873" customWidth="1"/>
    <col min="10505" max="10505" width="17.140625" style="873" customWidth="1"/>
    <col min="10506" max="10506" width="15.85546875" style="873" customWidth="1"/>
    <col min="10507" max="10507" width="14.42578125" style="873" customWidth="1"/>
    <col min="10508" max="10508" width="18" style="873" customWidth="1"/>
    <col min="10509" max="10509" width="16.7109375" style="873" customWidth="1"/>
    <col min="10510" max="10510" width="16.140625" style="873" customWidth="1"/>
    <col min="10511" max="10511" width="19.28515625" style="873" customWidth="1"/>
    <col min="10512" max="10512" width="16.5703125" style="873" customWidth="1"/>
    <col min="10513" max="10513" width="14.42578125" style="873" customWidth="1"/>
    <col min="10514" max="10514" width="19.140625" style="873" customWidth="1"/>
    <col min="10515" max="10752" width="9.140625" style="873"/>
    <col min="10753" max="10753" width="6.85546875" style="873" customWidth="1"/>
    <col min="10754" max="10757" width="9.140625" style="873" customWidth="1"/>
    <col min="10758" max="10758" width="19.85546875" style="873" customWidth="1"/>
    <col min="10759" max="10759" width="16" style="873" customWidth="1"/>
    <col min="10760" max="10760" width="16.85546875" style="873" customWidth="1"/>
    <col min="10761" max="10761" width="17.140625" style="873" customWidth="1"/>
    <col min="10762" max="10762" width="15.85546875" style="873" customWidth="1"/>
    <col min="10763" max="10763" width="14.42578125" style="873" customWidth="1"/>
    <col min="10764" max="10764" width="18" style="873" customWidth="1"/>
    <col min="10765" max="10765" width="16.7109375" style="873" customWidth="1"/>
    <col min="10766" max="10766" width="16.140625" style="873" customWidth="1"/>
    <col min="10767" max="10767" width="19.28515625" style="873" customWidth="1"/>
    <col min="10768" max="10768" width="16.5703125" style="873" customWidth="1"/>
    <col min="10769" max="10769" width="14.42578125" style="873" customWidth="1"/>
    <col min="10770" max="10770" width="19.140625" style="873" customWidth="1"/>
    <col min="10771" max="11008" width="9.140625" style="873"/>
    <col min="11009" max="11009" width="6.85546875" style="873" customWidth="1"/>
    <col min="11010" max="11013" width="9.140625" style="873" customWidth="1"/>
    <col min="11014" max="11014" width="19.85546875" style="873" customWidth="1"/>
    <col min="11015" max="11015" width="16" style="873" customWidth="1"/>
    <col min="11016" max="11016" width="16.85546875" style="873" customWidth="1"/>
    <col min="11017" max="11017" width="17.140625" style="873" customWidth="1"/>
    <col min="11018" max="11018" width="15.85546875" style="873" customWidth="1"/>
    <col min="11019" max="11019" width="14.42578125" style="873" customWidth="1"/>
    <col min="11020" max="11020" width="18" style="873" customWidth="1"/>
    <col min="11021" max="11021" width="16.7109375" style="873" customWidth="1"/>
    <col min="11022" max="11022" width="16.140625" style="873" customWidth="1"/>
    <col min="11023" max="11023" width="19.28515625" style="873" customWidth="1"/>
    <col min="11024" max="11024" width="16.5703125" style="873" customWidth="1"/>
    <col min="11025" max="11025" width="14.42578125" style="873" customWidth="1"/>
    <col min="11026" max="11026" width="19.140625" style="873" customWidth="1"/>
    <col min="11027" max="11264" width="9.140625" style="873"/>
    <col min="11265" max="11265" width="6.85546875" style="873" customWidth="1"/>
    <col min="11266" max="11269" width="9.140625" style="873" customWidth="1"/>
    <col min="11270" max="11270" width="19.85546875" style="873" customWidth="1"/>
    <col min="11271" max="11271" width="16" style="873" customWidth="1"/>
    <col min="11272" max="11272" width="16.85546875" style="873" customWidth="1"/>
    <col min="11273" max="11273" width="17.140625" style="873" customWidth="1"/>
    <col min="11274" max="11274" width="15.85546875" style="873" customWidth="1"/>
    <col min="11275" max="11275" width="14.42578125" style="873" customWidth="1"/>
    <col min="11276" max="11276" width="18" style="873" customWidth="1"/>
    <col min="11277" max="11277" width="16.7109375" style="873" customWidth="1"/>
    <col min="11278" max="11278" width="16.140625" style="873" customWidth="1"/>
    <col min="11279" max="11279" width="19.28515625" style="873" customWidth="1"/>
    <col min="11280" max="11280" width="16.5703125" style="873" customWidth="1"/>
    <col min="11281" max="11281" width="14.42578125" style="873" customWidth="1"/>
    <col min="11282" max="11282" width="19.140625" style="873" customWidth="1"/>
    <col min="11283" max="11520" width="9.140625" style="873"/>
    <col min="11521" max="11521" width="6.85546875" style="873" customWidth="1"/>
    <col min="11522" max="11525" width="9.140625" style="873" customWidth="1"/>
    <col min="11526" max="11526" width="19.85546875" style="873" customWidth="1"/>
    <col min="11527" max="11527" width="16" style="873" customWidth="1"/>
    <col min="11528" max="11528" width="16.85546875" style="873" customWidth="1"/>
    <col min="11529" max="11529" width="17.140625" style="873" customWidth="1"/>
    <col min="11530" max="11530" width="15.85546875" style="873" customWidth="1"/>
    <col min="11531" max="11531" width="14.42578125" style="873" customWidth="1"/>
    <col min="11532" max="11532" width="18" style="873" customWidth="1"/>
    <col min="11533" max="11533" width="16.7109375" style="873" customWidth="1"/>
    <col min="11534" max="11534" width="16.140625" style="873" customWidth="1"/>
    <col min="11535" max="11535" width="19.28515625" style="873" customWidth="1"/>
    <col min="11536" max="11536" width="16.5703125" style="873" customWidth="1"/>
    <col min="11537" max="11537" width="14.42578125" style="873" customWidth="1"/>
    <col min="11538" max="11538" width="19.140625" style="873" customWidth="1"/>
    <col min="11539" max="11776" width="9.140625" style="873"/>
    <col min="11777" max="11777" width="6.85546875" style="873" customWidth="1"/>
    <col min="11778" max="11781" width="9.140625" style="873" customWidth="1"/>
    <col min="11782" max="11782" width="19.85546875" style="873" customWidth="1"/>
    <col min="11783" max="11783" width="16" style="873" customWidth="1"/>
    <col min="11784" max="11784" width="16.85546875" style="873" customWidth="1"/>
    <col min="11785" max="11785" width="17.140625" style="873" customWidth="1"/>
    <col min="11786" max="11786" width="15.85546875" style="873" customWidth="1"/>
    <col min="11787" max="11787" width="14.42578125" style="873" customWidth="1"/>
    <col min="11788" max="11788" width="18" style="873" customWidth="1"/>
    <col min="11789" max="11789" width="16.7109375" style="873" customWidth="1"/>
    <col min="11790" max="11790" width="16.140625" style="873" customWidth="1"/>
    <col min="11791" max="11791" width="19.28515625" style="873" customWidth="1"/>
    <col min="11792" max="11792" width="16.5703125" style="873" customWidth="1"/>
    <col min="11793" max="11793" width="14.42578125" style="873" customWidth="1"/>
    <col min="11794" max="11794" width="19.140625" style="873" customWidth="1"/>
    <col min="11795" max="12032" width="9.140625" style="873"/>
    <col min="12033" max="12033" width="6.85546875" style="873" customWidth="1"/>
    <col min="12034" max="12037" width="9.140625" style="873" customWidth="1"/>
    <col min="12038" max="12038" width="19.85546875" style="873" customWidth="1"/>
    <col min="12039" max="12039" width="16" style="873" customWidth="1"/>
    <col min="12040" max="12040" width="16.85546875" style="873" customWidth="1"/>
    <col min="12041" max="12041" width="17.140625" style="873" customWidth="1"/>
    <col min="12042" max="12042" width="15.85546875" style="873" customWidth="1"/>
    <col min="12043" max="12043" width="14.42578125" style="873" customWidth="1"/>
    <col min="12044" max="12044" width="18" style="873" customWidth="1"/>
    <col min="12045" max="12045" width="16.7109375" style="873" customWidth="1"/>
    <col min="12046" max="12046" width="16.140625" style="873" customWidth="1"/>
    <col min="12047" max="12047" width="19.28515625" style="873" customWidth="1"/>
    <col min="12048" max="12048" width="16.5703125" style="873" customWidth="1"/>
    <col min="12049" max="12049" width="14.42578125" style="873" customWidth="1"/>
    <col min="12050" max="12050" width="19.140625" style="873" customWidth="1"/>
    <col min="12051" max="12288" width="9.140625" style="873"/>
    <col min="12289" max="12289" width="6.85546875" style="873" customWidth="1"/>
    <col min="12290" max="12293" width="9.140625" style="873" customWidth="1"/>
    <col min="12294" max="12294" width="19.85546875" style="873" customWidth="1"/>
    <col min="12295" max="12295" width="16" style="873" customWidth="1"/>
    <col min="12296" max="12296" width="16.85546875" style="873" customWidth="1"/>
    <col min="12297" max="12297" width="17.140625" style="873" customWidth="1"/>
    <col min="12298" max="12298" width="15.85546875" style="873" customWidth="1"/>
    <col min="12299" max="12299" width="14.42578125" style="873" customWidth="1"/>
    <col min="12300" max="12300" width="18" style="873" customWidth="1"/>
    <col min="12301" max="12301" width="16.7109375" style="873" customWidth="1"/>
    <col min="12302" max="12302" width="16.140625" style="873" customWidth="1"/>
    <col min="12303" max="12303" width="19.28515625" style="873" customWidth="1"/>
    <col min="12304" max="12304" width="16.5703125" style="873" customWidth="1"/>
    <col min="12305" max="12305" width="14.42578125" style="873" customWidth="1"/>
    <col min="12306" max="12306" width="19.140625" style="873" customWidth="1"/>
    <col min="12307" max="12544" width="9.140625" style="873"/>
    <col min="12545" max="12545" width="6.85546875" style="873" customWidth="1"/>
    <col min="12546" max="12549" width="9.140625" style="873" customWidth="1"/>
    <col min="12550" max="12550" width="19.85546875" style="873" customWidth="1"/>
    <col min="12551" max="12551" width="16" style="873" customWidth="1"/>
    <col min="12552" max="12552" width="16.85546875" style="873" customWidth="1"/>
    <col min="12553" max="12553" width="17.140625" style="873" customWidth="1"/>
    <col min="12554" max="12554" width="15.85546875" style="873" customWidth="1"/>
    <col min="12555" max="12555" width="14.42578125" style="873" customWidth="1"/>
    <col min="12556" max="12556" width="18" style="873" customWidth="1"/>
    <col min="12557" max="12557" width="16.7109375" style="873" customWidth="1"/>
    <col min="12558" max="12558" width="16.140625" style="873" customWidth="1"/>
    <col min="12559" max="12559" width="19.28515625" style="873" customWidth="1"/>
    <col min="12560" max="12560" width="16.5703125" style="873" customWidth="1"/>
    <col min="12561" max="12561" width="14.42578125" style="873" customWidth="1"/>
    <col min="12562" max="12562" width="19.140625" style="873" customWidth="1"/>
    <col min="12563" max="12800" width="9.140625" style="873"/>
    <col min="12801" max="12801" width="6.85546875" style="873" customWidth="1"/>
    <col min="12802" max="12805" width="9.140625" style="873" customWidth="1"/>
    <col min="12806" max="12806" width="19.85546875" style="873" customWidth="1"/>
    <col min="12807" max="12807" width="16" style="873" customWidth="1"/>
    <col min="12808" max="12808" width="16.85546875" style="873" customWidth="1"/>
    <col min="12809" max="12809" width="17.140625" style="873" customWidth="1"/>
    <col min="12810" max="12810" width="15.85546875" style="873" customWidth="1"/>
    <col min="12811" max="12811" width="14.42578125" style="873" customWidth="1"/>
    <col min="12812" max="12812" width="18" style="873" customWidth="1"/>
    <col min="12813" max="12813" width="16.7109375" style="873" customWidth="1"/>
    <col min="12814" max="12814" width="16.140625" style="873" customWidth="1"/>
    <col min="12815" max="12815" width="19.28515625" style="873" customWidth="1"/>
    <col min="12816" max="12816" width="16.5703125" style="873" customWidth="1"/>
    <col min="12817" max="12817" width="14.42578125" style="873" customWidth="1"/>
    <col min="12818" max="12818" width="19.140625" style="873" customWidth="1"/>
    <col min="12819" max="13056" width="9.140625" style="873"/>
    <col min="13057" max="13057" width="6.85546875" style="873" customWidth="1"/>
    <col min="13058" max="13061" width="9.140625" style="873" customWidth="1"/>
    <col min="13062" max="13062" width="19.85546875" style="873" customWidth="1"/>
    <col min="13063" max="13063" width="16" style="873" customWidth="1"/>
    <col min="13064" max="13064" width="16.85546875" style="873" customWidth="1"/>
    <col min="13065" max="13065" width="17.140625" style="873" customWidth="1"/>
    <col min="13066" max="13066" width="15.85546875" style="873" customWidth="1"/>
    <col min="13067" max="13067" width="14.42578125" style="873" customWidth="1"/>
    <col min="13068" max="13068" width="18" style="873" customWidth="1"/>
    <col min="13069" max="13069" width="16.7109375" style="873" customWidth="1"/>
    <col min="13070" max="13070" width="16.140625" style="873" customWidth="1"/>
    <col min="13071" max="13071" width="19.28515625" style="873" customWidth="1"/>
    <col min="13072" max="13072" width="16.5703125" style="873" customWidth="1"/>
    <col min="13073" max="13073" width="14.42578125" style="873" customWidth="1"/>
    <col min="13074" max="13074" width="19.140625" style="873" customWidth="1"/>
    <col min="13075" max="13312" width="9.140625" style="873"/>
    <col min="13313" max="13313" width="6.85546875" style="873" customWidth="1"/>
    <col min="13314" max="13317" width="9.140625" style="873" customWidth="1"/>
    <col min="13318" max="13318" width="19.85546875" style="873" customWidth="1"/>
    <col min="13319" max="13319" width="16" style="873" customWidth="1"/>
    <col min="13320" max="13320" width="16.85546875" style="873" customWidth="1"/>
    <col min="13321" max="13321" width="17.140625" style="873" customWidth="1"/>
    <col min="13322" max="13322" width="15.85546875" style="873" customWidth="1"/>
    <col min="13323" max="13323" width="14.42578125" style="873" customWidth="1"/>
    <col min="13324" max="13324" width="18" style="873" customWidth="1"/>
    <col min="13325" max="13325" width="16.7109375" style="873" customWidth="1"/>
    <col min="13326" max="13326" width="16.140625" style="873" customWidth="1"/>
    <col min="13327" max="13327" width="19.28515625" style="873" customWidth="1"/>
    <col min="13328" max="13328" width="16.5703125" style="873" customWidth="1"/>
    <col min="13329" max="13329" width="14.42578125" style="873" customWidth="1"/>
    <col min="13330" max="13330" width="19.140625" style="873" customWidth="1"/>
    <col min="13331" max="13568" width="9.140625" style="873"/>
    <col min="13569" max="13569" width="6.85546875" style="873" customWidth="1"/>
    <col min="13570" max="13573" width="9.140625" style="873" customWidth="1"/>
    <col min="13574" max="13574" width="19.85546875" style="873" customWidth="1"/>
    <col min="13575" max="13575" width="16" style="873" customWidth="1"/>
    <col min="13576" max="13576" width="16.85546875" style="873" customWidth="1"/>
    <col min="13577" max="13577" width="17.140625" style="873" customWidth="1"/>
    <col min="13578" max="13578" width="15.85546875" style="873" customWidth="1"/>
    <col min="13579" max="13579" width="14.42578125" style="873" customWidth="1"/>
    <col min="13580" max="13580" width="18" style="873" customWidth="1"/>
    <col min="13581" max="13581" width="16.7109375" style="873" customWidth="1"/>
    <col min="13582" max="13582" width="16.140625" style="873" customWidth="1"/>
    <col min="13583" max="13583" width="19.28515625" style="873" customWidth="1"/>
    <col min="13584" max="13584" width="16.5703125" style="873" customWidth="1"/>
    <col min="13585" max="13585" width="14.42578125" style="873" customWidth="1"/>
    <col min="13586" max="13586" width="19.140625" style="873" customWidth="1"/>
    <col min="13587" max="13824" width="9.140625" style="873"/>
    <col min="13825" max="13825" width="6.85546875" style="873" customWidth="1"/>
    <col min="13826" max="13829" width="9.140625" style="873" customWidth="1"/>
    <col min="13830" max="13830" width="19.85546875" style="873" customWidth="1"/>
    <col min="13831" max="13831" width="16" style="873" customWidth="1"/>
    <col min="13832" max="13832" width="16.85546875" style="873" customWidth="1"/>
    <col min="13833" max="13833" width="17.140625" style="873" customWidth="1"/>
    <col min="13834" max="13834" width="15.85546875" style="873" customWidth="1"/>
    <col min="13835" max="13835" width="14.42578125" style="873" customWidth="1"/>
    <col min="13836" max="13836" width="18" style="873" customWidth="1"/>
    <col min="13837" max="13837" width="16.7109375" style="873" customWidth="1"/>
    <col min="13838" max="13838" width="16.140625" style="873" customWidth="1"/>
    <col min="13839" max="13839" width="19.28515625" style="873" customWidth="1"/>
    <col min="13840" max="13840" width="16.5703125" style="873" customWidth="1"/>
    <col min="13841" max="13841" width="14.42578125" style="873" customWidth="1"/>
    <col min="13842" max="13842" width="19.140625" style="873" customWidth="1"/>
    <col min="13843" max="14080" width="9.140625" style="873"/>
    <col min="14081" max="14081" width="6.85546875" style="873" customWidth="1"/>
    <col min="14082" max="14085" width="9.140625" style="873" customWidth="1"/>
    <col min="14086" max="14086" width="19.85546875" style="873" customWidth="1"/>
    <col min="14087" max="14087" width="16" style="873" customWidth="1"/>
    <col min="14088" max="14088" width="16.85546875" style="873" customWidth="1"/>
    <col min="14089" max="14089" width="17.140625" style="873" customWidth="1"/>
    <col min="14090" max="14090" width="15.85546875" style="873" customWidth="1"/>
    <col min="14091" max="14091" width="14.42578125" style="873" customWidth="1"/>
    <col min="14092" max="14092" width="18" style="873" customWidth="1"/>
    <col min="14093" max="14093" width="16.7109375" style="873" customWidth="1"/>
    <col min="14094" max="14094" width="16.140625" style="873" customWidth="1"/>
    <col min="14095" max="14095" width="19.28515625" style="873" customWidth="1"/>
    <col min="14096" max="14096" width="16.5703125" style="873" customWidth="1"/>
    <col min="14097" max="14097" width="14.42578125" style="873" customWidth="1"/>
    <col min="14098" max="14098" width="19.140625" style="873" customWidth="1"/>
    <col min="14099" max="14336" width="9.140625" style="873"/>
    <col min="14337" max="14337" width="6.85546875" style="873" customWidth="1"/>
    <col min="14338" max="14341" width="9.140625" style="873" customWidth="1"/>
    <col min="14342" max="14342" width="19.85546875" style="873" customWidth="1"/>
    <col min="14343" max="14343" width="16" style="873" customWidth="1"/>
    <col min="14344" max="14344" width="16.85546875" style="873" customWidth="1"/>
    <col min="14345" max="14345" width="17.140625" style="873" customWidth="1"/>
    <col min="14346" max="14346" width="15.85546875" style="873" customWidth="1"/>
    <col min="14347" max="14347" width="14.42578125" style="873" customWidth="1"/>
    <col min="14348" max="14348" width="18" style="873" customWidth="1"/>
    <col min="14349" max="14349" width="16.7109375" style="873" customWidth="1"/>
    <col min="14350" max="14350" width="16.140625" style="873" customWidth="1"/>
    <col min="14351" max="14351" width="19.28515625" style="873" customWidth="1"/>
    <col min="14352" max="14352" width="16.5703125" style="873" customWidth="1"/>
    <col min="14353" max="14353" width="14.42578125" style="873" customWidth="1"/>
    <col min="14354" max="14354" width="19.140625" style="873" customWidth="1"/>
    <col min="14355" max="14592" width="9.140625" style="873"/>
    <col min="14593" max="14593" width="6.85546875" style="873" customWidth="1"/>
    <col min="14594" max="14597" width="9.140625" style="873" customWidth="1"/>
    <col min="14598" max="14598" width="19.85546875" style="873" customWidth="1"/>
    <col min="14599" max="14599" width="16" style="873" customWidth="1"/>
    <col min="14600" max="14600" width="16.85546875" style="873" customWidth="1"/>
    <col min="14601" max="14601" width="17.140625" style="873" customWidth="1"/>
    <col min="14602" max="14602" width="15.85546875" style="873" customWidth="1"/>
    <col min="14603" max="14603" width="14.42578125" style="873" customWidth="1"/>
    <col min="14604" max="14604" width="18" style="873" customWidth="1"/>
    <col min="14605" max="14605" width="16.7109375" style="873" customWidth="1"/>
    <col min="14606" max="14606" width="16.140625" style="873" customWidth="1"/>
    <col min="14607" max="14607" width="19.28515625" style="873" customWidth="1"/>
    <col min="14608" max="14608" width="16.5703125" style="873" customWidth="1"/>
    <col min="14609" max="14609" width="14.42578125" style="873" customWidth="1"/>
    <col min="14610" max="14610" width="19.140625" style="873" customWidth="1"/>
    <col min="14611" max="14848" width="9.140625" style="873"/>
    <col min="14849" max="14849" width="6.85546875" style="873" customWidth="1"/>
    <col min="14850" max="14853" width="9.140625" style="873" customWidth="1"/>
    <col min="14854" max="14854" width="19.85546875" style="873" customWidth="1"/>
    <col min="14855" max="14855" width="16" style="873" customWidth="1"/>
    <col min="14856" max="14856" width="16.85546875" style="873" customWidth="1"/>
    <col min="14857" max="14857" width="17.140625" style="873" customWidth="1"/>
    <col min="14858" max="14858" width="15.85546875" style="873" customWidth="1"/>
    <col min="14859" max="14859" width="14.42578125" style="873" customWidth="1"/>
    <col min="14860" max="14860" width="18" style="873" customWidth="1"/>
    <col min="14861" max="14861" width="16.7109375" style="873" customWidth="1"/>
    <col min="14862" max="14862" width="16.140625" style="873" customWidth="1"/>
    <col min="14863" max="14863" width="19.28515625" style="873" customWidth="1"/>
    <col min="14864" max="14864" width="16.5703125" style="873" customWidth="1"/>
    <col min="14865" max="14865" width="14.42578125" style="873" customWidth="1"/>
    <col min="14866" max="14866" width="19.140625" style="873" customWidth="1"/>
    <col min="14867" max="15104" width="9.140625" style="873"/>
    <col min="15105" max="15105" width="6.85546875" style="873" customWidth="1"/>
    <col min="15106" max="15109" width="9.140625" style="873" customWidth="1"/>
    <col min="15110" max="15110" width="19.85546875" style="873" customWidth="1"/>
    <col min="15111" max="15111" width="16" style="873" customWidth="1"/>
    <col min="15112" max="15112" width="16.85546875" style="873" customWidth="1"/>
    <col min="15113" max="15113" width="17.140625" style="873" customWidth="1"/>
    <col min="15114" max="15114" width="15.85546875" style="873" customWidth="1"/>
    <col min="15115" max="15115" width="14.42578125" style="873" customWidth="1"/>
    <col min="15116" max="15116" width="18" style="873" customWidth="1"/>
    <col min="15117" max="15117" width="16.7109375" style="873" customWidth="1"/>
    <col min="15118" max="15118" width="16.140625" style="873" customWidth="1"/>
    <col min="15119" max="15119" width="19.28515625" style="873" customWidth="1"/>
    <col min="15120" max="15120" width="16.5703125" style="873" customWidth="1"/>
    <col min="15121" max="15121" width="14.42578125" style="873" customWidth="1"/>
    <col min="15122" max="15122" width="19.140625" style="873" customWidth="1"/>
    <col min="15123" max="15360" width="9.140625" style="873"/>
    <col min="15361" max="15361" width="6.85546875" style="873" customWidth="1"/>
    <col min="15362" max="15365" width="9.140625" style="873" customWidth="1"/>
    <col min="15366" max="15366" width="19.85546875" style="873" customWidth="1"/>
    <col min="15367" max="15367" width="16" style="873" customWidth="1"/>
    <col min="15368" max="15368" width="16.85546875" style="873" customWidth="1"/>
    <col min="15369" max="15369" width="17.140625" style="873" customWidth="1"/>
    <col min="15370" max="15370" width="15.85546875" style="873" customWidth="1"/>
    <col min="15371" max="15371" width="14.42578125" style="873" customWidth="1"/>
    <col min="15372" max="15372" width="18" style="873" customWidth="1"/>
    <col min="15373" max="15373" width="16.7109375" style="873" customWidth="1"/>
    <col min="15374" max="15374" width="16.140625" style="873" customWidth="1"/>
    <col min="15375" max="15375" width="19.28515625" style="873" customWidth="1"/>
    <col min="15376" max="15376" width="16.5703125" style="873" customWidth="1"/>
    <col min="15377" max="15377" width="14.42578125" style="873" customWidth="1"/>
    <col min="15378" max="15378" width="19.140625" style="873" customWidth="1"/>
    <col min="15379" max="15616" width="9.140625" style="873"/>
    <col min="15617" max="15617" width="6.85546875" style="873" customWidth="1"/>
    <col min="15618" max="15621" width="9.140625" style="873" customWidth="1"/>
    <col min="15622" max="15622" width="19.85546875" style="873" customWidth="1"/>
    <col min="15623" max="15623" width="16" style="873" customWidth="1"/>
    <col min="15624" max="15624" width="16.85546875" style="873" customWidth="1"/>
    <col min="15625" max="15625" width="17.140625" style="873" customWidth="1"/>
    <col min="15626" max="15626" width="15.85546875" style="873" customWidth="1"/>
    <col min="15627" max="15627" width="14.42578125" style="873" customWidth="1"/>
    <col min="15628" max="15628" width="18" style="873" customWidth="1"/>
    <col min="15629" max="15629" width="16.7109375" style="873" customWidth="1"/>
    <col min="15630" max="15630" width="16.140625" style="873" customWidth="1"/>
    <col min="15631" max="15631" width="19.28515625" style="873" customWidth="1"/>
    <col min="15632" max="15632" width="16.5703125" style="873" customWidth="1"/>
    <col min="15633" max="15633" width="14.42578125" style="873" customWidth="1"/>
    <col min="15634" max="15634" width="19.140625" style="873" customWidth="1"/>
    <col min="15635" max="15872" width="9.140625" style="873"/>
    <col min="15873" max="15873" width="6.85546875" style="873" customWidth="1"/>
    <col min="15874" max="15877" width="9.140625" style="873" customWidth="1"/>
    <col min="15878" max="15878" width="19.85546875" style="873" customWidth="1"/>
    <col min="15879" max="15879" width="16" style="873" customWidth="1"/>
    <col min="15880" max="15880" width="16.85546875" style="873" customWidth="1"/>
    <col min="15881" max="15881" width="17.140625" style="873" customWidth="1"/>
    <col min="15882" max="15882" width="15.85546875" style="873" customWidth="1"/>
    <col min="15883" max="15883" width="14.42578125" style="873" customWidth="1"/>
    <col min="15884" max="15884" width="18" style="873" customWidth="1"/>
    <col min="15885" max="15885" width="16.7109375" style="873" customWidth="1"/>
    <col min="15886" max="15886" width="16.140625" style="873" customWidth="1"/>
    <col min="15887" max="15887" width="19.28515625" style="873" customWidth="1"/>
    <col min="15888" max="15888" width="16.5703125" style="873" customWidth="1"/>
    <col min="15889" max="15889" width="14.42578125" style="873" customWidth="1"/>
    <col min="15890" max="15890" width="19.140625" style="873" customWidth="1"/>
    <col min="15891" max="16128" width="9.140625" style="873"/>
    <col min="16129" max="16129" width="6.85546875" style="873" customWidth="1"/>
    <col min="16130" max="16133" width="9.140625" style="873" customWidth="1"/>
    <col min="16134" max="16134" width="19.85546875" style="873" customWidth="1"/>
    <col min="16135" max="16135" width="16" style="873" customWidth="1"/>
    <col min="16136" max="16136" width="16.85546875" style="873" customWidth="1"/>
    <col min="16137" max="16137" width="17.140625" style="873" customWidth="1"/>
    <col min="16138" max="16138" width="15.85546875" style="873" customWidth="1"/>
    <col min="16139" max="16139" width="14.42578125" style="873" customWidth="1"/>
    <col min="16140" max="16140" width="18" style="873" customWidth="1"/>
    <col min="16141" max="16141" width="16.7109375" style="873" customWidth="1"/>
    <col min="16142" max="16142" width="16.140625" style="873" customWidth="1"/>
    <col min="16143" max="16143" width="19.28515625" style="873" customWidth="1"/>
    <col min="16144" max="16144" width="16.5703125" style="873" customWidth="1"/>
    <col min="16145" max="16145" width="14.42578125" style="873" customWidth="1"/>
    <col min="16146" max="16146" width="19.140625" style="873" customWidth="1"/>
    <col min="16147" max="16384" width="9.140625" style="873"/>
  </cols>
  <sheetData>
    <row r="1" spans="1:18" ht="15.75" thickBot="1">
      <c r="A1" s="867"/>
      <c r="B1" s="868"/>
      <c r="C1" s="868"/>
      <c r="D1" s="868"/>
      <c r="E1" s="868"/>
      <c r="F1" s="868"/>
      <c r="G1" s="868"/>
      <c r="H1" s="869"/>
      <c r="I1" s="870"/>
      <c r="J1" s="871"/>
      <c r="K1" s="868"/>
      <c r="L1" s="868"/>
      <c r="M1" s="868"/>
      <c r="N1" s="868"/>
      <c r="O1" s="868"/>
      <c r="P1" s="868"/>
      <c r="Q1" s="868"/>
      <c r="R1" s="872" t="s">
        <v>481</v>
      </c>
    </row>
    <row r="2" spans="1:18" s="1518" customFormat="1" ht="14.25" customHeight="1">
      <c r="A2" s="2006" t="s">
        <v>1263</v>
      </c>
      <c r="B2" s="2007"/>
      <c r="C2" s="2007"/>
      <c r="D2" s="2007"/>
      <c r="E2" s="2007"/>
      <c r="F2" s="2008"/>
      <c r="G2" s="2015" t="s">
        <v>1264</v>
      </c>
      <c r="H2" s="2016"/>
      <c r="I2" s="2016"/>
      <c r="J2" s="2016"/>
      <c r="K2" s="2016"/>
      <c r="L2" s="2017"/>
      <c r="M2" s="2015" t="s">
        <v>1265</v>
      </c>
      <c r="N2" s="2016"/>
      <c r="O2" s="2016"/>
      <c r="P2" s="2016"/>
      <c r="Q2" s="2016"/>
      <c r="R2" s="2018"/>
    </row>
    <row r="3" spans="1:18" s="1518" customFormat="1" ht="17.25" customHeight="1">
      <c r="A3" s="2009"/>
      <c r="B3" s="2010"/>
      <c r="C3" s="2010"/>
      <c r="D3" s="2010"/>
      <c r="E3" s="2010"/>
      <c r="F3" s="2011"/>
      <c r="G3" s="2019" t="s">
        <v>1266</v>
      </c>
      <c r="H3" s="2020"/>
      <c r="I3" s="2021"/>
      <c r="J3" s="2022" t="s">
        <v>1267</v>
      </c>
      <c r="K3" s="2022" t="s">
        <v>1268</v>
      </c>
      <c r="L3" s="2022" t="s">
        <v>526</v>
      </c>
      <c r="M3" s="2019" t="s">
        <v>1266</v>
      </c>
      <c r="N3" s="2020"/>
      <c r="O3" s="2021"/>
      <c r="P3" s="2022" t="s">
        <v>1267</v>
      </c>
      <c r="Q3" s="2022" t="s">
        <v>1268</v>
      </c>
      <c r="R3" s="2024" t="s">
        <v>526</v>
      </c>
    </row>
    <row r="4" spans="1:18" s="1518" customFormat="1" ht="43.5" customHeight="1" thickBot="1">
      <c r="A4" s="2012"/>
      <c r="B4" s="2013"/>
      <c r="C4" s="2013"/>
      <c r="D4" s="2013"/>
      <c r="E4" s="2013"/>
      <c r="F4" s="2014"/>
      <c r="G4" s="874" t="s">
        <v>1269</v>
      </c>
      <c r="H4" s="875" t="s">
        <v>1270</v>
      </c>
      <c r="I4" s="876" t="s">
        <v>352</v>
      </c>
      <c r="J4" s="2023"/>
      <c r="K4" s="2023"/>
      <c r="L4" s="2023"/>
      <c r="M4" s="874" t="s">
        <v>1269</v>
      </c>
      <c r="N4" s="875" t="s">
        <v>1270</v>
      </c>
      <c r="O4" s="876" t="s">
        <v>352</v>
      </c>
      <c r="P4" s="2023"/>
      <c r="Q4" s="2023"/>
      <c r="R4" s="2025"/>
    </row>
    <row r="5" spans="1:18" ht="15.75" customHeight="1">
      <c r="A5" s="877">
        <v>1</v>
      </c>
      <c r="B5" s="2026" t="s">
        <v>1271</v>
      </c>
      <c r="C5" s="2027"/>
      <c r="D5" s="2027"/>
      <c r="E5" s="2027"/>
      <c r="F5" s="2028"/>
      <c r="G5" s="878">
        <v>7370371466</v>
      </c>
      <c r="H5" s="879">
        <v>6507852771</v>
      </c>
      <c r="I5" s="879">
        <v>13878224237</v>
      </c>
      <c r="J5" s="879">
        <v>2667286198</v>
      </c>
      <c r="K5" s="879">
        <v>0</v>
      </c>
      <c r="L5" s="879">
        <v>16545510435</v>
      </c>
      <c r="M5" s="1139">
        <v>8497351132</v>
      </c>
      <c r="N5" s="1126">
        <v>6593108232</v>
      </c>
      <c r="O5" s="1126">
        <v>15090459364</v>
      </c>
      <c r="P5" s="1126">
        <v>2694721563</v>
      </c>
      <c r="Q5" s="1126">
        <v>0</v>
      </c>
      <c r="R5" s="1127">
        <v>17785180927</v>
      </c>
    </row>
    <row r="6" spans="1:18" ht="15.75" customHeight="1">
      <c r="A6" s="880">
        <v>2</v>
      </c>
      <c r="B6" s="1982" t="s">
        <v>1272</v>
      </c>
      <c r="C6" s="1983"/>
      <c r="D6" s="1983"/>
      <c r="E6" s="1983"/>
      <c r="F6" s="2029"/>
      <c r="G6" s="881">
        <v>0</v>
      </c>
      <c r="H6" s="882">
        <v>2643523</v>
      </c>
      <c r="I6" s="882">
        <v>2643523</v>
      </c>
      <c r="J6" s="882">
        <v>4277878</v>
      </c>
      <c r="K6" s="882">
        <v>0</v>
      </c>
      <c r="L6" s="882">
        <v>6921401</v>
      </c>
      <c r="M6" s="1140">
        <v>0</v>
      </c>
      <c r="N6" s="1128">
        <v>2171522</v>
      </c>
      <c r="O6" s="1128">
        <v>2171522</v>
      </c>
      <c r="P6" s="1128"/>
      <c r="Q6" s="1128">
        <v>0</v>
      </c>
      <c r="R6" s="1129">
        <v>2171522</v>
      </c>
    </row>
    <row r="7" spans="1:18" ht="15.75">
      <c r="A7" s="880">
        <v>3</v>
      </c>
      <c r="B7" s="1033" t="s">
        <v>1273</v>
      </c>
      <c r="C7" s="1034"/>
      <c r="D7" s="1034"/>
      <c r="E7" s="1034"/>
      <c r="F7" s="1035"/>
      <c r="G7" s="883">
        <v>0</v>
      </c>
      <c r="H7" s="884">
        <v>2643523</v>
      </c>
      <c r="I7" s="884">
        <v>2643523</v>
      </c>
      <c r="J7" s="884">
        <v>4277878</v>
      </c>
      <c r="K7" s="884">
        <v>0</v>
      </c>
      <c r="L7" s="882">
        <v>6921401</v>
      </c>
      <c r="M7" s="1141">
        <v>0</v>
      </c>
      <c r="N7" s="1130">
        <v>2171522</v>
      </c>
      <c r="O7" s="1130">
        <v>2171522</v>
      </c>
      <c r="P7" s="1130">
        <v>2907497</v>
      </c>
      <c r="Q7" s="1130">
        <v>0</v>
      </c>
      <c r="R7" s="1129">
        <v>5079019</v>
      </c>
    </row>
    <row r="8" spans="1:18" ht="15.75">
      <c r="A8" s="880">
        <v>4</v>
      </c>
      <c r="B8" s="1033" t="s">
        <v>1274</v>
      </c>
      <c r="C8" s="1034"/>
      <c r="D8" s="1034"/>
      <c r="E8" s="1034"/>
      <c r="F8" s="1035"/>
      <c r="G8" s="883">
        <v>0</v>
      </c>
      <c r="H8" s="884">
        <v>0</v>
      </c>
      <c r="I8" s="884">
        <v>0</v>
      </c>
      <c r="J8" s="884">
        <v>0</v>
      </c>
      <c r="K8" s="884">
        <v>0</v>
      </c>
      <c r="L8" s="882">
        <v>0</v>
      </c>
      <c r="M8" s="1141">
        <v>0</v>
      </c>
      <c r="N8" s="1130">
        <v>0</v>
      </c>
      <c r="O8" s="1130">
        <v>0</v>
      </c>
      <c r="P8" s="1130">
        <v>0</v>
      </c>
      <c r="Q8" s="1130">
        <v>0</v>
      </c>
      <c r="R8" s="1129">
        <v>0</v>
      </c>
    </row>
    <row r="9" spans="1:18" ht="15.75">
      <c r="A9" s="880">
        <v>5</v>
      </c>
      <c r="B9" s="1033" t="s">
        <v>1275</v>
      </c>
      <c r="C9" s="1034"/>
      <c r="D9" s="1034"/>
      <c r="E9" s="1034"/>
      <c r="F9" s="1035"/>
      <c r="G9" s="883">
        <v>0</v>
      </c>
      <c r="H9" s="884">
        <v>0</v>
      </c>
      <c r="I9" s="884">
        <v>0</v>
      </c>
      <c r="J9" s="884">
        <v>0</v>
      </c>
      <c r="K9" s="884">
        <v>0</v>
      </c>
      <c r="L9" s="882">
        <v>0</v>
      </c>
      <c r="M9" s="1141">
        <v>0</v>
      </c>
      <c r="N9" s="1130">
        <v>0</v>
      </c>
      <c r="O9" s="1130">
        <v>0</v>
      </c>
      <c r="P9" s="1130">
        <v>0</v>
      </c>
      <c r="Q9" s="1130">
        <v>0</v>
      </c>
      <c r="R9" s="1129">
        <v>0</v>
      </c>
    </row>
    <row r="10" spans="1:18" ht="15.75" customHeight="1">
      <c r="A10" s="880">
        <v>6</v>
      </c>
      <c r="B10" s="2030" t="s">
        <v>1276</v>
      </c>
      <c r="C10" s="2031"/>
      <c r="D10" s="2031"/>
      <c r="E10" s="2031"/>
      <c r="F10" s="2032"/>
      <c r="G10" s="881">
        <v>7370371466</v>
      </c>
      <c r="H10" s="882">
        <v>4728555965</v>
      </c>
      <c r="I10" s="882">
        <v>12098927431</v>
      </c>
      <c r="J10" s="882">
        <v>2599937320</v>
      </c>
      <c r="K10" s="882">
        <v>0</v>
      </c>
      <c r="L10" s="882">
        <v>14698864751</v>
      </c>
      <c r="M10" s="1140">
        <v>8497351132</v>
      </c>
      <c r="N10" s="1128">
        <v>4803988909</v>
      </c>
      <c r="O10" s="1128">
        <v>13301340041</v>
      </c>
      <c r="P10" s="1128">
        <v>2631650563</v>
      </c>
      <c r="Q10" s="1128">
        <v>0</v>
      </c>
      <c r="R10" s="1129">
        <v>15932990604</v>
      </c>
    </row>
    <row r="11" spans="1:18" ht="15.75">
      <c r="A11" s="880">
        <v>7</v>
      </c>
      <c r="B11" s="1033" t="s">
        <v>1277</v>
      </c>
      <c r="C11" s="1034"/>
      <c r="D11" s="1034"/>
      <c r="E11" s="1034"/>
      <c r="F11" s="1035"/>
      <c r="G11" s="883">
        <v>7025021548</v>
      </c>
      <c r="H11" s="884">
        <v>4602441577</v>
      </c>
      <c r="I11" s="884">
        <v>11627463125</v>
      </c>
      <c r="J11" s="884">
        <v>2464701168</v>
      </c>
      <c r="K11" s="884">
        <v>0</v>
      </c>
      <c r="L11" s="882">
        <v>14092164293</v>
      </c>
      <c r="M11" s="1141">
        <v>7136895049</v>
      </c>
      <c r="N11" s="1130">
        <v>4677798999</v>
      </c>
      <c r="O11" s="1130">
        <v>11814694048</v>
      </c>
      <c r="P11" s="1130">
        <v>2510867697</v>
      </c>
      <c r="Q11" s="1130">
        <v>0</v>
      </c>
      <c r="R11" s="1129">
        <v>14325561745</v>
      </c>
    </row>
    <row r="12" spans="1:18" ht="15.75">
      <c r="A12" s="880">
        <v>8</v>
      </c>
      <c r="B12" s="1033" t="s">
        <v>1278</v>
      </c>
      <c r="C12" s="1034"/>
      <c r="D12" s="1034"/>
      <c r="E12" s="1034"/>
      <c r="F12" s="1035"/>
      <c r="G12" s="883">
        <v>76452935</v>
      </c>
      <c r="H12" s="884">
        <v>126114388</v>
      </c>
      <c r="I12" s="884">
        <v>202567323</v>
      </c>
      <c r="J12" s="884">
        <v>135236152</v>
      </c>
      <c r="K12" s="884">
        <v>0</v>
      </c>
      <c r="L12" s="882">
        <v>337803475</v>
      </c>
      <c r="M12" s="1141">
        <v>78025385</v>
      </c>
      <c r="N12" s="1130">
        <v>126189910</v>
      </c>
      <c r="O12" s="1130">
        <v>204215295</v>
      </c>
      <c r="P12" s="1130">
        <v>120782866</v>
      </c>
      <c r="Q12" s="1130">
        <v>0</v>
      </c>
      <c r="R12" s="1129">
        <v>324998161</v>
      </c>
    </row>
    <row r="13" spans="1:18" ht="15" customHeight="1">
      <c r="A13" s="880">
        <v>9</v>
      </c>
      <c r="B13" s="1033" t="s">
        <v>1279</v>
      </c>
      <c r="C13" s="1034"/>
      <c r="D13" s="1034"/>
      <c r="E13" s="1034"/>
      <c r="F13" s="1035"/>
      <c r="G13" s="883"/>
      <c r="H13" s="884"/>
      <c r="I13" s="884">
        <v>0</v>
      </c>
      <c r="J13" s="884">
        <v>0</v>
      </c>
      <c r="K13" s="884">
        <v>0</v>
      </c>
      <c r="L13" s="882">
        <v>0</v>
      </c>
      <c r="M13" s="1141">
        <v>0</v>
      </c>
      <c r="N13" s="1130">
        <v>0</v>
      </c>
      <c r="O13" s="1130">
        <v>0</v>
      </c>
      <c r="P13" s="1130">
        <v>0</v>
      </c>
      <c r="Q13" s="1130">
        <v>0</v>
      </c>
      <c r="R13" s="1129">
        <v>0</v>
      </c>
    </row>
    <row r="14" spans="1:18" ht="15.75">
      <c r="A14" s="880">
        <v>10</v>
      </c>
      <c r="B14" s="1033" t="s">
        <v>1280</v>
      </c>
      <c r="C14" s="1034"/>
      <c r="D14" s="1034"/>
      <c r="E14" s="1034"/>
      <c r="F14" s="1035"/>
      <c r="G14" s="883">
        <v>268896983</v>
      </c>
      <c r="H14" s="884"/>
      <c r="I14" s="884">
        <v>268896983</v>
      </c>
      <c r="J14" s="884"/>
      <c r="K14" s="884">
        <v>0</v>
      </c>
      <c r="L14" s="882">
        <v>268896983</v>
      </c>
      <c r="M14" s="1141">
        <v>1282430698</v>
      </c>
      <c r="N14" s="1130"/>
      <c r="O14" s="1130">
        <v>1282430698</v>
      </c>
      <c r="P14" s="1130"/>
      <c r="Q14" s="1130">
        <v>0</v>
      </c>
      <c r="R14" s="1129">
        <v>1282430698</v>
      </c>
    </row>
    <row r="15" spans="1:18" ht="15.75">
      <c r="A15" s="880">
        <v>11</v>
      </c>
      <c r="B15" s="1033" t="s">
        <v>1281</v>
      </c>
      <c r="C15" s="1034"/>
      <c r="D15" s="1034"/>
      <c r="E15" s="1034"/>
      <c r="F15" s="1035"/>
      <c r="G15" s="883">
        <v>0</v>
      </c>
      <c r="H15" s="884">
        <v>0</v>
      </c>
      <c r="I15" s="884">
        <v>0</v>
      </c>
      <c r="J15" s="884">
        <v>0</v>
      </c>
      <c r="K15" s="884">
        <v>0</v>
      </c>
      <c r="L15" s="882">
        <v>0</v>
      </c>
      <c r="M15" s="1141">
        <v>0</v>
      </c>
      <c r="N15" s="1130">
        <v>0</v>
      </c>
      <c r="O15" s="1130">
        <v>0</v>
      </c>
      <c r="P15" s="1130">
        <v>0</v>
      </c>
      <c r="Q15" s="1130">
        <v>0</v>
      </c>
      <c r="R15" s="1129">
        <v>0</v>
      </c>
    </row>
    <row r="16" spans="1:18" ht="15.75" customHeight="1">
      <c r="A16" s="880">
        <v>12</v>
      </c>
      <c r="B16" s="2030" t="s">
        <v>1282</v>
      </c>
      <c r="C16" s="2031"/>
      <c r="D16" s="2031"/>
      <c r="E16" s="2031"/>
      <c r="F16" s="2032"/>
      <c r="G16" s="881">
        <v>0</v>
      </c>
      <c r="H16" s="882">
        <v>539719400</v>
      </c>
      <c r="I16" s="882">
        <v>539719400</v>
      </c>
      <c r="J16" s="882">
        <v>63071000</v>
      </c>
      <c r="K16" s="882">
        <v>0</v>
      </c>
      <c r="L16" s="882">
        <v>602790400</v>
      </c>
      <c r="M16" s="1140">
        <v>0</v>
      </c>
      <c r="N16" s="1128">
        <v>540846800</v>
      </c>
      <c r="O16" s="1128">
        <v>540846800</v>
      </c>
      <c r="P16" s="1128">
        <v>63071000</v>
      </c>
      <c r="Q16" s="1128">
        <v>0</v>
      </c>
      <c r="R16" s="1129">
        <v>603917800</v>
      </c>
    </row>
    <row r="17" spans="1:18" ht="15.75">
      <c r="A17" s="880">
        <v>13</v>
      </c>
      <c r="B17" s="1033" t="s">
        <v>1283</v>
      </c>
      <c r="C17" s="1034"/>
      <c r="D17" s="1034"/>
      <c r="E17" s="1034"/>
      <c r="F17" s="1035"/>
      <c r="G17" s="883">
        <v>0</v>
      </c>
      <c r="H17" s="884">
        <v>539719400</v>
      </c>
      <c r="I17" s="884">
        <v>539719400</v>
      </c>
      <c r="J17" s="884"/>
      <c r="K17" s="884">
        <v>0</v>
      </c>
      <c r="L17" s="882">
        <v>539719400</v>
      </c>
      <c r="M17" s="1141">
        <v>0</v>
      </c>
      <c r="N17" s="1130">
        <v>540846800</v>
      </c>
      <c r="O17" s="1130">
        <v>540846800</v>
      </c>
      <c r="P17" s="1130"/>
      <c r="Q17" s="1130">
        <v>0</v>
      </c>
      <c r="R17" s="1129">
        <v>540846800</v>
      </c>
    </row>
    <row r="18" spans="1:18" ht="15.75">
      <c r="A18" s="880">
        <v>14</v>
      </c>
      <c r="B18" s="1033" t="s">
        <v>1284</v>
      </c>
      <c r="C18" s="1034"/>
      <c r="D18" s="1034"/>
      <c r="E18" s="1034"/>
      <c r="F18" s="1035"/>
      <c r="G18" s="883">
        <v>0</v>
      </c>
      <c r="H18" s="884">
        <v>0</v>
      </c>
      <c r="I18" s="884">
        <v>0</v>
      </c>
      <c r="J18" s="884">
        <v>63071000</v>
      </c>
      <c r="K18" s="884">
        <v>0</v>
      </c>
      <c r="L18" s="882">
        <v>63071000</v>
      </c>
      <c r="M18" s="1141">
        <v>0</v>
      </c>
      <c r="N18" s="1130">
        <v>0</v>
      </c>
      <c r="O18" s="1130">
        <v>0</v>
      </c>
      <c r="P18" s="1130">
        <v>63071000</v>
      </c>
      <c r="Q18" s="1130">
        <v>0</v>
      </c>
      <c r="R18" s="1129">
        <v>63071000</v>
      </c>
    </row>
    <row r="19" spans="1:18" ht="15.75">
      <c r="A19" s="880">
        <v>15</v>
      </c>
      <c r="B19" s="1033" t="s">
        <v>1285</v>
      </c>
      <c r="C19" s="1034"/>
      <c r="D19" s="1034"/>
      <c r="E19" s="1034"/>
      <c r="F19" s="1035"/>
      <c r="G19" s="883">
        <v>0</v>
      </c>
      <c r="H19" s="884">
        <v>0</v>
      </c>
      <c r="I19" s="884">
        <v>0</v>
      </c>
      <c r="J19" s="884">
        <v>0</v>
      </c>
      <c r="K19" s="884">
        <v>0</v>
      </c>
      <c r="L19" s="882">
        <v>0</v>
      </c>
      <c r="M19" s="1141">
        <v>0</v>
      </c>
      <c r="N19" s="1130">
        <v>0</v>
      </c>
      <c r="O19" s="1130">
        <v>0</v>
      </c>
      <c r="P19" s="1130">
        <v>0</v>
      </c>
      <c r="Q19" s="1130">
        <v>0</v>
      </c>
      <c r="R19" s="1129">
        <v>0</v>
      </c>
    </row>
    <row r="20" spans="1:18" ht="15.75" customHeight="1">
      <c r="A20" s="880">
        <v>16</v>
      </c>
      <c r="B20" s="2003" t="s">
        <v>1286</v>
      </c>
      <c r="C20" s="2004"/>
      <c r="D20" s="2004"/>
      <c r="E20" s="2004"/>
      <c r="F20" s="2005"/>
      <c r="G20" s="881">
        <v>0</v>
      </c>
      <c r="H20" s="882">
        <v>1236933883</v>
      </c>
      <c r="I20" s="882">
        <v>1236933883</v>
      </c>
      <c r="J20" s="882">
        <v>0</v>
      </c>
      <c r="K20" s="882">
        <v>0</v>
      </c>
      <c r="L20" s="882">
        <v>1236933883</v>
      </c>
      <c r="M20" s="1140">
        <v>0</v>
      </c>
      <c r="N20" s="1128">
        <v>1246101001</v>
      </c>
      <c r="O20" s="1128">
        <v>1246101001</v>
      </c>
      <c r="P20" s="1128">
        <v>0</v>
      </c>
      <c r="Q20" s="1128">
        <v>0</v>
      </c>
      <c r="R20" s="1129">
        <v>1246101001</v>
      </c>
    </row>
    <row r="21" spans="1:18" ht="15.75" customHeight="1">
      <c r="A21" s="880">
        <v>17</v>
      </c>
      <c r="B21" s="1997" t="s">
        <v>1287</v>
      </c>
      <c r="C21" s="1998"/>
      <c r="D21" s="1998"/>
      <c r="E21" s="1998"/>
      <c r="F21" s="1981"/>
      <c r="G21" s="883">
        <v>0</v>
      </c>
      <c r="H21" s="884">
        <v>1236933883</v>
      </c>
      <c r="I21" s="884">
        <v>1236933883</v>
      </c>
      <c r="J21" s="884">
        <v>0</v>
      </c>
      <c r="K21" s="884">
        <v>0</v>
      </c>
      <c r="L21" s="882">
        <v>1236933883</v>
      </c>
      <c r="M21" s="1141">
        <v>0</v>
      </c>
      <c r="N21" s="1130">
        <v>1246101001</v>
      </c>
      <c r="O21" s="1130">
        <v>1246101001</v>
      </c>
      <c r="P21" s="1130">
        <v>0</v>
      </c>
      <c r="Q21" s="1130">
        <v>0</v>
      </c>
      <c r="R21" s="1129">
        <v>1246101001</v>
      </c>
    </row>
    <row r="22" spans="1:18" ht="14.25" customHeight="1">
      <c r="A22" s="880">
        <v>18</v>
      </c>
      <c r="B22" s="1997" t="s">
        <v>1288</v>
      </c>
      <c r="C22" s="1998"/>
      <c r="D22" s="1998"/>
      <c r="E22" s="1998"/>
      <c r="F22" s="1981"/>
      <c r="G22" s="883">
        <v>0</v>
      </c>
      <c r="H22" s="884">
        <v>0</v>
      </c>
      <c r="I22" s="884">
        <v>0</v>
      </c>
      <c r="J22" s="884">
        <v>0</v>
      </c>
      <c r="K22" s="884">
        <v>0</v>
      </c>
      <c r="L22" s="882">
        <v>0</v>
      </c>
      <c r="M22" s="1141">
        <v>0</v>
      </c>
      <c r="N22" s="1130">
        <v>0</v>
      </c>
      <c r="O22" s="1130">
        <v>0</v>
      </c>
      <c r="P22" s="1130">
        <v>0</v>
      </c>
      <c r="Q22" s="1130">
        <v>0</v>
      </c>
      <c r="R22" s="1129">
        <v>0</v>
      </c>
    </row>
    <row r="23" spans="1:18" ht="15.75" customHeight="1">
      <c r="A23" s="885">
        <v>19</v>
      </c>
      <c r="B23" s="1999" t="s">
        <v>1289</v>
      </c>
      <c r="C23" s="1986"/>
      <c r="D23" s="1986"/>
      <c r="E23" s="1986"/>
      <c r="F23" s="1987"/>
      <c r="G23" s="878">
        <v>0</v>
      </c>
      <c r="H23" s="879">
        <v>0</v>
      </c>
      <c r="I23" s="879">
        <v>0</v>
      </c>
      <c r="J23" s="879">
        <v>1196034</v>
      </c>
      <c r="K23" s="879">
        <v>0</v>
      </c>
      <c r="L23" s="879">
        <v>1196034</v>
      </c>
      <c r="M23" s="1139">
        <v>0</v>
      </c>
      <c r="N23" s="1126">
        <v>0</v>
      </c>
      <c r="O23" s="1126">
        <v>0</v>
      </c>
      <c r="P23" s="1126">
        <v>1511810</v>
      </c>
      <c r="Q23" s="1126">
        <v>0</v>
      </c>
      <c r="R23" s="1127">
        <v>1511810</v>
      </c>
    </row>
    <row r="24" spans="1:18" ht="15.75">
      <c r="A24" s="880">
        <v>20</v>
      </c>
      <c r="B24" s="1979" t="s">
        <v>1290</v>
      </c>
      <c r="C24" s="1980"/>
      <c r="D24" s="1980"/>
      <c r="E24" s="1980"/>
      <c r="F24" s="1981"/>
      <c r="G24" s="883">
        <v>0</v>
      </c>
      <c r="H24" s="884">
        <v>0</v>
      </c>
      <c r="I24" s="884">
        <v>0</v>
      </c>
      <c r="J24" s="884">
        <v>1196034</v>
      </c>
      <c r="K24" s="884">
        <v>0</v>
      </c>
      <c r="L24" s="882">
        <v>1196034</v>
      </c>
      <c r="M24" s="1141">
        <v>0</v>
      </c>
      <c r="N24" s="1130">
        <v>0</v>
      </c>
      <c r="O24" s="1130">
        <v>0</v>
      </c>
      <c r="P24" s="1130">
        <v>1511810</v>
      </c>
      <c r="Q24" s="1130">
        <v>0</v>
      </c>
      <c r="R24" s="1129">
        <v>1511810</v>
      </c>
    </row>
    <row r="25" spans="1:18" ht="17.25" customHeight="1">
      <c r="A25" s="880">
        <v>26</v>
      </c>
      <c r="B25" s="1997" t="s">
        <v>1291</v>
      </c>
      <c r="C25" s="1998"/>
      <c r="D25" s="1998"/>
      <c r="E25" s="1998"/>
      <c r="F25" s="1981"/>
      <c r="G25" s="883">
        <v>0</v>
      </c>
      <c r="H25" s="884">
        <v>0</v>
      </c>
      <c r="I25" s="884">
        <v>0</v>
      </c>
      <c r="J25" s="884">
        <v>0</v>
      </c>
      <c r="K25" s="884">
        <v>0</v>
      </c>
      <c r="L25" s="882">
        <v>0</v>
      </c>
      <c r="M25" s="1141">
        <v>0</v>
      </c>
      <c r="N25" s="1130">
        <v>0</v>
      </c>
      <c r="O25" s="1130">
        <v>0</v>
      </c>
      <c r="P25" s="1130">
        <v>0</v>
      </c>
      <c r="Q25" s="1130">
        <v>0</v>
      </c>
      <c r="R25" s="1129">
        <v>0</v>
      </c>
    </row>
    <row r="26" spans="1:18" ht="16.5" customHeight="1">
      <c r="A26" s="885">
        <v>29</v>
      </c>
      <c r="B26" s="1985" t="s">
        <v>1292</v>
      </c>
      <c r="C26" s="1986"/>
      <c r="D26" s="1986"/>
      <c r="E26" s="1986"/>
      <c r="F26" s="1987"/>
      <c r="G26" s="878">
        <v>0</v>
      </c>
      <c r="H26" s="879">
        <v>0</v>
      </c>
      <c r="I26" s="879">
        <v>0</v>
      </c>
      <c r="J26" s="879">
        <v>3904411306</v>
      </c>
      <c r="K26" s="879">
        <v>0</v>
      </c>
      <c r="L26" s="879">
        <v>3904411306</v>
      </c>
      <c r="M26" s="1139">
        <v>0</v>
      </c>
      <c r="N26" s="1126">
        <v>0</v>
      </c>
      <c r="O26" s="1126">
        <v>0</v>
      </c>
      <c r="P26" s="1126">
        <v>3131368638</v>
      </c>
      <c r="Q26" s="1126">
        <v>0</v>
      </c>
      <c r="R26" s="1127">
        <v>3131368638</v>
      </c>
    </row>
    <row r="27" spans="1:18" ht="15" customHeight="1">
      <c r="A27" s="880">
        <v>30</v>
      </c>
      <c r="B27" s="1979" t="s">
        <v>1293</v>
      </c>
      <c r="C27" s="1980"/>
      <c r="D27" s="1980"/>
      <c r="E27" s="1980"/>
      <c r="F27" s="1981"/>
      <c r="G27" s="883">
        <v>0</v>
      </c>
      <c r="H27" s="884">
        <v>0</v>
      </c>
      <c r="I27" s="884">
        <v>0</v>
      </c>
      <c r="J27" s="884">
        <v>0</v>
      </c>
      <c r="K27" s="884">
        <v>0</v>
      </c>
      <c r="L27" s="882">
        <v>0</v>
      </c>
      <c r="M27" s="1141">
        <v>0</v>
      </c>
      <c r="N27" s="1130">
        <v>0</v>
      </c>
      <c r="O27" s="1130">
        <v>0</v>
      </c>
      <c r="P27" s="1130">
        <v>0</v>
      </c>
      <c r="Q27" s="1130">
        <v>0</v>
      </c>
      <c r="R27" s="1129">
        <v>0</v>
      </c>
    </row>
    <row r="28" spans="1:18" ht="15.75">
      <c r="A28" s="880">
        <v>31</v>
      </c>
      <c r="B28" s="1979" t="s">
        <v>1294</v>
      </c>
      <c r="C28" s="1980"/>
      <c r="D28" s="1980"/>
      <c r="E28" s="1980"/>
      <c r="F28" s="1981"/>
      <c r="G28" s="883">
        <v>0</v>
      </c>
      <c r="H28" s="884">
        <v>0</v>
      </c>
      <c r="I28" s="884">
        <v>0</v>
      </c>
      <c r="J28" s="884">
        <v>0</v>
      </c>
      <c r="K28" s="884">
        <v>0</v>
      </c>
      <c r="L28" s="882">
        <v>0</v>
      </c>
      <c r="M28" s="1141">
        <v>0</v>
      </c>
      <c r="N28" s="1130">
        <v>0</v>
      </c>
      <c r="O28" s="1130">
        <v>0</v>
      </c>
      <c r="P28" s="1130">
        <v>0</v>
      </c>
      <c r="Q28" s="1130">
        <v>0</v>
      </c>
      <c r="R28" s="1129">
        <v>0</v>
      </c>
    </row>
    <row r="29" spans="1:18" ht="15.75">
      <c r="A29" s="880">
        <v>32</v>
      </c>
      <c r="B29" s="1979" t="s">
        <v>1295</v>
      </c>
      <c r="C29" s="1980"/>
      <c r="D29" s="1980"/>
      <c r="E29" s="1980"/>
      <c r="F29" s="1981"/>
      <c r="G29" s="883">
        <v>0</v>
      </c>
      <c r="H29" s="884">
        <v>0</v>
      </c>
      <c r="I29" s="884">
        <v>0</v>
      </c>
      <c r="J29" s="884">
        <v>3904411306</v>
      </c>
      <c r="K29" s="884">
        <v>0</v>
      </c>
      <c r="L29" s="882">
        <v>3904411306</v>
      </c>
      <c r="M29" s="1141">
        <v>0</v>
      </c>
      <c r="N29" s="1130">
        <v>0</v>
      </c>
      <c r="O29" s="1130">
        <v>0</v>
      </c>
      <c r="P29" s="1130">
        <v>3131368638</v>
      </c>
      <c r="Q29" s="1130">
        <v>0</v>
      </c>
      <c r="R29" s="1129">
        <v>3131368638</v>
      </c>
    </row>
    <row r="30" spans="1:18" ht="15.75">
      <c r="A30" s="880">
        <v>33</v>
      </c>
      <c r="B30" s="1979" t="s">
        <v>1296</v>
      </c>
      <c r="C30" s="1980"/>
      <c r="D30" s="1980"/>
      <c r="E30" s="1980"/>
      <c r="F30" s="1981"/>
      <c r="G30" s="883">
        <v>0</v>
      </c>
      <c r="H30" s="884">
        <v>0</v>
      </c>
      <c r="I30" s="884">
        <v>0</v>
      </c>
      <c r="J30" s="884">
        <v>0</v>
      </c>
      <c r="K30" s="884">
        <v>0</v>
      </c>
      <c r="L30" s="882">
        <v>0</v>
      </c>
      <c r="M30" s="1141">
        <v>0</v>
      </c>
      <c r="N30" s="1130">
        <v>0</v>
      </c>
      <c r="O30" s="1130">
        <v>0</v>
      </c>
      <c r="P30" s="1130">
        <v>0</v>
      </c>
      <c r="Q30" s="1130">
        <v>0</v>
      </c>
      <c r="R30" s="1129">
        <v>0</v>
      </c>
    </row>
    <row r="31" spans="1:18" ht="15.75">
      <c r="A31" s="880">
        <v>34</v>
      </c>
      <c r="B31" s="2000" t="s">
        <v>1297</v>
      </c>
      <c r="C31" s="2001"/>
      <c r="D31" s="2001"/>
      <c r="E31" s="2001"/>
      <c r="F31" s="2002"/>
      <c r="G31" s="883">
        <v>0</v>
      </c>
      <c r="H31" s="884">
        <v>0</v>
      </c>
      <c r="I31" s="884">
        <v>0</v>
      </c>
      <c r="J31" s="884">
        <v>0</v>
      </c>
      <c r="K31" s="884">
        <v>0</v>
      </c>
      <c r="L31" s="882">
        <v>0</v>
      </c>
      <c r="M31" s="1141">
        <v>0</v>
      </c>
      <c r="N31" s="1130">
        <v>0</v>
      </c>
      <c r="O31" s="1130">
        <v>0</v>
      </c>
      <c r="P31" s="1130">
        <v>0</v>
      </c>
      <c r="Q31" s="1130">
        <v>0</v>
      </c>
      <c r="R31" s="1129">
        <v>0</v>
      </c>
    </row>
    <row r="32" spans="1:18" ht="15.75" customHeight="1">
      <c r="A32" s="885">
        <v>35</v>
      </c>
      <c r="B32" s="1985" t="s">
        <v>1298</v>
      </c>
      <c r="C32" s="1986"/>
      <c r="D32" s="1986"/>
      <c r="E32" s="1986"/>
      <c r="F32" s="1987"/>
      <c r="G32" s="878">
        <v>0</v>
      </c>
      <c r="H32" s="879">
        <v>0</v>
      </c>
      <c r="I32" s="879">
        <v>0</v>
      </c>
      <c r="J32" s="879">
        <v>3008105893</v>
      </c>
      <c r="K32" s="879">
        <v>0</v>
      </c>
      <c r="L32" s="879">
        <v>3008105893</v>
      </c>
      <c r="M32" s="1139">
        <v>0</v>
      </c>
      <c r="N32" s="1126">
        <v>0</v>
      </c>
      <c r="O32" s="1126">
        <v>0</v>
      </c>
      <c r="P32" s="1126">
        <v>2494643820</v>
      </c>
      <c r="Q32" s="1126">
        <v>0</v>
      </c>
      <c r="R32" s="1127">
        <v>2494643820</v>
      </c>
    </row>
    <row r="33" spans="1:18" ht="15.75">
      <c r="A33" s="880">
        <v>36</v>
      </c>
      <c r="B33" s="1979" t="s">
        <v>1299</v>
      </c>
      <c r="C33" s="1980"/>
      <c r="D33" s="1980"/>
      <c r="E33" s="1980"/>
      <c r="F33" s="1981"/>
      <c r="G33" s="883">
        <v>0</v>
      </c>
      <c r="H33" s="884">
        <v>0</v>
      </c>
      <c r="I33" s="884">
        <v>0</v>
      </c>
      <c r="J33" s="884">
        <v>1734911056</v>
      </c>
      <c r="K33" s="884">
        <v>0</v>
      </c>
      <c r="L33" s="882">
        <v>1734911056</v>
      </c>
      <c r="M33" s="1141">
        <v>0</v>
      </c>
      <c r="N33" s="1130">
        <v>0</v>
      </c>
      <c r="O33" s="1130">
        <v>0</v>
      </c>
      <c r="P33" s="1130">
        <v>1625595371</v>
      </c>
      <c r="Q33" s="1130">
        <v>0</v>
      </c>
      <c r="R33" s="1129">
        <v>1625595371</v>
      </c>
    </row>
    <row r="34" spans="1:18" ht="15.75">
      <c r="A34" s="880">
        <v>46</v>
      </c>
      <c r="B34" s="1979" t="s">
        <v>1300</v>
      </c>
      <c r="C34" s="1980"/>
      <c r="D34" s="1980"/>
      <c r="E34" s="1980"/>
      <c r="F34" s="1981"/>
      <c r="G34" s="883">
        <v>0</v>
      </c>
      <c r="H34" s="884">
        <v>0</v>
      </c>
      <c r="I34" s="884">
        <v>0</v>
      </c>
      <c r="J34" s="884">
        <v>48100830</v>
      </c>
      <c r="K34" s="884">
        <v>0</v>
      </c>
      <c r="L34" s="882">
        <v>48100830</v>
      </c>
      <c r="M34" s="1141">
        <v>0</v>
      </c>
      <c r="N34" s="1130">
        <v>0</v>
      </c>
      <c r="O34" s="1130">
        <v>0</v>
      </c>
      <c r="P34" s="1130">
        <v>60456225</v>
      </c>
      <c r="Q34" s="1130">
        <v>0</v>
      </c>
      <c r="R34" s="1129">
        <v>60456225</v>
      </c>
    </row>
    <row r="35" spans="1:18" ht="15" customHeight="1">
      <c r="A35" s="880">
        <v>55</v>
      </c>
      <c r="B35" s="1979" t="s">
        <v>1301</v>
      </c>
      <c r="C35" s="1980"/>
      <c r="D35" s="1980"/>
      <c r="E35" s="1980"/>
      <c r="F35" s="1981"/>
      <c r="G35" s="883">
        <v>0</v>
      </c>
      <c r="H35" s="884">
        <v>0</v>
      </c>
      <c r="I35" s="884">
        <v>0</v>
      </c>
      <c r="J35" s="884">
        <v>1225094007</v>
      </c>
      <c r="K35" s="884">
        <v>0</v>
      </c>
      <c r="L35" s="882">
        <v>1225094007</v>
      </c>
      <c r="M35" s="1141">
        <v>0</v>
      </c>
      <c r="N35" s="1130">
        <v>0</v>
      </c>
      <c r="O35" s="1130">
        <v>0</v>
      </c>
      <c r="P35" s="1130">
        <v>808592224</v>
      </c>
      <c r="Q35" s="1130">
        <v>0</v>
      </c>
      <c r="R35" s="1129">
        <v>808592224</v>
      </c>
    </row>
    <row r="36" spans="1:18" ht="15.75" customHeight="1">
      <c r="A36" s="885">
        <v>63</v>
      </c>
      <c r="B36" s="1982" t="s">
        <v>1302</v>
      </c>
      <c r="C36" s="1983"/>
      <c r="D36" s="1983"/>
      <c r="E36" s="1983"/>
      <c r="F36" s="1984"/>
      <c r="G36" s="878">
        <v>-4781975</v>
      </c>
      <c r="H36" s="879">
        <v>0</v>
      </c>
      <c r="I36" s="879">
        <v>-4781975</v>
      </c>
      <c r="J36" s="879">
        <v>0</v>
      </c>
      <c r="K36" s="879">
        <v>0</v>
      </c>
      <c r="L36" s="879">
        <v>-4781975</v>
      </c>
      <c r="M36" s="1139">
        <v>582373</v>
      </c>
      <c r="N36" s="1126">
        <v>0</v>
      </c>
      <c r="O36" s="1126">
        <v>582373</v>
      </c>
      <c r="P36" s="1126">
        <v>0</v>
      </c>
      <c r="Q36" s="1126">
        <v>0</v>
      </c>
      <c r="R36" s="1127">
        <v>582373</v>
      </c>
    </row>
    <row r="37" spans="1:18" ht="15.75" customHeight="1">
      <c r="A37" s="885">
        <v>64</v>
      </c>
      <c r="B37" s="1985" t="s">
        <v>1303</v>
      </c>
      <c r="C37" s="1986"/>
      <c r="D37" s="1986"/>
      <c r="E37" s="1986"/>
      <c r="F37" s="1987"/>
      <c r="G37" s="887">
        <v>374037</v>
      </c>
      <c r="H37" s="886">
        <v>0</v>
      </c>
      <c r="I37" s="879">
        <v>374037</v>
      </c>
      <c r="J37" s="886">
        <v>0</v>
      </c>
      <c r="K37" s="886">
        <v>0</v>
      </c>
      <c r="L37" s="879">
        <v>374037</v>
      </c>
      <c r="M37" s="1142">
        <v>359770</v>
      </c>
      <c r="N37" s="1131">
        <v>0</v>
      </c>
      <c r="O37" s="1128">
        <v>359770</v>
      </c>
      <c r="P37" s="1131">
        <v>0</v>
      </c>
      <c r="Q37" s="1131">
        <v>0</v>
      </c>
      <c r="R37" s="1127">
        <v>359770</v>
      </c>
    </row>
    <row r="38" spans="1:18" ht="15.75" customHeight="1">
      <c r="A38" s="885">
        <v>68</v>
      </c>
      <c r="B38" s="1985" t="s">
        <v>1304</v>
      </c>
      <c r="C38" s="1986"/>
      <c r="D38" s="1986"/>
      <c r="E38" s="1986"/>
      <c r="F38" s="1987"/>
      <c r="G38" s="878">
        <v>7365963528</v>
      </c>
      <c r="H38" s="879">
        <v>6507852771</v>
      </c>
      <c r="I38" s="879">
        <v>13873816299</v>
      </c>
      <c r="J38" s="879">
        <v>9580999431</v>
      </c>
      <c r="K38" s="879">
        <v>0</v>
      </c>
      <c r="L38" s="879">
        <v>23454815730</v>
      </c>
      <c r="M38" s="1139">
        <v>8498293275</v>
      </c>
      <c r="N38" s="1126">
        <v>6593108232</v>
      </c>
      <c r="O38" s="1126">
        <v>15091401507</v>
      </c>
      <c r="P38" s="1126">
        <v>8322245831</v>
      </c>
      <c r="Q38" s="1126">
        <v>0</v>
      </c>
      <c r="R38" s="1127">
        <v>23413647338</v>
      </c>
    </row>
    <row r="39" spans="1:18" ht="15.75" customHeight="1">
      <c r="A39" s="888">
        <v>69</v>
      </c>
      <c r="B39" s="1988" t="s">
        <v>1305</v>
      </c>
      <c r="C39" s="1989"/>
      <c r="D39" s="1989"/>
      <c r="E39" s="1989"/>
      <c r="F39" s="1990"/>
      <c r="G39" s="889">
        <v>0</v>
      </c>
      <c r="H39" s="890">
        <v>0</v>
      </c>
      <c r="I39" s="890">
        <v>0</v>
      </c>
      <c r="J39" s="891">
        <v>743610179</v>
      </c>
      <c r="K39" s="890">
        <v>0</v>
      </c>
      <c r="L39" s="882">
        <v>743610179</v>
      </c>
      <c r="M39" s="1143">
        <v>0</v>
      </c>
      <c r="N39" s="1132">
        <v>0</v>
      </c>
      <c r="O39" s="1132">
        <v>0</v>
      </c>
      <c r="P39" s="1133">
        <v>868646751</v>
      </c>
      <c r="Q39" s="1132">
        <v>0</v>
      </c>
      <c r="R39" s="1129">
        <v>868646751</v>
      </c>
    </row>
    <row r="40" spans="1:18" ht="15.75" customHeight="1">
      <c r="A40" s="892">
        <v>70</v>
      </c>
      <c r="B40" s="1991" t="s">
        <v>1306</v>
      </c>
      <c r="C40" s="1992"/>
      <c r="D40" s="1992"/>
      <c r="E40" s="1992"/>
      <c r="F40" s="1993"/>
      <c r="G40" s="893">
        <v>0</v>
      </c>
      <c r="H40" s="894">
        <v>0</v>
      </c>
      <c r="I40" s="884">
        <v>0</v>
      </c>
      <c r="J40" s="884">
        <v>143360027</v>
      </c>
      <c r="K40" s="894">
        <v>0</v>
      </c>
      <c r="L40" s="882">
        <v>143360027</v>
      </c>
      <c r="M40" s="1144">
        <v>0</v>
      </c>
      <c r="N40" s="1134">
        <v>0</v>
      </c>
      <c r="O40" s="1130">
        <v>0</v>
      </c>
      <c r="P40" s="1130">
        <v>15609360</v>
      </c>
      <c r="Q40" s="1134">
        <v>0</v>
      </c>
      <c r="R40" s="1129">
        <v>15609360</v>
      </c>
    </row>
    <row r="41" spans="1:18" ht="15.75" customHeight="1">
      <c r="A41" s="892">
        <v>71</v>
      </c>
      <c r="B41" s="1991" t="s">
        <v>1307</v>
      </c>
      <c r="C41" s="1992"/>
      <c r="D41" s="1992"/>
      <c r="E41" s="1992"/>
      <c r="F41" s="1993"/>
      <c r="G41" s="893">
        <v>0</v>
      </c>
      <c r="H41" s="894">
        <v>0</v>
      </c>
      <c r="I41" s="884">
        <v>0</v>
      </c>
      <c r="J41" s="884">
        <v>425673429</v>
      </c>
      <c r="K41" s="894">
        <v>0</v>
      </c>
      <c r="L41" s="882">
        <v>425673429</v>
      </c>
      <c r="M41" s="1144">
        <v>0</v>
      </c>
      <c r="N41" s="1134">
        <v>0</v>
      </c>
      <c r="O41" s="1130">
        <v>0</v>
      </c>
      <c r="P41" s="1130">
        <v>677209041</v>
      </c>
      <c r="Q41" s="1134">
        <v>0</v>
      </c>
      <c r="R41" s="1129">
        <v>677209041</v>
      </c>
    </row>
    <row r="42" spans="1:18" ht="15.75" customHeight="1">
      <c r="A42" s="892">
        <v>72</v>
      </c>
      <c r="B42" s="1991" t="s">
        <v>1308</v>
      </c>
      <c r="C42" s="1992"/>
      <c r="D42" s="1992"/>
      <c r="E42" s="1992"/>
      <c r="F42" s="1993"/>
      <c r="G42" s="893">
        <v>0</v>
      </c>
      <c r="H42" s="894">
        <v>0</v>
      </c>
      <c r="I42" s="884">
        <v>0</v>
      </c>
      <c r="J42" s="884">
        <v>174576723</v>
      </c>
      <c r="K42" s="894">
        <v>0</v>
      </c>
      <c r="L42" s="882">
        <v>174576723</v>
      </c>
      <c r="M42" s="1144">
        <v>0</v>
      </c>
      <c r="N42" s="1134">
        <v>0</v>
      </c>
      <c r="O42" s="1130">
        <v>0</v>
      </c>
      <c r="P42" s="1130">
        <v>175828350</v>
      </c>
      <c r="Q42" s="1134">
        <v>0</v>
      </c>
      <c r="R42" s="1129">
        <v>175828350</v>
      </c>
    </row>
    <row r="43" spans="1:18" ht="15.75" customHeight="1">
      <c r="A43" s="895">
        <v>73</v>
      </c>
      <c r="B43" s="896" t="s">
        <v>1309</v>
      </c>
      <c r="C43" s="897"/>
      <c r="D43" s="897"/>
      <c r="E43" s="897"/>
      <c r="F43" s="898"/>
      <c r="G43" s="893">
        <v>0</v>
      </c>
      <c r="H43" s="894">
        <v>0</v>
      </c>
      <c r="I43" s="884">
        <v>0</v>
      </c>
      <c r="J43" s="884">
        <v>0</v>
      </c>
      <c r="K43" s="894">
        <v>0</v>
      </c>
      <c r="L43" s="882">
        <v>0</v>
      </c>
      <c r="M43" s="1144">
        <v>0</v>
      </c>
      <c r="N43" s="1134">
        <v>0</v>
      </c>
      <c r="O43" s="1130">
        <v>0</v>
      </c>
      <c r="P43" s="1130">
        <v>0</v>
      </c>
      <c r="Q43" s="1134">
        <v>0</v>
      </c>
      <c r="R43" s="1129">
        <v>0</v>
      </c>
    </row>
    <row r="44" spans="1:18" ht="15.75" customHeight="1">
      <c r="A44" s="892">
        <v>74</v>
      </c>
      <c r="B44" s="1994" t="s">
        <v>1310</v>
      </c>
      <c r="C44" s="1995"/>
      <c r="D44" s="1995"/>
      <c r="E44" s="1995"/>
      <c r="F44" s="1996"/>
      <c r="G44" s="899">
        <v>0</v>
      </c>
      <c r="H44" s="900">
        <v>0</v>
      </c>
      <c r="I44" s="879">
        <v>0</v>
      </c>
      <c r="J44" s="879">
        <v>0</v>
      </c>
      <c r="K44" s="900">
        <v>0</v>
      </c>
      <c r="L44" s="879">
        <v>0</v>
      </c>
      <c r="M44" s="1145">
        <v>0</v>
      </c>
      <c r="N44" s="1135">
        <v>0</v>
      </c>
      <c r="O44" s="1126">
        <v>0</v>
      </c>
      <c r="P44" s="1126">
        <v>0</v>
      </c>
      <c r="Q44" s="1135">
        <v>0</v>
      </c>
      <c r="R44" s="1127">
        <v>0</v>
      </c>
    </row>
    <row r="45" spans="1:18" ht="15.75" customHeight="1" thickBot="1">
      <c r="A45" s="901">
        <v>75</v>
      </c>
      <c r="B45" s="1976" t="s">
        <v>1311</v>
      </c>
      <c r="C45" s="1977"/>
      <c r="D45" s="1977"/>
      <c r="E45" s="1977"/>
      <c r="F45" s="1978"/>
      <c r="G45" s="902">
        <v>0</v>
      </c>
      <c r="H45" s="903">
        <v>0</v>
      </c>
      <c r="I45" s="904">
        <v>0</v>
      </c>
      <c r="J45" s="904">
        <v>3839349659</v>
      </c>
      <c r="K45" s="903">
        <v>0</v>
      </c>
      <c r="L45" s="904">
        <v>3839349659</v>
      </c>
      <c r="M45" s="1146">
        <v>0</v>
      </c>
      <c r="N45" s="1136">
        <v>0</v>
      </c>
      <c r="O45" s="1137">
        <v>0</v>
      </c>
      <c r="P45" s="1137">
        <v>2875923683</v>
      </c>
      <c r="Q45" s="1136">
        <v>0</v>
      </c>
      <c r="R45" s="1138">
        <v>2875923683</v>
      </c>
    </row>
    <row r="46" spans="1:18" ht="14.25">
      <c r="A46" s="868"/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8"/>
      <c r="O46" s="868"/>
      <c r="P46" s="868"/>
      <c r="Q46" s="868"/>
      <c r="R46" s="868"/>
    </row>
    <row r="47" spans="1:18" ht="14.25">
      <c r="A47" s="868"/>
      <c r="B47" s="868" t="s">
        <v>1312</v>
      </c>
      <c r="C47" s="868"/>
      <c r="D47" s="868"/>
      <c r="E47" s="868"/>
      <c r="F47" s="868"/>
      <c r="G47" s="868"/>
      <c r="H47" s="868"/>
      <c r="I47" s="868"/>
      <c r="J47" s="868"/>
      <c r="K47" s="868"/>
      <c r="L47" s="868"/>
      <c r="M47" s="868"/>
      <c r="N47" s="868"/>
      <c r="O47" s="868"/>
      <c r="P47" s="868"/>
      <c r="Q47" s="868"/>
      <c r="R47" s="868"/>
    </row>
    <row r="48" spans="1:18" ht="14.25">
      <c r="A48" s="868"/>
      <c r="B48" s="868" t="s">
        <v>1313</v>
      </c>
      <c r="C48" s="868"/>
      <c r="D48" s="868"/>
      <c r="E48" s="868"/>
      <c r="F48" s="868"/>
      <c r="G48" s="868"/>
      <c r="H48" s="868"/>
      <c r="I48" s="868"/>
      <c r="J48" s="868"/>
      <c r="K48" s="868"/>
      <c r="L48" s="868"/>
      <c r="M48" s="868"/>
      <c r="N48" s="868"/>
      <c r="O48" s="868"/>
      <c r="P48" s="868"/>
      <c r="Q48" s="868"/>
      <c r="R48" s="868"/>
    </row>
    <row r="49" spans="1:18" ht="14.25">
      <c r="A49" s="868"/>
      <c r="B49" s="868"/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868"/>
      <c r="O49" s="868"/>
      <c r="P49" s="868"/>
      <c r="Q49" s="868"/>
      <c r="R49" s="868"/>
    </row>
    <row r="50" spans="1:18" ht="14.25">
      <c r="A50" s="868"/>
      <c r="B50" s="868"/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868"/>
      <c r="O50" s="868"/>
      <c r="P50" s="868"/>
      <c r="Q50" s="868"/>
      <c r="R50" s="868"/>
    </row>
    <row r="51" spans="1:18" ht="13.5">
      <c r="A51" s="905"/>
      <c r="B51" s="905"/>
      <c r="C51" s="905"/>
      <c r="D51" s="905"/>
      <c r="E51" s="905"/>
      <c r="F51" s="905"/>
      <c r="G51" s="905"/>
      <c r="H51" s="905"/>
      <c r="I51" s="905"/>
    </row>
    <row r="52" spans="1:18" ht="13.5">
      <c r="A52" s="905"/>
      <c r="B52" s="905"/>
      <c r="C52" s="905"/>
      <c r="D52" s="905"/>
      <c r="E52" s="905"/>
      <c r="F52" s="905"/>
      <c r="G52" s="905"/>
      <c r="H52" s="905"/>
      <c r="I52" s="905"/>
    </row>
    <row r="53" spans="1:18" ht="13.5">
      <c r="A53" s="905"/>
      <c r="B53" s="905"/>
      <c r="C53" s="905"/>
      <c r="D53" s="905"/>
      <c r="E53" s="905"/>
      <c r="F53" s="905"/>
      <c r="G53" s="905"/>
      <c r="H53" s="905"/>
      <c r="I53" s="905"/>
    </row>
  </sheetData>
  <mergeCells count="40">
    <mergeCell ref="B20:F20"/>
    <mergeCell ref="A2:F4"/>
    <mergeCell ref="G2:L2"/>
    <mergeCell ref="M2:R2"/>
    <mergeCell ref="G3:I3"/>
    <mergeCell ref="J3:J4"/>
    <mergeCell ref="K3:K4"/>
    <mergeCell ref="L3:L4"/>
    <mergeCell ref="M3:O3"/>
    <mergeCell ref="P3:P4"/>
    <mergeCell ref="Q3:Q4"/>
    <mergeCell ref="R3:R4"/>
    <mergeCell ref="B5:F5"/>
    <mergeCell ref="B6:F6"/>
    <mergeCell ref="B10:F10"/>
    <mergeCell ref="B16:F16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5:F45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4:F44"/>
  </mergeCells>
  <printOptions horizontalCentered="1"/>
  <pageMargins left="0" right="0" top="0.74803149606299213" bottom="7.874015748031496E-2" header="0.31496062992125984" footer="0.23622047244094491"/>
  <pageSetup paperSize="9" scale="52" orientation="landscape" r:id="rId1"/>
  <headerFooter alignWithMargins="0">
    <oddHeader xml:space="preserve">&amp;C&amp;"Arial,Félkövér"&amp;14
GYÖNGYÖS VÁROS ÖNKORMÁNYZATÁNAK 2019. ÉVI VAGYONKIMUTATÁSA&amp;R&amp;"Arial,Félkövér"&amp;12 11. melléklet a ./2020. (VI...) önkormányzati rendelethez&amp;"Arial,Normál"&amp;10
</oddHeader>
    <oddFooter>&amp;L&amp;"Arial,Normál"&amp;F&amp;C&amp;"Arial,Normál"&amp;P/&amp;N&amp;R &amp;"Arial,Normál"11. melléklet a ./2020. (VI...)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2"/>
  <sheetViews>
    <sheetView zoomScaleNormal="100" workbookViewId="0">
      <selection activeCell="B7" sqref="B7"/>
    </sheetView>
  </sheetViews>
  <sheetFormatPr defaultRowHeight="12.75"/>
  <cols>
    <col min="1" max="1" width="4.42578125" style="910" bestFit="1" customWidth="1"/>
    <col min="2" max="2" width="54.7109375" style="910" customWidth="1"/>
    <col min="3" max="3" width="17.28515625" style="910" bestFit="1" customWidth="1"/>
    <col min="4" max="4" width="15.5703125" style="910" bestFit="1" customWidth="1"/>
    <col min="5" max="5" width="17.28515625" style="910" bestFit="1" customWidth="1"/>
    <col min="6" max="6" width="3.28515625" style="910" bestFit="1" customWidth="1"/>
    <col min="7" max="7" width="49.5703125" style="910" bestFit="1" customWidth="1"/>
    <col min="8" max="8" width="17.28515625" style="910" bestFit="1" customWidth="1"/>
    <col min="9" max="9" width="15.42578125" style="911" customWidth="1"/>
    <col min="10" max="10" width="17.140625" style="910" bestFit="1" customWidth="1"/>
    <col min="11" max="256" width="9.140625" style="910"/>
    <col min="257" max="257" width="4.42578125" style="910" bestFit="1" customWidth="1"/>
    <col min="258" max="258" width="54.7109375" style="910" customWidth="1"/>
    <col min="259" max="259" width="12.7109375" style="910" bestFit="1" customWidth="1"/>
    <col min="260" max="260" width="15.5703125" style="910" bestFit="1" customWidth="1"/>
    <col min="261" max="261" width="16.28515625" style="910" bestFit="1" customWidth="1"/>
    <col min="262" max="262" width="3.28515625" style="910" bestFit="1" customWidth="1"/>
    <col min="263" max="263" width="49.5703125" style="910" bestFit="1" customWidth="1"/>
    <col min="264" max="264" width="12.7109375" style="910" bestFit="1" customWidth="1"/>
    <col min="265" max="265" width="15.42578125" style="910" customWidth="1"/>
    <col min="266" max="266" width="17.140625" style="910" bestFit="1" customWidth="1"/>
    <col min="267" max="512" width="9.140625" style="910"/>
    <col min="513" max="513" width="4.42578125" style="910" bestFit="1" customWidth="1"/>
    <col min="514" max="514" width="54.7109375" style="910" customWidth="1"/>
    <col min="515" max="515" width="12.7109375" style="910" bestFit="1" customWidth="1"/>
    <col min="516" max="516" width="15.5703125" style="910" bestFit="1" customWidth="1"/>
    <col min="517" max="517" width="16.28515625" style="910" bestFit="1" customWidth="1"/>
    <col min="518" max="518" width="3.28515625" style="910" bestFit="1" customWidth="1"/>
    <col min="519" max="519" width="49.5703125" style="910" bestFit="1" customWidth="1"/>
    <col min="520" max="520" width="12.7109375" style="910" bestFit="1" customWidth="1"/>
    <col min="521" max="521" width="15.42578125" style="910" customWidth="1"/>
    <col min="522" max="522" width="17.140625" style="910" bestFit="1" customWidth="1"/>
    <col min="523" max="768" width="9.140625" style="910"/>
    <col min="769" max="769" width="4.42578125" style="910" bestFit="1" customWidth="1"/>
    <col min="770" max="770" width="54.7109375" style="910" customWidth="1"/>
    <col min="771" max="771" width="12.7109375" style="910" bestFit="1" customWidth="1"/>
    <col min="772" max="772" width="15.5703125" style="910" bestFit="1" customWidth="1"/>
    <col min="773" max="773" width="16.28515625" style="910" bestFit="1" customWidth="1"/>
    <col min="774" max="774" width="3.28515625" style="910" bestFit="1" customWidth="1"/>
    <col min="775" max="775" width="49.5703125" style="910" bestFit="1" customWidth="1"/>
    <col min="776" max="776" width="12.7109375" style="910" bestFit="1" customWidth="1"/>
    <col min="777" max="777" width="15.42578125" style="910" customWidth="1"/>
    <col min="778" max="778" width="17.140625" style="910" bestFit="1" customWidth="1"/>
    <col min="779" max="1024" width="9.140625" style="910"/>
    <col min="1025" max="1025" width="4.42578125" style="910" bestFit="1" customWidth="1"/>
    <col min="1026" max="1026" width="54.7109375" style="910" customWidth="1"/>
    <col min="1027" max="1027" width="12.7109375" style="910" bestFit="1" customWidth="1"/>
    <col min="1028" max="1028" width="15.5703125" style="910" bestFit="1" customWidth="1"/>
    <col min="1029" max="1029" width="16.28515625" style="910" bestFit="1" customWidth="1"/>
    <col min="1030" max="1030" width="3.28515625" style="910" bestFit="1" customWidth="1"/>
    <col min="1031" max="1031" width="49.5703125" style="910" bestFit="1" customWidth="1"/>
    <col min="1032" max="1032" width="12.7109375" style="910" bestFit="1" customWidth="1"/>
    <col min="1033" max="1033" width="15.42578125" style="910" customWidth="1"/>
    <col min="1034" max="1034" width="17.140625" style="910" bestFit="1" customWidth="1"/>
    <col min="1035" max="1280" width="9.140625" style="910"/>
    <col min="1281" max="1281" width="4.42578125" style="910" bestFit="1" customWidth="1"/>
    <col min="1282" max="1282" width="54.7109375" style="910" customWidth="1"/>
    <col min="1283" max="1283" width="12.7109375" style="910" bestFit="1" customWidth="1"/>
    <col min="1284" max="1284" width="15.5703125" style="910" bestFit="1" customWidth="1"/>
    <col min="1285" max="1285" width="16.28515625" style="910" bestFit="1" customWidth="1"/>
    <col min="1286" max="1286" width="3.28515625" style="910" bestFit="1" customWidth="1"/>
    <col min="1287" max="1287" width="49.5703125" style="910" bestFit="1" customWidth="1"/>
    <col min="1288" max="1288" width="12.7109375" style="910" bestFit="1" customWidth="1"/>
    <col min="1289" max="1289" width="15.42578125" style="910" customWidth="1"/>
    <col min="1290" max="1290" width="17.140625" style="910" bestFit="1" customWidth="1"/>
    <col min="1291" max="1536" width="9.140625" style="910"/>
    <col min="1537" max="1537" width="4.42578125" style="910" bestFit="1" customWidth="1"/>
    <col min="1538" max="1538" width="54.7109375" style="910" customWidth="1"/>
    <col min="1539" max="1539" width="12.7109375" style="910" bestFit="1" customWidth="1"/>
    <col min="1540" max="1540" width="15.5703125" style="910" bestFit="1" customWidth="1"/>
    <col min="1541" max="1541" width="16.28515625" style="910" bestFit="1" customWidth="1"/>
    <col min="1542" max="1542" width="3.28515625" style="910" bestFit="1" customWidth="1"/>
    <col min="1543" max="1543" width="49.5703125" style="910" bestFit="1" customWidth="1"/>
    <col min="1544" max="1544" width="12.7109375" style="910" bestFit="1" customWidth="1"/>
    <col min="1545" max="1545" width="15.42578125" style="910" customWidth="1"/>
    <col min="1546" max="1546" width="17.140625" style="910" bestFit="1" customWidth="1"/>
    <col min="1547" max="1792" width="9.140625" style="910"/>
    <col min="1793" max="1793" width="4.42578125" style="910" bestFit="1" customWidth="1"/>
    <col min="1794" max="1794" width="54.7109375" style="910" customWidth="1"/>
    <col min="1795" max="1795" width="12.7109375" style="910" bestFit="1" customWidth="1"/>
    <col min="1796" max="1796" width="15.5703125" style="910" bestFit="1" customWidth="1"/>
    <col min="1797" max="1797" width="16.28515625" style="910" bestFit="1" customWidth="1"/>
    <col min="1798" max="1798" width="3.28515625" style="910" bestFit="1" customWidth="1"/>
    <col min="1799" max="1799" width="49.5703125" style="910" bestFit="1" customWidth="1"/>
    <col min="1800" max="1800" width="12.7109375" style="910" bestFit="1" customWidth="1"/>
    <col min="1801" max="1801" width="15.42578125" style="910" customWidth="1"/>
    <col min="1802" max="1802" width="17.140625" style="910" bestFit="1" customWidth="1"/>
    <col min="1803" max="2048" width="9.140625" style="910"/>
    <col min="2049" max="2049" width="4.42578125" style="910" bestFit="1" customWidth="1"/>
    <col min="2050" max="2050" width="54.7109375" style="910" customWidth="1"/>
    <col min="2051" max="2051" width="12.7109375" style="910" bestFit="1" customWidth="1"/>
    <col min="2052" max="2052" width="15.5703125" style="910" bestFit="1" customWidth="1"/>
    <col min="2053" max="2053" width="16.28515625" style="910" bestFit="1" customWidth="1"/>
    <col min="2054" max="2054" width="3.28515625" style="910" bestFit="1" customWidth="1"/>
    <col min="2055" max="2055" width="49.5703125" style="910" bestFit="1" customWidth="1"/>
    <col min="2056" max="2056" width="12.7109375" style="910" bestFit="1" customWidth="1"/>
    <col min="2057" max="2057" width="15.42578125" style="910" customWidth="1"/>
    <col min="2058" max="2058" width="17.140625" style="910" bestFit="1" customWidth="1"/>
    <col min="2059" max="2304" width="9.140625" style="910"/>
    <col min="2305" max="2305" width="4.42578125" style="910" bestFit="1" customWidth="1"/>
    <col min="2306" max="2306" width="54.7109375" style="910" customWidth="1"/>
    <col min="2307" max="2307" width="12.7109375" style="910" bestFit="1" customWidth="1"/>
    <col min="2308" max="2308" width="15.5703125" style="910" bestFit="1" customWidth="1"/>
    <col min="2309" max="2309" width="16.28515625" style="910" bestFit="1" customWidth="1"/>
    <col min="2310" max="2310" width="3.28515625" style="910" bestFit="1" customWidth="1"/>
    <col min="2311" max="2311" width="49.5703125" style="910" bestFit="1" customWidth="1"/>
    <col min="2312" max="2312" width="12.7109375" style="910" bestFit="1" customWidth="1"/>
    <col min="2313" max="2313" width="15.42578125" style="910" customWidth="1"/>
    <col min="2314" max="2314" width="17.140625" style="910" bestFit="1" customWidth="1"/>
    <col min="2315" max="2560" width="9.140625" style="910"/>
    <col min="2561" max="2561" width="4.42578125" style="910" bestFit="1" customWidth="1"/>
    <col min="2562" max="2562" width="54.7109375" style="910" customWidth="1"/>
    <col min="2563" max="2563" width="12.7109375" style="910" bestFit="1" customWidth="1"/>
    <col min="2564" max="2564" width="15.5703125" style="910" bestFit="1" customWidth="1"/>
    <col min="2565" max="2565" width="16.28515625" style="910" bestFit="1" customWidth="1"/>
    <col min="2566" max="2566" width="3.28515625" style="910" bestFit="1" customWidth="1"/>
    <col min="2567" max="2567" width="49.5703125" style="910" bestFit="1" customWidth="1"/>
    <col min="2568" max="2568" width="12.7109375" style="910" bestFit="1" customWidth="1"/>
    <col min="2569" max="2569" width="15.42578125" style="910" customWidth="1"/>
    <col min="2570" max="2570" width="17.140625" style="910" bestFit="1" customWidth="1"/>
    <col min="2571" max="2816" width="9.140625" style="910"/>
    <col min="2817" max="2817" width="4.42578125" style="910" bestFit="1" customWidth="1"/>
    <col min="2818" max="2818" width="54.7109375" style="910" customWidth="1"/>
    <col min="2819" max="2819" width="12.7109375" style="910" bestFit="1" customWidth="1"/>
    <col min="2820" max="2820" width="15.5703125" style="910" bestFit="1" customWidth="1"/>
    <col min="2821" max="2821" width="16.28515625" style="910" bestFit="1" customWidth="1"/>
    <col min="2822" max="2822" width="3.28515625" style="910" bestFit="1" customWidth="1"/>
    <col min="2823" max="2823" width="49.5703125" style="910" bestFit="1" customWidth="1"/>
    <col min="2824" max="2824" width="12.7109375" style="910" bestFit="1" customWidth="1"/>
    <col min="2825" max="2825" width="15.42578125" style="910" customWidth="1"/>
    <col min="2826" max="2826" width="17.140625" style="910" bestFit="1" customWidth="1"/>
    <col min="2827" max="3072" width="9.140625" style="910"/>
    <col min="3073" max="3073" width="4.42578125" style="910" bestFit="1" customWidth="1"/>
    <col min="3074" max="3074" width="54.7109375" style="910" customWidth="1"/>
    <col min="3075" max="3075" width="12.7109375" style="910" bestFit="1" customWidth="1"/>
    <col min="3076" max="3076" width="15.5703125" style="910" bestFit="1" customWidth="1"/>
    <col min="3077" max="3077" width="16.28515625" style="910" bestFit="1" customWidth="1"/>
    <col min="3078" max="3078" width="3.28515625" style="910" bestFit="1" customWidth="1"/>
    <col min="3079" max="3079" width="49.5703125" style="910" bestFit="1" customWidth="1"/>
    <col min="3080" max="3080" width="12.7109375" style="910" bestFit="1" customWidth="1"/>
    <col min="3081" max="3081" width="15.42578125" style="910" customWidth="1"/>
    <col min="3082" max="3082" width="17.140625" style="910" bestFit="1" customWidth="1"/>
    <col min="3083" max="3328" width="9.140625" style="910"/>
    <col min="3329" max="3329" width="4.42578125" style="910" bestFit="1" customWidth="1"/>
    <col min="3330" max="3330" width="54.7109375" style="910" customWidth="1"/>
    <col min="3331" max="3331" width="12.7109375" style="910" bestFit="1" customWidth="1"/>
    <col min="3332" max="3332" width="15.5703125" style="910" bestFit="1" customWidth="1"/>
    <col min="3333" max="3333" width="16.28515625" style="910" bestFit="1" customWidth="1"/>
    <col min="3334" max="3334" width="3.28515625" style="910" bestFit="1" customWidth="1"/>
    <col min="3335" max="3335" width="49.5703125" style="910" bestFit="1" customWidth="1"/>
    <col min="3336" max="3336" width="12.7109375" style="910" bestFit="1" customWidth="1"/>
    <col min="3337" max="3337" width="15.42578125" style="910" customWidth="1"/>
    <col min="3338" max="3338" width="17.140625" style="910" bestFit="1" customWidth="1"/>
    <col min="3339" max="3584" width="9.140625" style="910"/>
    <col min="3585" max="3585" width="4.42578125" style="910" bestFit="1" customWidth="1"/>
    <col min="3586" max="3586" width="54.7109375" style="910" customWidth="1"/>
    <col min="3587" max="3587" width="12.7109375" style="910" bestFit="1" customWidth="1"/>
    <col min="3588" max="3588" width="15.5703125" style="910" bestFit="1" customWidth="1"/>
    <col min="3589" max="3589" width="16.28515625" style="910" bestFit="1" customWidth="1"/>
    <col min="3590" max="3590" width="3.28515625" style="910" bestFit="1" customWidth="1"/>
    <col min="3591" max="3591" width="49.5703125" style="910" bestFit="1" customWidth="1"/>
    <col min="3592" max="3592" width="12.7109375" style="910" bestFit="1" customWidth="1"/>
    <col min="3593" max="3593" width="15.42578125" style="910" customWidth="1"/>
    <col min="3594" max="3594" width="17.140625" style="910" bestFit="1" customWidth="1"/>
    <col min="3595" max="3840" width="9.140625" style="910"/>
    <col min="3841" max="3841" width="4.42578125" style="910" bestFit="1" customWidth="1"/>
    <col min="3842" max="3842" width="54.7109375" style="910" customWidth="1"/>
    <col min="3843" max="3843" width="12.7109375" style="910" bestFit="1" customWidth="1"/>
    <col min="3844" max="3844" width="15.5703125" style="910" bestFit="1" customWidth="1"/>
    <col min="3845" max="3845" width="16.28515625" style="910" bestFit="1" customWidth="1"/>
    <col min="3846" max="3846" width="3.28515625" style="910" bestFit="1" customWidth="1"/>
    <col min="3847" max="3847" width="49.5703125" style="910" bestFit="1" customWidth="1"/>
    <col min="3848" max="3848" width="12.7109375" style="910" bestFit="1" customWidth="1"/>
    <col min="3849" max="3849" width="15.42578125" style="910" customWidth="1"/>
    <col min="3850" max="3850" width="17.140625" style="910" bestFit="1" customWidth="1"/>
    <col min="3851" max="4096" width="9.140625" style="910"/>
    <col min="4097" max="4097" width="4.42578125" style="910" bestFit="1" customWidth="1"/>
    <col min="4098" max="4098" width="54.7109375" style="910" customWidth="1"/>
    <col min="4099" max="4099" width="12.7109375" style="910" bestFit="1" customWidth="1"/>
    <col min="4100" max="4100" width="15.5703125" style="910" bestFit="1" customWidth="1"/>
    <col min="4101" max="4101" width="16.28515625" style="910" bestFit="1" customWidth="1"/>
    <col min="4102" max="4102" width="3.28515625" style="910" bestFit="1" customWidth="1"/>
    <col min="4103" max="4103" width="49.5703125" style="910" bestFit="1" customWidth="1"/>
    <col min="4104" max="4104" width="12.7109375" style="910" bestFit="1" customWidth="1"/>
    <col min="4105" max="4105" width="15.42578125" style="910" customWidth="1"/>
    <col min="4106" max="4106" width="17.140625" style="910" bestFit="1" customWidth="1"/>
    <col min="4107" max="4352" width="9.140625" style="910"/>
    <col min="4353" max="4353" width="4.42578125" style="910" bestFit="1" customWidth="1"/>
    <col min="4354" max="4354" width="54.7109375" style="910" customWidth="1"/>
    <col min="4355" max="4355" width="12.7109375" style="910" bestFit="1" customWidth="1"/>
    <col min="4356" max="4356" width="15.5703125" style="910" bestFit="1" customWidth="1"/>
    <col min="4357" max="4357" width="16.28515625" style="910" bestFit="1" customWidth="1"/>
    <col min="4358" max="4358" width="3.28515625" style="910" bestFit="1" customWidth="1"/>
    <col min="4359" max="4359" width="49.5703125" style="910" bestFit="1" customWidth="1"/>
    <col min="4360" max="4360" width="12.7109375" style="910" bestFit="1" customWidth="1"/>
    <col min="4361" max="4361" width="15.42578125" style="910" customWidth="1"/>
    <col min="4362" max="4362" width="17.140625" style="910" bestFit="1" customWidth="1"/>
    <col min="4363" max="4608" width="9.140625" style="910"/>
    <col min="4609" max="4609" width="4.42578125" style="910" bestFit="1" customWidth="1"/>
    <col min="4610" max="4610" width="54.7109375" style="910" customWidth="1"/>
    <col min="4611" max="4611" width="12.7109375" style="910" bestFit="1" customWidth="1"/>
    <col min="4612" max="4612" width="15.5703125" style="910" bestFit="1" customWidth="1"/>
    <col min="4613" max="4613" width="16.28515625" style="910" bestFit="1" customWidth="1"/>
    <col min="4614" max="4614" width="3.28515625" style="910" bestFit="1" customWidth="1"/>
    <col min="4615" max="4615" width="49.5703125" style="910" bestFit="1" customWidth="1"/>
    <col min="4616" max="4616" width="12.7109375" style="910" bestFit="1" customWidth="1"/>
    <col min="4617" max="4617" width="15.42578125" style="910" customWidth="1"/>
    <col min="4618" max="4618" width="17.140625" style="910" bestFit="1" customWidth="1"/>
    <col min="4619" max="4864" width="9.140625" style="910"/>
    <col min="4865" max="4865" width="4.42578125" style="910" bestFit="1" customWidth="1"/>
    <col min="4866" max="4866" width="54.7109375" style="910" customWidth="1"/>
    <col min="4867" max="4867" width="12.7109375" style="910" bestFit="1" customWidth="1"/>
    <col min="4868" max="4868" width="15.5703125" style="910" bestFit="1" customWidth="1"/>
    <col min="4869" max="4869" width="16.28515625" style="910" bestFit="1" customWidth="1"/>
    <col min="4870" max="4870" width="3.28515625" style="910" bestFit="1" customWidth="1"/>
    <col min="4871" max="4871" width="49.5703125" style="910" bestFit="1" customWidth="1"/>
    <col min="4872" max="4872" width="12.7109375" style="910" bestFit="1" customWidth="1"/>
    <col min="4873" max="4873" width="15.42578125" style="910" customWidth="1"/>
    <col min="4874" max="4874" width="17.140625" style="910" bestFit="1" customWidth="1"/>
    <col min="4875" max="5120" width="9.140625" style="910"/>
    <col min="5121" max="5121" width="4.42578125" style="910" bestFit="1" customWidth="1"/>
    <col min="5122" max="5122" width="54.7109375" style="910" customWidth="1"/>
    <col min="5123" max="5123" width="12.7109375" style="910" bestFit="1" customWidth="1"/>
    <col min="5124" max="5124" width="15.5703125" style="910" bestFit="1" customWidth="1"/>
    <col min="5125" max="5125" width="16.28515625" style="910" bestFit="1" customWidth="1"/>
    <col min="5126" max="5126" width="3.28515625" style="910" bestFit="1" customWidth="1"/>
    <col min="5127" max="5127" width="49.5703125" style="910" bestFit="1" customWidth="1"/>
    <col min="5128" max="5128" width="12.7109375" style="910" bestFit="1" customWidth="1"/>
    <col min="5129" max="5129" width="15.42578125" style="910" customWidth="1"/>
    <col min="5130" max="5130" width="17.140625" style="910" bestFit="1" customWidth="1"/>
    <col min="5131" max="5376" width="9.140625" style="910"/>
    <col min="5377" max="5377" width="4.42578125" style="910" bestFit="1" customWidth="1"/>
    <col min="5378" max="5378" width="54.7109375" style="910" customWidth="1"/>
    <col min="5379" max="5379" width="12.7109375" style="910" bestFit="1" customWidth="1"/>
    <col min="5380" max="5380" width="15.5703125" style="910" bestFit="1" customWidth="1"/>
    <col min="5381" max="5381" width="16.28515625" style="910" bestFit="1" customWidth="1"/>
    <col min="5382" max="5382" width="3.28515625" style="910" bestFit="1" customWidth="1"/>
    <col min="5383" max="5383" width="49.5703125" style="910" bestFit="1" customWidth="1"/>
    <col min="5384" max="5384" width="12.7109375" style="910" bestFit="1" customWidth="1"/>
    <col min="5385" max="5385" width="15.42578125" style="910" customWidth="1"/>
    <col min="5386" max="5386" width="17.140625" style="910" bestFit="1" customWidth="1"/>
    <col min="5387" max="5632" width="9.140625" style="910"/>
    <col min="5633" max="5633" width="4.42578125" style="910" bestFit="1" customWidth="1"/>
    <col min="5634" max="5634" width="54.7109375" style="910" customWidth="1"/>
    <col min="5635" max="5635" width="12.7109375" style="910" bestFit="1" customWidth="1"/>
    <col min="5636" max="5636" width="15.5703125" style="910" bestFit="1" customWidth="1"/>
    <col min="5637" max="5637" width="16.28515625" style="910" bestFit="1" customWidth="1"/>
    <col min="5638" max="5638" width="3.28515625" style="910" bestFit="1" customWidth="1"/>
    <col min="5639" max="5639" width="49.5703125" style="910" bestFit="1" customWidth="1"/>
    <col min="5640" max="5640" width="12.7109375" style="910" bestFit="1" customWidth="1"/>
    <col min="5641" max="5641" width="15.42578125" style="910" customWidth="1"/>
    <col min="5642" max="5642" width="17.140625" style="910" bestFit="1" customWidth="1"/>
    <col min="5643" max="5888" width="9.140625" style="910"/>
    <col min="5889" max="5889" width="4.42578125" style="910" bestFit="1" customWidth="1"/>
    <col min="5890" max="5890" width="54.7109375" style="910" customWidth="1"/>
    <col min="5891" max="5891" width="12.7109375" style="910" bestFit="1" customWidth="1"/>
    <col min="5892" max="5892" width="15.5703125" style="910" bestFit="1" customWidth="1"/>
    <col min="5893" max="5893" width="16.28515625" style="910" bestFit="1" customWidth="1"/>
    <col min="5894" max="5894" width="3.28515625" style="910" bestFit="1" customWidth="1"/>
    <col min="5895" max="5895" width="49.5703125" style="910" bestFit="1" customWidth="1"/>
    <col min="5896" max="5896" width="12.7109375" style="910" bestFit="1" customWidth="1"/>
    <col min="5897" max="5897" width="15.42578125" style="910" customWidth="1"/>
    <col min="5898" max="5898" width="17.140625" style="910" bestFit="1" customWidth="1"/>
    <col min="5899" max="6144" width="9.140625" style="910"/>
    <col min="6145" max="6145" width="4.42578125" style="910" bestFit="1" customWidth="1"/>
    <col min="6146" max="6146" width="54.7109375" style="910" customWidth="1"/>
    <col min="6147" max="6147" width="12.7109375" style="910" bestFit="1" customWidth="1"/>
    <col min="6148" max="6148" width="15.5703125" style="910" bestFit="1" customWidth="1"/>
    <col min="6149" max="6149" width="16.28515625" style="910" bestFit="1" customWidth="1"/>
    <col min="6150" max="6150" width="3.28515625" style="910" bestFit="1" customWidth="1"/>
    <col min="6151" max="6151" width="49.5703125" style="910" bestFit="1" customWidth="1"/>
    <col min="6152" max="6152" width="12.7109375" style="910" bestFit="1" customWidth="1"/>
    <col min="6153" max="6153" width="15.42578125" style="910" customWidth="1"/>
    <col min="6154" max="6154" width="17.140625" style="910" bestFit="1" customWidth="1"/>
    <col min="6155" max="6400" width="9.140625" style="910"/>
    <col min="6401" max="6401" width="4.42578125" style="910" bestFit="1" customWidth="1"/>
    <col min="6402" max="6402" width="54.7109375" style="910" customWidth="1"/>
    <col min="6403" max="6403" width="12.7109375" style="910" bestFit="1" customWidth="1"/>
    <col min="6404" max="6404" width="15.5703125" style="910" bestFit="1" customWidth="1"/>
    <col min="6405" max="6405" width="16.28515625" style="910" bestFit="1" customWidth="1"/>
    <col min="6406" max="6406" width="3.28515625" style="910" bestFit="1" customWidth="1"/>
    <col min="6407" max="6407" width="49.5703125" style="910" bestFit="1" customWidth="1"/>
    <col min="6408" max="6408" width="12.7109375" style="910" bestFit="1" customWidth="1"/>
    <col min="6409" max="6409" width="15.42578125" style="910" customWidth="1"/>
    <col min="6410" max="6410" width="17.140625" style="910" bestFit="1" customWidth="1"/>
    <col min="6411" max="6656" width="9.140625" style="910"/>
    <col min="6657" max="6657" width="4.42578125" style="910" bestFit="1" customWidth="1"/>
    <col min="6658" max="6658" width="54.7109375" style="910" customWidth="1"/>
    <col min="6659" max="6659" width="12.7109375" style="910" bestFit="1" customWidth="1"/>
    <col min="6660" max="6660" width="15.5703125" style="910" bestFit="1" customWidth="1"/>
    <col min="6661" max="6661" width="16.28515625" style="910" bestFit="1" customWidth="1"/>
    <col min="6662" max="6662" width="3.28515625" style="910" bestFit="1" customWidth="1"/>
    <col min="6663" max="6663" width="49.5703125" style="910" bestFit="1" customWidth="1"/>
    <col min="6664" max="6664" width="12.7109375" style="910" bestFit="1" customWidth="1"/>
    <col min="6665" max="6665" width="15.42578125" style="910" customWidth="1"/>
    <col min="6666" max="6666" width="17.140625" style="910" bestFit="1" customWidth="1"/>
    <col min="6667" max="6912" width="9.140625" style="910"/>
    <col min="6913" max="6913" width="4.42578125" style="910" bestFit="1" customWidth="1"/>
    <col min="6914" max="6914" width="54.7109375" style="910" customWidth="1"/>
    <col min="6915" max="6915" width="12.7109375" style="910" bestFit="1" customWidth="1"/>
    <col min="6916" max="6916" width="15.5703125" style="910" bestFit="1" customWidth="1"/>
    <col min="6917" max="6917" width="16.28515625" style="910" bestFit="1" customWidth="1"/>
    <col min="6918" max="6918" width="3.28515625" style="910" bestFit="1" customWidth="1"/>
    <col min="6919" max="6919" width="49.5703125" style="910" bestFit="1" customWidth="1"/>
    <col min="6920" max="6920" width="12.7109375" style="910" bestFit="1" customWidth="1"/>
    <col min="6921" max="6921" width="15.42578125" style="910" customWidth="1"/>
    <col min="6922" max="6922" width="17.140625" style="910" bestFit="1" customWidth="1"/>
    <col min="6923" max="7168" width="9.140625" style="910"/>
    <col min="7169" max="7169" width="4.42578125" style="910" bestFit="1" customWidth="1"/>
    <col min="7170" max="7170" width="54.7109375" style="910" customWidth="1"/>
    <col min="7171" max="7171" width="12.7109375" style="910" bestFit="1" customWidth="1"/>
    <col min="7172" max="7172" width="15.5703125" style="910" bestFit="1" customWidth="1"/>
    <col min="7173" max="7173" width="16.28515625" style="910" bestFit="1" customWidth="1"/>
    <col min="7174" max="7174" width="3.28515625" style="910" bestFit="1" customWidth="1"/>
    <col min="7175" max="7175" width="49.5703125" style="910" bestFit="1" customWidth="1"/>
    <col min="7176" max="7176" width="12.7109375" style="910" bestFit="1" customWidth="1"/>
    <col min="7177" max="7177" width="15.42578125" style="910" customWidth="1"/>
    <col min="7178" max="7178" width="17.140625" style="910" bestFit="1" customWidth="1"/>
    <col min="7179" max="7424" width="9.140625" style="910"/>
    <col min="7425" max="7425" width="4.42578125" style="910" bestFit="1" customWidth="1"/>
    <col min="7426" max="7426" width="54.7109375" style="910" customWidth="1"/>
    <col min="7427" max="7427" width="12.7109375" style="910" bestFit="1" customWidth="1"/>
    <col min="7428" max="7428" width="15.5703125" style="910" bestFit="1" customWidth="1"/>
    <col min="7429" max="7429" width="16.28515625" style="910" bestFit="1" customWidth="1"/>
    <col min="7430" max="7430" width="3.28515625" style="910" bestFit="1" customWidth="1"/>
    <col min="7431" max="7431" width="49.5703125" style="910" bestFit="1" customWidth="1"/>
    <col min="7432" max="7432" width="12.7109375" style="910" bestFit="1" customWidth="1"/>
    <col min="7433" max="7433" width="15.42578125" style="910" customWidth="1"/>
    <col min="7434" max="7434" width="17.140625" style="910" bestFit="1" customWidth="1"/>
    <col min="7435" max="7680" width="9.140625" style="910"/>
    <col min="7681" max="7681" width="4.42578125" style="910" bestFit="1" customWidth="1"/>
    <col min="7682" max="7682" width="54.7109375" style="910" customWidth="1"/>
    <col min="7683" max="7683" width="12.7109375" style="910" bestFit="1" customWidth="1"/>
    <col min="7684" max="7684" width="15.5703125" style="910" bestFit="1" customWidth="1"/>
    <col min="7685" max="7685" width="16.28515625" style="910" bestFit="1" customWidth="1"/>
    <col min="7686" max="7686" width="3.28515625" style="910" bestFit="1" customWidth="1"/>
    <col min="7687" max="7687" width="49.5703125" style="910" bestFit="1" customWidth="1"/>
    <col min="7688" max="7688" width="12.7109375" style="910" bestFit="1" customWidth="1"/>
    <col min="7689" max="7689" width="15.42578125" style="910" customWidth="1"/>
    <col min="7690" max="7690" width="17.140625" style="910" bestFit="1" customWidth="1"/>
    <col min="7691" max="7936" width="9.140625" style="910"/>
    <col min="7937" max="7937" width="4.42578125" style="910" bestFit="1" customWidth="1"/>
    <col min="7938" max="7938" width="54.7109375" style="910" customWidth="1"/>
    <col min="7939" max="7939" width="12.7109375" style="910" bestFit="1" customWidth="1"/>
    <col min="7940" max="7940" width="15.5703125" style="910" bestFit="1" customWidth="1"/>
    <col min="7941" max="7941" width="16.28515625" style="910" bestFit="1" customWidth="1"/>
    <col min="7942" max="7942" width="3.28515625" style="910" bestFit="1" customWidth="1"/>
    <col min="7943" max="7943" width="49.5703125" style="910" bestFit="1" customWidth="1"/>
    <col min="7944" max="7944" width="12.7109375" style="910" bestFit="1" customWidth="1"/>
    <col min="7945" max="7945" width="15.42578125" style="910" customWidth="1"/>
    <col min="7946" max="7946" width="17.140625" style="910" bestFit="1" customWidth="1"/>
    <col min="7947" max="8192" width="9.140625" style="910"/>
    <col min="8193" max="8193" width="4.42578125" style="910" bestFit="1" customWidth="1"/>
    <col min="8194" max="8194" width="54.7109375" style="910" customWidth="1"/>
    <col min="8195" max="8195" width="12.7109375" style="910" bestFit="1" customWidth="1"/>
    <col min="8196" max="8196" width="15.5703125" style="910" bestFit="1" customWidth="1"/>
    <col min="8197" max="8197" width="16.28515625" style="910" bestFit="1" customWidth="1"/>
    <col min="8198" max="8198" width="3.28515625" style="910" bestFit="1" customWidth="1"/>
    <col min="8199" max="8199" width="49.5703125" style="910" bestFit="1" customWidth="1"/>
    <col min="8200" max="8200" width="12.7109375" style="910" bestFit="1" customWidth="1"/>
    <col min="8201" max="8201" width="15.42578125" style="910" customWidth="1"/>
    <col min="8202" max="8202" width="17.140625" style="910" bestFit="1" customWidth="1"/>
    <col min="8203" max="8448" width="9.140625" style="910"/>
    <col min="8449" max="8449" width="4.42578125" style="910" bestFit="1" customWidth="1"/>
    <col min="8450" max="8450" width="54.7109375" style="910" customWidth="1"/>
    <col min="8451" max="8451" width="12.7109375" style="910" bestFit="1" customWidth="1"/>
    <col min="8452" max="8452" width="15.5703125" style="910" bestFit="1" customWidth="1"/>
    <col min="8453" max="8453" width="16.28515625" style="910" bestFit="1" customWidth="1"/>
    <col min="8454" max="8454" width="3.28515625" style="910" bestFit="1" customWidth="1"/>
    <col min="8455" max="8455" width="49.5703125" style="910" bestFit="1" customWidth="1"/>
    <col min="8456" max="8456" width="12.7109375" style="910" bestFit="1" customWidth="1"/>
    <col min="8457" max="8457" width="15.42578125" style="910" customWidth="1"/>
    <col min="8458" max="8458" width="17.140625" style="910" bestFit="1" customWidth="1"/>
    <col min="8459" max="8704" width="9.140625" style="910"/>
    <col min="8705" max="8705" width="4.42578125" style="910" bestFit="1" customWidth="1"/>
    <col min="8706" max="8706" width="54.7109375" style="910" customWidth="1"/>
    <col min="8707" max="8707" width="12.7109375" style="910" bestFit="1" customWidth="1"/>
    <col min="8708" max="8708" width="15.5703125" style="910" bestFit="1" customWidth="1"/>
    <col min="8709" max="8709" width="16.28515625" style="910" bestFit="1" customWidth="1"/>
    <col min="8710" max="8710" width="3.28515625" style="910" bestFit="1" customWidth="1"/>
    <col min="8711" max="8711" width="49.5703125" style="910" bestFit="1" customWidth="1"/>
    <col min="8712" max="8712" width="12.7109375" style="910" bestFit="1" customWidth="1"/>
    <col min="8713" max="8713" width="15.42578125" style="910" customWidth="1"/>
    <col min="8714" max="8714" width="17.140625" style="910" bestFit="1" customWidth="1"/>
    <col min="8715" max="8960" width="9.140625" style="910"/>
    <col min="8961" max="8961" width="4.42578125" style="910" bestFit="1" customWidth="1"/>
    <col min="8962" max="8962" width="54.7109375" style="910" customWidth="1"/>
    <col min="8963" max="8963" width="12.7109375" style="910" bestFit="1" customWidth="1"/>
    <col min="8964" max="8964" width="15.5703125" style="910" bestFit="1" customWidth="1"/>
    <col min="8965" max="8965" width="16.28515625" style="910" bestFit="1" customWidth="1"/>
    <col min="8966" max="8966" width="3.28515625" style="910" bestFit="1" customWidth="1"/>
    <col min="8967" max="8967" width="49.5703125" style="910" bestFit="1" customWidth="1"/>
    <col min="8968" max="8968" width="12.7109375" style="910" bestFit="1" customWidth="1"/>
    <col min="8969" max="8969" width="15.42578125" style="910" customWidth="1"/>
    <col min="8970" max="8970" width="17.140625" style="910" bestFit="1" customWidth="1"/>
    <col min="8971" max="9216" width="9.140625" style="910"/>
    <col min="9217" max="9217" width="4.42578125" style="910" bestFit="1" customWidth="1"/>
    <col min="9218" max="9218" width="54.7109375" style="910" customWidth="1"/>
    <col min="9219" max="9219" width="12.7109375" style="910" bestFit="1" customWidth="1"/>
    <col min="9220" max="9220" width="15.5703125" style="910" bestFit="1" customWidth="1"/>
    <col min="9221" max="9221" width="16.28515625" style="910" bestFit="1" customWidth="1"/>
    <col min="9222" max="9222" width="3.28515625" style="910" bestFit="1" customWidth="1"/>
    <col min="9223" max="9223" width="49.5703125" style="910" bestFit="1" customWidth="1"/>
    <col min="9224" max="9224" width="12.7109375" style="910" bestFit="1" customWidth="1"/>
    <col min="9225" max="9225" width="15.42578125" style="910" customWidth="1"/>
    <col min="9226" max="9226" width="17.140625" style="910" bestFit="1" customWidth="1"/>
    <col min="9227" max="9472" width="9.140625" style="910"/>
    <col min="9473" max="9473" width="4.42578125" style="910" bestFit="1" customWidth="1"/>
    <col min="9474" max="9474" width="54.7109375" style="910" customWidth="1"/>
    <col min="9475" max="9475" width="12.7109375" style="910" bestFit="1" customWidth="1"/>
    <col min="9476" max="9476" width="15.5703125" style="910" bestFit="1" customWidth="1"/>
    <col min="9477" max="9477" width="16.28515625" style="910" bestFit="1" customWidth="1"/>
    <col min="9478" max="9478" width="3.28515625" style="910" bestFit="1" customWidth="1"/>
    <col min="9479" max="9479" width="49.5703125" style="910" bestFit="1" customWidth="1"/>
    <col min="9480" max="9480" width="12.7109375" style="910" bestFit="1" customWidth="1"/>
    <col min="9481" max="9481" width="15.42578125" style="910" customWidth="1"/>
    <col min="9482" max="9482" width="17.140625" style="910" bestFit="1" customWidth="1"/>
    <col min="9483" max="9728" width="9.140625" style="910"/>
    <col min="9729" max="9729" width="4.42578125" style="910" bestFit="1" customWidth="1"/>
    <col min="9730" max="9730" width="54.7109375" style="910" customWidth="1"/>
    <col min="9731" max="9731" width="12.7109375" style="910" bestFit="1" customWidth="1"/>
    <col min="9732" max="9732" width="15.5703125" style="910" bestFit="1" customWidth="1"/>
    <col min="9733" max="9733" width="16.28515625" style="910" bestFit="1" customWidth="1"/>
    <col min="9734" max="9734" width="3.28515625" style="910" bestFit="1" customWidth="1"/>
    <col min="9735" max="9735" width="49.5703125" style="910" bestFit="1" customWidth="1"/>
    <col min="9736" max="9736" width="12.7109375" style="910" bestFit="1" customWidth="1"/>
    <col min="9737" max="9737" width="15.42578125" style="910" customWidth="1"/>
    <col min="9738" max="9738" width="17.140625" style="910" bestFit="1" customWidth="1"/>
    <col min="9739" max="9984" width="9.140625" style="910"/>
    <col min="9985" max="9985" width="4.42578125" style="910" bestFit="1" customWidth="1"/>
    <col min="9986" max="9986" width="54.7109375" style="910" customWidth="1"/>
    <col min="9987" max="9987" width="12.7109375" style="910" bestFit="1" customWidth="1"/>
    <col min="9988" max="9988" width="15.5703125" style="910" bestFit="1" customWidth="1"/>
    <col min="9989" max="9989" width="16.28515625" style="910" bestFit="1" customWidth="1"/>
    <col min="9990" max="9990" width="3.28515625" style="910" bestFit="1" customWidth="1"/>
    <col min="9991" max="9991" width="49.5703125" style="910" bestFit="1" customWidth="1"/>
    <col min="9992" max="9992" width="12.7109375" style="910" bestFit="1" customWidth="1"/>
    <col min="9993" max="9993" width="15.42578125" style="910" customWidth="1"/>
    <col min="9994" max="9994" width="17.140625" style="910" bestFit="1" customWidth="1"/>
    <col min="9995" max="10240" width="9.140625" style="910"/>
    <col min="10241" max="10241" width="4.42578125" style="910" bestFit="1" customWidth="1"/>
    <col min="10242" max="10242" width="54.7109375" style="910" customWidth="1"/>
    <col min="10243" max="10243" width="12.7109375" style="910" bestFit="1" customWidth="1"/>
    <col min="10244" max="10244" width="15.5703125" style="910" bestFit="1" customWidth="1"/>
    <col min="10245" max="10245" width="16.28515625" style="910" bestFit="1" customWidth="1"/>
    <col min="10246" max="10246" width="3.28515625" style="910" bestFit="1" customWidth="1"/>
    <col min="10247" max="10247" width="49.5703125" style="910" bestFit="1" customWidth="1"/>
    <col min="10248" max="10248" width="12.7109375" style="910" bestFit="1" customWidth="1"/>
    <col min="10249" max="10249" width="15.42578125" style="910" customWidth="1"/>
    <col min="10250" max="10250" width="17.140625" style="910" bestFit="1" customWidth="1"/>
    <col min="10251" max="10496" width="9.140625" style="910"/>
    <col min="10497" max="10497" width="4.42578125" style="910" bestFit="1" customWidth="1"/>
    <col min="10498" max="10498" width="54.7109375" style="910" customWidth="1"/>
    <col min="10499" max="10499" width="12.7109375" style="910" bestFit="1" customWidth="1"/>
    <col min="10500" max="10500" width="15.5703125" style="910" bestFit="1" customWidth="1"/>
    <col min="10501" max="10501" width="16.28515625" style="910" bestFit="1" customWidth="1"/>
    <col min="10502" max="10502" width="3.28515625" style="910" bestFit="1" customWidth="1"/>
    <col min="10503" max="10503" width="49.5703125" style="910" bestFit="1" customWidth="1"/>
    <col min="10504" max="10504" width="12.7109375" style="910" bestFit="1" customWidth="1"/>
    <col min="10505" max="10505" width="15.42578125" style="910" customWidth="1"/>
    <col min="10506" max="10506" width="17.140625" style="910" bestFit="1" customWidth="1"/>
    <col min="10507" max="10752" width="9.140625" style="910"/>
    <col min="10753" max="10753" width="4.42578125" style="910" bestFit="1" customWidth="1"/>
    <col min="10754" max="10754" width="54.7109375" style="910" customWidth="1"/>
    <col min="10755" max="10755" width="12.7109375" style="910" bestFit="1" customWidth="1"/>
    <col min="10756" max="10756" width="15.5703125" style="910" bestFit="1" customWidth="1"/>
    <col min="10757" max="10757" width="16.28515625" style="910" bestFit="1" customWidth="1"/>
    <col min="10758" max="10758" width="3.28515625" style="910" bestFit="1" customWidth="1"/>
    <col min="10759" max="10759" width="49.5703125" style="910" bestFit="1" customWidth="1"/>
    <col min="10760" max="10760" width="12.7109375" style="910" bestFit="1" customWidth="1"/>
    <col min="10761" max="10761" width="15.42578125" style="910" customWidth="1"/>
    <col min="10762" max="10762" width="17.140625" style="910" bestFit="1" customWidth="1"/>
    <col min="10763" max="11008" width="9.140625" style="910"/>
    <col min="11009" max="11009" width="4.42578125" style="910" bestFit="1" customWidth="1"/>
    <col min="11010" max="11010" width="54.7109375" style="910" customWidth="1"/>
    <col min="11011" max="11011" width="12.7109375" style="910" bestFit="1" customWidth="1"/>
    <col min="11012" max="11012" width="15.5703125" style="910" bestFit="1" customWidth="1"/>
    <col min="11013" max="11013" width="16.28515625" style="910" bestFit="1" customWidth="1"/>
    <col min="11014" max="11014" width="3.28515625" style="910" bestFit="1" customWidth="1"/>
    <col min="11015" max="11015" width="49.5703125" style="910" bestFit="1" customWidth="1"/>
    <col min="11016" max="11016" width="12.7109375" style="910" bestFit="1" customWidth="1"/>
    <col min="11017" max="11017" width="15.42578125" style="910" customWidth="1"/>
    <col min="11018" max="11018" width="17.140625" style="910" bestFit="1" customWidth="1"/>
    <col min="11019" max="11264" width="9.140625" style="910"/>
    <col min="11265" max="11265" width="4.42578125" style="910" bestFit="1" customWidth="1"/>
    <col min="11266" max="11266" width="54.7109375" style="910" customWidth="1"/>
    <col min="11267" max="11267" width="12.7109375" style="910" bestFit="1" customWidth="1"/>
    <col min="11268" max="11268" width="15.5703125" style="910" bestFit="1" customWidth="1"/>
    <col min="11269" max="11269" width="16.28515625" style="910" bestFit="1" customWidth="1"/>
    <col min="11270" max="11270" width="3.28515625" style="910" bestFit="1" customWidth="1"/>
    <col min="11271" max="11271" width="49.5703125" style="910" bestFit="1" customWidth="1"/>
    <col min="11272" max="11272" width="12.7109375" style="910" bestFit="1" customWidth="1"/>
    <col min="11273" max="11273" width="15.42578125" style="910" customWidth="1"/>
    <col min="11274" max="11274" width="17.140625" style="910" bestFit="1" customWidth="1"/>
    <col min="11275" max="11520" width="9.140625" style="910"/>
    <col min="11521" max="11521" width="4.42578125" style="910" bestFit="1" customWidth="1"/>
    <col min="11522" max="11522" width="54.7109375" style="910" customWidth="1"/>
    <col min="11523" max="11523" width="12.7109375" style="910" bestFit="1" customWidth="1"/>
    <col min="11524" max="11524" width="15.5703125" style="910" bestFit="1" customWidth="1"/>
    <col min="11525" max="11525" width="16.28515625" style="910" bestFit="1" customWidth="1"/>
    <col min="11526" max="11526" width="3.28515625" style="910" bestFit="1" customWidth="1"/>
    <col min="11527" max="11527" width="49.5703125" style="910" bestFit="1" customWidth="1"/>
    <col min="11528" max="11528" width="12.7109375" style="910" bestFit="1" customWidth="1"/>
    <col min="11529" max="11529" width="15.42578125" style="910" customWidth="1"/>
    <col min="11530" max="11530" width="17.140625" style="910" bestFit="1" customWidth="1"/>
    <col min="11531" max="11776" width="9.140625" style="910"/>
    <col min="11777" max="11777" width="4.42578125" style="910" bestFit="1" customWidth="1"/>
    <col min="11778" max="11778" width="54.7109375" style="910" customWidth="1"/>
    <col min="11779" max="11779" width="12.7109375" style="910" bestFit="1" customWidth="1"/>
    <col min="11780" max="11780" width="15.5703125" style="910" bestFit="1" customWidth="1"/>
    <col min="11781" max="11781" width="16.28515625" style="910" bestFit="1" customWidth="1"/>
    <col min="11782" max="11782" width="3.28515625" style="910" bestFit="1" customWidth="1"/>
    <col min="11783" max="11783" width="49.5703125" style="910" bestFit="1" customWidth="1"/>
    <col min="11784" max="11784" width="12.7109375" style="910" bestFit="1" customWidth="1"/>
    <col min="11785" max="11785" width="15.42578125" style="910" customWidth="1"/>
    <col min="11786" max="11786" width="17.140625" style="910" bestFit="1" customWidth="1"/>
    <col min="11787" max="12032" width="9.140625" style="910"/>
    <col min="12033" max="12033" width="4.42578125" style="910" bestFit="1" customWidth="1"/>
    <col min="12034" max="12034" width="54.7109375" style="910" customWidth="1"/>
    <col min="12035" max="12035" width="12.7109375" style="910" bestFit="1" customWidth="1"/>
    <col min="12036" max="12036" width="15.5703125" style="910" bestFit="1" customWidth="1"/>
    <col min="12037" max="12037" width="16.28515625" style="910" bestFit="1" customWidth="1"/>
    <col min="12038" max="12038" width="3.28515625" style="910" bestFit="1" customWidth="1"/>
    <col min="12039" max="12039" width="49.5703125" style="910" bestFit="1" customWidth="1"/>
    <col min="12040" max="12040" width="12.7109375" style="910" bestFit="1" customWidth="1"/>
    <col min="12041" max="12041" width="15.42578125" style="910" customWidth="1"/>
    <col min="12042" max="12042" width="17.140625" style="910" bestFit="1" customWidth="1"/>
    <col min="12043" max="12288" width="9.140625" style="910"/>
    <col min="12289" max="12289" width="4.42578125" style="910" bestFit="1" customWidth="1"/>
    <col min="12290" max="12290" width="54.7109375" style="910" customWidth="1"/>
    <col min="12291" max="12291" width="12.7109375" style="910" bestFit="1" customWidth="1"/>
    <col min="12292" max="12292" width="15.5703125" style="910" bestFit="1" customWidth="1"/>
    <col min="12293" max="12293" width="16.28515625" style="910" bestFit="1" customWidth="1"/>
    <col min="12294" max="12294" width="3.28515625" style="910" bestFit="1" customWidth="1"/>
    <col min="12295" max="12295" width="49.5703125" style="910" bestFit="1" customWidth="1"/>
    <col min="12296" max="12296" width="12.7109375" style="910" bestFit="1" customWidth="1"/>
    <col min="12297" max="12297" width="15.42578125" style="910" customWidth="1"/>
    <col min="12298" max="12298" width="17.140625" style="910" bestFit="1" customWidth="1"/>
    <col min="12299" max="12544" width="9.140625" style="910"/>
    <col min="12545" max="12545" width="4.42578125" style="910" bestFit="1" customWidth="1"/>
    <col min="12546" max="12546" width="54.7109375" style="910" customWidth="1"/>
    <col min="12547" max="12547" width="12.7109375" style="910" bestFit="1" customWidth="1"/>
    <col min="12548" max="12548" width="15.5703125" style="910" bestFit="1" customWidth="1"/>
    <col min="12549" max="12549" width="16.28515625" style="910" bestFit="1" customWidth="1"/>
    <col min="12550" max="12550" width="3.28515625" style="910" bestFit="1" customWidth="1"/>
    <col min="12551" max="12551" width="49.5703125" style="910" bestFit="1" customWidth="1"/>
    <col min="12552" max="12552" width="12.7109375" style="910" bestFit="1" customWidth="1"/>
    <col min="12553" max="12553" width="15.42578125" style="910" customWidth="1"/>
    <col min="12554" max="12554" width="17.140625" style="910" bestFit="1" customWidth="1"/>
    <col min="12555" max="12800" width="9.140625" style="910"/>
    <col min="12801" max="12801" width="4.42578125" style="910" bestFit="1" customWidth="1"/>
    <col min="12802" max="12802" width="54.7109375" style="910" customWidth="1"/>
    <col min="12803" max="12803" width="12.7109375" style="910" bestFit="1" customWidth="1"/>
    <col min="12804" max="12804" width="15.5703125" style="910" bestFit="1" customWidth="1"/>
    <col min="12805" max="12805" width="16.28515625" style="910" bestFit="1" customWidth="1"/>
    <col min="12806" max="12806" width="3.28515625" style="910" bestFit="1" customWidth="1"/>
    <col min="12807" max="12807" width="49.5703125" style="910" bestFit="1" customWidth="1"/>
    <col min="12808" max="12808" width="12.7109375" style="910" bestFit="1" customWidth="1"/>
    <col min="12809" max="12809" width="15.42578125" style="910" customWidth="1"/>
    <col min="12810" max="12810" width="17.140625" style="910" bestFit="1" customWidth="1"/>
    <col min="12811" max="13056" width="9.140625" style="910"/>
    <col min="13057" max="13057" width="4.42578125" style="910" bestFit="1" customWidth="1"/>
    <col min="13058" max="13058" width="54.7109375" style="910" customWidth="1"/>
    <col min="13059" max="13059" width="12.7109375" style="910" bestFit="1" customWidth="1"/>
    <col min="13060" max="13060" width="15.5703125" style="910" bestFit="1" customWidth="1"/>
    <col min="13061" max="13061" width="16.28515625" style="910" bestFit="1" customWidth="1"/>
    <col min="13062" max="13062" width="3.28515625" style="910" bestFit="1" customWidth="1"/>
    <col min="13063" max="13063" width="49.5703125" style="910" bestFit="1" customWidth="1"/>
    <col min="13064" max="13064" width="12.7109375" style="910" bestFit="1" customWidth="1"/>
    <col min="13065" max="13065" width="15.42578125" style="910" customWidth="1"/>
    <col min="13066" max="13066" width="17.140625" style="910" bestFit="1" customWidth="1"/>
    <col min="13067" max="13312" width="9.140625" style="910"/>
    <col min="13313" max="13313" width="4.42578125" style="910" bestFit="1" customWidth="1"/>
    <col min="13314" max="13314" width="54.7109375" style="910" customWidth="1"/>
    <col min="13315" max="13315" width="12.7109375" style="910" bestFit="1" customWidth="1"/>
    <col min="13316" max="13316" width="15.5703125" style="910" bestFit="1" customWidth="1"/>
    <col min="13317" max="13317" width="16.28515625" style="910" bestFit="1" customWidth="1"/>
    <col min="13318" max="13318" width="3.28515625" style="910" bestFit="1" customWidth="1"/>
    <col min="13319" max="13319" width="49.5703125" style="910" bestFit="1" customWidth="1"/>
    <col min="13320" max="13320" width="12.7109375" style="910" bestFit="1" customWidth="1"/>
    <col min="13321" max="13321" width="15.42578125" style="910" customWidth="1"/>
    <col min="13322" max="13322" width="17.140625" style="910" bestFit="1" customWidth="1"/>
    <col min="13323" max="13568" width="9.140625" style="910"/>
    <col min="13569" max="13569" width="4.42578125" style="910" bestFit="1" customWidth="1"/>
    <col min="13570" max="13570" width="54.7109375" style="910" customWidth="1"/>
    <col min="13571" max="13571" width="12.7109375" style="910" bestFit="1" customWidth="1"/>
    <col min="13572" max="13572" width="15.5703125" style="910" bestFit="1" customWidth="1"/>
    <col min="13573" max="13573" width="16.28515625" style="910" bestFit="1" customWidth="1"/>
    <col min="13574" max="13574" width="3.28515625" style="910" bestFit="1" customWidth="1"/>
    <col min="13575" max="13575" width="49.5703125" style="910" bestFit="1" customWidth="1"/>
    <col min="13576" max="13576" width="12.7109375" style="910" bestFit="1" customWidth="1"/>
    <col min="13577" max="13577" width="15.42578125" style="910" customWidth="1"/>
    <col min="13578" max="13578" width="17.140625" style="910" bestFit="1" customWidth="1"/>
    <col min="13579" max="13824" width="9.140625" style="910"/>
    <col min="13825" max="13825" width="4.42578125" style="910" bestFit="1" customWidth="1"/>
    <col min="13826" max="13826" width="54.7109375" style="910" customWidth="1"/>
    <col min="13827" max="13827" width="12.7109375" style="910" bestFit="1" customWidth="1"/>
    <col min="13828" max="13828" width="15.5703125" style="910" bestFit="1" customWidth="1"/>
    <col min="13829" max="13829" width="16.28515625" style="910" bestFit="1" customWidth="1"/>
    <col min="13830" max="13830" width="3.28515625" style="910" bestFit="1" customWidth="1"/>
    <col min="13831" max="13831" width="49.5703125" style="910" bestFit="1" customWidth="1"/>
    <col min="13832" max="13832" width="12.7109375" style="910" bestFit="1" customWidth="1"/>
    <col min="13833" max="13833" width="15.42578125" style="910" customWidth="1"/>
    <col min="13834" max="13834" width="17.140625" style="910" bestFit="1" customWidth="1"/>
    <col min="13835" max="14080" width="9.140625" style="910"/>
    <col min="14081" max="14081" width="4.42578125" style="910" bestFit="1" customWidth="1"/>
    <col min="14082" max="14082" width="54.7109375" style="910" customWidth="1"/>
    <col min="14083" max="14083" width="12.7109375" style="910" bestFit="1" customWidth="1"/>
    <col min="14084" max="14084" width="15.5703125" style="910" bestFit="1" customWidth="1"/>
    <col min="14085" max="14085" width="16.28515625" style="910" bestFit="1" customWidth="1"/>
    <col min="14086" max="14086" width="3.28515625" style="910" bestFit="1" customWidth="1"/>
    <col min="14087" max="14087" width="49.5703125" style="910" bestFit="1" customWidth="1"/>
    <col min="14088" max="14088" width="12.7109375" style="910" bestFit="1" customWidth="1"/>
    <col min="14089" max="14089" width="15.42578125" style="910" customWidth="1"/>
    <col min="14090" max="14090" width="17.140625" style="910" bestFit="1" customWidth="1"/>
    <col min="14091" max="14336" width="9.140625" style="910"/>
    <col min="14337" max="14337" width="4.42578125" style="910" bestFit="1" customWidth="1"/>
    <col min="14338" max="14338" width="54.7109375" style="910" customWidth="1"/>
    <col min="14339" max="14339" width="12.7109375" style="910" bestFit="1" customWidth="1"/>
    <col min="14340" max="14340" width="15.5703125" style="910" bestFit="1" customWidth="1"/>
    <col min="14341" max="14341" width="16.28515625" style="910" bestFit="1" customWidth="1"/>
    <col min="14342" max="14342" width="3.28515625" style="910" bestFit="1" customWidth="1"/>
    <col min="14343" max="14343" width="49.5703125" style="910" bestFit="1" customWidth="1"/>
    <col min="14344" max="14344" width="12.7109375" style="910" bestFit="1" customWidth="1"/>
    <col min="14345" max="14345" width="15.42578125" style="910" customWidth="1"/>
    <col min="14346" max="14346" width="17.140625" style="910" bestFit="1" customWidth="1"/>
    <col min="14347" max="14592" width="9.140625" style="910"/>
    <col min="14593" max="14593" width="4.42578125" style="910" bestFit="1" customWidth="1"/>
    <col min="14594" max="14594" width="54.7109375" style="910" customWidth="1"/>
    <col min="14595" max="14595" width="12.7109375" style="910" bestFit="1" customWidth="1"/>
    <col min="14596" max="14596" width="15.5703125" style="910" bestFit="1" customWidth="1"/>
    <col min="14597" max="14597" width="16.28515625" style="910" bestFit="1" customWidth="1"/>
    <col min="14598" max="14598" width="3.28515625" style="910" bestFit="1" customWidth="1"/>
    <col min="14599" max="14599" width="49.5703125" style="910" bestFit="1" customWidth="1"/>
    <col min="14600" max="14600" width="12.7109375" style="910" bestFit="1" customWidth="1"/>
    <col min="14601" max="14601" width="15.42578125" style="910" customWidth="1"/>
    <col min="14602" max="14602" width="17.140625" style="910" bestFit="1" customWidth="1"/>
    <col min="14603" max="14848" width="9.140625" style="910"/>
    <col min="14849" max="14849" width="4.42578125" style="910" bestFit="1" customWidth="1"/>
    <col min="14850" max="14850" width="54.7109375" style="910" customWidth="1"/>
    <col min="14851" max="14851" width="12.7109375" style="910" bestFit="1" customWidth="1"/>
    <col min="14852" max="14852" width="15.5703125" style="910" bestFit="1" customWidth="1"/>
    <col min="14853" max="14853" width="16.28515625" style="910" bestFit="1" customWidth="1"/>
    <col min="14854" max="14854" width="3.28515625" style="910" bestFit="1" customWidth="1"/>
    <col min="14855" max="14855" width="49.5703125" style="910" bestFit="1" customWidth="1"/>
    <col min="14856" max="14856" width="12.7109375" style="910" bestFit="1" customWidth="1"/>
    <col min="14857" max="14857" width="15.42578125" style="910" customWidth="1"/>
    <col min="14858" max="14858" width="17.140625" style="910" bestFit="1" customWidth="1"/>
    <col min="14859" max="15104" width="9.140625" style="910"/>
    <col min="15105" max="15105" width="4.42578125" style="910" bestFit="1" customWidth="1"/>
    <col min="15106" max="15106" width="54.7109375" style="910" customWidth="1"/>
    <col min="15107" max="15107" width="12.7109375" style="910" bestFit="1" customWidth="1"/>
    <col min="15108" max="15108" width="15.5703125" style="910" bestFit="1" customWidth="1"/>
    <col min="15109" max="15109" width="16.28515625" style="910" bestFit="1" customWidth="1"/>
    <col min="15110" max="15110" width="3.28515625" style="910" bestFit="1" customWidth="1"/>
    <col min="15111" max="15111" width="49.5703125" style="910" bestFit="1" customWidth="1"/>
    <col min="15112" max="15112" width="12.7109375" style="910" bestFit="1" customWidth="1"/>
    <col min="15113" max="15113" width="15.42578125" style="910" customWidth="1"/>
    <col min="15114" max="15114" width="17.140625" style="910" bestFit="1" customWidth="1"/>
    <col min="15115" max="15360" width="9.140625" style="910"/>
    <col min="15361" max="15361" width="4.42578125" style="910" bestFit="1" customWidth="1"/>
    <col min="15362" max="15362" width="54.7109375" style="910" customWidth="1"/>
    <col min="15363" max="15363" width="12.7109375" style="910" bestFit="1" customWidth="1"/>
    <col min="15364" max="15364" width="15.5703125" style="910" bestFit="1" customWidth="1"/>
    <col min="15365" max="15365" width="16.28515625" style="910" bestFit="1" customWidth="1"/>
    <col min="15366" max="15366" width="3.28515625" style="910" bestFit="1" customWidth="1"/>
    <col min="15367" max="15367" width="49.5703125" style="910" bestFit="1" customWidth="1"/>
    <col min="15368" max="15368" width="12.7109375" style="910" bestFit="1" customWidth="1"/>
    <col min="15369" max="15369" width="15.42578125" style="910" customWidth="1"/>
    <col min="15370" max="15370" width="17.140625" style="910" bestFit="1" customWidth="1"/>
    <col min="15371" max="15616" width="9.140625" style="910"/>
    <col min="15617" max="15617" width="4.42578125" style="910" bestFit="1" customWidth="1"/>
    <col min="15618" max="15618" width="54.7109375" style="910" customWidth="1"/>
    <col min="15619" max="15619" width="12.7109375" style="910" bestFit="1" customWidth="1"/>
    <col min="15620" max="15620" width="15.5703125" style="910" bestFit="1" customWidth="1"/>
    <col min="15621" max="15621" width="16.28515625" style="910" bestFit="1" customWidth="1"/>
    <col min="15622" max="15622" width="3.28515625" style="910" bestFit="1" customWidth="1"/>
    <col min="15623" max="15623" width="49.5703125" style="910" bestFit="1" customWidth="1"/>
    <col min="15624" max="15624" width="12.7109375" style="910" bestFit="1" customWidth="1"/>
    <col min="15625" max="15625" width="15.42578125" style="910" customWidth="1"/>
    <col min="15626" max="15626" width="17.140625" style="910" bestFit="1" customWidth="1"/>
    <col min="15627" max="15872" width="9.140625" style="910"/>
    <col min="15873" max="15873" width="4.42578125" style="910" bestFit="1" customWidth="1"/>
    <col min="15874" max="15874" width="54.7109375" style="910" customWidth="1"/>
    <col min="15875" max="15875" width="12.7109375" style="910" bestFit="1" customWidth="1"/>
    <col min="15876" max="15876" width="15.5703125" style="910" bestFit="1" customWidth="1"/>
    <col min="15877" max="15877" width="16.28515625" style="910" bestFit="1" customWidth="1"/>
    <col min="15878" max="15878" width="3.28515625" style="910" bestFit="1" customWidth="1"/>
    <col min="15879" max="15879" width="49.5703125" style="910" bestFit="1" customWidth="1"/>
    <col min="15880" max="15880" width="12.7109375" style="910" bestFit="1" customWidth="1"/>
    <col min="15881" max="15881" width="15.42578125" style="910" customWidth="1"/>
    <col min="15882" max="15882" width="17.140625" style="910" bestFit="1" customWidth="1"/>
    <col min="15883" max="16128" width="9.140625" style="910"/>
    <col min="16129" max="16129" width="4.42578125" style="910" bestFit="1" customWidth="1"/>
    <col min="16130" max="16130" width="54.7109375" style="910" customWidth="1"/>
    <col min="16131" max="16131" width="12.7109375" style="910" bestFit="1" customWidth="1"/>
    <col min="16132" max="16132" width="15.5703125" style="910" bestFit="1" customWidth="1"/>
    <col min="16133" max="16133" width="16.28515625" style="910" bestFit="1" customWidth="1"/>
    <col min="16134" max="16134" width="3.28515625" style="910" bestFit="1" customWidth="1"/>
    <col min="16135" max="16135" width="49.5703125" style="910" bestFit="1" customWidth="1"/>
    <col min="16136" max="16136" width="12.7109375" style="910" bestFit="1" customWidth="1"/>
    <col min="16137" max="16137" width="15.42578125" style="910" customWidth="1"/>
    <col min="16138" max="16138" width="17.140625" style="910" bestFit="1" customWidth="1"/>
    <col min="16139" max="16384" width="9.140625" style="910"/>
  </cols>
  <sheetData>
    <row r="1" spans="1:10" ht="15.75" customHeight="1" thickBot="1">
      <c r="A1" s="906"/>
      <c r="B1" s="907"/>
      <c r="C1" s="908"/>
      <c r="D1" s="908"/>
      <c r="E1" s="909"/>
      <c r="J1" s="909" t="s">
        <v>481</v>
      </c>
    </row>
    <row r="2" spans="1:10" ht="39.75" customHeight="1" thickTop="1" thickBot="1">
      <c r="A2" s="2033" t="s">
        <v>1314</v>
      </c>
      <c r="B2" s="2034"/>
      <c r="C2" s="912" t="s">
        <v>1315</v>
      </c>
      <c r="D2" s="912" t="s">
        <v>1316</v>
      </c>
      <c r="E2" s="913" t="s">
        <v>1317</v>
      </c>
      <c r="F2" s="2035" t="s">
        <v>1318</v>
      </c>
      <c r="G2" s="2034"/>
      <c r="H2" s="912" t="s">
        <v>1315</v>
      </c>
      <c r="I2" s="912" t="s">
        <v>1316</v>
      </c>
      <c r="J2" s="914" t="s">
        <v>1317</v>
      </c>
    </row>
    <row r="3" spans="1:10" ht="15.75" customHeight="1">
      <c r="A3" s="915" t="s">
        <v>1319</v>
      </c>
      <c r="B3" s="916" t="s">
        <v>1320</v>
      </c>
      <c r="C3" s="917">
        <v>15308576552</v>
      </c>
      <c r="D3" s="917">
        <v>0</v>
      </c>
      <c r="E3" s="1036">
        <v>16541987423</v>
      </c>
      <c r="F3" s="918" t="s">
        <v>1321</v>
      </c>
      <c r="G3" s="916" t="s">
        <v>1322</v>
      </c>
      <c r="H3" s="919">
        <v>17634922009</v>
      </c>
      <c r="I3" s="920">
        <v>0</v>
      </c>
      <c r="J3" s="1040">
        <v>18425883400</v>
      </c>
    </row>
    <row r="4" spans="1:10" ht="15.75" customHeight="1">
      <c r="A4" s="921" t="s">
        <v>1323</v>
      </c>
      <c r="B4" s="922" t="s">
        <v>1324</v>
      </c>
      <c r="C4" s="923">
        <v>6921401</v>
      </c>
      <c r="D4" s="923">
        <v>0</v>
      </c>
      <c r="E4" s="1037">
        <v>20639262</v>
      </c>
      <c r="F4" s="924" t="s">
        <v>1323</v>
      </c>
      <c r="G4" s="922" t="s">
        <v>1325</v>
      </c>
      <c r="H4" s="923">
        <v>22135654820</v>
      </c>
      <c r="I4" s="925">
        <v>0</v>
      </c>
      <c r="J4" s="1041">
        <v>22135654820</v>
      </c>
    </row>
    <row r="5" spans="1:10" ht="15.75" customHeight="1">
      <c r="A5" s="921" t="s">
        <v>1326</v>
      </c>
      <c r="B5" s="922" t="s">
        <v>1327</v>
      </c>
      <c r="C5" s="923">
        <v>14698864751</v>
      </c>
      <c r="D5" s="923">
        <v>0</v>
      </c>
      <c r="E5" s="1037">
        <v>15917430361</v>
      </c>
      <c r="F5" s="924" t="s">
        <v>1326</v>
      </c>
      <c r="G5" s="922" t="s">
        <v>1328</v>
      </c>
      <c r="H5" s="923">
        <v>0</v>
      </c>
      <c r="I5" s="925">
        <v>0</v>
      </c>
      <c r="J5" s="1041">
        <v>0</v>
      </c>
    </row>
    <row r="6" spans="1:10" ht="15.75" customHeight="1">
      <c r="A6" s="921" t="s">
        <v>1329</v>
      </c>
      <c r="B6" s="922" t="s">
        <v>1330</v>
      </c>
      <c r="C6" s="923">
        <v>602790400</v>
      </c>
      <c r="D6" s="923">
        <v>0</v>
      </c>
      <c r="E6" s="1037">
        <v>603917800</v>
      </c>
      <c r="F6" s="924" t="s">
        <v>499</v>
      </c>
      <c r="G6" s="922" t="s">
        <v>1331</v>
      </c>
      <c r="H6" s="923">
        <v>0</v>
      </c>
      <c r="I6" s="925">
        <v>0</v>
      </c>
      <c r="J6" s="1041">
        <v>0</v>
      </c>
    </row>
    <row r="7" spans="1:10" s="379" customFormat="1" ht="15">
      <c r="A7" s="921" t="s">
        <v>1332</v>
      </c>
      <c r="B7" s="926" t="s">
        <v>1333</v>
      </c>
      <c r="C7" s="927">
        <v>0</v>
      </c>
      <c r="D7" s="927">
        <v>0</v>
      </c>
      <c r="E7" s="1038">
        <v>0</v>
      </c>
      <c r="F7" s="928" t="s">
        <v>1332</v>
      </c>
      <c r="G7" s="929" t="s">
        <v>1334</v>
      </c>
      <c r="H7" s="927">
        <v>-5976656050</v>
      </c>
      <c r="I7" s="930">
        <v>0</v>
      </c>
      <c r="J7" s="1042">
        <v>-4500732811</v>
      </c>
    </row>
    <row r="8" spans="1:10" ht="15.75" customHeight="1">
      <c r="A8" s="931" t="s">
        <v>1335</v>
      </c>
      <c r="B8" s="932" t="s">
        <v>1336</v>
      </c>
      <c r="C8" s="933">
        <v>1196034</v>
      </c>
      <c r="D8" s="933">
        <v>0</v>
      </c>
      <c r="E8" s="1039">
        <v>1511810</v>
      </c>
      <c r="F8" s="924" t="s">
        <v>1337</v>
      </c>
      <c r="G8" s="922" t="s">
        <v>1338</v>
      </c>
      <c r="H8" s="923">
        <v>0</v>
      </c>
      <c r="I8" s="925">
        <v>0</v>
      </c>
      <c r="J8" s="1041">
        <v>0</v>
      </c>
    </row>
    <row r="9" spans="1:10" ht="15.75" customHeight="1">
      <c r="A9" s="921" t="s">
        <v>1323</v>
      </c>
      <c r="B9" s="922" t="s">
        <v>1339</v>
      </c>
      <c r="C9" s="923">
        <v>1196034</v>
      </c>
      <c r="D9" s="923">
        <v>0</v>
      </c>
      <c r="E9" s="1037">
        <v>1511810</v>
      </c>
      <c r="F9" s="924" t="s">
        <v>1340</v>
      </c>
      <c r="G9" s="922" t="s">
        <v>1341</v>
      </c>
      <c r="H9" s="923">
        <v>1475923239</v>
      </c>
      <c r="I9" s="925">
        <v>0</v>
      </c>
      <c r="J9" s="1041">
        <v>790961391</v>
      </c>
    </row>
    <row r="10" spans="1:10" ht="15.75" customHeight="1">
      <c r="A10" s="921" t="s">
        <v>1326</v>
      </c>
      <c r="B10" s="922" t="s">
        <v>1342</v>
      </c>
      <c r="C10" s="923">
        <v>0</v>
      </c>
      <c r="D10" s="923">
        <v>0</v>
      </c>
      <c r="E10" s="1037">
        <v>0</v>
      </c>
      <c r="F10" s="934" t="s">
        <v>1343</v>
      </c>
      <c r="G10" s="932" t="s">
        <v>1344</v>
      </c>
      <c r="H10" s="933">
        <v>743610179</v>
      </c>
      <c r="I10" s="935">
        <v>0</v>
      </c>
      <c r="J10" s="1043">
        <v>868646751</v>
      </c>
    </row>
    <row r="11" spans="1:10" ht="15.75" customHeight="1">
      <c r="A11" s="931" t="s">
        <v>1345</v>
      </c>
      <c r="B11" s="932" t="s">
        <v>1346</v>
      </c>
      <c r="C11" s="933">
        <v>3904411306</v>
      </c>
      <c r="D11" s="933">
        <v>0</v>
      </c>
      <c r="E11" s="1039">
        <v>3131368638</v>
      </c>
      <c r="F11" s="924" t="s">
        <v>1323</v>
      </c>
      <c r="G11" s="922" t="s">
        <v>1347</v>
      </c>
      <c r="H11" s="923">
        <v>143360027</v>
      </c>
      <c r="I11" s="925">
        <v>0</v>
      </c>
      <c r="J11" s="1041">
        <v>15609360</v>
      </c>
    </row>
    <row r="12" spans="1:10" ht="15.75" customHeight="1">
      <c r="A12" s="921" t="s">
        <v>1348</v>
      </c>
      <c r="B12" s="922" t="s">
        <v>1349</v>
      </c>
      <c r="C12" s="923">
        <v>3904411306</v>
      </c>
      <c r="D12" s="923">
        <v>0</v>
      </c>
      <c r="E12" s="1037">
        <v>3131368638</v>
      </c>
      <c r="F12" s="924" t="s">
        <v>1326</v>
      </c>
      <c r="G12" s="922" t="s">
        <v>1350</v>
      </c>
      <c r="H12" s="923">
        <v>425673429</v>
      </c>
      <c r="I12" s="925">
        <v>0</v>
      </c>
      <c r="J12" s="1041">
        <v>677209041</v>
      </c>
    </row>
    <row r="13" spans="1:10" ht="15.75" customHeight="1">
      <c r="A13" s="921" t="s">
        <v>1337</v>
      </c>
      <c r="B13" s="922" t="s">
        <v>1351</v>
      </c>
      <c r="C13" s="923">
        <v>0</v>
      </c>
      <c r="D13" s="923">
        <v>0</v>
      </c>
      <c r="E13" s="1037">
        <v>0</v>
      </c>
      <c r="F13" s="924" t="s">
        <v>1329</v>
      </c>
      <c r="G13" s="922" t="s">
        <v>1352</v>
      </c>
      <c r="H13" s="923">
        <v>174576723</v>
      </c>
      <c r="I13" s="925">
        <v>0</v>
      </c>
      <c r="J13" s="1041">
        <v>175828350</v>
      </c>
    </row>
    <row r="14" spans="1:10" ht="15.75" customHeight="1">
      <c r="A14" s="931" t="s">
        <v>1353</v>
      </c>
      <c r="B14" s="932" t="s">
        <v>1354</v>
      </c>
      <c r="C14" s="933">
        <v>3008105893</v>
      </c>
      <c r="D14" s="933">
        <v>0</v>
      </c>
      <c r="E14" s="1039">
        <v>2494643820</v>
      </c>
      <c r="F14" s="934" t="s">
        <v>1323</v>
      </c>
      <c r="G14" s="932" t="s">
        <v>1355</v>
      </c>
      <c r="H14" s="933">
        <v>0</v>
      </c>
      <c r="I14" s="935">
        <v>0</v>
      </c>
      <c r="J14" s="1043">
        <v>0</v>
      </c>
    </row>
    <row r="15" spans="1:10" ht="15.75" customHeight="1">
      <c r="A15" s="921" t="s">
        <v>1323</v>
      </c>
      <c r="B15" s="922" t="s">
        <v>1347</v>
      </c>
      <c r="C15" s="923">
        <v>1734911056</v>
      </c>
      <c r="D15" s="923">
        <v>0</v>
      </c>
      <c r="E15" s="1037">
        <v>1625595371</v>
      </c>
      <c r="F15" s="934" t="s">
        <v>1356</v>
      </c>
      <c r="G15" s="932" t="s">
        <v>1357</v>
      </c>
      <c r="H15" s="933">
        <v>0</v>
      </c>
      <c r="I15" s="935">
        <v>0</v>
      </c>
      <c r="J15" s="1043">
        <v>0</v>
      </c>
    </row>
    <row r="16" spans="1:10" ht="15.75" customHeight="1">
      <c r="A16" s="921" t="s">
        <v>1326</v>
      </c>
      <c r="B16" s="922" t="s">
        <v>1350</v>
      </c>
      <c r="C16" s="923">
        <v>48100830</v>
      </c>
      <c r="D16" s="923">
        <v>0</v>
      </c>
      <c r="E16" s="1037">
        <v>60456225</v>
      </c>
      <c r="F16" s="934" t="s">
        <v>656</v>
      </c>
      <c r="G16" s="932" t="s">
        <v>1358</v>
      </c>
      <c r="H16" s="933">
        <v>3839349659</v>
      </c>
      <c r="I16" s="935">
        <v>0</v>
      </c>
      <c r="J16" s="1043">
        <v>2875923683</v>
      </c>
    </row>
    <row r="17" spans="1:10" ht="15.75" customHeight="1">
      <c r="A17" s="936" t="s">
        <v>1329</v>
      </c>
      <c r="B17" s="937" t="s">
        <v>1359</v>
      </c>
      <c r="C17" s="938">
        <v>1225094007</v>
      </c>
      <c r="D17" s="938">
        <v>0</v>
      </c>
      <c r="E17" s="1037">
        <v>808592224</v>
      </c>
      <c r="F17" s="2036"/>
      <c r="G17" s="2037"/>
      <c r="H17" s="2037"/>
      <c r="I17" s="2037"/>
      <c r="J17" s="2038"/>
    </row>
    <row r="18" spans="1:10" ht="15.75" customHeight="1">
      <c r="A18" s="939" t="s">
        <v>1360</v>
      </c>
      <c r="B18" s="940" t="s">
        <v>1361</v>
      </c>
      <c r="C18" s="941">
        <v>-4781975</v>
      </c>
      <c r="D18" s="941">
        <v>0</v>
      </c>
      <c r="E18" s="1039">
        <v>582373</v>
      </c>
      <c r="F18" s="2039"/>
      <c r="G18" s="2040"/>
      <c r="H18" s="2040"/>
      <c r="I18" s="2040"/>
      <c r="J18" s="2041"/>
    </row>
    <row r="19" spans="1:10" ht="15.75" customHeight="1">
      <c r="A19" s="939" t="s">
        <v>515</v>
      </c>
      <c r="B19" s="940" t="s">
        <v>1362</v>
      </c>
      <c r="C19" s="941">
        <v>374037</v>
      </c>
      <c r="D19" s="941">
        <v>0</v>
      </c>
      <c r="E19" s="1039">
        <v>359770</v>
      </c>
      <c r="F19" s="2042"/>
      <c r="G19" s="2043"/>
      <c r="H19" s="2043"/>
      <c r="I19" s="2043"/>
      <c r="J19" s="2044"/>
    </row>
    <row r="20" spans="1:10" s="379" customFormat="1" ht="26.25" customHeight="1" thickBot="1">
      <c r="A20" s="942"/>
      <c r="B20" s="943" t="s">
        <v>1363</v>
      </c>
      <c r="C20" s="944">
        <v>22217881847</v>
      </c>
      <c r="D20" s="944">
        <v>0</v>
      </c>
      <c r="E20" s="944">
        <v>22170453834</v>
      </c>
      <c r="F20" s="945"/>
      <c r="G20" s="943" t="s">
        <v>1364</v>
      </c>
      <c r="H20" s="944">
        <v>22217881847</v>
      </c>
      <c r="I20" s="946">
        <v>0</v>
      </c>
      <c r="J20" s="947">
        <v>22170453834</v>
      </c>
    </row>
    <row r="21" spans="1:10" ht="15" customHeight="1" thickTop="1">
      <c r="A21" s="948"/>
      <c r="B21" s="948"/>
      <c r="C21" s="949"/>
      <c r="D21" s="949"/>
      <c r="E21" s="949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spans="2:4" ht="15.75" customHeight="1"/>
    <row r="34" spans="2:4" ht="15.75" customHeight="1"/>
    <row r="35" spans="2:4" ht="15.75" customHeight="1"/>
    <row r="36" spans="2:4" ht="15.75" customHeight="1"/>
    <row r="37" spans="2:4" ht="15.75" customHeight="1"/>
    <row r="40" spans="2:4" ht="7.5" customHeight="1"/>
    <row r="41" spans="2:4" ht="13.5">
      <c r="B41" s="907"/>
      <c r="C41" s="908"/>
      <c r="D41" s="908"/>
    </row>
    <row r="42" spans="2:4" ht="13.5">
      <c r="B42" s="907"/>
      <c r="C42" s="908"/>
      <c r="D42" s="908"/>
    </row>
  </sheetData>
  <mergeCells count="3">
    <mergeCell ref="A2:B2"/>
    <mergeCell ref="F2:G2"/>
    <mergeCell ref="F17:J19"/>
  </mergeCells>
  <printOptions horizontalCentered="1"/>
  <pageMargins left="0.11811023622047245" right="3.937007874015748E-2" top="0.78740157480314965" bottom="0.19685039370078741" header="0.31496062992125984" footer="0.23622047244094491"/>
  <pageSetup paperSize="9" scale="60" orientation="landscape" r:id="rId1"/>
  <headerFooter alignWithMargins="0">
    <oddHeader>&amp;C&amp;"Arial,Félkövér"&amp;14
GYÖNGYÖS VÁROS ÖNKORMÁNYZATA 2019. ÉVI KONSZOLIDÁLT EGYSZERŰSÍTETT MÉRLEGE&amp;R&amp;"Arial,Félkövér"&amp;12 12. melléklet a ./2020. (VI...) önkormányzati rendelethez</oddHeader>
    <oddFooter>&amp;L&amp;"Arial,Normál"&amp;F&amp;C&amp;"Arial,Normál"&amp;P/&amp;N&amp;R&amp;"Arial,Normál"12. melléklet a ./2020. .(VI...)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indexed="18"/>
  </sheetPr>
  <dimension ref="A1:AT16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2" sqref="B92:G111"/>
    </sheetView>
  </sheetViews>
  <sheetFormatPr defaultColWidth="10.28515625" defaultRowHeight="15.75"/>
  <cols>
    <col min="1" max="1" width="18.7109375" style="530" customWidth="1"/>
    <col min="2" max="3" width="24" style="530" customWidth="1"/>
    <col min="4" max="4" width="26.5703125" style="530" customWidth="1"/>
    <col min="5" max="5" width="12" style="530" bestFit="1" customWidth="1"/>
    <col min="6" max="6" width="16.28515625" style="530" bestFit="1" customWidth="1"/>
    <col min="7" max="7" width="15.5703125" style="530" bestFit="1" customWidth="1"/>
    <col min="8" max="8" width="16.28515625" style="530" bestFit="1" customWidth="1"/>
    <col min="9" max="9" width="6.7109375" style="536" customWidth="1"/>
    <col min="10" max="10" width="5.85546875" style="536" customWidth="1"/>
    <col min="11" max="11" width="10.28515625" style="529"/>
    <col min="12" max="16384" width="10.28515625" style="530"/>
  </cols>
  <sheetData>
    <row r="1" spans="1:11">
      <c r="A1" s="1664" t="s">
        <v>406</v>
      </c>
      <c r="B1" s="1665" t="s">
        <v>170</v>
      </c>
      <c r="C1" s="1660" t="s">
        <v>407</v>
      </c>
      <c r="D1" s="1660" t="s">
        <v>408</v>
      </c>
      <c r="E1" s="1660" t="s">
        <v>606</v>
      </c>
      <c r="F1" s="1665" t="s">
        <v>410</v>
      </c>
      <c r="G1" s="1665"/>
      <c r="H1" s="1665"/>
      <c r="I1" s="1660" t="s">
        <v>610</v>
      </c>
      <c r="J1" s="1662" t="s">
        <v>412</v>
      </c>
    </row>
    <row r="2" spans="1:11" ht="18" hidden="1" customHeight="1">
      <c r="A2" s="1664"/>
      <c r="B2" s="1665"/>
      <c r="C2" s="1661"/>
      <c r="D2" s="1661"/>
      <c r="E2" s="1661"/>
      <c r="F2" s="531" t="s">
        <v>413</v>
      </c>
      <c r="G2" s="531" t="s">
        <v>414</v>
      </c>
      <c r="H2" s="531" t="s">
        <v>352</v>
      </c>
      <c r="I2" s="1661"/>
      <c r="J2" s="1663"/>
    </row>
    <row r="3" spans="1:11" s="536" customFormat="1" ht="16.5" thickBot="1">
      <c r="A3" s="532"/>
      <c r="B3" s="532" t="s">
        <v>415</v>
      </c>
      <c r="C3" s="532"/>
      <c r="D3" s="532"/>
      <c r="E3" s="532"/>
      <c r="F3" s="532">
        <v>-750767982</v>
      </c>
      <c r="G3" s="533">
        <v>4185324462</v>
      </c>
      <c r="H3" s="532">
        <f t="shared" ref="H3:H8" si="0">SUM(F3:G3)</f>
        <v>3434556480</v>
      </c>
      <c r="I3" s="534"/>
      <c r="J3" s="534"/>
      <c r="K3" s="535"/>
    </row>
    <row r="4" spans="1:11" s="544" customFormat="1" ht="28.5">
      <c r="A4" s="537"/>
      <c r="B4" s="538" t="s">
        <v>416</v>
      </c>
      <c r="C4" s="539"/>
      <c r="D4" s="539"/>
      <c r="E4" s="539"/>
      <c r="F4" s="539"/>
      <c r="G4" s="539"/>
      <c r="H4" s="540">
        <f t="shared" si="0"/>
        <v>0</v>
      </c>
      <c r="I4" s="541"/>
      <c r="J4" s="542"/>
      <c r="K4" s="543"/>
    </row>
    <row r="5" spans="1:11" s="544" customFormat="1" ht="20.25" customHeight="1">
      <c r="A5" s="1651"/>
      <c r="B5" s="1653"/>
      <c r="C5" s="539"/>
      <c r="D5" s="539"/>
      <c r="E5" s="539"/>
      <c r="F5" s="539"/>
      <c r="G5" s="539"/>
      <c r="H5" s="539">
        <f t="shared" si="0"/>
        <v>0</v>
      </c>
      <c r="I5" s="1655" t="s">
        <v>459</v>
      </c>
      <c r="J5" s="542"/>
      <c r="K5" s="543"/>
    </row>
    <row r="6" spans="1:11" s="544" customFormat="1" ht="21.75" customHeight="1">
      <c r="A6" s="1652"/>
      <c r="B6" s="1654"/>
      <c r="C6" s="539"/>
      <c r="D6" s="539"/>
      <c r="E6" s="539"/>
      <c r="F6" s="539"/>
      <c r="G6" s="539"/>
      <c r="H6" s="539">
        <f t="shared" si="0"/>
        <v>0</v>
      </c>
      <c r="I6" s="1656"/>
      <c r="J6" s="542"/>
      <c r="K6" s="543"/>
    </row>
    <row r="7" spans="1:11" s="544" customFormat="1" ht="19.5" customHeight="1">
      <c r="A7" s="1651"/>
      <c r="B7" s="1653"/>
      <c r="C7" s="539"/>
      <c r="D7" s="539"/>
      <c r="E7" s="539"/>
      <c r="F7" s="539"/>
      <c r="G7" s="539"/>
      <c r="H7" s="539">
        <f t="shared" si="0"/>
        <v>0</v>
      </c>
      <c r="I7" s="1655" t="s">
        <v>417</v>
      </c>
      <c r="J7" s="542"/>
      <c r="K7" s="543"/>
    </row>
    <row r="8" spans="1:11" s="544" customFormat="1" ht="22.5" customHeight="1">
      <c r="A8" s="1652"/>
      <c r="B8" s="1654"/>
      <c r="C8" s="539"/>
      <c r="D8" s="539"/>
      <c r="E8" s="539"/>
      <c r="F8" s="539"/>
      <c r="G8" s="539"/>
      <c r="H8" s="539">
        <f t="shared" si="0"/>
        <v>0</v>
      </c>
      <c r="I8" s="1656"/>
      <c r="J8" s="542"/>
      <c r="K8" s="543"/>
    </row>
    <row r="9" spans="1:11" s="544" customFormat="1">
      <c r="A9" s="1651"/>
      <c r="B9" s="1653"/>
      <c r="C9" s="539"/>
      <c r="D9" s="539"/>
      <c r="E9" s="539"/>
      <c r="F9" s="539"/>
      <c r="G9" s="539"/>
      <c r="H9" s="539">
        <f t="shared" ref="H9:H35" si="1">SUM(F9:G9)</f>
        <v>0</v>
      </c>
      <c r="I9" s="1655" t="s">
        <v>418</v>
      </c>
      <c r="J9" s="542"/>
      <c r="K9" s="543"/>
    </row>
    <row r="10" spans="1:11" s="544" customFormat="1">
      <c r="A10" s="1659"/>
      <c r="B10" s="1657"/>
      <c r="C10" s="539"/>
      <c r="D10" s="539"/>
      <c r="E10" s="539"/>
      <c r="F10" s="539"/>
      <c r="G10" s="539"/>
      <c r="H10" s="539">
        <f t="shared" si="1"/>
        <v>0</v>
      </c>
      <c r="I10" s="1658"/>
      <c r="J10" s="542"/>
      <c r="K10" s="543"/>
    </row>
    <row r="11" spans="1:11" s="544" customFormat="1">
      <c r="A11" s="1659"/>
      <c r="B11" s="1657"/>
      <c r="C11" s="539"/>
      <c r="D11" s="539"/>
      <c r="E11" s="539"/>
      <c r="F11" s="539"/>
      <c r="G11" s="539"/>
      <c r="H11" s="539">
        <f t="shared" si="1"/>
        <v>0</v>
      </c>
      <c r="I11" s="1658"/>
      <c r="J11" s="542"/>
      <c r="K11" s="543"/>
    </row>
    <row r="12" spans="1:11" s="544" customFormat="1">
      <c r="A12" s="1659"/>
      <c r="B12" s="1657"/>
      <c r="C12" s="539"/>
      <c r="D12" s="539"/>
      <c r="E12" s="539"/>
      <c r="F12" s="539"/>
      <c r="G12" s="539"/>
      <c r="H12" s="539">
        <f t="shared" si="1"/>
        <v>0</v>
      </c>
      <c r="I12" s="1658"/>
      <c r="J12" s="542"/>
      <c r="K12" s="543"/>
    </row>
    <row r="13" spans="1:11" s="544" customFormat="1">
      <c r="A13" s="1659"/>
      <c r="B13" s="1654"/>
      <c r="C13" s="539"/>
      <c r="D13" s="539"/>
      <c r="E13" s="539"/>
      <c r="F13" s="539"/>
      <c r="G13" s="539"/>
      <c r="H13" s="539">
        <f t="shared" si="1"/>
        <v>0</v>
      </c>
      <c r="I13" s="1658"/>
      <c r="J13" s="542"/>
      <c r="K13" s="543"/>
    </row>
    <row r="14" spans="1:11" s="544" customFormat="1">
      <c r="A14" s="1659"/>
      <c r="B14" s="1653"/>
      <c r="C14" s="539"/>
      <c r="D14" s="539"/>
      <c r="E14" s="539"/>
      <c r="F14" s="539"/>
      <c r="G14" s="539"/>
      <c r="H14" s="539">
        <f t="shared" si="1"/>
        <v>0</v>
      </c>
      <c r="I14" s="1658"/>
      <c r="J14" s="542"/>
      <c r="K14" s="543"/>
    </row>
    <row r="15" spans="1:11" s="544" customFormat="1">
      <c r="A15" s="1659"/>
      <c r="B15" s="1657"/>
      <c r="C15" s="539"/>
      <c r="D15" s="539"/>
      <c r="E15" s="539"/>
      <c r="F15" s="539"/>
      <c r="G15" s="539"/>
      <c r="H15" s="539">
        <f t="shared" si="1"/>
        <v>0</v>
      </c>
      <c r="I15" s="1658"/>
      <c r="J15" s="542"/>
      <c r="K15" s="543"/>
    </row>
    <row r="16" spans="1:11" s="544" customFormat="1">
      <c r="A16" s="1659"/>
      <c r="B16" s="1657"/>
      <c r="C16" s="539"/>
      <c r="D16" s="539"/>
      <c r="E16" s="539"/>
      <c r="F16" s="539"/>
      <c r="G16" s="539"/>
      <c r="H16" s="539">
        <f t="shared" si="1"/>
        <v>0</v>
      </c>
      <c r="I16" s="1658"/>
      <c r="J16" s="542"/>
      <c r="K16" s="543"/>
    </row>
    <row r="17" spans="1:11" s="544" customFormat="1">
      <c r="A17" s="1652"/>
      <c r="B17" s="1654"/>
      <c r="C17" s="539"/>
      <c r="D17" s="539"/>
      <c r="E17" s="539"/>
      <c r="F17" s="539"/>
      <c r="G17" s="539"/>
      <c r="H17" s="539">
        <f t="shared" si="1"/>
        <v>0</v>
      </c>
      <c r="I17" s="1656"/>
      <c r="J17" s="542"/>
      <c r="K17" s="543"/>
    </row>
    <row r="18" spans="1:11" s="544" customFormat="1">
      <c r="A18" s="1653"/>
      <c r="B18" s="1653"/>
      <c r="C18" s="539"/>
      <c r="D18" s="539"/>
      <c r="E18" s="539"/>
      <c r="F18" s="539"/>
      <c r="G18" s="539"/>
      <c r="H18" s="539">
        <f t="shared" si="1"/>
        <v>0</v>
      </c>
      <c r="I18" s="1655" t="s">
        <v>419</v>
      </c>
      <c r="J18" s="542"/>
      <c r="K18" s="543"/>
    </row>
    <row r="19" spans="1:11" s="544" customFormat="1">
      <c r="A19" s="1657"/>
      <c r="B19" s="1657"/>
      <c r="C19" s="539"/>
      <c r="D19" s="539"/>
      <c r="E19" s="539"/>
      <c r="F19" s="539"/>
      <c r="G19" s="539"/>
      <c r="H19" s="539">
        <f t="shared" si="1"/>
        <v>0</v>
      </c>
      <c r="I19" s="1658"/>
      <c r="J19" s="542"/>
      <c r="K19" s="543"/>
    </row>
    <row r="20" spans="1:11" s="544" customFormat="1">
      <c r="A20" s="1657"/>
      <c r="B20" s="1657"/>
      <c r="C20" s="539"/>
      <c r="D20" s="539"/>
      <c r="E20" s="539"/>
      <c r="F20" s="539"/>
      <c r="G20" s="539"/>
      <c r="H20" s="539">
        <f t="shared" si="1"/>
        <v>0</v>
      </c>
      <c r="I20" s="1658"/>
      <c r="J20" s="542"/>
      <c r="K20" s="543"/>
    </row>
    <row r="21" spans="1:11" s="544" customFormat="1">
      <c r="A21" s="1657"/>
      <c r="B21" s="1657"/>
      <c r="C21" s="1653"/>
      <c r="D21" s="539"/>
      <c r="E21" s="539"/>
      <c r="F21" s="539"/>
      <c r="G21" s="539"/>
      <c r="H21" s="539">
        <f t="shared" si="1"/>
        <v>0</v>
      </c>
      <c r="I21" s="1658"/>
      <c r="J21" s="542"/>
      <c r="K21" s="543"/>
    </row>
    <row r="22" spans="1:11" s="544" customFormat="1">
      <c r="A22" s="1657"/>
      <c r="B22" s="1657"/>
      <c r="C22" s="1657"/>
      <c r="D22" s="539"/>
      <c r="E22" s="539"/>
      <c r="F22" s="539"/>
      <c r="G22" s="539"/>
      <c r="H22" s="539">
        <f t="shared" si="1"/>
        <v>0</v>
      </c>
      <c r="I22" s="1658"/>
      <c r="J22" s="542"/>
      <c r="K22" s="543"/>
    </row>
    <row r="23" spans="1:11" s="544" customFormat="1">
      <c r="A23" s="1654"/>
      <c r="B23" s="1654"/>
      <c r="C23" s="1654"/>
      <c r="D23" s="539"/>
      <c r="E23" s="539"/>
      <c r="F23" s="539"/>
      <c r="G23" s="539"/>
      <c r="H23" s="539">
        <f t="shared" si="1"/>
        <v>0</v>
      </c>
      <c r="I23" s="1656"/>
      <c r="J23" s="542"/>
      <c r="K23" s="543"/>
    </row>
    <row r="24" spans="1:11" s="544" customFormat="1" ht="19.5" customHeight="1">
      <c r="A24" s="1651"/>
      <c r="B24" s="1653"/>
      <c r="C24" s="1653"/>
      <c r="D24" s="539"/>
      <c r="E24" s="539"/>
      <c r="F24" s="539"/>
      <c r="G24" s="539"/>
      <c r="H24" s="539">
        <f t="shared" si="1"/>
        <v>0</v>
      </c>
      <c r="I24" s="1655" t="s">
        <v>420</v>
      </c>
      <c r="J24" s="542"/>
      <c r="K24" s="543"/>
    </row>
    <row r="25" spans="1:11" s="544" customFormat="1" ht="22.5" customHeight="1">
      <c r="A25" s="1652"/>
      <c r="B25" s="1654"/>
      <c r="C25" s="1654"/>
      <c r="D25" s="539"/>
      <c r="E25" s="539"/>
      <c r="F25" s="539"/>
      <c r="G25" s="539"/>
      <c r="H25" s="539">
        <f t="shared" si="1"/>
        <v>0</v>
      </c>
      <c r="I25" s="1656"/>
      <c r="J25" s="542"/>
      <c r="K25" s="543"/>
    </row>
    <row r="26" spans="1:11" s="544" customFormat="1" ht="15.75" customHeight="1">
      <c r="A26" s="1651"/>
      <c r="B26" s="1653"/>
      <c r="C26" s="539"/>
      <c r="D26" s="539"/>
      <c r="E26" s="539"/>
      <c r="F26" s="539"/>
      <c r="G26" s="539"/>
      <c r="H26" s="539">
        <f t="shared" si="1"/>
        <v>0</v>
      </c>
      <c r="I26" s="1655" t="s">
        <v>421</v>
      </c>
      <c r="J26" s="542"/>
      <c r="K26" s="543"/>
    </row>
    <row r="27" spans="1:11" s="544" customFormat="1">
      <c r="A27" s="1659"/>
      <c r="B27" s="1657"/>
      <c r="C27" s="539"/>
      <c r="D27" s="539"/>
      <c r="E27" s="539"/>
      <c r="F27" s="539"/>
      <c r="G27" s="539"/>
      <c r="H27" s="539">
        <f t="shared" si="1"/>
        <v>0</v>
      </c>
      <c r="I27" s="1658"/>
      <c r="J27" s="542"/>
      <c r="K27" s="543"/>
    </row>
    <row r="28" spans="1:11" s="544" customFormat="1">
      <c r="A28" s="1659"/>
      <c r="B28" s="1657"/>
      <c r="C28" s="539"/>
      <c r="D28" s="539"/>
      <c r="E28" s="539"/>
      <c r="F28" s="539"/>
      <c r="G28" s="539"/>
      <c r="H28" s="539">
        <f t="shared" si="1"/>
        <v>0</v>
      </c>
      <c r="I28" s="1658"/>
      <c r="J28" s="542"/>
      <c r="K28" s="543"/>
    </row>
    <row r="29" spans="1:11" s="544" customFormat="1">
      <c r="A29" s="1652"/>
      <c r="B29" s="1654"/>
      <c r="C29" s="539"/>
      <c r="D29" s="539"/>
      <c r="E29" s="539"/>
      <c r="F29" s="539"/>
      <c r="G29" s="539"/>
      <c r="H29" s="539">
        <f t="shared" si="1"/>
        <v>0</v>
      </c>
      <c r="I29" s="1656"/>
      <c r="J29" s="542"/>
      <c r="K29" s="543"/>
    </row>
    <row r="30" spans="1:11" s="544" customFormat="1" ht="30" customHeight="1">
      <c r="A30" s="1651"/>
      <c r="B30" s="1653"/>
      <c r="C30" s="539"/>
      <c r="D30" s="539"/>
      <c r="E30" s="539"/>
      <c r="F30" s="539"/>
      <c r="G30" s="539"/>
      <c r="H30" s="539">
        <f t="shared" si="1"/>
        <v>0</v>
      </c>
      <c r="I30" s="1655" t="s">
        <v>422</v>
      </c>
      <c r="J30" s="542"/>
      <c r="K30" s="543"/>
    </row>
    <row r="31" spans="1:11" s="544" customFormat="1">
      <c r="A31" s="1659"/>
      <c r="B31" s="1657"/>
      <c r="C31" s="539"/>
      <c r="D31" s="539"/>
      <c r="E31" s="539"/>
      <c r="F31" s="539"/>
      <c r="G31" s="539"/>
      <c r="H31" s="539">
        <f t="shared" si="1"/>
        <v>0</v>
      </c>
      <c r="I31" s="1658"/>
      <c r="J31" s="542"/>
      <c r="K31" s="543"/>
    </row>
    <row r="32" spans="1:11" s="544" customFormat="1">
      <c r="A32" s="1659"/>
      <c r="B32" s="1657"/>
      <c r="C32" s="539"/>
      <c r="D32" s="539"/>
      <c r="E32" s="539"/>
      <c r="F32" s="539"/>
      <c r="G32" s="539"/>
      <c r="H32" s="539">
        <f t="shared" si="1"/>
        <v>0</v>
      </c>
      <c r="I32" s="1658"/>
      <c r="J32" s="542"/>
      <c r="K32" s="543"/>
    </row>
    <row r="33" spans="1:11" s="544" customFormat="1">
      <c r="A33" s="1652"/>
      <c r="B33" s="1654"/>
      <c r="C33" s="539"/>
      <c r="D33" s="539"/>
      <c r="E33" s="539"/>
      <c r="F33" s="539"/>
      <c r="G33" s="539"/>
      <c r="H33" s="539">
        <f t="shared" si="1"/>
        <v>0</v>
      </c>
      <c r="I33" s="1656"/>
      <c r="J33" s="542"/>
      <c r="K33" s="543"/>
    </row>
    <row r="34" spans="1:11" s="544" customFormat="1">
      <c r="A34" s="1651"/>
      <c r="B34" s="1653"/>
      <c r="C34" s="539"/>
      <c r="D34" s="539"/>
      <c r="E34" s="539"/>
      <c r="F34" s="539"/>
      <c r="G34" s="539"/>
      <c r="H34" s="539">
        <f t="shared" si="1"/>
        <v>0</v>
      </c>
      <c r="I34" s="1658" t="s">
        <v>423</v>
      </c>
      <c r="J34" s="542"/>
      <c r="K34" s="543"/>
    </row>
    <row r="35" spans="1:11" s="544" customFormat="1">
      <c r="A35" s="1652"/>
      <c r="B35" s="1654"/>
      <c r="C35" s="539"/>
      <c r="D35" s="539"/>
      <c r="E35" s="539"/>
      <c r="F35" s="539"/>
      <c r="G35" s="539"/>
      <c r="H35" s="539">
        <f t="shared" si="1"/>
        <v>0</v>
      </c>
      <c r="I35" s="1656"/>
      <c r="J35" s="542"/>
      <c r="K35" s="543"/>
    </row>
    <row r="36" spans="1:11" ht="16.5" customHeight="1">
      <c r="A36" s="545"/>
      <c r="B36" s="546" t="s">
        <v>442</v>
      </c>
      <c r="C36" s="547"/>
      <c r="D36" s="547"/>
      <c r="E36" s="547"/>
      <c r="F36" s="548"/>
      <c r="G36" s="548"/>
      <c r="H36" s="548">
        <f>SUM(F36:G36)</f>
        <v>0</v>
      </c>
      <c r="I36" s="549"/>
      <c r="J36" s="549"/>
    </row>
    <row r="37" spans="1:11" ht="16.5" customHeight="1">
      <c r="A37" s="545"/>
      <c r="B37" s="1685"/>
      <c r="C37" s="557"/>
      <c r="D37" s="602"/>
      <c r="E37" s="602"/>
      <c r="F37" s="603"/>
      <c r="G37" s="603"/>
      <c r="H37" s="603"/>
      <c r="I37" s="549"/>
      <c r="J37" s="549"/>
    </row>
    <row r="38" spans="1:11" ht="16.5" customHeight="1">
      <c r="A38" s="545"/>
      <c r="B38" s="1686"/>
      <c r="C38" s="602"/>
      <c r="D38" s="557"/>
      <c r="E38" s="602"/>
      <c r="F38" s="603"/>
      <c r="G38" s="603"/>
      <c r="H38" s="603"/>
      <c r="I38" s="549"/>
      <c r="J38" s="549"/>
    </row>
    <row r="39" spans="1:11" ht="30" customHeight="1">
      <c r="A39" s="545"/>
      <c r="B39" s="1687"/>
      <c r="C39" s="1679"/>
      <c r="D39" s="547"/>
      <c r="E39" s="547"/>
      <c r="F39" s="548"/>
      <c r="G39" s="548"/>
      <c r="H39" s="548">
        <f>SUM(F39:G39)</f>
        <v>0</v>
      </c>
      <c r="I39" s="1682" t="s">
        <v>611</v>
      </c>
      <c r="J39" s="549"/>
    </row>
    <row r="40" spans="1:11" s="544" customFormat="1">
      <c r="A40" s="545"/>
      <c r="B40" s="1688"/>
      <c r="C40" s="1680"/>
      <c r="D40" s="550"/>
      <c r="E40" s="550"/>
      <c r="F40" s="551"/>
      <c r="G40" s="551"/>
      <c r="H40" s="552">
        <f>SUM(F40:G40)</f>
        <v>0</v>
      </c>
      <c r="I40" s="1683"/>
      <c r="J40" s="549"/>
      <c r="K40" s="543"/>
    </row>
    <row r="41" spans="1:11">
      <c r="A41" s="545"/>
      <c r="B41" s="1688"/>
      <c r="C41" s="1681"/>
      <c r="D41" s="550"/>
      <c r="E41" s="550"/>
      <c r="F41" s="551"/>
      <c r="G41" s="551"/>
      <c r="H41" s="552">
        <f t="shared" ref="H41:H111" si="2">SUM(F41:G41)</f>
        <v>0</v>
      </c>
      <c r="I41" s="1684"/>
      <c r="J41" s="549"/>
    </row>
    <row r="42" spans="1:11">
      <c r="A42" s="545"/>
      <c r="B42" s="1689"/>
      <c r="C42" s="547"/>
      <c r="D42" s="550"/>
      <c r="E42" s="550"/>
      <c r="F42" s="551"/>
      <c r="G42" s="551"/>
      <c r="H42" s="552">
        <f t="shared" si="2"/>
        <v>0</v>
      </c>
      <c r="I42" s="593"/>
      <c r="J42" s="549"/>
    </row>
    <row r="43" spans="1:11">
      <c r="A43" s="545"/>
      <c r="B43" s="1687"/>
      <c r="C43" s="547"/>
      <c r="D43" s="550"/>
      <c r="E43" s="550"/>
      <c r="F43" s="551"/>
      <c r="G43" s="551"/>
      <c r="H43" s="552">
        <f t="shared" si="2"/>
        <v>0</v>
      </c>
      <c r="I43" s="1682" t="s">
        <v>612</v>
      </c>
      <c r="J43" s="549"/>
    </row>
    <row r="44" spans="1:11">
      <c r="A44" s="545"/>
      <c r="B44" s="1689"/>
      <c r="C44" s="547"/>
      <c r="D44" s="550"/>
      <c r="E44" s="550"/>
      <c r="F44" s="551"/>
      <c r="G44" s="551"/>
      <c r="H44" s="552">
        <f t="shared" si="2"/>
        <v>0</v>
      </c>
      <c r="I44" s="1684"/>
      <c r="J44" s="549"/>
    </row>
    <row r="45" spans="1:11">
      <c r="A45" s="545"/>
      <c r="B45" s="1687"/>
      <c r="C45" s="547"/>
      <c r="D45" s="550"/>
      <c r="E45" s="550"/>
      <c r="F45" s="551"/>
      <c r="G45" s="551"/>
      <c r="H45" s="552">
        <f t="shared" si="2"/>
        <v>0</v>
      </c>
      <c r="I45" s="1682" t="s">
        <v>613</v>
      </c>
      <c r="J45" s="549"/>
    </row>
    <row r="46" spans="1:11">
      <c r="A46" s="545"/>
      <c r="B46" s="1688"/>
      <c r="C46" s="547"/>
      <c r="D46" s="550"/>
      <c r="E46" s="550"/>
      <c r="F46" s="551"/>
      <c r="G46" s="551"/>
      <c r="H46" s="552">
        <f t="shared" si="2"/>
        <v>0</v>
      </c>
      <c r="I46" s="1683"/>
      <c r="J46" s="549"/>
    </row>
    <row r="47" spans="1:11">
      <c r="A47" s="545"/>
      <c r="B47" s="1688"/>
      <c r="C47" s="547"/>
      <c r="D47" s="550"/>
      <c r="E47" s="550"/>
      <c r="F47" s="551"/>
      <c r="G47" s="551"/>
      <c r="H47" s="552">
        <f t="shared" si="2"/>
        <v>0</v>
      </c>
      <c r="I47" s="1683"/>
      <c r="J47" s="549"/>
    </row>
    <row r="48" spans="1:11">
      <c r="A48" s="545"/>
      <c r="B48" s="1688"/>
      <c r="C48" s="547"/>
      <c r="D48" s="550"/>
      <c r="E48" s="550"/>
      <c r="F48" s="551"/>
      <c r="G48" s="551"/>
      <c r="H48" s="552">
        <f t="shared" si="2"/>
        <v>0</v>
      </c>
      <c r="I48" s="1683"/>
      <c r="J48" s="549"/>
    </row>
    <row r="49" spans="1:11">
      <c r="A49" s="545"/>
      <c r="B49" s="1689"/>
      <c r="C49" s="547"/>
      <c r="D49" s="550"/>
      <c r="E49" s="550"/>
      <c r="F49" s="551"/>
      <c r="G49" s="551"/>
      <c r="H49" s="552">
        <f t="shared" si="2"/>
        <v>0</v>
      </c>
      <c r="I49" s="1684"/>
      <c r="J49" s="549"/>
    </row>
    <row r="50" spans="1:11">
      <c r="A50" s="545"/>
      <c r="B50" s="592"/>
      <c r="C50" s="547"/>
      <c r="D50" s="550"/>
      <c r="E50" s="550"/>
      <c r="F50" s="550"/>
      <c r="G50" s="551"/>
      <c r="H50" s="552">
        <f t="shared" si="2"/>
        <v>0</v>
      </c>
      <c r="I50" s="1682" t="s">
        <v>614</v>
      </c>
      <c r="J50" s="549"/>
    </row>
    <row r="51" spans="1:11">
      <c r="A51" s="545"/>
      <c r="B51" s="592"/>
      <c r="C51" s="547"/>
      <c r="D51" s="550"/>
      <c r="E51" s="550"/>
      <c r="F51" s="550"/>
      <c r="G51" s="551"/>
      <c r="H51" s="552">
        <f t="shared" si="2"/>
        <v>0</v>
      </c>
      <c r="I51" s="1684"/>
      <c r="J51" s="549"/>
    </row>
    <row r="52" spans="1:11">
      <c r="A52" s="545"/>
      <c r="B52" s="592"/>
      <c r="C52" s="592"/>
      <c r="D52" s="550"/>
      <c r="E52" s="550"/>
      <c r="F52" s="551"/>
      <c r="G52" s="551"/>
      <c r="H52" s="552">
        <f t="shared" si="2"/>
        <v>0</v>
      </c>
      <c r="I52" s="593"/>
      <c r="J52" s="549"/>
    </row>
    <row r="53" spans="1:11">
      <c r="A53" s="545"/>
      <c r="B53" s="592"/>
      <c r="C53" s="592"/>
      <c r="D53" s="550"/>
      <c r="E53" s="550"/>
      <c r="F53" s="551"/>
      <c r="G53" s="551"/>
      <c r="H53" s="552">
        <f t="shared" si="2"/>
        <v>0</v>
      </c>
      <c r="I53" s="593"/>
      <c r="J53" s="549"/>
    </row>
    <row r="54" spans="1:11">
      <c r="A54" s="545"/>
      <c r="B54" s="553"/>
      <c r="C54" s="550"/>
      <c r="D54" s="550"/>
      <c r="E54" s="550"/>
      <c r="F54" s="551"/>
      <c r="G54" s="551"/>
      <c r="H54" s="552">
        <f t="shared" si="2"/>
        <v>0</v>
      </c>
      <c r="I54" s="554"/>
      <c r="J54" s="549"/>
    </row>
    <row r="55" spans="1:11" s="544" customFormat="1">
      <c r="A55" s="555" t="s">
        <v>615</v>
      </c>
      <c r="B55" s="556"/>
      <c r="C55" s="557"/>
      <c r="D55" s="557"/>
      <c r="E55" s="557"/>
      <c r="F55" s="558"/>
      <c r="G55" s="558"/>
      <c r="H55" s="559">
        <f t="shared" si="2"/>
        <v>0</v>
      </c>
      <c r="I55" s="1670" t="s">
        <v>444</v>
      </c>
      <c r="J55" s="560"/>
      <c r="K55" s="543"/>
    </row>
    <row r="56" spans="1:11" s="544" customFormat="1">
      <c r="A56" s="555"/>
      <c r="B56" s="561"/>
      <c r="C56" s="557"/>
      <c r="D56" s="557"/>
      <c r="E56" s="557"/>
      <c r="F56" s="558"/>
      <c r="G56" s="558"/>
      <c r="H56" s="559">
        <f t="shared" si="2"/>
        <v>0</v>
      </c>
      <c r="I56" s="1671"/>
      <c r="J56" s="560"/>
      <c r="K56" s="543"/>
    </row>
    <row r="57" spans="1:11" s="544" customFormat="1">
      <c r="A57" s="555"/>
      <c r="B57" s="1672"/>
      <c r="C57" s="557"/>
      <c r="D57" s="557"/>
      <c r="E57" s="557"/>
      <c r="F57" s="558"/>
      <c r="G57" s="558"/>
      <c r="H57" s="559">
        <f t="shared" si="2"/>
        <v>0</v>
      </c>
      <c r="I57" s="1670" t="s">
        <v>445</v>
      </c>
      <c r="J57" s="560"/>
      <c r="K57" s="543"/>
    </row>
    <row r="58" spans="1:11" s="544" customFormat="1">
      <c r="A58" s="555"/>
      <c r="B58" s="1673"/>
      <c r="C58" s="557"/>
      <c r="D58" s="557"/>
      <c r="E58" s="557"/>
      <c r="F58" s="558"/>
      <c r="G58" s="558"/>
      <c r="H58" s="559">
        <f t="shared" si="2"/>
        <v>0</v>
      </c>
      <c r="I58" s="1671"/>
      <c r="J58" s="560"/>
      <c r="K58" s="543"/>
    </row>
    <row r="59" spans="1:11" s="544" customFormat="1" ht="15" customHeight="1">
      <c r="A59" s="555"/>
      <c r="B59" s="1672"/>
      <c r="C59" s="557"/>
      <c r="D59" s="557"/>
      <c r="E59" s="557"/>
      <c r="F59" s="558"/>
      <c r="G59" s="558"/>
      <c r="H59" s="559">
        <f t="shared" si="2"/>
        <v>0</v>
      </c>
      <c r="I59" s="1670" t="s">
        <v>446</v>
      </c>
      <c r="J59" s="560"/>
      <c r="K59" s="543"/>
    </row>
    <row r="60" spans="1:11" s="544" customFormat="1">
      <c r="A60" s="555"/>
      <c r="B60" s="1673"/>
      <c r="C60" s="557"/>
      <c r="D60" s="557"/>
      <c r="E60" s="557"/>
      <c r="F60" s="558"/>
      <c r="G60" s="558"/>
      <c r="H60" s="559">
        <f t="shared" si="2"/>
        <v>0</v>
      </c>
      <c r="I60" s="1671"/>
      <c r="J60" s="560"/>
      <c r="K60" s="543"/>
    </row>
    <row r="61" spans="1:11" s="544" customFormat="1">
      <c r="A61" s="555"/>
      <c r="B61" s="1672"/>
      <c r="C61" s="557"/>
      <c r="D61" s="557"/>
      <c r="E61" s="557"/>
      <c r="F61" s="558"/>
      <c r="G61" s="558"/>
      <c r="H61" s="559">
        <f t="shared" si="2"/>
        <v>0</v>
      </c>
      <c r="I61" s="1670" t="s">
        <v>447</v>
      </c>
      <c r="J61" s="560"/>
      <c r="K61" s="543"/>
    </row>
    <row r="62" spans="1:11" s="544" customFormat="1">
      <c r="A62" s="555"/>
      <c r="B62" s="1673"/>
      <c r="C62" s="557"/>
      <c r="D62" s="557"/>
      <c r="E62" s="557"/>
      <c r="F62" s="558"/>
      <c r="G62" s="558"/>
      <c r="H62" s="559">
        <f t="shared" si="2"/>
        <v>0</v>
      </c>
      <c r="I62" s="1671"/>
      <c r="J62" s="560"/>
      <c r="K62" s="543"/>
    </row>
    <row r="63" spans="1:11" s="544" customFormat="1">
      <c r="A63" s="555"/>
      <c r="B63" s="561"/>
      <c r="C63" s="557"/>
      <c r="D63" s="557"/>
      <c r="E63" s="557"/>
      <c r="F63" s="558"/>
      <c r="G63" s="558"/>
      <c r="H63" s="559">
        <f t="shared" si="2"/>
        <v>0</v>
      </c>
      <c r="I63" s="1670" t="s">
        <v>448</v>
      </c>
      <c r="J63" s="560"/>
      <c r="K63" s="543"/>
    </row>
    <row r="64" spans="1:11" s="544" customFormat="1">
      <c r="A64" s="555"/>
      <c r="B64" s="561"/>
      <c r="C64" s="557"/>
      <c r="D64" s="557"/>
      <c r="E64" s="557"/>
      <c r="F64" s="558"/>
      <c r="G64" s="558"/>
      <c r="H64" s="559">
        <f t="shared" si="2"/>
        <v>0</v>
      </c>
      <c r="I64" s="1674"/>
      <c r="J64" s="560"/>
      <c r="K64" s="543"/>
    </row>
    <row r="65" spans="1:11" s="544" customFormat="1">
      <c r="A65" s="555"/>
      <c r="B65" s="561"/>
      <c r="C65" s="557"/>
      <c r="D65" s="557"/>
      <c r="E65" s="557"/>
      <c r="F65" s="558"/>
      <c r="G65" s="558"/>
      <c r="H65" s="559">
        <f t="shared" si="2"/>
        <v>0</v>
      </c>
      <c r="I65" s="1674"/>
      <c r="J65" s="560"/>
      <c r="K65" s="543"/>
    </row>
    <row r="66" spans="1:11" s="544" customFormat="1">
      <c r="A66" s="555"/>
      <c r="B66" s="561"/>
      <c r="C66" s="557"/>
      <c r="D66" s="557"/>
      <c r="E66" s="557"/>
      <c r="F66" s="558"/>
      <c r="G66" s="558"/>
      <c r="H66" s="559">
        <f t="shared" si="2"/>
        <v>0</v>
      </c>
      <c r="I66" s="1671"/>
      <c r="J66" s="560"/>
      <c r="K66" s="543"/>
    </row>
    <row r="67" spans="1:11" s="595" customFormat="1" ht="20.25" customHeight="1">
      <c r="A67" s="596"/>
      <c r="B67" s="1647"/>
      <c r="C67" s="597"/>
      <c r="D67" s="604"/>
      <c r="E67" s="604"/>
      <c r="F67" s="605"/>
      <c r="G67" s="605"/>
      <c r="H67" s="606">
        <f t="shared" si="2"/>
        <v>0</v>
      </c>
      <c r="I67" s="1649" t="s">
        <v>530</v>
      </c>
      <c r="J67" s="600"/>
      <c r="K67" s="594"/>
    </row>
    <row r="68" spans="1:11" s="595" customFormat="1" ht="22.5" customHeight="1">
      <c r="A68" s="596"/>
      <c r="B68" s="1675"/>
      <c r="C68" s="597"/>
      <c r="D68" s="597"/>
      <c r="E68" s="597"/>
      <c r="F68" s="598"/>
      <c r="G68" s="598"/>
      <c r="H68" s="599">
        <f t="shared" si="2"/>
        <v>0</v>
      </c>
      <c r="I68" s="1676"/>
      <c r="J68" s="600"/>
      <c r="K68" s="594"/>
    </row>
    <row r="69" spans="1:11" s="595" customFormat="1">
      <c r="A69" s="596"/>
      <c r="B69" s="1648"/>
      <c r="C69" s="597"/>
      <c r="D69" s="597"/>
      <c r="E69" s="597"/>
      <c r="F69" s="598"/>
      <c r="G69" s="598"/>
      <c r="H69" s="599">
        <f t="shared" si="2"/>
        <v>0</v>
      </c>
      <c r="I69" s="1650"/>
      <c r="J69" s="600"/>
      <c r="K69" s="594"/>
    </row>
    <row r="70" spans="1:11" s="595" customFormat="1">
      <c r="A70" s="596"/>
      <c r="B70" s="1647"/>
      <c r="C70" s="597"/>
      <c r="D70" s="597"/>
      <c r="E70" s="597"/>
      <c r="F70" s="598"/>
      <c r="G70" s="598"/>
      <c r="H70" s="599">
        <f t="shared" si="2"/>
        <v>0</v>
      </c>
      <c r="I70" s="1649" t="s">
        <v>531</v>
      </c>
      <c r="J70" s="600"/>
      <c r="K70" s="594"/>
    </row>
    <row r="71" spans="1:11" s="595" customFormat="1">
      <c r="A71" s="596"/>
      <c r="B71" s="1675"/>
      <c r="C71" s="597"/>
      <c r="D71" s="597"/>
      <c r="E71" s="597"/>
      <c r="F71" s="598"/>
      <c r="G71" s="598"/>
      <c r="H71" s="599">
        <f t="shared" si="2"/>
        <v>0</v>
      </c>
      <c r="I71" s="1676"/>
      <c r="J71" s="600"/>
      <c r="K71" s="594"/>
    </row>
    <row r="72" spans="1:11" s="595" customFormat="1">
      <c r="A72" s="596"/>
      <c r="B72" s="1675"/>
      <c r="C72" s="597"/>
      <c r="D72" s="597"/>
      <c r="E72" s="597"/>
      <c r="F72" s="598"/>
      <c r="G72" s="597"/>
      <c r="H72" s="599">
        <f t="shared" si="2"/>
        <v>0</v>
      </c>
      <c r="I72" s="1676"/>
      <c r="J72" s="600"/>
      <c r="K72" s="594"/>
    </row>
    <row r="73" spans="1:11" s="595" customFormat="1">
      <c r="A73" s="596"/>
      <c r="B73" s="1648"/>
      <c r="C73" s="597"/>
      <c r="D73" s="597"/>
      <c r="E73" s="597"/>
      <c r="F73" s="597"/>
      <c r="G73" s="598"/>
      <c r="H73" s="599">
        <f t="shared" si="2"/>
        <v>0</v>
      </c>
      <c r="I73" s="1676"/>
      <c r="J73" s="600"/>
      <c r="K73" s="594"/>
    </row>
    <row r="74" spans="1:11" s="595" customFormat="1" ht="30" customHeight="1">
      <c r="A74" s="596"/>
      <c r="B74" s="1647"/>
      <c r="C74" s="597"/>
      <c r="D74" s="597"/>
      <c r="E74" s="597"/>
      <c r="F74" s="598"/>
      <c r="G74" s="598"/>
      <c r="H74" s="599">
        <f t="shared" si="2"/>
        <v>0</v>
      </c>
      <c r="I74" s="1676"/>
      <c r="J74" s="600"/>
      <c r="K74" s="594"/>
    </row>
    <row r="75" spans="1:11" s="595" customFormat="1">
      <c r="A75" s="596"/>
      <c r="B75" s="1675"/>
      <c r="C75" s="597"/>
      <c r="D75" s="597"/>
      <c r="E75" s="597"/>
      <c r="F75" s="598"/>
      <c r="G75" s="598"/>
      <c r="H75" s="599">
        <f t="shared" si="2"/>
        <v>0</v>
      </c>
      <c r="I75" s="1676"/>
      <c r="J75" s="600"/>
      <c r="K75" s="594"/>
    </row>
    <row r="76" spans="1:11" s="595" customFormat="1">
      <c r="A76" s="596"/>
      <c r="B76" s="1675"/>
      <c r="C76" s="597"/>
      <c r="D76" s="597"/>
      <c r="E76" s="597"/>
      <c r="F76" s="598"/>
      <c r="G76" s="598"/>
      <c r="H76" s="599">
        <f t="shared" si="2"/>
        <v>0</v>
      </c>
      <c r="I76" s="1676"/>
      <c r="J76" s="600"/>
      <c r="K76" s="594"/>
    </row>
    <row r="77" spans="1:11" s="544" customFormat="1">
      <c r="A77" s="596"/>
      <c r="B77" s="1648"/>
      <c r="C77" s="597"/>
      <c r="D77" s="597"/>
      <c r="E77" s="597"/>
      <c r="F77" s="598"/>
      <c r="G77" s="598"/>
      <c r="H77" s="599">
        <f t="shared" si="2"/>
        <v>0</v>
      </c>
      <c r="I77" s="1650"/>
      <c r="J77" s="600"/>
      <c r="K77" s="543"/>
    </row>
    <row r="78" spans="1:11" s="544" customFormat="1" ht="30" customHeight="1">
      <c r="A78" s="596"/>
      <c r="B78" s="1647"/>
      <c r="C78" s="597"/>
      <c r="D78" s="597"/>
      <c r="E78" s="597"/>
      <c r="F78" s="598"/>
      <c r="G78" s="598"/>
      <c r="H78" s="599">
        <f t="shared" si="2"/>
        <v>0</v>
      </c>
      <c r="I78" s="1649" t="s">
        <v>580</v>
      </c>
      <c r="J78" s="600"/>
      <c r="K78" s="543"/>
    </row>
    <row r="79" spans="1:11" s="544" customFormat="1">
      <c r="A79" s="596"/>
      <c r="B79" s="1648"/>
      <c r="C79" s="597"/>
      <c r="D79" s="597"/>
      <c r="E79" s="597"/>
      <c r="F79" s="597"/>
      <c r="G79" s="598"/>
      <c r="H79" s="599">
        <f t="shared" si="2"/>
        <v>0</v>
      </c>
      <c r="I79" s="1676"/>
      <c r="J79" s="600"/>
      <c r="K79" s="543"/>
    </row>
    <row r="80" spans="1:11" s="544" customFormat="1">
      <c r="A80" s="596"/>
      <c r="B80" s="1647"/>
      <c r="C80" s="597"/>
      <c r="D80" s="597"/>
      <c r="E80" s="597"/>
      <c r="F80" s="597"/>
      <c r="G80" s="598"/>
      <c r="H80" s="599">
        <f t="shared" si="2"/>
        <v>0</v>
      </c>
      <c r="I80" s="1676"/>
      <c r="J80" s="600"/>
      <c r="K80" s="543"/>
    </row>
    <row r="81" spans="1:11" s="544" customFormat="1" ht="23.25" customHeight="1">
      <c r="A81" s="596"/>
      <c r="B81" s="1648"/>
      <c r="C81" s="597"/>
      <c r="D81" s="597"/>
      <c r="E81" s="597"/>
      <c r="F81" s="597"/>
      <c r="G81" s="598"/>
      <c r="H81" s="599">
        <f t="shared" si="2"/>
        <v>0</v>
      </c>
      <c r="I81" s="1676"/>
      <c r="J81" s="600"/>
      <c r="K81" s="543"/>
    </row>
    <row r="82" spans="1:11" s="544" customFormat="1" ht="30" customHeight="1">
      <c r="A82" s="596"/>
      <c r="B82" s="1647"/>
      <c r="C82" s="597"/>
      <c r="D82" s="597"/>
      <c r="E82" s="597"/>
      <c r="F82" s="597"/>
      <c r="G82" s="598"/>
      <c r="H82" s="599">
        <f t="shared" si="2"/>
        <v>0</v>
      </c>
      <c r="I82" s="1676"/>
      <c r="J82" s="600"/>
      <c r="K82" s="543"/>
    </row>
    <row r="83" spans="1:11" s="544" customFormat="1">
      <c r="A83" s="596"/>
      <c r="B83" s="1675"/>
      <c r="C83" s="597"/>
      <c r="D83" s="597"/>
      <c r="E83" s="597"/>
      <c r="F83" s="597"/>
      <c r="G83" s="598"/>
      <c r="H83" s="599">
        <f t="shared" si="2"/>
        <v>0</v>
      </c>
      <c r="I83" s="1676"/>
      <c r="J83" s="600"/>
      <c r="K83" s="543"/>
    </row>
    <row r="84" spans="1:11" s="544" customFormat="1">
      <c r="A84" s="596"/>
      <c r="B84" s="1675"/>
      <c r="C84" s="597"/>
      <c r="D84" s="597"/>
      <c r="E84" s="597"/>
      <c r="F84" s="597"/>
      <c r="G84" s="598"/>
      <c r="H84" s="599">
        <f t="shared" si="2"/>
        <v>0</v>
      </c>
      <c r="I84" s="1676"/>
      <c r="J84" s="600"/>
      <c r="K84" s="543"/>
    </row>
    <row r="85" spans="1:11" s="544" customFormat="1">
      <c r="A85" s="596"/>
      <c r="B85" s="1648"/>
      <c r="C85" s="597"/>
      <c r="D85" s="597"/>
      <c r="E85" s="597"/>
      <c r="F85" s="597"/>
      <c r="G85" s="598"/>
      <c r="H85" s="599">
        <f t="shared" si="2"/>
        <v>0</v>
      </c>
      <c r="I85" s="1650"/>
      <c r="J85" s="600"/>
      <c r="K85" s="543"/>
    </row>
    <row r="86" spans="1:11" s="544" customFormat="1" ht="30" customHeight="1">
      <c r="A86" s="596"/>
      <c r="B86" s="1647"/>
      <c r="C86" s="597"/>
      <c r="D86" s="597"/>
      <c r="E86" s="597"/>
      <c r="F86" s="597"/>
      <c r="G86" s="598"/>
      <c r="H86" s="599">
        <f t="shared" si="2"/>
        <v>0</v>
      </c>
      <c r="I86" s="1649" t="s">
        <v>581</v>
      </c>
      <c r="J86" s="600"/>
      <c r="K86" s="543"/>
    </row>
    <row r="87" spans="1:11" s="544" customFormat="1">
      <c r="A87" s="596"/>
      <c r="B87" s="1648"/>
      <c r="C87" s="597"/>
      <c r="D87" s="597"/>
      <c r="E87" s="597"/>
      <c r="F87" s="597"/>
      <c r="G87" s="598"/>
      <c r="H87" s="599">
        <f t="shared" si="2"/>
        <v>0</v>
      </c>
      <c r="I87" s="1676"/>
      <c r="J87" s="600"/>
      <c r="K87" s="543"/>
    </row>
    <row r="88" spans="1:11" s="544" customFormat="1">
      <c r="A88" s="596"/>
      <c r="B88" s="1647"/>
      <c r="C88" s="597"/>
      <c r="D88" s="597"/>
      <c r="E88" s="597"/>
      <c r="F88" s="597"/>
      <c r="G88" s="598"/>
      <c r="H88" s="599">
        <f t="shared" si="2"/>
        <v>0</v>
      </c>
      <c r="I88" s="1676"/>
      <c r="J88" s="600"/>
      <c r="K88" s="543"/>
    </row>
    <row r="89" spans="1:11" s="544" customFormat="1">
      <c r="A89" s="596"/>
      <c r="B89" s="1648"/>
      <c r="C89" s="597"/>
      <c r="D89" s="597"/>
      <c r="E89" s="597"/>
      <c r="F89" s="597"/>
      <c r="G89" s="598"/>
      <c r="H89" s="599">
        <f t="shared" si="2"/>
        <v>0</v>
      </c>
      <c r="I89" s="1676"/>
      <c r="J89" s="600"/>
      <c r="K89" s="543"/>
    </row>
    <row r="90" spans="1:11" s="544" customFormat="1" ht="18" customHeight="1">
      <c r="A90" s="596"/>
      <c r="B90" s="1647"/>
      <c r="C90" s="597"/>
      <c r="D90" s="597"/>
      <c r="E90" s="597"/>
      <c r="F90" s="597"/>
      <c r="G90" s="598"/>
      <c r="H90" s="599">
        <f t="shared" si="2"/>
        <v>0</v>
      </c>
      <c r="I90" s="1676"/>
      <c r="J90" s="600"/>
      <c r="K90" s="543"/>
    </row>
    <row r="91" spans="1:11" s="544" customFormat="1">
      <c r="A91" s="596"/>
      <c r="B91" s="1648"/>
      <c r="C91" s="597"/>
      <c r="D91" s="597"/>
      <c r="E91" s="597"/>
      <c r="F91" s="597"/>
      <c r="G91" s="598"/>
      <c r="H91" s="599">
        <f t="shared" si="2"/>
        <v>0</v>
      </c>
      <c r="I91" s="1650"/>
      <c r="J91" s="600"/>
      <c r="K91" s="543"/>
    </row>
    <row r="92" spans="1:11" s="544" customFormat="1" ht="45" customHeight="1">
      <c r="A92" s="596"/>
      <c r="B92" s="1647"/>
      <c r="C92" s="597"/>
      <c r="D92" s="597"/>
      <c r="E92" s="597"/>
      <c r="F92" s="597"/>
      <c r="G92" s="598"/>
      <c r="H92" s="599">
        <f t="shared" si="2"/>
        <v>0</v>
      </c>
      <c r="I92" s="1649" t="s">
        <v>592</v>
      </c>
      <c r="J92" s="600"/>
      <c r="K92" s="543"/>
    </row>
    <row r="93" spans="1:11" s="544" customFormat="1">
      <c r="A93" s="596"/>
      <c r="B93" s="1648"/>
      <c r="C93" s="597"/>
      <c r="D93" s="601"/>
      <c r="E93" s="597"/>
      <c r="F93" s="597"/>
      <c r="G93" s="598"/>
      <c r="H93" s="599">
        <f t="shared" si="2"/>
        <v>0</v>
      </c>
      <c r="I93" s="1676"/>
      <c r="J93" s="600"/>
      <c r="K93" s="543"/>
    </row>
    <row r="94" spans="1:11" s="544" customFormat="1">
      <c r="A94" s="596"/>
      <c r="B94" s="1647"/>
      <c r="C94" s="597"/>
      <c r="D94" s="597"/>
      <c r="E94" s="597"/>
      <c r="F94" s="597"/>
      <c r="G94" s="598"/>
      <c r="H94" s="599">
        <f t="shared" si="2"/>
        <v>0</v>
      </c>
      <c r="I94" s="1676"/>
      <c r="J94" s="600"/>
      <c r="K94" s="543"/>
    </row>
    <row r="95" spans="1:11" s="544" customFormat="1">
      <c r="A95" s="596"/>
      <c r="B95" s="1648"/>
      <c r="C95" s="597"/>
      <c r="D95" s="601"/>
      <c r="E95" s="597"/>
      <c r="F95" s="597"/>
      <c r="G95" s="598"/>
      <c r="H95" s="599">
        <f t="shared" si="2"/>
        <v>0</v>
      </c>
      <c r="I95" s="1676"/>
      <c r="J95" s="600"/>
      <c r="K95" s="543"/>
    </row>
    <row r="96" spans="1:11" s="544" customFormat="1">
      <c r="A96" s="596"/>
      <c r="B96" s="1647"/>
      <c r="C96" s="597"/>
      <c r="D96" s="601"/>
      <c r="E96" s="597"/>
      <c r="F96" s="597"/>
      <c r="G96" s="598"/>
      <c r="H96" s="599">
        <f t="shared" si="2"/>
        <v>0</v>
      </c>
      <c r="I96" s="1676"/>
      <c r="J96" s="600"/>
      <c r="K96" s="543"/>
    </row>
    <row r="97" spans="1:46" s="544" customFormat="1">
      <c r="A97" s="596"/>
      <c r="B97" s="1648"/>
      <c r="C97" s="597"/>
      <c r="D97" s="601"/>
      <c r="E97" s="597"/>
      <c r="F97" s="597"/>
      <c r="G97" s="598"/>
      <c r="H97" s="599">
        <f t="shared" si="2"/>
        <v>0</v>
      </c>
      <c r="I97" s="1676"/>
      <c r="J97" s="600"/>
      <c r="K97" s="543"/>
    </row>
    <row r="98" spans="1:46" s="544" customFormat="1">
      <c r="A98" s="596"/>
      <c r="B98" s="1647"/>
      <c r="C98" s="597"/>
      <c r="D98" s="597"/>
      <c r="E98" s="597"/>
      <c r="F98" s="597"/>
      <c r="G98" s="598"/>
      <c r="H98" s="599">
        <f t="shared" si="2"/>
        <v>0</v>
      </c>
      <c r="I98" s="1676"/>
      <c r="J98" s="600"/>
      <c r="K98" s="543"/>
    </row>
    <row r="99" spans="1:46" s="544" customFormat="1">
      <c r="A99" s="596"/>
      <c r="B99" s="1648"/>
      <c r="C99" s="597"/>
      <c r="D99" s="601"/>
      <c r="E99" s="597"/>
      <c r="F99" s="597"/>
      <c r="G99" s="598"/>
      <c r="H99" s="599">
        <f t="shared" si="2"/>
        <v>0</v>
      </c>
      <c r="I99" s="1650"/>
      <c r="J99" s="600"/>
      <c r="K99" s="543"/>
    </row>
    <row r="100" spans="1:46" s="544" customFormat="1" ht="27" customHeight="1">
      <c r="A100" s="596"/>
      <c r="B100" s="1647"/>
      <c r="C100" s="597"/>
      <c r="D100" s="597"/>
      <c r="E100" s="597"/>
      <c r="F100" s="597"/>
      <c r="G100" s="598"/>
      <c r="H100" s="599">
        <f t="shared" si="2"/>
        <v>0</v>
      </c>
      <c r="I100" s="1649" t="s">
        <v>605</v>
      </c>
      <c r="J100" s="600"/>
      <c r="K100" s="543"/>
    </row>
    <row r="101" spans="1:46" s="544" customFormat="1" ht="24" customHeight="1">
      <c r="A101" s="596"/>
      <c r="B101" s="1648"/>
      <c r="C101" s="597"/>
      <c r="D101" s="597"/>
      <c r="E101" s="597"/>
      <c r="F101" s="597"/>
      <c r="G101" s="598"/>
      <c r="H101" s="599">
        <f t="shared" si="2"/>
        <v>0</v>
      </c>
      <c r="I101" s="1650"/>
      <c r="J101" s="600"/>
      <c r="K101" s="543"/>
    </row>
    <row r="102" spans="1:46" s="544" customFormat="1" ht="28.5" customHeight="1">
      <c r="A102" s="596"/>
      <c r="B102" s="1647"/>
      <c r="C102" s="597"/>
      <c r="D102" s="597"/>
      <c r="E102" s="597"/>
      <c r="F102" s="597"/>
      <c r="G102" s="598"/>
      <c r="H102" s="599">
        <f t="shared" si="2"/>
        <v>0</v>
      </c>
      <c r="I102" s="1649" t="s">
        <v>617</v>
      </c>
      <c r="J102" s="600"/>
      <c r="K102" s="543"/>
    </row>
    <row r="103" spans="1:46" s="544" customFormat="1" ht="27.75" customHeight="1">
      <c r="A103" s="596"/>
      <c r="B103" s="1648"/>
      <c r="C103" s="597"/>
      <c r="D103" s="597"/>
      <c r="E103" s="597"/>
      <c r="F103" s="597"/>
      <c r="G103" s="598"/>
      <c r="H103" s="599">
        <f t="shared" si="2"/>
        <v>0</v>
      </c>
      <c r="I103" s="1650"/>
      <c r="J103" s="600"/>
      <c r="K103" s="543"/>
    </row>
    <row r="104" spans="1:46" s="544" customFormat="1" ht="24" customHeight="1">
      <c r="A104" s="596"/>
      <c r="B104" s="1647"/>
      <c r="C104" s="597"/>
      <c r="D104" s="597"/>
      <c r="E104" s="597"/>
      <c r="F104" s="597"/>
      <c r="G104" s="598"/>
      <c r="H104" s="599">
        <f t="shared" si="2"/>
        <v>0</v>
      </c>
      <c r="I104" s="1649" t="s">
        <v>618</v>
      </c>
      <c r="J104" s="600"/>
      <c r="K104" s="543"/>
    </row>
    <row r="105" spans="1:46" s="544" customFormat="1" ht="24" customHeight="1">
      <c r="A105" s="596"/>
      <c r="B105" s="1648"/>
      <c r="C105" s="597"/>
      <c r="D105" s="597"/>
      <c r="E105" s="597"/>
      <c r="F105" s="597"/>
      <c r="G105" s="598"/>
      <c r="H105" s="599">
        <f t="shared" si="2"/>
        <v>0</v>
      </c>
      <c r="I105" s="1650"/>
      <c r="J105" s="600"/>
      <c r="K105" s="543"/>
    </row>
    <row r="106" spans="1:46" s="544" customFormat="1">
      <c r="A106" s="596"/>
      <c r="B106" s="1647"/>
      <c r="C106" s="597"/>
      <c r="D106" s="597"/>
      <c r="E106" s="597"/>
      <c r="F106" s="597"/>
      <c r="G106" s="598"/>
      <c r="H106" s="599">
        <f t="shared" si="2"/>
        <v>0</v>
      </c>
      <c r="I106" s="1649" t="s">
        <v>620</v>
      </c>
      <c r="J106" s="600"/>
      <c r="K106" s="543"/>
    </row>
    <row r="107" spans="1:46" s="544" customFormat="1">
      <c r="A107" s="596"/>
      <c r="B107" s="1648"/>
      <c r="C107" s="597"/>
      <c r="D107" s="597"/>
      <c r="E107" s="597"/>
      <c r="F107" s="597"/>
      <c r="G107" s="598"/>
      <c r="H107" s="599">
        <f t="shared" si="2"/>
        <v>0</v>
      </c>
      <c r="I107" s="1650"/>
      <c r="J107" s="600"/>
      <c r="K107" s="543"/>
    </row>
    <row r="108" spans="1:46" s="544" customFormat="1" ht="18.75" customHeight="1">
      <c r="A108" s="596"/>
      <c r="B108" s="1647"/>
      <c r="C108" s="597"/>
      <c r="D108" s="597"/>
      <c r="E108" s="597"/>
      <c r="F108" s="597"/>
      <c r="G108" s="598"/>
      <c r="H108" s="599">
        <f t="shared" si="2"/>
        <v>0</v>
      </c>
      <c r="I108" s="1649" t="s">
        <v>621</v>
      </c>
      <c r="J108" s="600"/>
      <c r="K108" s="543"/>
    </row>
    <row r="109" spans="1:46" s="544" customFormat="1" ht="23.25" customHeight="1">
      <c r="A109" s="596"/>
      <c r="B109" s="1648"/>
      <c r="C109" s="597"/>
      <c r="D109" s="597"/>
      <c r="E109" s="597"/>
      <c r="F109" s="597"/>
      <c r="G109" s="598"/>
      <c r="H109" s="599">
        <f t="shared" si="2"/>
        <v>0</v>
      </c>
      <c r="I109" s="1650"/>
      <c r="J109" s="600"/>
      <c r="K109" s="543"/>
    </row>
    <row r="110" spans="1:46" s="544" customFormat="1">
      <c r="A110" s="596"/>
      <c r="B110" s="1647"/>
      <c r="C110" s="597"/>
      <c r="D110" s="597"/>
      <c r="E110" s="597"/>
      <c r="F110" s="598"/>
      <c r="G110" s="598"/>
      <c r="H110" s="599">
        <f t="shared" si="2"/>
        <v>0</v>
      </c>
      <c r="I110" s="1649" t="s">
        <v>622</v>
      </c>
      <c r="J110" s="600"/>
      <c r="K110" s="543"/>
    </row>
    <row r="111" spans="1:46" s="544" customFormat="1">
      <c r="A111" s="596"/>
      <c r="B111" s="1648"/>
      <c r="C111" s="597"/>
      <c r="D111" s="597"/>
      <c r="E111" s="597"/>
      <c r="F111" s="598"/>
      <c r="G111" s="598"/>
      <c r="H111" s="599">
        <f t="shared" si="2"/>
        <v>0</v>
      </c>
      <c r="I111" s="1650"/>
      <c r="J111" s="600"/>
      <c r="K111" s="543"/>
    </row>
    <row r="112" spans="1:46" s="568" customFormat="1">
      <c r="A112" s="562"/>
      <c r="B112" s="563" t="s">
        <v>449</v>
      </c>
      <c r="C112" s="564"/>
      <c r="D112" s="564"/>
      <c r="E112" s="564"/>
      <c r="F112" s="565"/>
      <c r="G112" s="565"/>
      <c r="H112" s="566"/>
      <c r="I112" s="567"/>
      <c r="J112" s="567"/>
      <c r="K112" s="543"/>
      <c r="L112" s="544"/>
      <c r="M112" s="544"/>
      <c r="N112" s="544"/>
      <c r="O112" s="544"/>
      <c r="P112" s="544"/>
      <c r="Q112" s="544"/>
      <c r="R112" s="544"/>
      <c r="S112" s="544"/>
      <c r="T112" s="544"/>
      <c r="U112" s="544"/>
      <c r="V112" s="544"/>
      <c r="W112" s="544"/>
      <c r="X112" s="544"/>
      <c r="Y112" s="544"/>
      <c r="Z112" s="544"/>
      <c r="AA112" s="544"/>
      <c r="AB112" s="544"/>
      <c r="AC112" s="544"/>
      <c r="AD112" s="544"/>
      <c r="AE112" s="544"/>
      <c r="AF112" s="544"/>
      <c r="AG112" s="544"/>
      <c r="AH112" s="544"/>
      <c r="AI112" s="544"/>
      <c r="AJ112" s="544"/>
      <c r="AK112" s="544"/>
      <c r="AL112" s="544"/>
      <c r="AM112" s="544"/>
      <c r="AN112" s="544"/>
      <c r="AO112" s="544"/>
      <c r="AP112" s="544"/>
      <c r="AQ112" s="544"/>
      <c r="AR112" s="544"/>
      <c r="AS112" s="544"/>
      <c r="AT112" s="544"/>
    </row>
    <row r="113" spans="1:46" s="568" customFormat="1">
      <c r="A113" s="569"/>
      <c r="B113" s="570"/>
      <c r="C113" s="564"/>
      <c r="D113" s="564"/>
      <c r="E113" s="564"/>
      <c r="F113" s="565"/>
      <c r="G113" s="565"/>
      <c r="H113" s="566"/>
      <c r="I113" s="567" t="s">
        <v>450</v>
      </c>
      <c r="J113" s="567"/>
      <c r="K113" s="543"/>
      <c r="L113" s="544"/>
      <c r="M113" s="544"/>
      <c r="N113" s="544"/>
      <c r="O113" s="544"/>
      <c r="P113" s="544"/>
      <c r="Q113" s="544"/>
      <c r="R113" s="544"/>
      <c r="S113" s="544"/>
      <c r="T113" s="544"/>
      <c r="U113" s="544"/>
      <c r="V113" s="544"/>
      <c r="W113" s="544"/>
      <c r="X113" s="544"/>
      <c r="Y113" s="544"/>
      <c r="Z113" s="544"/>
      <c r="AA113" s="544"/>
      <c r="AB113" s="544"/>
      <c r="AC113" s="544"/>
      <c r="AD113" s="544"/>
      <c r="AE113" s="544"/>
      <c r="AF113" s="544"/>
      <c r="AG113" s="544"/>
      <c r="AH113" s="544"/>
      <c r="AI113" s="544"/>
      <c r="AJ113" s="544"/>
      <c r="AK113" s="544"/>
      <c r="AL113" s="544"/>
      <c r="AM113" s="544"/>
      <c r="AN113" s="544"/>
      <c r="AO113" s="544"/>
      <c r="AP113" s="544"/>
      <c r="AQ113" s="544"/>
      <c r="AR113" s="544"/>
      <c r="AS113" s="544"/>
      <c r="AT113" s="544"/>
    </row>
    <row r="114" spans="1:46" s="568" customFormat="1">
      <c r="A114" s="569"/>
      <c r="B114" s="570"/>
      <c r="C114" s="564"/>
      <c r="D114" s="564"/>
      <c r="E114" s="564"/>
      <c r="F114" s="565"/>
      <c r="G114" s="565"/>
      <c r="H114" s="566">
        <f t="shared" ref="H114:H124" si="3">SUM(F114:G114)</f>
        <v>0</v>
      </c>
      <c r="I114" s="567" t="s">
        <v>451</v>
      </c>
      <c r="J114" s="567"/>
      <c r="K114" s="543"/>
      <c r="L114" s="544"/>
      <c r="M114" s="544"/>
      <c r="N114" s="544"/>
      <c r="O114" s="544"/>
      <c r="P114" s="544"/>
      <c r="Q114" s="544"/>
      <c r="R114" s="544"/>
      <c r="S114" s="544"/>
      <c r="T114" s="544"/>
      <c r="U114" s="544"/>
      <c r="V114" s="544"/>
      <c r="W114" s="544"/>
      <c r="X114" s="544"/>
      <c r="Y114" s="544"/>
      <c r="Z114" s="544"/>
      <c r="AA114" s="544"/>
      <c r="AB114" s="544"/>
      <c r="AC114" s="544"/>
      <c r="AD114" s="544"/>
      <c r="AE114" s="544"/>
      <c r="AF114" s="544"/>
      <c r="AG114" s="544"/>
      <c r="AH114" s="544"/>
      <c r="AI114" s="544"/>
      <c r="AJ114" s="544"/>
      <c r="AK114" s="544"/>
      <c r="AL114" s="544"/>
      <c r="AM114" s="544"/>
      <c r="AN114" s="544"/>
      <c r="AO114" s="544"/>
      <c r="AP114" s="544"/>
      <c r="AQ114" s="544"/>
      <c r="AR114" s="544"/>
      <c r="AS114" s="544"/>
      <c r="AT114" s="544"/>
    </row>
    <row r="115" spans="1:46" s="568" customFormat="1">
      <c r="A115" s="569"/>
      <c r="B115" s="1666"/>
      <c r="C115" s="564"/>
      <c r="D115" s="564"/>
      <c r="E115" s="564"/>
      <c r="F115" s="565"/>
      <c r="G115" s="565"/>
      <c r="H115" s="566">
        <f t="shared" si="3"/>
        <v>0</v>
      </c>
      <c r="I115" s="1668" t="s">
        <v>452</v>
      </c>
      <c r="J115" s="567"/>
      <c r="K115" s="543"/>
      <c r="L115" s="544"/>
      <c r="M115" s="544"/>
      <c r="N115" s="544"/>
      <c r="O115" s="544"/>
      <c r="P115" s="544"/>
      <c r="Q115" s="544"/>
      <c r="R115" s="544"/>
      <c r="S115" s="544"/>
      <c r="T115" s="544"/>
      <c r="U115" s="544"/>
      <c r="V115" s="544"/>
      <c r="W115" s="544"/>
      <c r="X115" s="544"/>
      <c r="Y115" s="544"/>
      <c r="Z115" s="544"/>
      <c r="AA115" s="544"/>
      <c r="AB115" s="544"/>
      <c r="AC115" s="544"/>
      <c r="AD115" s="544"/>
      <c r="AE115" s="544"/>
      <c r="AF115" s="544"/>
      <c r="AG115" s="544"/>
      <c r="AH115" s="544"/>
      <c r="AI115" s="544"/>
      <c r="AJ115" s="544"/>
      <c r="AK115" s="544"/>
      <c r="AL115" s="544"/>
      <c r="AM115" s="544"/>
      <c r="AN115" s="544"/>
      <c r="AO115" s="544"/>
      <c r="AP115" s="544"/>
      <c r="AQ115" s="544"/>
      <c r="AR115" s="544"/>
      <c r="AS115" s="544"/>
      <c r="AT115" s="544"/>
    </row>
    <row r="116" spans="1:46" s="568" customFormat="1">
      <c r="A116" s="569"/>
      <c r="B116" s="1667"/>
      <c r="C116" s="564"/>
      <c r="D116" s="564"/>
      <c r="E116" s="564"/>
      <c r="F116" s="565"/>
      <c r="G116" s="565"/>
      <c r="H116" s="566">
        <f t="shared" si="3"/>
        <v>0</v>
      </c>
      <c r="I116" s="1669"/>
      <c r="J116" s="567"/>
      <c r="K116" s="543"/>
      <c r="L116" s="544"/>
      <c r="M116" s="544"/>
      <c r="N116" s="544"/>
      <c r="O116" s="544"/>
      <c r="P116" s="544"/>
      <c r="Q116" s="544"/>
      <c r="R116" s="544"/>
      <c r="S116" s="544"/>
      <c r="T116" s="544"/>
      <c r="U116" s="544"/>
      <c r="V116" s="544"/>
      <c r="W116" s="544"/>
      <c r="X116" s="544"/>
      <c r="Y116" s="544"/>
      <c r="Z116" s="544"/>
      <c r="AA116" s="544"/>
      <c r="AB116" s="544"/>
      <c r="AC116" s="544"/>
      <c r="AD116" s="544"/>
      <c r="AE116" s="544"/>
      <c r="AF116" s="544"/>
      <c r="AG116" s="544"/>
      <c r="AH116" s="544"/>
      <c r="AI116" s="544"/>
      <c r="AJ116" s="544"/>
      <c r="AK116" s="544"/>
      <c r="AL116" s="544"/>
      <c r="AM116" s="544"/>
      <c r="AN116" s="544"/>
      <c r="AO116" s="544"/>
      <c r="AP116" s="544"/>
      <c r="AQ116" s="544"/>
      <c r="AR116" s="544"/>
      <c r="AS116" s="544"/>
      <c r="AT116" s="544"/>
    </row>
    <row r="117" spans="1:46" s="568" customFormat="1">
      <c r="A117" s="569"/>
      <c r="B117" s="1666"/>
      <c r="C117" s="564"/>
      <c r="D117" s="564"/>
      <c r="E117" s="564"/>
      <c r="F117" s="565"/>
      <c r="G117" s="565"/>
      <c r="H117" s="566">
        <f t="shared" si="3"/>
        <v>0</v>
      </c>
      <c r="I117" s="1668" t="s">
        <v>453</v>
      </c>
      <c r="J117" s="567"/>
      <c r="K117" s="543"/>
      <c r="L117" s="544"/>
      <c r="M117" s="544"/>
      <c r="N117" s="544"/>
      <c r="O117" s="544"/>
      <c r="P117" s="544"/>
      <c r="Q117" s="544"/>
      <c r="R117" s="544"/>
      <c r="S117" s="544"/>
      <c r="T117" s="544"/>
      <c r="U117" s="544"/>
      <c r="V117" s="544"/>
      <c r="W117" s="544"/>
      <c r="X117" s="544"/>
      <c r="Y117" s="544"/>
      <c r="Z117" s="544"/>
      <c r="AA117" s="544"/>
      <c r="AB117" s="544"/>
      <c r="AC117" s="544"/>
      <c r="AD117" s="544"/>
      <c r="AE117" s="544"/>
      <c r="AF117" s="544"/>
      <c r="AG117" s="544"/>
      <c r="AH117" s="544"/>
      <c r="AI117" s="544"/>
      <c r="AJ117" s="544"/>
      <c r="AK117" s="544"/>
      <c r="AL117" s="544"/>
      <c r="AM117" s="544"/>
      <c r="AN117" s="544"/>
      <c r="AO117" s="544"/>
      <c r="AP117" s="544"/>
      <c r="AQ117" s="544"/>
      <c r="AR117" s="544"/>
      <c r="AS117" s="544"/>
      <c r="AT117" s="544"/>
    </row>
    <row r="118" spans="1:46" s="568" customFormat="1">
      <c r="A118" s="569"/>
      <c r="B118" s="1667"/>
      <c r="C118" s="564"/>
      <c r="D118" s="564"/>
      <c r="E118" s="564"/>
      <c r="F118" s="565"/>
      <c r="G118" s="565"/>
      <c r="H118" s="566">
        <f t="shared" si="3"/>
        <v>0</v>
      </c>
      <c r="I118" s="1669"/>
      <c r="J118" s="567"/>
      <c r="K118" s="543"/>
      <c r="L118" s="544"/>
      <c r="M118" s="544"/>
      <c r="N118" s="544"/>
      <c r="O118" s="544"/>
      <c r="P118" s="544"/>
      <c r="Q118" s="544"/>
      <c r="R118" s="544"/>
      <c r="S118" s="544"/>
      <c r="T118" s="544"/>
      <c r="U118" s="544"/>
      <c r="V118" s="544"/>
      <c r="W118" s="544"/>
      <c r="X118" s="544"/>
      <c r="Y118" s="544"/>
      <c r="Z118" s="544"/>
      <c r="AA118" s="544"/>
      <c r="AB118" s="544"/>
      <c r="AC118" s="544"/>
      <c r="AD118" s="544"/>
      <c r="AE118" s="544"/>
      <c r="AF118" s="544"/>
      <c r="AG118" s="544"/>
      <c r="AH118" s="544"/>
      <c r="AI118" s="544"/>
      <c r="AJ118" s="544"/>
      <c r="AK118" s="544"/>
      <c r="AL118" s="544"/>
      <c r="AM118" s="544"/>
      <c r="AN118" s="544"/>
      <c r="AO118" s="544"/>
      <c r="AP118" s="544"/>
      <c r="AQ118" s="544"/>
      <c r="AR118" s="544"/>
      <c r="AS118" s="544"/>
      <c r="AT118" s="544"/>
    </row>
    <row r="119" spans="1:46" s="568" customFormat="1">
      <c r="A119" s="571"/>
      <c r="B119" s="570"/>
      <c r="C119" s="564"/>
      <c r="D119" s="564"/>
      <c r="E119" s="564"/>
      <c r="F119" s="565"/>
      <c r="G119" s="565"/>
      <c r="H119" s="566">
        <f t="shared" si="3"/>
        <v>0</v>
      </c>
      <c r="I119" s="1668"/>
      <c r="J119" s="567"/>
      <c r="K119" s="543"/>
      <c r="L119" s="544"/>
      <c r="M119" s="544"/>
      <c r="N119" s="544"/>
      <c r="O119" s="544"/>
      <c r="P119" s="544"/>
      <c r="Q119" s="544"/>
      <c r="R119" s="544"/>
      <c r="S119" s="544"/>
      <c r="T119" s="544"/>
      <c r="U119" s="544"/>
      <c r="V119" s="544"/>
      <c r="W119" s="544"/>
      <c r="X119" s="544"/>
      <c r="Y119" s="544"/>
      <c r="Z119" s="544"/>
      <c r="AA119" s="544"/>
      <c r="AB119" s="544"/>
      <c r="AC119" s="544"/>
      <c r="AD119" s="544"/>
      <c r="AE119" s="544"/>
      <c r="AF119" s="544"/>
      <c r="AG119" s="544"/>
      <c r="AH119" s="544"/>
      <c r="AI119" s="544"/>
      <c r="AJ119" s="544"/>
      <c r="AK119" s="544"/>
      <c r="AL119" s="544"/>
      <c r="AM119" s="544"/>
      <c r="AN119" s="544"/>
      <c r="AO119" s="544"/>
      <c r="AP119" s="544"/>
      <c r="AQ119" s="544"/>
      <c r="AR119" s="544"/>
      <c r="AS119" s="544"/>
      <c r="AT119" s="544"/>
    </row>
    <row r="120" spans="1:46" s="568" customFormat="1">
      <c r="A120" s="572"/>
      <c r="B120" s="570"/>
      <c r="C120" s="564"/>
      <c r="D120" s="564"/>
      <c r="E120" s="564"/>
      <c r="F120" s="565"/>
      <c r="G120" s="565"/>
      <c r="H120" s="566">
        <f t="shared" si="3"/>
        <v>0</v>
      </c>
      <c r="I120" s="1669"/>
      <c r="J120" s="567"/>
      <c r="K120" s="543"/>
      <c r="L120" s="544"/>
      <c r="M120" s="544"/>
      <c r="N120" s="544"/>
      <c r="O120" s="544"/>
      <c r="P120" s="544"/>
      <c r="Q120" s="544"/>
      <c r="R120" s="544"/>
      <c r="S120" s="544"/>
      <c r="T120" s="544"/>
      <c r="U120" s="544"/>
      <c r="V120" s="544"/>
      <c r="W120" s="544"/>
      <c r="X120" s="544"/>
      <c r="Y120" s="544"/>
      <c r="Z120" s="544"/>
      <c r="AA120" s="544"/>
      <c r="AB120" s="544"/>
      <c r="AC120" s="544"/>
      <c r="AD120" s="544"/>
      <c r="AE120" s="544"/>
      <c r="AF120" s="544"/>
      <c r="AG120" s="544"/>
      <c r="AH120" s="544"/>
      <c r="AI120" s="544"/>
      <c r="AJ120" s="544"/>
      <c r="AK120" s="544"/>
      <c r="AL120" s="544"/>
      <c r="AM120" s="544"/>
      <c r="AN120" s="544"/>
      <c r="AO120" s="544"/>
      <c r="AP120" s="544"/>
      <c r="AQ120" s="544"/>
      <c r="AR120" s="544"/>
      <c r="AS120" s="544"/>
      <c r="AT120" s="544"/>
    </row>
    <row r="121" spans="1:46" s="568" customFormat="1">
      <c r="A121" s="569"/>
      <c r="B121" s="1666"/>
      <c r="C121" s="564"/>
      <c r="D121" s="564"/>
      <c r="E121" s="564"/>
      <c r="F121" s="565"/>
      <c r="G121" s="565"/>
      <c r="H121" s="566">
        <f t="shared" si="3"/>
        <v>0</v>
      </c>
      <c r="I121" s="1668"/>
      <c r="J121" s="567"/>
      <c r="K121" s="543"/>
      <c r="L121" s="544"/>
      <c r="M121" s="544"/>
      <c r="N121" s="544"/>
      <c r="O121" s="544"/>
      <c r="P121" s="544"/>
      <c r="Q121" s="544"/>
      <c r="R121" s="544"/>
      <c r="S121" s="544"/>
      <c r="T121" s="544"/>
      <c r="U121" s="544"/>
      <c r="V121" s="544"/>
      <c r="W121" s="544"/>
      <c r="X121" s="544"/>
      <c r="Y121" s="544"/>
      <c r="Z121" s="544"/>
      <c r="AA121" s="544"/>
      <c r="AB121" s="544"/>
      <c r="AC121" s="544"/>
      <c r="AD121" s="544"/>
      <c r="AE121" s="544"/>
      <c r="AF121" s="544"/>
      <c r="AG121" s="544"/>
      <c r="AH121" s="544"/>
      <c r="AI121" s="544"/>
      <c r="AJ121" s="544"/>
      <c r="AK121" s="544"/>
      <c r="AL121" s="544"/>
      <c r="AM121" s="544"/>
      <c r="AN121" s="544"/>
      <c r="AO121" s="544"/>
      <c r="AP121" s="544"/>
      <c r="AQ121" s="544"/>
      <c r="AR121" s="544"/>
      <c r="AS121" s="544"/>
      <c r="AT121" s="544"/>
    </row>
    <row r="122" spans="1:46" s="568" customFormat="1">
      <c r="A122" s="569"/>
      <c r="B122" s="1677"/>
      <c r="C122" s="564"/>
      <c r="D122" s="564"/>
      <c r="E122" s="564"/>
      <c r="F122" s="565"/>
      <c r="G122" s="565"/>
      <c r="H122" s="566">
        <f t="shared" si="3"/>
        <v>0</v>
      </c>
      <c r="I122" s="1678"/>
      <c r="J122" s="567"/>
      <c r="K122" s="543"/>
      <c r="L122" s="544"/>
      <c r="M122" s="544"/>
      <c r="N122" s="544"/>
      <c r="O122" s="544"/>
      <c r="P122" s="544"/>
      <c r="Q122" s="544"/>
      <c r="R122" s="544"/>
      <c r="S122" s="544"/>
      <c r="T122" s="544"/>
      <c r="U122" s="544"/>
      <c r="V122" s="544"/>
      <c r="W122" s="544"/>
      <c r="X122" s="544"/>
      <c r="Y122" s="544"/>
      <c r="Z122" s="544"/>
      <c r="AA122" s="544"/>
      <c r="AB122" s="544"/>
      <c r="AC122" s="544"/>
      <c r="AD122" s="544"/>
      <c r="AE122" s="544"/>
      <c r="AF122" s="544"/>
      <c r="AG122" s="544"/>
      <c r="AH122" s="544"/>
      <c r="AI122" s="544"/>
      <c r="AJ122" s="544"/>
      <c r="AK122" s="544"/>
      <c r="AL122" s="544"/>
      <c r="AM122" s="544"/>
      <c r="AN122" s="544"/>
      <c r="AO122" s="544"/>
      <c r="AP122" s="544"/>
      <c r="AQ122" s="544"/>
      <c r="AR122" s="544"/>
      <c r="AS122" s="544"/>
      <c r="AT122" s="544"/>
    </row>
    <row r="123" spans="1:46" s="568" customFormat="1">
      <c r="A123" s="569"/>
      <c r="B123" s="1667"/>
      <c r="C123" s="564"/>
      <c r="D123" s="564"/>
      <c r="E123" s="564"/>
      <c r="F123" s="565"/>
      <c r="G123" s="565"/>
      <c r="H123" s="566">
        <f t="shared" si="3"/>
        <v>0</v>
      </c>
      <c r="I123" s="1669"/>
      <c r="J123" s="567"/>
      <c r="K123" s="543"/>
      <c r="L123" s="544"/>
      <c r="M123" s="544"/>
      <c r="N123" s="544"/>
      <c r="O123" s="544"/>
      <c r="P123" s="544"/>
      <c r="Q123" s="544"/>
      <c r="R123" s="544"/>
      <c r="S123" s="544"/>
      <c r="T123" s="544"/>
      <c r="U123" s="544"/>
      <c r="V123" s="544"/>
      <c r="W123" s="544"/>
      <c r="X123" s="544"/>
      <c r="Y123" s="544"/>
      <c r="Z123" s="544"/>
      <c r="AA123" s="544"/>
      <c r="AB123" s="544"/>
      <c r="AC123" s="544"/>
      <c r="AD123" s="544"/>
      <c r="AE123" s="544"/>
      <c r="AF123" s="544"/>
      <c r="AG123" s="544"/>
      <c r="AH123" s="544"/>
      <c r="AI123" s="544"/>
      <c r="AJ123" s="544"/>
      <c r="AK123" s="544"/>
      <c r="AL123" s="544"/>
      <c r="AM123" s="544"/>
      <c r="AN123" s="544"/>
      <c r="AO123" s="544"/>
      <c r="AP123" s="544"/>
      <c r="AQ123" s="544"/>
      <c r="AR123" s="544"/>
      <c r="AS123" s="544"/>
      <c r="AT123" s="544"/>
    </row>
    <row r="124" spans="1:46" s="578" customFormat="1" ht="31.5">
      <c r="A124" s="573"/>
      <c r="B124" s="574" t="s">
        <v>454</v>
      </c>
      <c r="C124" s="575"/>
      <c r="D124" s="575"/>
      <c r="E124" s="575"/>
      <c r="F124" s="576"/>
      <c r="G124" s="576"/>
      <c r="H124" s="577">
        <f t="shared" si="3"/>
        <v>0</v>
      </c>
      <c r="I124" s="541"/>
      <c r="J124" s="541"/>
      <c r="K124" s="544"/>
      <c r="L124" s="544"/>
      <c r="M124" s="544"/>
      <c r="N124" s="544"/>
      <c r="O124" s="544"/>
      <c r="P124" s="544"/>
      <c r="Q124" s="544"/>
      <c r="R124" s="544"/>
      <c r="S124" s="544"/>
      <c r="T124" s="544"/>
      <c r="U124" s="544"/>
      <c r="V124" s="544"/>
      <c r="W124" s="544"/>
      <c r="X124" s="544"/>
      <c r="Y124" s="544"/>
      <c r="Z124" s="544"/>
      <c r="AA124" s="544"/>
      <c r="AB124" s="544"/>
      <c r="AC124" s="544"/>
      <c r="AD124" s="544"/>
      <c r="AE124" s="544"/>
      <c r="AF124" s="544"/>
      <c r="AG124" s="544"/>
      <c r="AH124" s="544"/>
      <c r="AI124" s="544"/>
      <c r="AJ124" s="544"/>
      <c r="AK124" s="544"/>
      <c r="AL124" s="544"/>
      <c r="AM124" s="544"/>
      <c r="AN124" s="544"/>
      <c r="AO124" s="544"/>
      <c r="AP124" s="544"/>
      <c r="AQ124" s="544"/>
      <c r="AR124" s="544"/>
      <c r="AS124" s="544"/>
      <c r="AT124" s="544"/>
    </row>
    <row r="125" spans="1:46" s="578" customFormat="1">
      <c r="A125" s="573"/>
      <c r="B125" s="576"/>
      <c r="C125" s="575"/>
      <c r="D125" s="575"/>
      <c r="E125" s="575"/>
      <c r="F125" s="576"/>
      <c r="G125" s="576"/>
      <c r="H125" s="577"/>
      <c r="I125" s="541"/>
      <c r="J125" s="541"/>
      <c r="K125" s="544"/>
      <c r="L125" s="544"/>
      <c r="M125" s="544"/>
      <c r="N125" s="544"/>
      <c r="O125" s="544"/>
      <c r="P125" s="544"/>
      <c r="Q125" s="544"/>
      <c r="R125" s="544"/>
      <c r="S125" s="544"/>
      <c r="T125" s="544"/>
      <c r="U125" s="544"/>
      <c r="V125" s="544"/>
      <c r="W125" s="544"/>
      <c r="X125" s="544"/>
      <c r="Y125" s="544"/>
      <c r="Z125" s="544"/>
      <c r="AA125" s="544"/>
      <c r="AB125" s="544"/>
      <c r="AC125" s="544"/>
      <c r="AD125" s="544"/>
      <c r="AE125" s="544"/>
      <c r="AF125" s="544"/>
      <c r="AG125" s="544"/>
      <c r="AH125" s="544"/>
      <c r="AI125" s="544"/>
      <c r="AJ125" s="544"/>
      <c r="AK125" s="544"/>
      <c r="AL125" s="544"/>
      <c r="AM125" s="544"/>
      <c r="AN125" s="544"/>
      <c r="AO125" s="544"/>
      <c r="AP125" s="544"/>
      <c r="AQ125" s="544"/>
      <c r="AR125" s="544"/>
      <c r="AS125" s="544"/>
      <c r="AT125" s="544"/>
    </row>
    <row r="126" spans="1:46" s="578" customFormat="1">
      <c r="A126" s="573"/>
      <c r="B126" s="576"/>
      <c r="C126" s="575"/>
      <c r="D126" s="575"/>
      <c r="E126" s="575"/>
      <c r="F126" s="576"/>
      <c r="G126" s="576"/>
      <c r="H126" s="577"/>
      <c r="I126" s="541"/>
      <c r="J126" s="541"/>
      <c r="K126" s="544"/>
      <c r="L126" s="544"/>
      <c r="M126" s="544"/>
      <c r="N126" s="544"/>
      <c r="O126" s="544"/>
      <c r="P126" s="544"/>
      <c r="Q126" s="544"/>
      <c r="R126" s="544"/>
      <c r="S126" s="544"/>
      <c r="T126" s="544"/>
      <c r="U126" s="544"/>
      <c r="V126" s="544"/>
      <c r="W126" s="544"/>
      <c r="X126" s="544"/>
      <c r="Y126" s="544"/>
      <c r="Z126" s="544"/>
      <c r="AA126" s="544"/>
      <c r="AB126" s="544"/>
      <c r="AC126" s="544"/>
      <c r="AD126" s="544"/>
      <c r="AE126" s="544"/>
      <c r="AF126" s="544"/>
      <c r="AG126" s="544"/>
      <c r="AH126" s="544"/>
      <c r="AI126" s="544"/>
      <c r="AJ126" s="544"/>
      <c r="AK126" s="544"/>
      <c r="AL126" s="544"/>
      <c r="AM126" s="544"/>
      <c r="AN126" s="544"/>
      <c r="AO126" s="544"/>
      <c r="AP126" s="544"/>
      <c r="AQ126" s="544"/>
      <c r="AR126" s="544"/>
      <c r="AS126" s="544"/>
      <c r="AT126" s="544"/>
    </row>
    <row r="127" spans="1:46" s="578" customFormat="1">
      <c r="A127" s="573"/>
      <c r="B127" s="576"/>
      <c r="C127" s="575"/>
      <c r="D127" s="575"/>
      <c r="E127" s="575"/>
      <c r="F127" s="576"/>
      <c r="G127" s="576"/>
      <c r="H127" s="577"/>
      <c r="I127" s="541"/>
      <c r="J127" s="541"/>
      <c r="K127" s="544"/>
      <c r="L127" s="544"/>
      <c r="M127" s="544"/>
      <c r="N127" s="544"/>
      <c r="O127" s="544"/>
      <c r="P127" s="544"/>
      <c r="Q127" s="544"/>
      <c r="R127" s="544"/>
      <c r="S127" s="544"/>
      <c r="T127" s="544"/>
      <c r="U127" s="544"/>
      <c r="V127" s="544"/>
      <c r="W127" s="544"/>
      <c r="X127" s="544"/>
      <c r="Y127" s="544"/>
      <c r="Z127" s="544"/>
      <c r="AA127" s="544"/>
      <c r="AB127" s="544"/>
      <c r="AC127" s="544"/>
      <c r="AD127" s="544"/>
      <c r="AE127" s="544"/>
      <c r="AF127" s="544"/>
      <c r="AG127" s="544"/>
      <c r="AH127" s="544"/>
      <c r="AI127" s="544"/>
      <c r="AJ127" s="544"/>
      <c r="AK127" s="544"/>
      <c r="AL127" s="544"/>
      <c r="AM127" s="544"/>
      <c r="AN127" s="544"/>
      <c r="AO127" s="544"/>
      <c r="AP127" s="544"/>
      <c r="AQ127" s="544"/>
      <c r="AR127" s="544"/>
      <c r="AS127" s="544"/>
      <c r="AT127" s="544"/>
    </row>
    <row r="128" spans="1:46" s="544" customFormat="1">
      <c r="A128" s="579"/>
      <c r="B128" s="579" t="s">
        <v>455</v>
      </c>
      <c r="C128" s="580"/>
      <c r="D128" s="580"/>
      <c r="E128" s="580"/>
      <c r="F128" s="579">
        <f>SUM(F4:F127)</f>
        <v>0</v>
      </c>
      <c r="G128" s="579">
        <f>SUM(G4:G127)</f>
        <v>0</v>
      </c>
      <c r="H128" s="579">
        <f>SUM(F128:G128)</f>
        <v>0</v>
      </c>
      <c r="I128" s="581"/>
      <c r="J128" s="581"/>
      <c r="K128" s="543"/>
    </row>
    <row r="129" spans="1:11" s="583" customFormat="1">
      <c r="A129" s="579"/>
      <c r="B129" s="579" t="s">
        <v>456</v>
      </c>
      <c r="C129" s="580"/>
      <c r="D129" s="580"/>
      <c r="E129" s="580"/>
      <c r="F129" s="579">
        <f>F3+F128</f>
        <v>-750767982</v>
      </c>
      <c r="G129" s="579">
        <f>G3+G128</f>
        <v>4185324462</v>
      </c>
      <c r="H129" s="579">
        <f>H3+H128</f>
        <v>3434556480</v>
      </c>
      <c r="I129" s="581"/>
      <c r="J129" s="581"/>
      <c r="K129" s="582"/>
    </row>
    <row r="130" spans="1:11" s="583" customFormat="1" ht="18.75">
      <c r="A130" s="530"/>
      <c r="B130" s="530"/>
      <c r="C130" s="584" t="s">
        <v>457</v>
      </c>
      <c r="D130" s="584"/>
      <c r="E130" s="584"/>
      <c r="F130" s="584" t="e">
        <f>'1-Mérleg'!#REF!</f>
        <v>#REF!</v>
      </c>
      <c r="G130" s="584" t="e">
        <f>'1-Mérleg'!#REF!</f>
        <v>#REF!</v>
      </c>
      <c r="H130" s="584">
        <f>'1-Mérleg'!C25</f>
        <v>0</v>
      </c>
      <c r="I130" s="585"/>
      <c r="J130" s="585"/>
      <c r="K130" s="582"/>
    </row>
    <row r="131" spans="1:11" s="544" customFormat="1" ht="18.75">
      <c r="A131" s="530"/>
      <c r="B131" s="530"/>
      <c r="C131" s="586" t="s">
        <v>458</v>
      </c>
      <c r="D131" s="586"/>
      <c r="E131" s="586"/>
      <c r="F131" s="587" t="e">
        <f>F128-F130</f>
        <v>#REF!</v>
      </c>
      <c r="G131" s="587" t="e">
        <f>G128-G130</f>
        <v>#REF!</v>
      </c>
      <c r="H131" s="587">
        <f>H128-H130</f>
        <v>0</v>
      </c>
      <c r="I131" s="588"/>
      <c r="J131" s="588"/>
      <c r="K131" s="543"/>
    </row>
    <row r="132" spans="1:11" s="544" customFormat="1">
      <c r="A132" s="530"/>
      <c r="B132" s="530"/>
      <c r="C132" s="530"/>
      <c r="D132" s="530"/>
      <c r="E132" s="530"/>
      <c r="F132" s="530"/>
      <c r="G132" s="530"/>
      <c r="H132" s="530"/>
      <c r="I132" s="589"/>
      <c r="J132" s="589"/>
      <c r="K132" s="543"/>
    </row>
    <row r="133" spans="1:11" s="544" customFormat="1">
      <c r="A133" s="530"/>
      <c r="B133" s="530"/>
      <c r="C133" s="530"/>
      <c r="D133" s="530"/>
      <c r="E133" s="530"/>
      <c r="F133" s="530"/>
      <c r="G133" s="530"/>
      <c r="H133" s="530"/>
      <c r="I133" s="589"/>
      <c r="J133" s="589"/>
      <c r="K133" s="543"/>
    </row>
    <row r="134" spans="1:11" s="544" customFormat="1">
      <c r="A134" s="530"/>
      <c r="B134" s="530"/>
      <c r="C134" s="530"/>
      <c r="D134" s="530"/>
      <c r="E134" s="530"/>
      <c r="F134" s="530"/>
      <c r="G134" s="530"/>
      <c r="H134" s="530"/>
      <c r="I134" s="589"/>
      <c r="J134" s="589"/>
      <c r="K134" s="543"/>
    </row>
    <row r="135" spans="1:11" s="544" customFormat="1">
      <c r="A135" s="530"/>
      <c r="B135" s="530"/>
      <c r="C135" s="530"/>
      <c r="D135" s="530"/>
      <c r="E135" s="530"/>
      <c r="F135" s="530"/>
      <c r="G135" s="530"/>
      <c r="H135" s="530"/>
      <c r="I135" s="589"/>
      <c r="J135" s="589"/>
      <c r="K135" s="543"/>
    </row>
    <row r="136" spans="1:11" s="544" customFormat="1">
      <c r="A136" s="530"/>
      <c r="B136" s="530"/>
      <c r="C136" s="530"/>
      <c r="D136" s="530"/>
      <c r="E136" s="530"/>
      <c r="F136" s="530"/>
      <c r="G136" s="530"/>
      <c r="H136" s="530"/>
      <c r="I136" s="589"/>
      <c r="J136" s="589"/>
      <c r="K136" s="543"/>
    </row>
    <row r="137" spans="1:11" s="544" customFormat="1">
      <c r="A137" s="530"/>
      <c r="B137" s="530"/>
      <c r="C137" s="530"/>
      <c r="D137" s="530"/>
      <c r="E137" s="530"/>
      <c r="F137" s="530"/>
      <c r="G137" s="530"/>
      <c r="H137" s="530"/>
      <c r="I137" s="589"/>
      <c r="J137" s="589"/>
      <c r="K137" s="543"/>
    </row>
    <row r="138" spans="1:11" s="544" customFormat="1">
      <c r="A138" s="530"/>
      <c r="B138" s="530"/>
      <c r="C138" s="530"/>
      <c r="D138" s="530"/>
      <c r="E138" s="530"/>
      <c r="F138" s="530"/>
      <c r="G138" s="530"/>
      <c r="H138" s="530"/>
      <c r="I138" s="589"/>
      <c r="J138" s="589"/>
      <c r="K138" s="543"/>
    </row>
    <row r="139" spans="1:11" s="544" customFormat="1">
      <c r="A139" s="530"/>
      <c r="B139" s="530"/>
      <c r="C139" s="530"/>
      <c r="D139" s="530"/>
      <c r="E139" s="530"/>
      <c r="F139" s="530"/>
      <c r="G139" s="530"/>
      <c r="H139" s="530"/>
      <c r="I139" s="589"/>
      <c r="J139" s="589"/>
      <c r="K139" s="543"/>
    </row>
    <row r="140" spans="1:11" s="591" customFormat="1">
      <c r="A140" s="530"/>
      <c r="B140" s="530"/>
      <c r="C140" s="530"/>
      <c r="D140" s="530"/>
      <c r="E140" s="530"/>
      <c r="F140" s="530"/>
      <c r="G140" s="530"/>
      <c r="H140" s="530"/>
      <c r="I140" s="589"/>
      <c r="J140" s="589"/>
      <c r="K140" s="590"/>
    </row>
    <row r="141" spans="1:11" s="591" customFormat="1">
      <c r="A141" s="530"/>
      <c r="B141" s="530"/>
      <c r="C141" s="530"/>
      <c r="D141" s="530"/>
      <c r="E141" s="530"/>
      <c r="F141" s="530"/>
      <c r="G141" s="530"/>
      <c r="H141" s="530"/>
      <c r="I141" s="589"/>
      <c r="J141" s="589"/>
      <c r="K141" s="590"/>
    </row>
    <row r="142" spans="1:11" hidden="1">
      <c r="I142" s="589"/>
      <c r="J142" s="589"/>
      <c r="K142" s="530"/>
    </row>
    <row r="143" spans="1:11" hidden="1">
      <c r="I143" s="589"/>
      <c r="J143" s="589"/>
      <c r="K143" s="530"/>
    </row>
    <row r="144" spans="1:11">
      <c r="I144" s="589"/>
      <c r="J144" s="589"/>
    </row>
    <row r="145" spans="1:10">
      <c r="I145" s="589"/>
      <c r="J145" s="589"/>
    </row>
    <row r="146" spans="1:10">
      <c r="I146" s="589"/>
      <c r="J146" s="589"/>
    </row>
    <row r="147" spans="1:10" s="529" customFormat="1">
      <c r="A147" s="530"/>
      <c r="B147" s="530"/>
      <c r="C147" s="530"/>
      <c r="D147" s="530"/>
      <c r="E147" s="530"/>
      <c r="F147" s="530"/>
      <c r="G147" s="530"/>
      <c r="H147" s="530"/>
      <c r="I147" s="589"/>
      <c r="J147" s="589"/>
    </row>
    <row r="148" spans="1:10" s="529" customFormat="1">
      <c r="A148" s="530"/>
      <c r="B148" s="530"/>
      <c r="C148" s="530"/>
      <c r="D148" s="530"/>
      <c r="E148" s="530"/>
      <c r="F148" s="530"/>
      <c r="G148" s="530"/>
      <c r="H148" s="530"/>
      <c r="I148" s="589"/>
      <c r="J148" s="589"/>
    </row>
    <row r="149" spans="1:10" s="529" customFormat="1">
      <c r="A149" s="530"/>
      <c r="B149" s="530"/>
      <c r="C149" s="530"/>
      <c r="D149" s="530"/>
      <c r="E149" s="530"/>
      <c r="F149" s="530"/>
      <c r="G149" s="530"/>
      <c r="H149" s="530"/>
      <c r="I149" s="589"/>
      <c r="J149" s="589"/>
    </row>
    <row r="150" spans="1:10" s="529" customFormat="1">
      <c r="A150" s="530"/>
      <c r="B150" s="530"/>
      <c r="C150" s="530"/>
      <c r="D150" s="530"/>
      <c r="E150" s="530"/>
      <c r="F150" s="530"/>
      <c r="G150" s="530"/>
      <c r="H150" s="530"/>
      <c r="I150" s="589"/>
      <c r="J150" s="589"/>
    </row>
    <row r="151" spans="1:10" s="529" customFormat="1">
      <c r="A151" s="530"/>
      <c r="B151" s="530"/>
      <c r="C151" s="530"/>
      <c r="D151" s="530"/>
      <c r="E151" s="530"/>
      <c r="F151" s="530"/>
      <c r="G151" s="530"/>
      <c r="H151" s="530"/>
      <c r="I151" s="589"/>
      <c r="J151" s="589"/>
    </row>
    <row r="152" spans="1:10" s="529" customFormat="1">
      <c r="A152" s="530"/>
      <c r="B152" s="530"/>
      <c r="C152" s="530"/>
      <c r="D152" s="530"/>
      <c r="E152" s="530"/>
      <c r="F152" s="530"/>
      <c r="G152" s="530"/>
      <c r="H152" s="530"/>
      <c r="I152" s="589"/>
      <c r="J152" s="589"/>
    </row>
    <row r="153" spans="1:10" s="529" customFormat="1">
      <c r="A153" s="530"/>
      <c r="B153" s="530"/>
      <c r="C153" s="530"/>
      <c r="D153" s="530"/>
      <c r="E153" s="530"/>
      <c r="F153" s="530"/>
      <c r="G153" s="530"/>
      <c r="H153" s="530"/>
      <c r="I153" s="589"/>
      <c r="J153" s="589"/>
    </row>
    <row r="154" spans="1:10" s="529" customFormat="1">
      <c r="A154" s="530"/>
      <c r="B154" s="530"/>
      <c r="C154" s="530"/>
      <c r="D154" s="530"/>
      <c r="E154" s="530"/>
      <c r="F154" s="530"/>
      <c r="G154" s="530"/>
      <c r="H154" s="530"/>
      <c r="I154" s="589"/>
      <c r="J154" s="589"/>
    </row>
    <row r="155" spans="1:10" s="529" customFormat="1">
      <c r="A155" s="530"/>
      <c r="B155" s="530"/>
      <c r="C155" s="530"/>
      <c r="D155" s="530"/>
      <c r="E155" s="530"/>
      <c r="F155" s="530"/>
      <c r="G155" s="530"/>
      <c r="H155" s="530"/>
      <c r="I155" s="536"/>
      <c r="J155" s="536"/>
    </row>
    <row r="156" spans="1:10" s="529" customFormat="1">
      <c r="A156" s="530"/>
      <c r="B156" s="530"/>
      <c r="C156" s="530"/>
      <c r="D156" s="530"/>
      <c r="E156" s="530"/>
      <c r="F156" s="530"/>
      <c r="G156" s="530"/>
      <c r="H156" s="530"/>
      <c r="I156" s="536"/>
      <c r="J156" s="536"/>
    </row>
    <row r="157" spans="1:10" s="529" customFormat="1">
      <c r="A157" s="530"/>
      <c r="B157" s="530"/>
      <c r="C157" s="530"/>
      <c r="D157" s="530"/>
      <c r="E157" s="530"/>
      <c r="F157" s="530"/>
      <c r="G157" s="530"/>
      <c r="H157" s="530"/>
      <c r="I157" s="536"/>
      <c r="J157" s="536"/>
    </row>
    <row r="158" spans="1:10" s="529" customFormat="1">
      <c r="A158" s="530"/>
      <c r="B158" s="530"/>
      <c r="C158" s="530"/>
      <c r="D158" s="530"/>
      <c r="E158" s="530"/>
      <c r="F158" s="530"/>
      <c r="G158" s="530"/>
      <c r="H158" s="530"/>
      <c r="I158" s="536"/>
      <c r="J158" s="536"/>
    </row>
    <row r="159" spans="1:10" s="529" customFormat="1">
      <c r="A159" s="530"/>
      <c r="B159" s="530"/>
      <c r="C159" s="530"/>
      <c r="D159" s="530"/>
      <c r="E159" s="530"/>
      <c r="F159" s="530"/>
      <c r="G159" s="530"/>
      <c r="H159" s="530"/>
      <c r="I159" s="536"/>
      <c r="J159" s="536"/>
    </row>
    <row r="160" spans="1:10" s="529" customFormat="1">
      <c r="A160" s="530"/>
      <c r="B160" s="530"/>
      <c r="C160" s="530"/>
      <c r="D160" s="530"/>
      <c r="E160" s="530"/>
      <c r="F160" s="530"/>
      <c r="G160" s="530"/>
      <c r="H160" s="530"/>
      <c r="I160" s="536"/>
      <c r="J160" s="536"/>
    </row>
    <row r="161" spans="1:10" s="529" customFormat="1">
      <c r="A161" s="530"/>
      <c r="B161" s="530"/>
      <c r="C161" s="530"/>
      <c r="D161" s="530"/>
      <c r="E161" s="530"/>
      <c r="F161" s="530"/>
      <c r="G161" s="530"/>
      <c r="H161" s="530"/>
      <c r="I161" s="536"/>
      <c r="J161" s="536"/>
    </row>
    <row r="162" spans="1:10" s="529" customFormat="1">
      <c r="A162" s="530"/>
      <c r="B162" s="530"/>
      <c r="C162" s="530"/>
      <c r="D162" s="530"/>
      <c r="E162" s="530"/>
      <c r="F162" s="530"/>
      <c r="G162" s="530"/>
      <c r="H162" s="530"/>
      <c r="I162" s="536"/>
      <c r="J162" s="536"/>
    </row>
    <row r="163" spans="1:10" s="529" customFormat="1">
      <c r="A163" s="530"/>
      <c r="B163" s="530"/>
      <c r="C163" s="530"/>
      <c r="D163" s="530"/>
      <c r="E163" s="530"/>
      <c r="F163" s="530"/>
      <c r="G163" s="530"/>
      <c r="H163" s="530"/>
      <c r="I163" s="536"/>
      <c r="J163" s="536"/>
    </row>
    <row r="164" spans="1:10" s="529" customFormat="1">
      <c r="A164" s="530"/>
      <c r="B164" s="530"/>
      <c r="C164" s="530"/>
      <c r="D164" s="530"/>
      <c r="E164" s="530"/>
      <c r="F164" s="530"/>
      <c r="G164" s="530"/>
      <c r="H164" s="530"/>
      <c r="I164" s="536"/>
      <c r="J164" s="536"/>
    </row>
    <row r="165" spans="1:10" s="529" customFormat="1">
      <c r="A165" s="530"/>
      <c r="B165" s="530"/>
      <c r="C165" s="530"/>
      <c r="D165" s="530"/>
      <c r="E165" s="530"/>
      <c r="F165" s="530"/>
      <c r="G165" s="530"/>
      <c r="H165" s="530"/>
      <c r="I165" s="536"/>
      <c r="J165" s="536"/>
    </row>
    <row r="166" spans="1:10" s="529" customFormat="1">
      <c r="A166" s="530"/>
      <c r="B166" s="530"/>
      <c r="C166" s="530"/>
      <c r="D166" s="530"/>
      <c r="E166" s="530"/>
      <c r="F166" s="530"/>
      <c r="G166" s="530"/>
      <c r="H166" s="530"/>
      <c r="I166" s="536"/>
      <c r="J166" s="536"/>
    </row>
  </sheetData>
  <autoFilter ref="A1:J33" xr:uid="{00000000-0009-0000-0000-000001000000}">
    <filterColumn colId="2">
      <filters>
        <filter val="3/III/9/1"/>
      </filters>
    </filterColumn>
    <filterColumn colId="5" showButton="0"/>
    <filterColumn colId="6" showButton="0"/>
  </autoFilter>
  <mergeCells count="89">
    <mergeCell ref="A34:A35"/>
    <mergeCell ref="B34:B35"/>
    <mergeCell ref="I30:I33"/>
    <mergeCell ref="I34:I35"/>
    <mergeCell ref="A30:A33"/>
    <mergeCell ref="B110:B111"/>
    <mergeCell ref="I106:I107"/>
    <mergeCell ref="I108:I109"/>
    <mergeCell ref="B106:B107"/>
    <mergeCell ref="B108:B109"/>
    <mergeCell ref="I78:I85"/>
    <mergeCell ref="I86:I91"/>
    <mergeCell ref="B45:B49"/>
    <mergeCell ref="I45:I49"/>
    <mergeCell ref="B90:B91"/>
    <mergeCell ref="B104:B105"/>
    <mergeCell ref="I104:I105"/>
    <mergeCell ref="I50:I51"/>
    <mergeCell ref="B43:B44"/>
    <mergeCell ref="I43:I44"/>
    <mergeCell ref="B100:B101"/>
    <mergeCell ref="I100:I101"/>
    <mergeCell ref="B102:B103"/>
    <mergeCell ref="I92:I99"/>
    <mergeCell ref="B74:B77"/>
    <mergeCell ref="I70:I77"/>
    <mergeCell ref="B78:B79"/>
    <mergeCell ref="B86:B87"/>
    <mergeCell ref="B88:B89"/>
    <mergeCell ref="B80:B81"/>
    <mergeCell ref="B82:B85"/>
    <mergeCell ref="B9:B13"/>
    <mergeCell ref="C39:C41"/>
    <mergeCell ref="I39:I41"/>
    <mergeCell ref="C24:C25"/>
    <mergeCell ref="I24:I25"/>
    <mergeCell ref="B37:B38"/>
    <mergeCell ref="B39:B42"/>
    <mergeCell ref="B30:B33"/>
    <mergeCell ref="A24:A25"/>
    <mergeCell ref="B24:B25"/>
    <mergeCell ref="A26:A29"/>
    <mergeCell ref="B26:B29"/>
    <mergeCell ref="I26:I29"/>
    <mergeCell ref="B117:B118"/>
    <mergeCell ref="I117:I118"/>
    <mergeCell ref="I119:I120"/>
    <mergeCell ref="B121:B123"/>
    <mergeCell ref="I121:I123"/>
    <mergeCell ref="B115:B116"/>
    <mergeCell ref="I115:I116"/>
    <mergeCell ref="I55:I56"/>
    <mergeCell ref="B57:B58"/>
    <mergeCell ref="I57:I58"/>
    <mergeCell ref="B59:B60"/>
    <mergeCell ref="I59:I60"/>
    <mergeCell ref="B61:B62"/>
    <mergeCell ref="I61:I62"/>
    <mergeCell ref="I63:I66"/>
    <mergeCell ref="B67:B69"/>
    <mergeCell ref="I67:I69"/>
    <mergeCell ref="B70:B73"/>
    <mergeCell ref="B94:B95"/>
    <mergeCell ref="B96:B97"/>
    <mergeCell ref="B98:B99"/>
    <mergeCell ref="I1:I2"/>
    <mergeCell ref="J1:J2"/>
    <mergeCell ref="A1:A2"/>
    <mergeCell ref="B1:B2"/>
    <mergeCell ref="C1:C2"/>
    <mergeCell ref="D1:D2"/>
    <mergeCell ref="E1:E2"/>
    <mergeCell ref="F1:H1"/>
    <mergeCell ref="B92:B93"/>
    <mergeCell ref="I102:I103"/>
    <mergeCell ref="I110:I111"/>
    <mergeCell ref="A5:A6"/>
    <mergeCell ref="B5:B6"/>
    <mergeCell ref="I5:I6"/>
    <mergeCell ref="A7:A8"/>
    <mergeCell ref="B7:B8"/>
    <mergeCell ref="I7:I8"/>
    <mergeCell ref="B14:B17"/>
    <mergeCell ref="B18:B23"/>
    <mergeCell ref="A18:A23"/>
    <mergeCell ref="I18:I23"/>
    <mergeCell ref="C21:C23"/>
    <mergeCell ref="A9:A17"/>
    <mergeCell ref="I9:I17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9"/>
  <sheetViews>
    <sheetView zoomScaleNormal="100" workbookViewId="0">
      <pane xSplit="2" ySplit="4" topLeftCell="C36" activePane="bottomRight" state="frozen"/>
      <selection activeCell="I21" sqref="I21"/>
      <selection pane="topRight" activeCell="I21" sqref="I21"/>
      <selection pane="bottomLeft" activeCell="I21" sqref="I21"/>
      <selection pane="bottomRight" activeCell="C42" sqref="C42"/>
    </sheetView>
  </sheetViews>
  <sheetFormatPr defaultRowHeight="15"/>
  <cols>
    <col min="1" max="1" width="6.42578125" style="1170" customWidth="1"/>
    <col min="2" max="2" width="58.28515625" style="1176" customWidth="1"/>
    <col min="3" max="3" width="18.28515625" style="980" customWidth="1"/>
    <col min="4" max="4" width="17.28515625" style="980" bestFit="1" customWidth="1"/>
    <col min="5" max="5" width="19" style="980" customWidth="1"/>
    <col min="6" max="6" width="17.28515625" style="980" bestFit="1" customWidth="1"/>
    <col min="7" max="8" width="13.28515625" style="1170" customWidth="1"/>
    <col min="9" max="252" width="9.140625" style="1170"/>
    <col min="253" max="253" width="5.5703125" style="1170" customWidth="1"/>
    <col min="254" max="254" width="45.5703125" style="1170" customWidth="1"/>
    <col min="255" max="255" width="16.140625" style="1170" customWidth="1"/>
    <col min="256" max="256" width="17.28515625" style="1170" bestFit="1" customWidth="1"/>
    <col min="257" max="257" width="19" style="1170" customWidth="1"/>
    <col min="258" max="258" width="16.42578125" style="1170" customWidth="1"/>
    <col min="259" max="259" width="15.140625" style="1170" customWidth="1"/>
    <col min="260" max="260" width="17.85546875" style="1170" bestFit="1" customWidth="1"/>
    <col min="261" max="261" width="14.7109375" style="1170" customWidth="1"/>
    <col min="262" max="263" width="13.28515625" style="1170" customWidth="1"/>
    <col min="264" max="264" width="12.42578125" style="1170" customWidth="1"/>
    <col min="265" max="508" width="9.140625" style="1170"/>
    <col min="509" max="509" width="5.5703125" style="1170" customWidth="1"/>
    <col min="510" max="510" width="45.5703125" style="1170" customWidth="1"/>
    <col min="511" max="511" width="16.140625" style="1170" customWidth="1"/>
    <col min="512" max="512" width="17.28515625" style="1170" bestFit="1" customWidth="1"/>
    <col min="513" max="513" width="19" style="1170" customWidth="1"/>
    <col min="514" max="514" width="16.42578125" style="1170" customWidth="1"/>
    <col min="515" max="515" width="15.140625" style="1170" customWidth="1"/>
    <col min="516" max="516" width="17.85546875" style="1170" bestFit="1" customWidth="1"/>
    <col min="517" max="517" width="14.7109375" style="1170" customWidth="1"/>
    <col min="518" max="519" width="13.28515625" style="1170" customWidth="1"/>
    <col min="520" max="520" width="12.42578125" style="1170" customWidth="1"/>
    <col min="521" max="764" width="9.140625" style="1170"/>
    <col min="765" max="765" width="5.5703125" style="1170" customWidth="1"/>
    <col min="766" max="766" width="45.5703125" style="1170" customWidth="1"/>
    <col min="767" max="767" width="16.140625" style="1170" customWidth="1"/>
    <col min="768" max="768" width="17.28515625" style="1170" bestFit="1" customWidth="1"/>
    <col min="769" max="769" width="19" style="1170" customWidth="1"/>
    <col min="770" max="770" width="16.42578125" style="1170" customWidth="1"/>
    <col min="771" max="771" width="15.140625" style="1170" customWidth="1"/>
    <col min="772" max="772" width="17.85546875" style="1170" bestFit="1" customWidth="1"/>
    <col min="773" max="773" width="14.7109375" style="1170" customWidth="1"/>
    <col min="774" max="775" width="13.28515625" style="1170" customWidth="1"/>
    <col min="776" max="776" width="12.42578125" style="1170" customWidth="1"/>
    <col min="777" max="1020" width="9.140625" style="1170"/>
    <col min="1021" max="1021" width="5.5703125" style="1170" customWidth="1"/>
    <col min="1022" max="1022" width="45.5703125" style="1170" customWidth="1"/>
    <col min="1023" max="1023" width="16.140625" style="1170" customWidth="1"/>
    <col min="1024" max="1024" width="17.28515625" style="1170" bestFit="1" customWidth="1"/>
    <col min="1025" max="1025" width="19" style="1170" customWidth="1"/>
    <col min="1026" max="1026" width="16.42578125" style="1170" customWidth="1"/>
    <col min="1027" max="1027" width="15.140625" style="1170" customWidth="1"/>
    <col min="1028" max="1028" width="17.85546875" style="1170" bestFit="1" customWidth="1"/>
    <col min="1029" max="1029" width="14.7109375" style="1170" customWidth="1"/>
    <col min="1030" max="1031" width="13.28515625" style="1170" customWidth="1"/>
    <col min="1032" max="1032" width="12.42578125" style="1170" customWidth="1"/>
    <col min="1033" max="1276" width="9.140625" style="1170"/>
    <col min="1277" max="1277" width="5.5703125" style="1170" customWidth="1"/>
    <col min="1278" max="1278" width="45.5703125" style="1170" customWidth="1"/>
    <col min="1279" max="1279" width="16.140625" style="1170" customWidth="1"/>
    <col min="1280" max="1280" width="17.28515625" style="1170" bestFit="1" customWidth="1"/>
    <col min="1281" max="1281" width="19" style="1170" customWidth="1"/>
    <col min="1282" max="1282" width="16.42578125" style="1170" customWidth="1"/>
    <col min="1283" max="1283" width="15.140625" style="1170" customWidth="1"/>
    <col min="1284" max="1284" width="17.85546875" style="1170" bestFit="1" customWidth="1"/>
    <col min="1285" max="1285" width="14.7109375" style="1170" customWidth="1"/>
    <col min="1286" max="1287" width="13.28515625" style="1170" customWidth="1"/>
    <col min="1288" max="1288" width="12.42578125" style="1170" customWidth="1"/>
    <col min="1289" max="1532" width="9.140625" style="1170"/>
    <col min="1533" max="1533" width="5.5703125" style="1170" customWidth="1"/>
    <col min="1534" max="1534" width="45.5703125" style="1170" customWidth="1"/>
    <col min="1535" max="1535" width="16.140625" style="1170" customWidth="1"/>
    <col min="1536" max="1536" width="17.28515625" style="1170" bestFit="1" customWidth="1"/>
    <col min="1537" max="1537" width="19" style="1170" customWidth="1"/>
    <col min="1538" max="1538" width="16.42578125" style="1170" customWidth="1"/>
    <col min="1539" max="1539" width="15.140625" style="1170" customWidth="1"/>
    <col min="1540" max="1540" width="17.85546875" style="1170" bestFit="1" customWidth="1"/>
    <col min="1541" max="1541" width="14.7109375" style="1170" customWidth="1"/>
    <col min="1542" max="1543" width="13.28515625" style="1170" customWidth="1"/>
    <col min="1544" max="1544" width="12.42578125" style="1170" customWidth="1"/>
    <col min="1545" max="1788" width="9.140625" style="1170"/>
    <col min="1789" max="1789" width="5.5703125" style="1170" customWidth="1"/>
    <col min="1790" max="1790" width="45.5703125" style="1170" customWidth="1"/>
    <col min="1791" max="1791" width="16.140625" style="1170" customWidth="1"/>
    <col min="1792" max="1792" width="17.28515625" style="1170" bestFit="1" customWidth="1"/>
    <col min="1793" max="1793" width="19" style="1170" customWidth="1"/>
    <col min="1794" max="1794" width="16.42578125" style="1170" customWidth="1"/>
    <col min="1795" max="1795" width="15.140625" style="1170" customWidth="1"/>
    <col min="1796" max="1796" width="17.85546875" style="1170" bestFit="1" customWidth="1"/>
    <col min="1797" max="1797" width="14.7109375" style="1170" customWidth="1"/>
    <col min="1798" max="1799" width="13.28515625" style="1170" customWidth="1"/>
    <col min="1800" max="1800" width="12.42578125" style="1170" customWidth="1"/>
    <col min="1801" max="2044" width="9.140625" style="1170"/>
    <col min="2045" max="2045" width="5.5703125" style="1170" customWidth="1"/>
    <col min="2046" max="2046" width="45.5703125" style="1170" customWidth="1"/>
    <col min="2047" max="2047" width="16.140625" style="1170" customWidth="1"/>
    <col min="2048" max="2048" width="17.28515625" style="1170" bestFit="1" customWidth="1"/>
    <col min="2049" max="2049" width="19" style="1170" customWidth="1"/>
    <col min="2050" max="2050" width="16.42578125" style="1170" customWidth="1"/>
    <col min="2051" max="2051" width="15.140625" style="1170" customWidth="1"/>
    <col min="2052" max="2052" width="17.85546875" style="1170" bestFit="1" customWidth="1"/>
    <col min="2053" max="2053" width="14.7109375" style="1170" customWidth="1"/>
    <col min="2054" max="2055" width="13.28515625" style="1170" customWidth="1"/>
    <col min="2056" max="2056" width="12.42578125" style="1170" customWidth="1"/>
    <col min="2057" max="2300" width="9.140625" style="1170"/>
    <col min="2301" max="2301" width="5.5703125" style="1170" customWidth="1"/>
    <col min="2302" max="2302" width="45.5703125" style="1170" customWidth="1"/>
    <col min="2303" max="2303" width="16.140625" style="1170" customWidth="1"/>
    <col min="2304" max="2304" width="17.28515625" style="1170" bestFit="1" customWidth="1"/>
    <col min="2305" max="2305" width="19" style="1170" customWidth="1"/>
    <col min="2306" max="2306" width="16.42578125" style="1170" customWidth="1"/>
    <col min="2307" max="2307" width="15.140625" style="1170" customWidth="1"/>
    <col min="2308" max="2308" width="17.85546875" style="1170" bestFit="1" customWidth="1"/>
    <col min="2309" max="2309" width="14.7109375" style="1170" customWidth="1"/>
    <col min="2310" max="2311" width="13.28515625" style="1170" customWidth="1"/>
    <col min="2312" max="2312" width="12.42578125" style="1170" customWidth="1"/>
    <col min="2313" max="2556" width="9.140625" style="1170"/>
    <col min="2557" max="2557" width="5.5703125" style="1170" customWidth="1"/>
    <col min="2558" max="2558" width="45.5703125" style="1170" customWidth="1"/>
    <col min="2559" max="2559" width="16.140625" style="1170" customWidth="1"/>
    <col min="2560" max="2560" width="17.28515625" style="1170" bestFit="1" customWidth="1"/>
    <col min="2561" max="2561" width="19" style="1170" customWidth="1"/>
    <col min="2562" max="2562" width="16.42578125" style="1170" customWidth="1"/>
    <col min="2563" max="2563" width="15.140625" style="1170" customWidth="1"/>
    <col min="2564" max="2564" width="17.85546875" style="1170" bestFit="1" customWidth="1"/>
    <col min="2565" max="2565" width="14.7109375" style="1170" customWidth="1"/>
    <col min="2566" max="2567" width="13.28515625" style="1170" customWidth="1"/>
    <col min="2568" max="2568" width="12.42578125" style="1170" customWidth="1"/>
    <col min="2569" max="2812" width="9.140625" style="1170"/>
    <col min="2813" max="2813" width="5.5703125" style="1170" customWidth="1"/>
    <col min="2814" max="2814" width="45.5703125" style="1170" customWidth="1"/>
    <col min="2815" max="2815" width="16.140625" style="1170" customWidth="1"/>
    <col min="2816" max="2816" width="17.28515625" style="1170" bestFit="1" customWidth="1"/>
    <col min="2817" max="2817" width="19" style="1170" customWidth="1"/>
    <col min="2818" max="2818" width="16.42578125" style="1170" customWidth="1"/>
    <col min="2819" max="2819" width="15.140625" style="1170" customWidth="1"/>
    <col min="2820" max="2820" width="17.85546875" style="1170" bestFit="1" customWidth="1"/>
    <col min="2821" max="2821" width="14.7109375" style="1170" customWidth="1"/>
    <col min="2822" max="2823" width="13.28515625" style="1170" customWidth="1"/>
    <col min="2824" max="2824" width="12.42578125" style="1170" customWidth="1"/>
    <col min="2825" max="3068" width="9.140625" style="1170"/>
    <col min="3069" max="3069" width="5.5703125" style="1170" customWidth="1"/>
    <col min="3070" max="3070" width="45.5703125" style="1170" customWidth="1"/>
    <col min="3071" max="3071" width="16.140625" style="1170" customWidth="1"/>
    <col min="3072" max="3072" width="17.28515625" style="1170" bestFit="1" customWidth="1"/>
    <col min="3073" max="3073" width="19" style="1170" customWidth="1"/>
    <col min="3074" max="3074" width="16.42578125" style="1170" customWidth="1"/>
    <col min="3075" max="3075" width="15.140625" style="1170" customWidth="1"/>
    <col min="3076" max="3076" width="17.85546875" style="1170" bestFit="1" customWidth="1"/>
    <col min="3077" max="3077" width="14.7109375" style="1170" customWidth="1"/>
    <col min="3078" max="3079" width="13.28515625" style="1170" customWidth="1"/>
    <col min="3080" max="3080" width="12.42578125" style="1170" customWidth="1"/>
    <col min="3081" max="3324" width="9.140625" style="1170"/>
    <col min="3325" max="3325" width="5.5703125" style="1170" customWidth="1"/>
    <col min="3326" max="3326" width="45.5703125" style="1170" customWidth="1"/>
    <col min="3327" max="3327" width="16.140625" style="1170" customWidth="1"/>
    <col min="3328" max="3328" width="17.28515625" style="1170" bestFit="1" customWidth="1"/>
    <col min="3329" max="3329" width="19" style="1170" customWidth="1"/>
    <col min="3330" max="3330" width="16.42578125" style="1170" customWidth="1"/>
    <col min="3331" max="3331" width="15.140625" style="1170" customWidth="1"/>
    <col min="3332" max="3332" width="17.85546875" style="1170" bestFit="1" customWidth="1"/>
    <col min="3333" max="3333" width="14.7109375" style="1170" customWidth="1"/>
    <col min="3334" max="3335" width="13.28515625" style="1170" customWidth="1"/>
    <col min="3336" max="3336" width="12.42578125" style="1170" customWidth="1"/>
    <col min="3337" max="3580" width="9.140625" style="1170"/>
    <col min="3581" max="3581" width="5.5703125" style="1170" customWidth="1"/>
    <col min="3582" max="3582" width="45.5703125" style="1170" customWidth="1"/>
    <col min="3583" max="3583" width="16.140625" style="1170" customWidth="1"/>
    <col min="3584" max="3584" width="17.28515625" style="1170" bestFit="1" customWidth="1"/>
    <col min="3585" max="3585" width="19" style="1170" customWidth="1"/>
    <col min="3586" max="3586" width="16.42578125" style="1170" customWidth="1"/>
    <col min="3587" max="3587" width="15.140625" style="1170" customWidth="1"/>
    <col min="3588" max="3588" width="17.85546875" style="1170" bestFit="1" customWidth="1"/>
    <col min="3589" max="3589" width="14.7109375" style="1170" customWidth="1"/>
    <col min="3590" max="3591" width="13.28515625" style="1170" customWidth="1"/>
    <col min="3592" max="3592" width="12.42578125" style="1170" customWidth="1"/>
    <col min="3593" max="3836" width="9.140625" style="1170"/>
    <col min="3837" max="3837" width="5.5703125" style="1170" customWidth="1"/>
    <col min="3838" max="3838" width="45.5703125" style="1170" customWidth="1"/>
    <col min="3839" max="3839" width="16.140625" style="1170" customWidth="1"/>
    <col min="3840" max="3840" width="17.28515625" style="1170" bestFit="1" customWidth="1"/>
    <col min="3841" max="3841" width="19" style="1170" customWidth="1"/>
    <col min="3842" max="3842" width="16.42578125" style="1170" customWidth="1"/>
    <col min="3843" max="3843" width="15.140625" style="1170" customWidth="1"/>
    <col min="3844" max="3844" width="17.85546875" style="1170" bestFit="1" customWidth="1"/>
    <col min="3845" max="3845" width="14.7109375" style="1170" customWidth="1"/>
    <col min="3846" max="3847" width="13.28515625" style="1170" customWidth="1"/>
    <col min="3848" max="3848" width="12.42578125" style="1170" customWidth="1"/>
    <col min="3849" max="4092" width="9.140625" style="1170"/>
    <col min="4093" max="4093" width="5.5703125" style="1170" customWidth="1"/>
    <col min="4094" max="4094" width="45.5703125" style="1170" customWidth="1"/>
    <col min="4095" max="4095" width="16.140625" style="1170" customWidth="1"/>
    <col min="4096" max="4096" width="17.28515625" style="1170" bestFit="1" customWidth="1"/>
    <col min="4097" max="4097" width="19" style="1170" customWidth="1"/>
    <col min="4098" max="4098" width="16.42578125" style="1170" customWidth="1"/>
    <col min="4099" max="4099" width="15.140625" style="1170" customWidth="1"/>
    <col min="4100" max="4100" width="17.85546875" style="1170" bestFit="1" customWidth="1"/>
    <col min="4101" max="4101" width="14.7109375" style="1170" customWidth="1"/>
    <col min="4102" max="4103" width="13.28515625" style="1170" customWidth="1"/>
    <col min="4104" max="4104" width="12.42578125" style="1170" customWidth="1"/>
    <col min="4105" max="4348" width="9.140625" style="1170"/>
    <col min="4349" max="4349" width="5.5703125" style="1170" customWidth="1"/>
    <col min="4350" max="4350" width="45.5703125" style="1170" customWidth="1"/>
    <col min="4351" max="4351" width="16.140625" style="1170" customWidth="1"/>
    <col min="4352" max="4352" width="17.28515625" style="1170" bestFit="1" customWidth="1"/>
    <col min="4353" max="4353" width="19" style="1170" customWidth="1"/>
    <col min="4354" max="4354" width="16.42578125" style="1170" customWidth="1"/>
    <col min="4355" max="4355" width="15.140625" style="1170" customWidth="1"/>
    <col min="4356" max="4356" width="17.85546875" style="1170" bestFit="1" customWidth="1"/>
    <col min="4357" max="4357" width="14.7109375" style="1170" customWidth="1"/>
    <col min="4358" max="4359" width="13.28515625" style="1170" customWidth="1"/>
    <col min="4360" max="4360" width="12.42578125" style="1170" customWidth="1"/>
    <col min="4361" max="4604" width="9.140625" style="1170"/>
    <col min="4605" max="4605" width="5.5703125" style="1170" customWidth="1"/>
    <col min="4606" max="4606" width="45.5703125" style="1170" customWidth="1"/>
    <col min="4607" max="4607" width="16.140625" style="1170" customWidth="1"/>
    <col min="4608" max="4608" width="17.28515625" style="1170" bestFit="1" customWidth="1"/>
    <col min="4609" max="4609" width="19" style="1170" customWidth="1"/>
    <col min="4610" max="4610" width="16.42578125" style="1170" customWidth="1"/>
    <col min="4611" max="4611" width="15.140625" style="1170" customWidth="1"/>
    <col min="4612" max="4612" width="17.85546875" style="1170" bestFit="1" customWidth="1"/>
    <col min="4613" max="4613" width="14.7109375" style="1170" customWidth="1"/>
    <col min="4614" max="4615" width="13.28515625" style="1170" customWidth="1"/>
    <col min="4616" max="4616" width="12.42578125" style="1170" customWidth="1"/>
    <col min="4617" max="4860" width="9.140625" style="1170"/>
    <col min="4861" max="4861" width="5.5703125" style="1170" customWidth="1"/>
    <col min="4862" max="4862" width="45.5703125" style="1170" customWidth="1"/>
    <col min="4863" max="4863" width="16.140625" style="1170" customWidth="1"/>
    <col min="4864" max="4864" width="17.28515625" style="1170" bestFit="1" customWidth="1"/>
    <col min="4865" max="4865" width="19" style="1170" customWidth="1"/>
    <col min="4866" max="4866" width="16.42578125" style="1170" customWidth="1"/>
    <col min="4867" max="4867" width="15.140625" style="1170" customWidth="1"/>
    <col min="4868" max="4868" width="17.85546875" style="1170" bestFit="1" customWidth="1"/>
    <col min="4869" max="4869" width="14.7109375" style="1170" customWidth="1"/>
    <col min="4870" max="4871" width="13.28515625" style="1170" customWidth="1"/>
    <col min="4872" max="4872" width="12.42578125" style="1170" customWidth="1"/>
    <col min="4873" max="5116" width="9.140625" style="1170"/>
    <col min="5117" max="5117" width="5.5703125" style="1170" customWidth="1"/>
    <col min="5118" max="5118" width="45.5703125" style="1170" customWidth="1"/>
    <col min="5119" max="5119" width="16.140625" style="1170" customWidth="1"/>
    <col min="5120" max="5120" width="17.28515625" style="1170" bestFit="1" customWidth="1"/>
    <col min="5121" max="5121" width="19" style="1170" customWidth="1"/>
    <col min="5122" max="5122" width="16.42578125" style="1170" customWidth="1"/>
    <col min="5123" max="5123" width="15.140625" style="1170" customWidth="1"/>
    <col min="5124" max="5124" width="17.85546875" style="1170" bestFit="1" customWidth="1"/>
    <col min="5125" max="5125" width="14.7109375" style="1170" customWidth="1"/>
    <col min="5126" max="5127" width="13.28515625" style="1170" customWidth="1"/>
    <col min="5128" max="5128" width="12.42578125" style="1170" customWidth="1"/>
    <col min="5129" max="5372" width="9.140625" style="1170"/>
    <col min="5373" max="5373" width="5.5703125" style="1170" customWidth="1"/>
    <col min="5374" max="5374" width="45.5703125" style="1170" customWidth="1"/>
    <col min="5375" max="5375" width="16.140625" style="1170" customWidth="1"/>
    <col min="5376" max="5376" width="17.28515625" style="1170" bestFit="1" customWidth="1"/>
    <col min="5377" max="5377" width="19" style="1170" customWidth="1"/>
    <col min="5378" max="5378" width="16.42578125" style="1170" customWidth="1"/>
    <col min="5379" max="5379" width="15.140625" style="1170" customWidth="1"/>
    <col min="5380" max="5380" width="17.85546875" style="1170" bestFit="1" customWidth="1"/>
    <col min="5381" max="5381" width="14.7109375" style="1170" customWidth="1"/>
    <col min="5382" max="5383" width="13.28515625" style="1170" customWidth="1"/>
    <col min="5384" max="5384" width="12.42578125" style="1170" customWidth="1"/>
    <col min="5385" max="5628" width="9.140625" style="1170"/>
    <col min="5629" max="5629" width="5.5703125" style="1170" customWidth="1"/>
    <col min="5630" max="5630" width="45.5703125" style="1170" customWidth="1"/>
    <col min="5631" max="5631" width="16.140625" style="1170" customWidth="1"/>
    <col min="5632" max="5632" width="17.28515625" style="1170" bestFit="1" customWidth="1"/>
    <col min="5633" max="5633" width="19" style="1170" customWidth="1"/>
    <col min="5634" max="5634" width="16.42578125" style="1170" customWidth="1"/>
    <col min="5635" max="5635" width="15.140625" style="1170" customWidth="1"/>
    <col min="5636" max="5636" width="17.85546875" style="1170" bestFit="1" customWidth="1"/>
    <col min="5637" max="5637" width="14.7109375" style="1170" customWidth="1"/>
    <col min="5638" max="5639" width="13.28515625" style="1170" customWidth="1"/>
    <col min="5640" max="5640" width="12.42578125" style="1170" customWidth="1"/>
    <col min="5641" max="5884" width="9.140625" style="1170"/>
    <col min="5885" max="5885" width="5.5703125" style="1170" customWidth="1"/>
    <col min="5886" max="5886" width="45.5703125" style="1170" customWidth="1"/>
    <col min="5887" max="5887" width="16.140625" style="1170" customWidth="1"/>
    <col min="5888" max="5888" width="17.28515625" style="1170" bestFit="1" customWidth="1"/>
    <col min="5889" max="5889" width="19" style="1170" customWidth="1"/>
    <col min="5890" max="5890" width="16.42578125" style="1170" customWidth="1"/>
    <col min="5891" max="5891" width="15.140625" style="1170" customWidth="1"/>
    <col min="5892" max="5892" width="17.85546875" style="1170" bestFit="1" customWidth="1"/>
    <col min="5893" max="5893" width="14.7109375" style="1170" customWidth="1"/>
    <col min="5894" max="5895" width="13.28515625" style="1170" customWidth="1"/>
    <col min="5896" max="5896" width="12.42578125" style="1170" customWidth="1"/>
    <col min="5897" max="6140" width="9.140625" style="1170"/>
    <col min="6141" max="6141" width="5.5703125" style="1170" customWidth="1"/>
    <col min="6142" max="6142" width="45.5703125" style="1170" customWidth="1"/>
    <col min="6143" max="6143" width="16.140625" style="1170" customWidth="1"/>
    <col min="6144" max="6144" width="17.28515625" style="1170" bestFit="1" customWidth="1"/>
    <col min="6145" max="6145" width="19" style="1170" customWidth="1"/>
    <col min="6146" max="6146" width="16.42578125" style="1170" customWidth="1"/>
    <col min="6147" max="6147" width="15.140625" style="1170" customWidth="1"/>
    <col min="6148" max="6148" width="17.85546875" style="1170" bestFit="1" customWidth="1"/>
    <col min="6149" max="6149" width="14.7109375" style="1170" customWidth="1"/>
    <col min="6150" max="6151" width="13.28515625" style="1170" customWidth="1"/>
    <col min="6152" max="6152" width="12.42578125" style="1170" customWidth="1"/>
    <col min="6153" max="6396" width="9.140625" style="1170"/>
    <col min="6397" max="6397" width="5.5703125" style="1170" customWidth="1"/>
    <col min="6398" max="6398" width="45.5703125" style="1170" customWidth="1"/>
    <col min="6399" max="6399" width="16.140625" style="1170" customWidth="1"/>
    <col min="6400" max="6400" width="17.28515625" style="1170" bestFit="1" customWidth="1"/>
    <col min="6401" max="6401" width="19" style="1170" customWidth="1"/>
    <col min="6402" max="6402" width="16.42578125" style="1170" customWidth="1"/>
    <col min="6403" max="6403" width="15.140625" style="1170" customWidth="1"/>
    <col min="6404" max="6404" width="17.85546875" style="1170" bestFit="1" customWidth="1"/>
    <col min="6405" max="6405" width="14.7109375" style="1170" customWidth="1"/>
    <col min="6406" max="6407" width="13.28515625" style="1170" customWidth="1"/>
    <col min="6408" max="6408" width="12.42578125" style="1170" customWidth="1"/>
    <col min="6409" max="6652" width="9.140625" style="1170"/>
    <col min="6653" max="6653" width="5.5703125" style="1170" customWidth="1"/>
    <col min="6654" max="6654" width="45.5703125" style="1170" customWidth="1"/>
    <col min="6655" max="6655" width="16.140625" style="1170" customWidth="1"/>
    <col min="6656" max="6656" width="17.28515625" style="1170" bestFit="1" customWidth="1"/>
    <col min="6657" max="6657" width="19" style="1170" customWidth="1"/>
    <col min="6658" max="6658" width="16.42578125" style="1170" customWidth="1"/>
    <col min="6659" max="6659" width="15.140625" style="1170" customWidth="1"/>
    <col min="6660" max="6660" width="17.85546875" style="1170" bestFit="1" customWidth="1"/>
    <col min="6661" max="6661" width="14.7109375" style="1170" customWidth="1"/>
    <col min="6662" max="6663" width="13.28515625" style="1170" customWidth="1"/>
    <col min="6664" max="6664" width="12.42578125" style="1170" customWidth="1"/>
    <col min="6665" max="6908" width="9.140625" style="1170"/>
    <col min="6909" max="6909" width="5.5703125" style="1170" customWidth="1"/>
    <col min="6910" max="6910" width="45.5703125" style="1170" customWidth="1"/>
    <col min="6911" max="6911" width="16.140625" style="1170" customWidth="1"/>
    <col min="6912" max="6912" width="17.28515625" style="1170" bestFit="1" customWidth="1"/>
    <col min="6913" max="6913" width="19" style="1170" customWidth="1"/>
    <col min="6914" max="6914" width="16.42578125" style="1170" customWidth="1"/>
    <col min="6915" max="6915" width="15.140625" style="1170" customWidth="1"/>
    <col min="6916" max="6916" width="17.85546875" style="1170" bestFit="1" customWidth="1"/>
    <col min="6917" max="6917" width="14.7109375" style="1170" customWidth="1"/>
    <col min="6918" max="6919" width="13.28515625" style="1170" customWidth="1"/>
    <col min="6920" max="6920" width="12.42578125" style="1170" customWidth="1"/>
    <col min="6921" max="7164" width="9.140625" style="1170"/>
    <col min="7165" max="7165" width="5.5703125" style="1170" customWidth="1"/>
    <col min="7166" max="7166" width="45.5703125" style="1170" customWidth="1"/>
    <col min="7167" max="7167" width="16.140625" style="1170" customWidth="1"/>
    <col min="7168" max="7168" width="17.28515625" style="1170" bestFit="1" customWidth="1"/>
    <col min="7169" max="7169" width="19" style="1170" customWidth="1"/>
    <col min="7170" max="7170" width="16.42578125" style="1170" customWidth="1"/>
    <col min="7171" max="7171" width="15.140625" style="1170" customWidth="1"/>
    <col min="7172" max="7172" width="17.85546875" style="1170" bestFit="1" customWidth="1"/>
    <col min="7173" max="7173" width="14.7109375" style="1170" customWidth="1"/>
    <col min="7174" max="7175" width="13.28515625" style="1170" customWidth="1"/>
    <col min="7176" max="7176" width="12.42578125" style="1170" customWidth="1"/>
    <col min="7177" max="7420" width="9.140625" style="1170"/>
    <col min="7421" max="7421" width="5.5703125" style="1170" customWidth="1"/>
    <col min="7422" max="7422" width="45.5703125" style="1170" customWidth="1"/>
    <col min="7423" max="7423" width="16.140625" style="1170" customWidth="1"/>
    <col min="7424" max="7424" width="17.28515625" style="1170" bestFit="1" customWidth="1"/>
    <col min="7425" max="7425" width="19" style="1170" customWidth="1"/>
    <col min="7426" max="7426" width="16.42578125" style="1170" customWidth="1"/>
    <col min="7427" max="7427" width="15.140625" style="1170" customWidth="1"/>
    <col min="7428" max="7428" width="17.85546875" style="1170" bestFit="1" customWidth="1"/>
    <col min="7429" max="7429" width="14.7109375" style="1170" customWidth="1"/>
    <col min="7430" max="7431" width="13.28515625" style="1170" customWidth="1"/>
    <col min="7432" max="7432" width="12.42578125" style="1170" customWidth="1"/>
    <col min="7433" max="7676" width="9.140625" style="1170"/>
    <col min="7677" max="7677" width="5.5703125" style="1170" customWidth="1"/>
    <col min="7678" max="7678" width="45.5703125" style="1170" customWidth="1"/>
    <col min="7679" max="7679" width="16.140625" style="1170" customWidth="1"/>
    <col min="7680" max="7680" width="17.28515625" style="1170" bestFit="1" customWidth="1"/>
    <col min="7681" max="7681" width="19" style="1170" customWidth="1"/>
    <col min="7682" max="7682" width="16.42578125" style="1170" customWidth="1"/>
    <col min="7683" max="7683" width="15.140625" style="1170" customWidth="1"/>
    <col min="7684" max="7684" width="17.85546875" style="1170" bestFit="1" customWidth="1"/>
    <col min="7685" max="7685" width="14.7109375" style="1170" customWidth="1"/>
    <col min="7686" max="7687" width="13.28515625" style="1170" customWidth="1"/>
    <col min="7688" max="7688" width="12.42578125" style="1170" customWidth="1"/>
    <col min="7689" max="7932" width="9.140625" style="1170"/>
    <col min="7933" max="7933" width="5.5703125" style="1170" customWidth="1"/>
    <col min="7934" max="7934" width="45.5703125" style="1170" customWidth="1"/>
    <col min="7935" max="7935" width="16.140625" style="1170" customWidth="1"/>
    <col min="7936" max="7936" width="17.28515625" style="1170" bestFit="1" customWidth="1"/>
    <col min="7937" max="7937" width="19" style="1170" customWidth="1"/>
    <col min="7938" max="7938" width="16.42578125" style="1170" customWidth="1"/>
    <col min="7939" max="7939" width="15.140625" style="1170" customWidth="1"/>
    <col min="7940" max="7940" width="17.85546875" style="1170" bestFit="1" customWidth="1"/>
    <col min="7941" max="7941" width="14.7109375" style="1170" customWidth="1"/>
    <col min="7942" max="7943" width="13.28515625" style="1170" customWidth="1"/>
    <col min="7944" max="7944" width="12.42578125" style="1170" customWidth="1"/>
    <col min="7945" max="8188" width="9.140625" style="1170"/>
    <col min="8189" max="8189" width="5.5703125" style="1170" customWidth="1"/>
    <col min="8190" max="8190" width="45.5703125" style="1170" customWidth="1"/>
    <col min="8191" max="8191" width="16.140625" style="1170" customWidth="1"/>
    <col min="8192" max="8192" width="17.28515625" style="1170" bestFit="1" customWidth="1"/>
    <col min="8193" max="8193" width="19" style="1170" customWidth="1"/>
    <col min="8194" max="8194" width="16.42578125" style="1170" customWidth="1"/>
    <col min="8195" max="8195" width="15.140625" style="1170" customWidth="1"/>
    <col min="8196" max="8196" width="17.85546875" style="1170" bestFit="1" customWidth="1"/>
    <col min="8197" max="8197" width="14.7109375" style="1170" customWidth="1"/>
    <col min="8198" max="8199" width="13.28515625" style="1170" customWidth="1"/>
    <col min="8200" max="8200" width="12.42578125" style="1170" customWidth="1"/>
    <col min="8201" max="8444" width="9.140625" style="1170"/>
    <col min="8445" max="8445" width="5.5703125" style="1170" customWidth="1"/>
    <col min="8446" max="8446" width="45.5703125" style="1170" customWidth="1"/>
    <col min="8447" max="8447" width="16.140625" style="1170" customWidth="1"/>
    <col min="8448" max="8448" width="17.28515625" style="1170" bestFit="1" customWidth="1"/>
    <col min="8449" max="8449" width="19" style="1170" customWidth="1"/>
    <col min="8450" max="8450" width="16.42578125" style="1170" customWidth="1"/>
    <col min="8451" max="8451" width="15.140625" style="1170" customWidth="1"/>
    <col min="8452" max="8452" width="17.85546875" style="1170" bestFit="1" customWidth="1"/>
    <col min="8453" max="8453" width="14.7109375" style="1170" customWidth="1"/>
    <col min="8454" max="8455" width="13.28515625" style="1170" customWidth="1"/>
    <col min="8456" max="8456" width="12.42578125" style="1170" customWidth="1"/>
    <col min="8457" max="8700" width="9.140625" style="1170"/>
    <col min="8701" max="8701" width="5.5703125" style="1170" customWidth="1"/>
    <col min="8702" max="8702" width="45.5703125" style="1170" customWidth="1"/>
    <col min="8703" max="8703" width="16.140625" style="1170" customWidth="1"/>
    <col min="8704" max="8704" width="17.28515625" style="1170" bestFit="1" customWidth="1"/>
    <col min="8705" max="8705" width="19" style="1170" customWidth="1"/>
    <col min="8706" max="8706" width="16.42578125" style="1170" customWidth="1"/>
    <col min="8707" max="8707" width="15.140625" style="1170" customWidth="1"/>
    <col min="8708" max="8708" width="17.85546875" style="1170" bestFit="1" customWidth="1"/>
    <col min="8709" max="8709" width="14.7109375" style="1170" customWidth="1"/>
    <col min="8710" max="8711" width="13.28515625" style="1170" customWidth="1"/>
    <col min="8712" max="8712" width="12.42578125" style="1170" customWidth="1"/>
    <col min="8713" max="8956" width="9.140625" style="1170"/>
    <col min="8957" max="8957" width="5.5703125" style="1170" customWidth="1"/>
    <col min="8958" max="8958" width="45.5703125" style="1170" customWidth="1"/>
    <col min="8959" max="8959" width="16.140625" style="1170" customWidth="1"/>
    <col min="8960" max="8960" width="17.28515625" style="1170" bestFit="1" customWidth="1"/>
    <col min="8961" max="8961" width="19" style="1170" customWidth="1"/>
    <col min="8962" max="8962" width="16.42578125" style="1170" customWidth="1"/>
    <col min="8963" max="8963" width="15.140625" style="1170" customWidth="1"/>
    <col min="8964" max="8964" width="17.85546875" style="1170" bestFit="1" customWidth="1"/>
    <col min="8965" max="8965" width="14.7109375" style="1170" customWidth="1"/>
    <col min="8966" max="8967" width="13.28515625" style="1170" customWidth="1"/>
    <col min="8968" max="8968" width="12.42578125" style="1170" customWidth="1"/>
    <col min="8969" max="9212" width="9.140625" style="1170"/>
    <col min="9213" max="9213" width="5.5703125" style="1170" customWidth="1"/>
    <col min="9214" max="9214" width="45.5703125" style="1170" customWidth="1"/>
    <col min="9215" max="9215" width="16.140625" style="1170" customWidth="1"/>
    <col min="9216" max="9216" width="17.28515625" style="1170" bestFit="1" customWidth="1"/>
    <col min="9217" max="9217" width="19" style="1170" customWidth="1"/>
    <col min="9218" max="9218" width="16.42578125" style="1170" customWidth="1"/>
    <col min="9219" max="9219" width="15.140625" style="1170" customWidth="1"/>
    <col min="9220" max="9220" width="17.85546875" style="1170" bestFit="1" customWidth="1"/>
    <col min="9221" max="9221" width="14.7109375" style="1170" customWidth="1"/>
    <col min="9222" max="9223" width="13.28515625" style="1170" customWidth="1"/>
    <col min="9224" max="9224" width="12.42578125" style="1170" customWidth="1"/>
    <col min="9225" max="9468" width="9.140625" style="1170"/>
    <col min="9469" max="9469" width="5.5703125" style="1170" customWidth="1"/>
    <col min="9470" max="9470" width="45.5703125" style="1170" customWidth="1"/>
    <col min="9471" max="9471" width="16.140625" style="1170" customWidth="1"/>
    <col min="9472" max="9472" width="17.28515625" style="1170" bestFit="1" customWidth="1"/>
    <col min="9473" max="9473" width="19" style="1170" customWidth="1"/>
    <col min="9474" max="9474" width="16.42578125" style="1170" customWidth="1"/>
    <col min="9475" max="9475" width="15.140625" style="1170" customWidth="1"/>
    <col min="9476" max="9476" width="17.85546875" style="1170" bestFit="1" customWidth="1"/>
    <col min="9477" max="9477" width="14.7109375" style="1170" customWidth="1"/>
    <col min="9478" max="9479" width="13.28515625" style="1170" customWidth="1"/>
    <col min="9480" max="9480" width="12.42578125" style="1170" customWidth="1"/>
    <col min="9481" max="9724" width="9.140625" style="1170"/>
    <col min="9725" max="9725" width="5.5703125" style="1170" customWidth="1"/>
    <col min="9726" max="9726" width="45.5703125" style="1170" customWidth="1"/>
    <col min="9727" max="9727" width="16.140625" style="1170" customWidth="1"/>
    <col min="9728" max="9728" width="17.28515625" style="1170" bestFit="1" customWidth="1"/>
    <col min="9729" max="9729" width="19" style="1170" customWidth="1"/>
    <col min="9730" max="9730" width="16.42578125" style="1170" customWidth="1"/>
    <col min="9731" max="9731" width="15.140625" style="1170" customWidth="1"/>
    <col min="9732" max="9732" width="17.85546875" style="1170" bestFit="1" customWidth="1"/>
    <col min="9733" max="9733" width="14.7109375" style="1170" customWidth="1"/>
    <col min="9734" max="9735" width="13.28515625" style="1170" customWidth="1"/>
    <col min="9736" max="9736" width="12.42578125" style="1170" customWidth="1"/>
    <col min="9737" max="9980" width="9.140625" style="1170"/>
    <col min="9981" max="9981" width="5.5703125" style="1170" customWidth="1"/>
    <col min="9982" max="9982" width="45.5703125" style="1170" customWidth="1"/>
    <col min="9983" max="9983" width="16.140625" style="1170" customWidth="1"/>
    <col min="9984" max="9984" width="17.28515625" style="1170" bestFit="1" customWidth="1"/>
    <col min="9985" max="9985" width="19" style="1170" customWidth="1"/>
    <col min="9986" max="9986" width="16.42578125" style="1170" customWidth="1"/>
    <col min="9987" max="9987" width="15.140625" style="1170" customWidth="1"/>
    <col min="9988" max="9988" width="17.85546875" style="1170" bestFit="1" customWidth="1"/>
    <col min="9989" max="9989" width="14.7109375" style="1170" customWidth="1"/>
    <col min="9990" max="9991" width="13.28515625" style="1170" customWidth="1"/>
    <col min="9992" max="9992" width="12.42578125" style="1170" customWidth="1"/>
    <col min="9993" max="10236" width="9.140625" style="1170"/>
    <col min="10237" max="10237" width="5.5703125" style="1170" customWidth="1"/>
    <col min="10238" max="10238" width="45.5703125" style="1170" customWidth="1"/>
    <col min="10239" max="10239" width="16.140625" style="1170" customWidth="1"/>
    <col min="10240" max="10240" width="17.28515625" style="1170" bestFit="1" customWidth="1"/>
    <col min="10241" max="10241" width="19" style="1170" customWidth="1"/>
    <col min="10242" max="10242" width="16.42578125" style="1170" customWidth="1"/>
    <col min="10243" max="10243" width="15.140625" style="1170" customWidth="1"/>
    <col min="10244" max="10244" width="17.85546875" style="1170" bestFit="1" customWidth="1"/>
    <col min="10245" max="10245" width="14.7109375" style="1170" customWidth="1"/>
    <col min="10246" max="10247" width="13.28515625" style="1170" customWidth="1"/>
    <col min="10248" max="10248" width="12.42578125" style="1170" customWidth="1"/>
    <col min="10249" max="10492" width="9.140625" style="1170"/>
    <col min="10493" max="10493" width="5.5703125" style="1170" customWidth="1"/>
    <col min="10494" max="10494" width="45.5703125" style="1170" customWidth="1"/>
    <col min="10495" max="10495" width="16.140625" style="1170" customWidth="1"/>
    <col min="10496" max="10496" width="17.28515625" style="1170" bestFit="1" customWidth="1"/>
    <col min="10497" max="10497" width="19" style="1170" customWidth="1"/>
    <col min="10498" max="10498" width="16.42578125" style="1170" customWidth="1"/>
    <col min="10499" max="10499" width="15.140625" style="1170" customWidth="1"/>
    <col min="10500" max="10500" width="17.85546875" style="1170" bestFit="1" customWidth="1"/>
    <col min="10501" max="10501" width="14.7109375" style="1170" customWidth="1"/>
    <col min="10502" max="10503" width="13.28515625" style="1170" customWidth="1"/>
    <col min="10504" max="10504" width="12.42578125" style="1170" customWidth="1"/>
    <col min="10505" max="10748" width="9.140625" style="1170"/>
    <col min="10749" max="10749" width="5.5703125" style="1170" customWidth="1"/>
    <col min="10750" max="10750" width="45.5703125" style="1170" customWidth="1"/>
    <col min="10751" max="10751" width="16.140625" style="1170" customWidth="1"/>
    <col min="10752" max="10752" width="17.28515625" style="1170" bestFit="1" customWidth="1"/>
    <col min="10753" max="10753" width="19" style="1170" customWidth="1"/>
    <col min="10754" max="10754" width="16.42578125" style="1170" customWidth="1"/>
    <col min="10755" max="10755" width="15.140625" style="1170" customWidth="1"/>
    <col min="10756" max="10756" width="17.85546875" style="1170" bestFit="1" customWidth="1"/>
    <col min="10757" max="10757" width="14.7109375" style="1170" customWidth="1"/>
    <col min="10758" max="10759" width="13.28515625" style="1170" customWidth="1"/>
    <col min="10760" max="10760" width="12.42578125" style="1170" customWidth="1"/>
    <col min="10761" max="11004" width="9.140625" style="1170"/>
    <col min="11005" max="11005" width="5.5703125" style="1170" customWidth="1"/>
    <col min="11006" max="11006" width="45.5703125" style="1170" customWidth="1"/>
    <col min="11007" max="11007" width="16.140625" style="1170" customWidth="1"/>
    <col min="11008" max="11008" width="17.28515625" style="1170" bestFit="1" customWidth="1"/>
    <col min="11009" max="11009" width="19" style="1170" customWidth="1"/>
    <col min="11010" max="11010" width="16.42578125" style="1170" customWidth="1"/>
    <col min="11011" max="11011" width="15.140625" style="1170" customWidth="1"/>
    <col min="11012" max="11012" width="17.85546875" style="1170" bestFit="1" customWidth="1"/>
    <col min="11013" max="11013" width="14.7109375" style="1170" customWidth="1"/>
    <col min="11014" max="11015" width="13.28515625" style="1170" customWidth="1"/>
    <col min="11016" max="11016" width="12.42578125" style="1170" customWidth="1"/>
    <col min="11017" max="11260" width="9.140625" style="1170"/>
    <col min="11261" max="11261" width="5.5703125" style="1170" customWidth="1"/>
    <col min="11262" max="11262" width="45.5703125" style="1170" customWidth="1"/>
    <col min="11263" max="11263" width="16.140625" style="1170" customWidth="1"/>
    <col min="11264" max="11264" width="17.28515625" style="1170" bestFit="1" customWidth="1"/>
    <col min="11265" max="11265" width="19" style="1170" customWidth="1"/>
    <col min="11266" max="11266" width="16.42578125" style="1170" customWidth="1"/>
    <col min="11267" max="11267" width="15.140625" style="1170" customWidth="1"/>
    <col min="11268" max="11268" width="17.85546875" style="1170" bestFit="1" customWidth="1"/>
    <col min="11269" max="11269" width="14.7109375" style="1170" customWidth="1"/>
    <col min="11270" max="11271" width="13.28515625" style="1170" customWidth="1"/>
    <col min="11272" max="11272" width="12.42578125" style="1170" customWidth="1"/>
    <col min="11273" max="11516" width="9.140625" style="1170"/>
    <col min="11517" max="11517" width="5.5703125" style="1170" customWidth="1"/>
    <col min="11518" max="11518" width="45.5703125" style="1170" customWidth="1"/>
    <col min="11519" max="11519" width="16.140625" style="1170" customWidth="1"/>
    <col min="11520" max="11520" width="17.28515625" style="1170" bestFit="1" customWidth="1"/>
    <col min="11521" max="11521" width="19" style="1170" customWidth="1"/>
    <col min="11522" max="11522" width="16.42578125" style="1170" customWidth="1"/>
    <col min="11523" max="11523" width="15.140625" style="1170" customWidth="1"/>
    <col min="11524" max="11524" width="17.85546875" style="1170" bestFit="1" customWidth="1"/>
    <col min="11525" max="11525" width="14.7109375" style="1170" customWidth="1"/>
    <col min="11526" max="11527" width="13.28515625" style="1170" customWidth="1"/>
    <col min="11528" max="11528" width="12.42578125" style="1170" customWidth="1"/>
    <col min="11529" max="11772" width="9.140625" style="1170"/>
    <col min="11773" max="11773" width="5.5703125" style="1170" customWidth="1"/>
    <col min="11774" max="11774" width="45.5703125" style="1170" customWidth="1"/>
    <col min="11775" max="11775" width="16.140625" style="1170" customWidth="1"/>
    <col min="11776" max="11776" width="17.28515625" style="1170" bestFit="1" customWidth="1"/>
    <col min="11777" max="11777" width="19" style="1170" customWidth="1"/>
    <col min="11778" max="11778" width="16.42578125" style="1170" customWidth="1"/>
    <col min="11779" max="11779" width="15.140625" style="1170" customWidth="1"/>
    <col min="11780" max="11780" width="17.85546875" style="1170" bestFit="1" customWidth="1"/>
    <col min="11781" max="11781" width="14.7109375" style="1170" customWidth="1"/>
    <col min="11782" max="11783" width="13.28515625" style="1170" customWidth="1"/>
    <col min="11784" max="11784" width="12.42578125" style="1170" customWidth="1"/>
    <col min="11785" max="12028" width="9.140625" style="1170"/>
    <col min="12029" max="12029" width="5.5703125" style="1170" customWidth="1"/>
    <col min="12030" max="12030" width="45.5703125" style="1170" customWidth="1"/>
    <col min="12031" max="12031" width="16.140625" style="1170" customWidth="1"/>
    <col min="12032" max="12032" width="17.28515625" style="1170" bestFit="1" customWidth="1"/>
    <col min="12033" max="12033" width="19" style="1170" customWidth="1"/>
    <col min="12034" max="12034" width="16.42578125" style="1170" customWidth="1"/>
    <col min="12035" max="12035" width="15.140625" style="1170" customWidth="1"/>
    <col min="12036" max="12036" width="17.85546875" style="1170" bestFit="1" customWidth="1"/>
    <col min="12037" max="12037" width="14.7109375" style="1170" customWidth="1"/>
    <col min="12038" max="12039" width="13.28515625" style="1170" customWidth="1"/>
    <col min="12040" max="12040" width="12.42578125" style="1170" customWidth="1"/>
    <col min="12041" max="12284" width="9.140625" style="1170"/>
    <col min="12285" max="12285" width="5.5703125" style="1170" customWidth="1"/>
    <col min="12286" max="12286" width="45.5703125" style="1170" customWidth="1"/>
    <col min="12287" max="12287" width="16.140625" style="1170" customWidth="1"/>
    <col min="12288" max="12288" width="17.28515625" style="1170" bestFit="1" customWidth="1"/>
    <col min="12289" max="12289" width="19" style="1170" customWidth="1"/>
    <col min="12290" max="12290" width="16.42578125" style="1170" customWidth="1"/>
    <col min="12291" max="12291" width="15.140625" style="1170" customWidth="1"/>
    <col min="12292" max="12292" width="17.85546875" style="1170" bestFit="1" customWidth="1"/>
    <col min="12293" max="12293" width="14.7109375" style="1170" customWidth="1"/>
    <col min="12294" max="12295" width="13.28515625" style="1170" customWidth="1"/>
    <col min="12296" max="12296" width="12.42578125" style="1170" customWidth="1"/>
    <col min="12297" max="12540" width="9.140625" style="1170"/>
    <col min="12541" max="12541" width="5.5703125" style="1170" customWidth="1"/>
    <col min="12542" max="12542" width="45.5703125" style="1170" customWidth="1"/>
    <col min="12543" max="12543" width="16.140625" style="1170" customWidth="1"/>
    <col min="12544" max="12544" width="17.28515625" style="1170" bestFit="1" customWidth="1"/>
    <col min="12545" max="12545" width="19" style="1170" customWidth="1"/>
    <col min="12546" max="12546" width="16.42578125" style="1170" customWidth="1"/>
    <col min="12547" max="12547" width="15.140625" style="1170" customWidth="1"/>
    <col min="12548" max="12548" width="17.85546875" style="1170" bestFit="1" customWidth="1"/>
    <col min="12549" max="12549" width="14.7109375" style="1170" customWidth="1"/>
    <col min="12550" max="12551" width="13.28515625" style="1170" customWidth="1"/>
    <col min="12552" max="12552" width="12.42578125" style="1170" customWidth="1"/>
    <col min="12553" max="12796" width="9.140625" style="1170"/>
    <col min="12797" max="12797" width="5.5703125" style="1170" customWidth="1"/>
    <col min="12798" max="12798" width="45.5703125" style="1170" customWidth="1"/>
    <col min="12799" max="12799" width="16.140625" style="1170" customWidth="1"/>
    <col min="12800" max="12800" width="17.28515625" style="1170" bestFit="1" customWidth="1"/>
    <col min="12801" max="12801" width="19" style="1170" customWidth="1"/>
    <col min="12802" max="12802" width="16.42578125" style="1170" customWidth="1"/>
    <col min="12803" max="12803" width="15.140625" style="1170" customWidth="1"/>
    <col min="12804" max="12804" width="17.85546875" style="1170" bestFit="1" customWidth="1"/>
    <col min="12805" max="12805" width="14.7109375" style="1170" customWidth="1"/>
    <col min="12806" max="12807" width="13.28515625" style="1170" customWidth="1"/>
    <col min="12808" max="12808" width="12.42578125" style="1170" customWidth="1"/>
    <col min="12809" max="13052" width="9.140625" style="1170"/>
    <col min="13053" max="13053" width="5.5703125" style="1170" customWidth="1"/>
    <col min="13054" max="13054" width="45.5703125" style="1170" customWidth="1"/>
    <col min="13055" max="13055" width="16.140625" style="1170" customWidth="1"/>
    <col min="13056" max="13056" width="17.28515625" style="1170" bestFit="1" customWidth="1"/>
    <col min="13057" max="13057" width="19" style="1170" customWidth="1"/>
    <col min="13058" max="13058" width="16.42578125" style="1170" customWidth="1"/>
    <col min="13059" max="13059" width="15.140625" style="1170" customWidth="1"/>
    <col min="13060" max="13060" width="17.85546875" style="1170" bestFit="1" customWidth="1"/>
    <col min="13061" max="13061" width="14.7109375" style="1170" customWidth="1"/>
    <col min="13062" max="13063" width="13.28515625" style="1170" customWidth="1"/>
    <col min="13064" max="13064" width="12.42578125" style="1170" customWidth="1"/>
    <col min="13065" max="13308" width="9.140625" style="1170"/>
    <col min="13309" max="13309" width="5.5703125" style="1170" customWidth="1"/>
    <col min="13310" max="13310" width="45.5703125" style="1170" customWidth="1"/>
    <col min="13311" max="13311" width="16.140625" style="1170" customWidth="1"/>
    <col min="13312" max="13312" width="17.28515625" style="1170" bestFit="1" customWidth="1"/>
    <col min="13313" max="13313" width="19" style="1170" customWidth="1"/>
    <col min="13314" max="13314" width="16.42578125" style="1170" customWidth="1"/>
    <col min="13315" max="13315" width="15.140625" style="1170" customWidth="1"/>
    <col min="13316" max="13316" width="17.85546875" style="1170" bestFit="1" customWidth="1"/>
    <col min="13317" max="13317" width="14.7109375" style="1170" customWidth="1"/>
    <col min="13318" max="13319" width="13.28515625" style="1170" customWidth="1"/>
    <col min="13320" max="13320" width="12.42578125" style="1170" customWidth="1"/>
    <col min="13321" max="13564" width="9.140625" style="1170"/>
    <col min="13565" max="13565" width="5.5703125" style="1170" customWidth="1"/>
    <col min="13566" max="13566" width="45.5703125" style="1170" customWidth="1"/>
    <col min="13567" max="13567" width="16.140625" style="1170" customWidth="1"/>
    <col min="13568" max="13568" width="17.28515625" style="1170" bestFit="1" customWidth="1"/>
    <col min="13569" max="13569" width="19" style="1170" customWidth="1"/>
    <col min="13570" max="13570" width="16.42578125" style="1170" customWidth="1"/>
    <col min="13571" max="13571" width="15.140625" style="1170" customWidth="1"/>
    <col min="13572" max="13572" width="17.85546875" style="1170" bestFit="1" customWidth="1"/>
    <col min="13573" max="13573" width="14.7109375" style="1170" customWidth="1"/>
    <col min="13574" max="13575" width="13.28515625" style="1170" customWidth="1"/>
    <col min="13576" max="13576" width="12.42578125" style="1170" customWidth="1"/>
    <col min="13577" max="13820" width="9.140625" style="1170"/>
    <col min="13821" max="13821" width="5.5703125" style="1170" customWidth="1"/>
    <col min="13822" max="13822" width="45.5703125" style="1170" customWidth="1"/>
    <col min="13823" max="13823" width="16.140625" style="1170" customWidth="1"/>
    <col min="13824" max="13824" width="17.28515625" style="1170" bestFit="1" customWidth="1"/>
    <col min="13825" max="13825" width="19" style="1170" customWidth="1"/>
    <col min="13826" max="13826" width="16.42578125" style="1170" customWidth="1"/>
    <col min="13827" max="13827" width="15.140625" style="1170" customWidth="1"/>
    <col min="13828" max="13828" width="17.85546875" style="1170" bestFit="1" customWidth="1"/>
    <col min="13829" max="13829" width="14.7109375" style="1170" customWidth="1"/>
    <col min="13830" max="13831" width="13.28515625" style="1170" customWidth="1"/>
    <col min="13832" max="13832" width="12.42578125" style="1170" customWidth="1"/>
    <col min="13833" max="14076" width="9.140625" style="1170"/>
    <col min="14077" max="14077" width="5.5703125" style="1170" customWidth="1"/>
    <col min="14078" max="14078" width="45.5703125" style="1170" customWidth="1"/>
    <col min="14079" max="14079" width="16.140625" style="1170" customWidth="1"/>
    <col min="14080" max="14080" width="17.28515625" style="1170" bestFit="1" customWidth="1"/>
    <col min="14081" max="14081" width="19" style="1170" customWidth="1"/>
    <col min="14082" max="14082" width="16.42578125" style="1170" customWidth="1"/>
    <col min="14083" max="14083" width="15.140625" style="1170" customWidth="1"/>
    <col min="14084" max="14084" width="17.85546875" style="1170" bestFit="1" customWidth="1"/>
    <col min="14085" max="14085" width="14.7109375" style="1170" customWidth="1"/>
    <col min="14086" max="14087" width="13.28515625" style="1170" customWidth="1"/>
    <col min="14088" max="14088" width="12.42578125" style="1170" customWidth="1"/>
    <col min="14089" max="14332" width="9.140625" style="1170"/>
    <col min="14333" max="14333" width="5.5703125" style="1170" customWidth="1"/>
    <col min="14334" max="14334" width="45.5703125" style="1170" customWidth="1"/>
    <col min="14335" max="14335" width="16.140625" style="1170" customWidth="1"/>
    <col min="14336" max="14336" width="17.28515625" style="1170" bestFit="1" customWidth="1"/>
    <col min="14337" max="14337" width="19" style="1170" customWidth="1"/>
    <col min="14338" max="14338" width="16.42578125" style="1170" customWidth="1"/>
    <col min="14339" max="14339" width="15.140625" style="1170" customWidth="1"/>
    <col min="14340" max="14340" width="17.85546875" style="1170" bestFit="1" customWidth="1"/>
    <col min="14341" max="14341" width="14.7109375" style="1170" customWidth="1"/>
    <col min="14342" max="14343" width="13.28515625" style="1170" customWidth="1"/>
    <col min="14344" max="14344" width="12.42578125" style="1170" customWidth="1"/>
    <col min="14345" max="14588" width="9.140625" style="1170"/>
    <col min="14589" max="14589" width="5.5703125" style="1170" customWidth="1"/>
    <col min="14590" max="14590" width="45.5703125" style="1170" customWidth="1"/>
    <col min="14591" max="14591" width="16.140625" style="1170" customWidth="1"/>
    <col min="14592" max="14592" width="17.28515625" style="1170" bestFit="1" customWidth="1"/>
    <col min="14593" max="14593" width="19" style="1170" customWidth="1"/>
    <col min="14594" max="14594" width="16.42578125" style="1170" customWidth="1"/>
    <col min="14595" max="14595" width="15.140625" style="1170" customWidth="1"/>
    <col min="14596" max="14596" width="17.85546875" style="1170" bestFit="1" customWidth="1"/>
    <col min="14597" max="14597" width="14.7109375" style="1170" customWidth="1"/>
    <col min="14598" max="14599" width="13.28515625" style="1170" customWidth="1"/>
    <col min="14600" max="14600" width="12.42578125" style="1170" customWidth="1"/>
    <col min="14601" max="14844" width="9.140625" style="1170"/>
    <col min="14845" max="14845" width="5.5703125" style="1170" customWidth="1"/>
    <col min="14846" max="14846" width="45.5703125" style="1170" customWidth="1"/>
    <col min="14847" max="14847" width="16.140625" style="1170" customWidth="1"/>
    <col min="14848" max="14848" width="17.28515625" style="1170" bestFit="1" customWidth="1"/>
    <col min="14849" max="14849" width="19" style="1170" customWidth="1"/>
    <col min="14850" max="14850" width="16.42578125" style="1170" customWidth="1"/>
    <col min="14851" max="14851" width="15.140625" style="1170" customWidth="1"/>
    <col min="14852" max="14852" width="17.85546875" style="1170" bestFit="1" customWidth="1"/>
    <col min="14853" max="14853" width="14.7109375" style="1170" customWidth="1"/>
    <col min="14854" max="14855" width="13.28515625" style="1170" customWidth="1"/>
    <col min="14856" max="14856" width="12.42578125" style="1170" customWidth="1"/>
    <col min="14857" max="15100" width="9.140625" style="1170"/>
    <col min="15101" max="15101" width="5.5703125" style="1170" customWidth="1"/>
    <col min="15102" max="15102" width="45.5703125" style="1170" customWidth="1"/>
    <col min="15103" max="15103" width="16.140625" style="1170" customWidth="1"/>
    <col min="15104" max="15104" width="17.28515625" style="1170" bestFit="1" customWidth="1"/>
    <col min="15105" max="15105" width="19" style="1170" customWidth="1"/>
    <col min="15106" max="15106" width="16.42578125" style="1170" customWidth="1"/>
    <col min="15107" max="15107" width="15.140625" style="1170" customWidth="1"/>
    <col min="15108" max="15108" width="17.85546875" style="1170" bestFit="1" customWidth="1"/>
    <col min="15109" max="15109" width="14.7109375" style="1170" customWidth="1"/>
    <col min="15110" max="15111" width="13.28515625" style="1170" customWidth="1"/>
    <col min="15112" max="15112" width="12.42578125" style="1170" customWidth="1"/>
    <col min="15113" max="15356" width="9.140625" style="1170"/>
    <col min="15357" max="15357" width="5.5703125" style="1170" customWidth="1"/>
    <col min="15358" max="15358" width="45.5703125" style="1170" customWidth="1"/>
    <col min="15359" max="15359" width="16.140625" style="1170" customWidth="1"/>
    <col min="15360" max="15360" width="17.28515625" style="1170" bestFit="1" customWidth="1"/>
    <col min="15361" max="15361" width="19" style="1170" customWidth="1"/>
    <col min="15362" max="15362" width="16.42578125" style="1170" customWidth="1"/>
    <col min="15363" max="15363" width="15.140625" style="1170" customWidth="1"/>
    <col min="15364" max="15364" width="17.85546875" style="1170" bestFit="1" customWidth="1"/>
    <col min="15365" max="15365" width="14.7109375" style="1170" customWidth="1"/>
    <col min="15366" max="15367" width="13.28515625" style="1170" customWidth="1"/>
    <col min="15368" max="15368" width="12.42578125" style="1170" customWidth="1"/>
    <col min="15369" max="15612" width="9.140625" style="1170"/>
    <col min="15613" max="15613" width="5.5703125" style="1170" customWidth="1"/>
    <col min="15614" max="15614" width="45.5703125" style="1170" customWidth="1"/>
    <col min="15615" max="15615" width="16.140625" style="1170" customWidth="1"/>
    <col min="15616" max="15616" width="17.28515625" style="1170" bestFit="1" customWidth="1"/>
    <col min="15617" max="15617" width="19" style="1170" customWidth="1"/>
    <col min="15618" max="15618" width="16.42578125" style="1170" customWidth="1"/>
    <col min="15619" max="15619" width="15.140625" style="1170" customWidth="1"/>
    <col min="15620" max="15620" width="17.85546875" style="1170" bestFit="1" customWidth="1"/>
    <col min="15621" max="15621" width="14.7109375" style="1170" customWidth="1"/>
    <col min="15622" max="15623" width="13.28515625" style="1170" customWidth="1"/>
    <col min="15624" max="15624" width="12.42578125" style="1170" customWidth="1"/>
    <col min="15625" max="15868" width="9.140625" style="1170"/>
    <col min="15869" max="15869" width="5.5703125" style="1170" customWidth="1"/>
    <col min="15870" max="15870" width="45.5703125" style="1170" customWidth="1"/>
    <col min="15871" max="15871" width="16.140625" style="1170" customWidth="1"/>
    <col min="15872" max="15872" width="17.28515625" style="1170" bestFit="1" customWidth="1"/>
    <col min="15873" max="15873" width="19" style="1170" customWidth="1"/>
    <col min="15874" max="15874" width="16.42578125" style="1170" customWidth="1"/>
    <col min="15875" max="15875" width="15.140625" style="1170" customWidth="1"/>
    <col min="15876" max="15876" width="17.85546875" style="1170" bestFit="1" customWidth="1"/>
    <col min="15877" max="15877" width="14.7109375" style="1170" customWidth="1"/>
    <col min="15878" max="15879" width="13.28515625" style="1170" customWidth="1"/>
    <col min="15880" max="15880" width="12.42578125" style="1170" customWidth="1"/>
    <col min="15881" max="16124" width="9.140625" style="1170"/>
    <col min="16125" max="16125" width="5.5703125" style="1170" customWidth="1"/>
    <col min="16126" max="16126" width="45.5703125" style="1170" customWidth="1"/>
    <col min="16127" max="16127" width="16.140625" style="1170" customWidth="1"/>
    <col min="16128" max="16128" width="17.28515625" style="1170" bestFit="1" customWidth="1"/>
    <col min="16129" max="16129" width="19" style="1170" customWidth="1"/>
    <col min="16130" max="16130" width="16.42578125" style="1170" customWidth="1"/>
    <col min="16131" max="16131" width="15.140625" style="1170" customWidth="1"/>
    <col min="16132" max="16132" width="17.85546875" style="1170" bestFit="1" customWidth="1"/>
    <col min="16133" max="16133" width="14.7109375" style="1170" customWidth="1"/>
    <col min="16134" max="16135" width="13.28515625" style="1170" customWidth="1"/>
    <col min="16136" max="16136" width="12.42578125" style="1170" customWidth="1"/>
    <col min="16137" max="16384" width="9.140625" style="1170"/>
  </cols>
  <sheetData>
    <row r="1" spans="1:8" ht="15.75" thickBot="1">
      <c r="A1" s="980"/>
      <c r="F1" s="1171"/>
      <c r="H1" s="1172" t="s">
        <v>481</v>
      </c>
    </row>
    <row r="2" spans="1:8" ht="29.25" customHeight="1" thickTop="1">
      <c r="A2" s="2048" t="s">
        <v>215</v>
      </c>
      <c r="B2" s="2050" t="s">
        <v>170</v>
      </c>
      <c r="C2" s="2052" t="s">
        <v>1366</v>
      </c>
      <c r="D2" s="2052" t="s">
        <v>1367</v>
      </c>
      <c r="E2" s="1173" t="s">
        <v>1368</v>
      </c>
      <c r="F2" s="2052" t="s">
        <v>859</v>
      </c>
      <c r="G2" s="2054" t="s">
        <v>1369</v>
      </c>
      <c r="H2" s="2045" t="s">
        <v>1370</v>
      </c>
    </row>
    <row r="3" spans="1:8" ht="31.5">
      <c r="A3" s="2049"/>
      <c r="B3" s="2051"/>
      <c r="C3" s="2053"/>
      <c r="D3" s="2053"/>
      <c r="E3" s="950" t="s">
        <v>1371</v>
      </c>
      <c r="F3" s="2053"/>
      <c r="G3" s="2055"/>
      <c r="H3" s="2046"/>
    </row>
    <row r="4" spans="1:8" ht="27.75" customHeight="1">
      <c r="A4" s="2049"/>
      <c r="B4" s="2051"/>
      <c r="C4" s="1174" t="s">
        <v>1372</v>
      </c>
      <c r="D4" s="1175"/>
      <c r="E4" s="950" t="s">
        <v>1373</v>
      </c>
      <c r="F4" s="2053"/>
      <c r="G4" s="2056"/>
      <c r="H4" s="2047"/>
    </row>
    <row r="5" spans="1:8" ht="13.5" customHeight="1">
      <c r="A5" s="936">
        <v>1</v>
      </c>
      <c r="B5" s="1177" t="s">
        <v>6</v>
      </c>
      <c r="C5" s="951">
        <v>1663235395</v>
      </c>
      <c r="D5" s="951">
        <v>1768084107</v>
      </c>
      <c r="E5" s="951">
        <v>5455338678</v>
      </c>
      <c r="F5" s="951">
        <v>1689048061</v>
      </c>
      <c r="G5" s="952">
        <v>1.0155195506767098</v>
      </c>
      <c r="H5" s="1147">
        <v>0.95529848060559486</v>
      </c>
    </row>
    <row r="6" spans="1:8" ht="13.5" customHeight="1">
      <c r="A6" s="936">
        <v>2</v>
      </c>
      <c r="B6" s="1177" t="s">
        <v>1374</v>
      </c>
      <c r="C6" s="951">
        <v>314626787</v>
      </c>
      <c r="D6" s="951">
        <v>334388318</v>
      </c>
      <c r="E6" s="951">
        <v>1233729075</v>
      </c>
      <c r="F6" s="951">
        <v>321917699</v>
      </c>
      <c r="G6" s="952">
        <v>1.0231732080714411</v>
      </c>
      <c r="H6" s="1147">
        <v>0.96270617623669497</v>
      </c>
    </row>
    <row r="7" spans="1:8" ht="13.5" customHeight="1">
      <c r="A7" s="936">
        <v>3</v>
      </c>
      <c r="B7" s="1177" t="s">
        <v>10</v>
      </c>
      <c r="C7" s="951">
        <v>1904555721</v>
      </c>
      <c r="D7" s="951">
        <v>2587139896</v>
      </c>
      <c r="E7" s="951">
        <v>2637817273</v>
      </c>
      <c r="F7" s="951">
        <v>2296539930</v>
      </c>
      <c r="G7" s="952">
        <v>1.205813988363746</v>
      </c>
      <c r="H7" s="1147">
        <v>0.88767520208346706</v>
      </c>
    </row>
    <row r="8" spans="1:8" ht="13.5" customHeight="1">
      <c r="A8" s="936">
        <v>4</v>
      </c>
      <c r="B8" s="1177" t="s">
        <v>1375</v>
      </c>
      <c r="C8" s="951">
        <v>349385997</v>
      </c>
      <c r="D8" s="951">
        <v>729723951</v>
      </c>
      <c r="E8" s="951">
        <v>717281868</v>
      </c>
      <c r="F8" s="951">
        <v>651785058</v>
      </c>
      <c r="G8" s="952">
        <v>1.8655156863656446</v>
      </c>
      <c r="H8" s="1147">
        <v>0.89319400453665521</v>
      </c>
    </row>
    <row r="9" spans="1:8" ht="13.5" customHeight="1">
      <c r="A9" s="936">
        <v>5</v>
      </c>
      <c r="B9" s="1177" t="s">
        <v>12</v>
      </c>
      <c r="C9" s="951">
        <v>68287000</v>
      </c>
      <c r="D9" s="951">
        <v>60403000</v>
      </c>
      <c r="E9" s="951">
        <v>47040543</v>
      </c>
      <c r="F9" s="951">
        <v>40114098</v>
      </c>
      <c r="G9" s="952">
        <v>0.58743388932007556</v>
      </c>
      <c r="H9" s="1147">
        <v>0.66410770988195955</v>
      </c>
    </row>
    <row r="10" spans="1:8" ht="13.5" customHeight="1">
      <c r="A10" s="936">
        <v>6</v>
      </c>
      <c r="B10" s="1177" t="s">
        <v>1376</v>
      </c>
      <c r="C10" s="951">
        <v>1865021540</v>
      </c>
      <c r="D10" s="951">
        <v>2168093877</v>
      </c>
      <c r="E10" s="951">
        <v>1714635073</v>
      </c>
      <c r="F10" s="951">
        <v>1714232128</v>
      </c>
      <c r="G10" s="952">
        <v>0.91914870216458733</v>
      </c>
      <c r="H10" s="1147">
        <v>0.79066323934828397</v>
      </c>
    </row>
    <row r="11" spans="1:8" ht="13.5" customHeight="1">
      <c r="A11" s="936">
        <v>7</v>
      </c>
      <c r="B11" s="1177" t="s">
        <v>16</v>
      </c>
      <c r="C11" s="951">
        <v>4746253321</v>
      </c>
      <c r="D11" s="951">
        <v>4876293425</v>
      </c>
      <c r="E11" s="951">
        <v>2857382282</v>
      </c>
      <c r="F11" s="951">
        <v>1386825213</v>
      </c>
      <c r="G11" s="952">
        <v>0.29219367766653598</v>
      </c>
      <c r="H11" s="1147">
        <v>0.28440150994400015</v>
      </c>
    </row>
    <row r="12" spans="1:8" ht="13.5" customHeight="1">
      <c r="A12" s="936">
        <v>8</v>
      </c>
      <c r="B12" s="1178" t="s">
        <v>1377</v>
      </c>
      <c r="C12" s="951">
        <v>27400</v>
      </c>
      <c r="D12" s="951">
        <v>27400</v>
      </c>
      <c r="E12" s="951">
        <v>27400</v>
      </c>
      <c r="F12" s="951">
        <v>27400</v>
      </c>
      <c r="G12" s="952">
        <v>1</v>
      </c>
      <c r="H12" s="1147">
        <v>1</v>
      </c>
    </row>
    <row r="13" spans="1:8" ht="13.5" customHeight="1">
      <c r="A13" s="936">
        <v>9</v>
      </c>
      <c r="B13" s="1178" t="s">
        <v>1378</v>
      </c>
      <c r="C13" s="951">
        <v>1005744882</v>
      </c>
      <c r="D13" s="951">
        <v>785372373</v>
      </c>
      <c r="E13" s="951">
        <v>61528006</v>
      </c>
      <c r="F13" s="951">
        <v>57972498</v>
      </c>
      <c r="G13" s="952">
        <v>5.7641355215964203E-2</v>
      </c>
      <c r="H13" s="1147">
        <v>7.3815300859838118E-2</v>
      </c>
    </row>
    <row r="14" spans="1:8" ht="13.5" customHeight="1">
      <c r="A14" s="936">
        <v>10</v>
      </c>
      <c r="B14" s="1177" t="s">
        <v>20</v>
      </c>
      <c r="C14" s="951">
        <v>1584879445</v>
      </c>
      <c r="D14" s="951">
        <v>1658244047</v>
      </c>
      <c r="E14" s="951">
        <v>971514795</v>
      </c>
      <c r="F14" s="951">
        <v>652849794</v>
      </c>
      <c r="G14" s="952">
        <v>0.41192394542034078</v>
      </c>
      <c r="H14" s="1147">
        <v>0.39369946491356228</v>
      </c>
    </row>
    <row r="15" spans="1:8" ht="13.5" customHeight="1">
      <c r="A15" s="936">
        <v>11</v>
      </c>
      <c r="B15" s="1177" t="s">
        <v>1379</v>
      </c>
      <c r="C15" s="951">
        <v>336942874</v>
      </c>
      <c r="D15" s="951">
        <v>333113307</v>
      </c>
      <c r="E15" s="951">
        <v>189507956</v>
      </c>
      <c r="F15" s="951">
        <v>121760279</v>
      </c>
      <c r="G15" s="952">
        <v>0.36136772252972471</v>
      </c>
      <c r="H15" s="1147">
        <v>0.36552211046915639</v>
      </c>
    </row>
    <row r="16" spans="1:8" ht="13.5" customHeight="1">
      <c r="A16" s="936">
        <v>12</v>
      </c>
      <c r="B16" s="1177" t="s">
        <v>21</v>
      </c>
      <c r="C16" s="951">
        <v>214207650</v>
      </c>
      <c r="D16" s="951">
        <v>254452422</v>
      </c>
      <c r="E16" s="951">
        <v>238716359</v>
      </c>
      <c r="F16" s="951">
        <v>238716359</v>
      </c>
      <c r="G16" s="952">
        <v>1.1144156569571628</v>
      </c>
      <c r="H16" s="1147">
        <v>0.93815714986591869</v>
      </c>
    </row>
    <row r="17" spans="1:8" ht="13.5" customHeight="1">
      <c r="A17" s="936">
        <v>13</v>
      </c>
      <c r="B17" s="1177"/>
      <c r="C17" s="951">
        <v>0</v>
      </c>
      <c r="D17" s="951">
        <v>0</v>
      </c>
      <c r="E17" s="951">
        <v>0</v>
      </c>
      <c r="F17" s="951">
        <v>0</v>
      </c>
      <c r="G17" s="952">
        <v>0</v>
      </c>
      <c r="H17" s="1147">
        <v>0</v>
      </c>
    </row>
    <row r="18" spans="1:8" ht="13.5" customHeight="1">
      <c r="A18" s="939">
        <v>14</v>
      </c>
      <c r="B18" s="956" t="s">
        <v>1523</v>
      </c>
      <c r="C18" s="953">
        <v>12361066859</v>
      </c>
      <c r="D18" s="953">
        <v>13707099092</v>
      </c>
      <c r="E18" s="953">
        <v>15156174078</v>
      </c>
      <c r="F18" s="953">
        <v>8340243282</v>
      </c>
      <c r="G18" s="1168">
        <v>0.67471872591058202</v>
      </c>
      <c r="H18" s="1169">
        <v>0.60846158811733497</v>
      </c>
    </row>
    <row r="19" spans="1:8" ht="13.5" customHeight="1">
      <c r="A19" s="936">
        <v>15</v>
      </c>
      <c r="B19" s="1177" t="s">
        <v>28</v>
      </c>
      <c r="C19" s="951">
        <v>59464287</v>
      </c>
      <c r="D19" s="951">
        <v>425832948</v>
      </c>
      <c r="E19" s="951">
        <v>958868661</v>
      </c>
      <c r="F19" s="951">
        <v>414015720</v>
      </c>
      <c r="G19" s="952">
        <v>6.9624263719835735</v>
      </c>
      <c r="H19" s="1147">
        <v>0.97224914592564593</v>
      </c>
    </row>
    <row r="20" spans="1:8" ht="13.5" customHeight="1">
      <c r="A20" s="936">
        <v>16</v>
      </c>
      <c r="B20" s="1177" t="s">
        <v>30</v>
      </c>
      <c r="C20" s="951">
        <v>0</v>
      </c>
      <c r="D20" s="951">
        <v>0</v>
      </c>
      <c r="E20" s="951">
        <v>0</v>
      </c>
      <c r="F20" s="951">
        <v>0</v>
      </c>
      <c r="G20" s="952">
        <v>0</v>
      </c>
      <c r="H20" s="1147">
        <v>0</v>
      </c>
    </row>
    <row r="21" spans="1:8" ht="13.5" customHeight="1">
      <c r="A21" s="936">
        <v>17</v>
      </c>
      <c r="B21" s="1177" t="s">
        <v>1380</v>
      </c>
      <c r="C21" s="951">
        <v>0</v>
      </c>
      <c r="D21" s="951">
        <v>0</v>
      </c>
      <c r="E21" s="951">
        <v>0</v>
      </c>
      <c r="F21" s="951">
        <v>0</v>
      </c>
      <c r="G21" s="952">
        <v>0</v>
      </c>
      <c r="H21" s="1147">
        <v>0</v>
      </c>
    </row>
    <row r="22" spans="1:8" ht="13.5" customHeight="1">
      <c r="A22" s="936">
        <v>18</v>
      </c>
      <c r="B22" s="1177" t="s">
        <v>1381</v>
      </c>
      <c r="C22" s="951">
        <v>46741177</v>
      </c>
      <c r="D22" s="951">
        <v>104539897</v>
      </c>
      <c r="E22" s="951">
        <v>104539897</v>
      </c>
      <c r="F22" s="951">
        <v>46818499</v>
      </c>
      <c r="G22" s="952">
        <v>1.0016542587278023</v>
      </c>
      <c r="H22" s="1147">
        <v>0.44785292834179852</v>
      </c>
    </row>
    <row r="23" spans="1:8" ht="13.5" customHeight="1">
      <c r="A23" s="936">
        <v>19</v>
      </c>
      <c r="B23" s="1177" t="s">
        <v>32</v>
      </c>
      <c r="C23" s="951">
        <v>1937631645</v>
      </c>
      <c r="D23" s="951">
        <v>1942860441</v>
      </c>
      <c r="E23" s="951">
        <v>1925214119</v>
      </c>
      <c r="F23" s="951">
        <v>1925214119</v>
      </c>
      <c r="G23" s="952">
        <v>0.99359138976077155</v>
      </c>
      <c r="H23" s="1147">
        <v>0.99091734968317269</v>
      </c>
    </row>
    <row r="24" spans="1:8" ht="13.5" customHeight="1">
      <c r="A24" s="936">
        <v>20</v>
      </c>
      <c r="B24" s="1177" t="s">
        <v>1382</v>
      </c>
      <c r="C24" s="951">
        <v>0</v>
      </c>
      <c r="D24" s="951">
        <v>0</v>
      </c>
      <c r="E24" s="951">
        <v>0</v>
      </c>
      <c r="F24" s="951">
        <v>0</v>
      </c>
      <c r="G24" s="952">
        <v>0</v>
      </c>
      <c r="H24" s="1147">
        <v>0</v>
      </c>
    </row>
    <row r="25" spans="1:8" ht="13.5" customHeight="1">
      <c r="A25" s="936">
        <v>21</v>
      </c>
      <c r="B25" s="1177" t="s">
        <v>1383</v>
      </c>
      <c r="C25" s="951">
        <v>0</v>
      </c>
      <c r="D25" s="951">
        <v>0</v>
      </c>
      <c r="E25" s="951">
        <v>0</v>
      </c>
      <c r="F25" s="951">
        <v>0</v>
      </c>
      <c r="G25" s="952">
        <v>0</v>
      </c>
      <c r="H25" s="1147">
        <v>0</v>
      </c>
    </row>
    <row r="26" spans="1:8" ht="13.5" customHeight="1">
      <c r="A26" s="936">
        <v>22</v>
      </c>
      <c r="B26" s="1177" t="s">
        <v>1384</v>
      </c>
      <c r="C26" s="951">
        <v>0</v>
      </c>
      <c r="D26" s="951">
        <v>0</v>
      </c>
      <c r="E26" s="951">
        <v>0</v>
      </c>
      <c r="F26" s="951">
        <v>0</v>
      </c>
      <c r="G26" s="952">
        <v>0</v>
      </c>
      <c r="H26" s="1147">
        <v>0</v>
      </c>
    </row>
    <row r="27" spans="1:8" ht="13.5" customHeight="1">
      <c r="A27" s="939">
        <v>23</v>
      </c>
      <c r="B27" s="956" t="s">
        <v>1524</v>
      </c>
      <c r="C27" s="953">
        <v>2043837109</v>
      </c>
      <c r="D27" s="953">
        <v>2473233286</v>
      </c>
      <c r="E27" s="953">
        <v>2988622677</v>
      </c>
      <c r="F27" s="953">
        <v>2386048338</v>
      </c>
      <c r="G27" s="1168">
        <v>1.1674356667138879</v>
      </c>
      <c r="H27" s="1169">
        <v>0.96474859509067756</v>
      </c>
    </row>
    <row r="28" spans="1:8" ht="13.5" customHeight="1">
      <c r="A28" s="939">
        <v>24</v>
      </c>
      <c r="B28" s="956" t="s">
        <v>1525</v>
      </c>
      <c r="C28" s="953">
        <v>14404903968</v>
      </c>
      <c r="D28" s="953">
        <v>16180332378</v>
      </c>
      <c r="E28" s="953">
        <v>18144796755</v>
      </c>
      <c r="F28" s="953">
        <v>10726291620</v>
      </c>
      <c r="G28" s="1168">
        <v>0.74462777702844041</v>
      </c>
      <c r="H28" s="1169">
        <v>0.66292158711055127</v>
      </c>
    </row>
    <row r="29" spans="1:8" ht="13.5" customHeight="1">
      <c r="A29" s="936">
        <v>25</v>
      </c>
      <c r="B29" s="1177" t="s">
        <v>1385</v>
      </c>
      <c r="C29" s="951">
        <v>1587911860</v>
      </c>
      <c r="D29" s="951">
        <v>2103159387</v>
      </c>
      <c r="E29" s="951">
        <v>2042148339</v>
      </c>
      <c r="F29" s="951">
        <v>2042148339</v>
      </c>
      <c r="G29" s="952">
        <v>1.2860590001513057</v>
      </c>
      <c r="H29" s="1147">
        <v>0.970990763525998</v>
      </c>
    </row>
    <row r="30" spans="1:8" ht="13.5" customHeight="1">
      <c r="A30" s="936">
        <v>26</v>
      </c>
      <c r="B30" s="1178" t="s">
        <v>1386</v>
      </c>
      <c r="C30" s="951">
        <v>1390176530</v>
      </c>
      <c r="D30" s="951">
        <v>1589061604</v>
      </c>
      <c r="E30" s="951">
        <v>1589061604</v>
      </c>
      <c r="F30" s="951">
        <v>1589061604</v>
      </c>
      <c r="G30" s="952">
        <v>1.1430646178438935</v>
      </c>
      <c r="H30" s="1147">
        <v>1</v>
      </c>
    </row>
    <row r="31" spans="1:8" ht="13.5" customHeight="1">
      <c r="A31" s="936">
        <v>27</v>
      </c>
      <c r="B31" s="1177" t="s">
        <v>1387</v>
      </c>
      <c r="C31" s="951">
        <v>667535396</v>
      </c>
      <c r="D31" s="951">
        <v>821150564</v>
      </c>
      <c r="E31" s="951">
        <v>172160099</v>
      </c>
      <c r="F31" s="951">
        <v>172160099</v>
      </c>
      <c r="G31" s="952">
        <v>0.25790407524697012</v>
      </c>
      <c r="H31" s="1147">
        <v>0.20965716465123196</v>
      </c>
    </row>
    <row r="32" spans="1:8" ht="13.5" customHeight="1">
      <c r="A32" s="936">
        <v>28</v>
      </c>
      <c r="B32" s="1178" t="s">
        <v>1388</v>
      </c>
      <c r="C32" s="951">
        <v>0</v>
      </c>
      <c r="D32" s="951">
        <v>1668000</v>
      </c>
      <c r="E32" s="951">
        <v>1668000</v>
      </c>
      <c r="F32" s="951">
        <v>1668000</v>
      </c>
      <c r="G32" s="952">
        <v>0</v>
      </c>
      <c r="H32" s="1147">
        <v>1</v>
      </c>
    </row>
    <row r="33" spans="1:8" ht="13.5" customHeight="1">
      <c r="A33" s="936">
        <v>29</v>
      </c>
      <c r="B33" s="1178" t="s">
        <v>9</v>
      </c>
      <c r="C33" s="951">
        <v>3011950000</v>
      </c>
      <c r="D33" s="951">
        <v>3490810000</v>
      </c>
      <c r="E33" s="951">
        <v>4951335880</v>
      </c>
      <c r="F33" s="951">
        <v>3489299681</v>
      </c>
      <c r="G33" s="952">
        <v>1.1584852607114993</v>
      </c>
      <c r="H33" s="1147">
        <v>0.99956734425534477</v>
      </c>
    </row>
    <row r="34" spans="1:8" ht="13.5" customHeight="1">
      <c r="A34" s="936">
        <v>30</v>
      </c>
      <c r="B34" s="1178" t="s">
        <v>11</v>
      </c>
      <c r="C34" s="951">
        <v>2910000000</v>
      </c>
      <c r="D34" s="951">
        <v>3382271000</v>
      </c>
      <c r="E34" s="951">
        <v>4830277600</v>
      </c>
      <c r="F34" s="954">
        <v>3382155647</v>
      </c>
      <c r="G34" s="952">
        <v>1.1622527996563574</v>
      </c>
      <c r="H34" s="1147">
        <v>0.99996589480854725</v>
      </c>
    </row>
    <row r="35" spans="1:8" ht="13.5" customHeight="1">
      <c r="A35" s="936">
        <v>31</v>
      </c>
      <c r="B35" s="1178" t="s">
        <v>1389</v>
      </c>
      <c r="C35" s="951">
        <v>95000000</v>
      </c>
      <c r="D35" s="951">
        <v>101450000</v>
      </c>
      <c r="E35" s="951">
        <v>108019360</v>
      </c>
      <c r="F35" s="951">
        <v>101447035</v>
      </c>
      <c r="G35" s="952">
        <v>1.0678635263157894</v>
      </c>
      <c r="H35" s="1147">
        <v>0.99997077378018728</v>
      </c>
    </row>
    <row r="36" spans="1:8" ht="13.5" customHeight="1">
      <c r="A36" s="936">
        <v>32</v>
      </c>
      <c r="B36" s="1177" t="s">
        <v>13</v>
      </c>
      <c r="C36" s="951">
        <v>1462996541</v>
      </c>
      <c r="D36" s="951">
        <v>1470498914</v>
      </c>
      <c r="E36" s="951">
        <v>909818277</v>
      </c>
      <c r="F36" s="951">
        <v>821576411</v>
      </c>
      <c r="G36" s="952">
        <v>0.56157098665348104</v>
      </c>
      <c r="H36" s="1147">
        <v>0.55870589442679452</v>
      </c>
    </row>
    <row r="37" spans="1:8" ht="13.5" customHeight="1">
      <c r="A37" s="936">
        <v>33</v>
      </c>
      <c r="B37" s="1177" t="s">
        <v>15</v>
      </c>
      <c r="C37" s="951">
        <v>48517129</v>
      </c>
      <c r="D37" s="951">
        <v>237091855</v>
      </c>
      <c r="E37" s="951">
        <v>239451191</v>
      </c>
      <c r="F37" s="951">
        <v>237080325</v>
      </c>
      <c r="G37" s="952">
        <v>4.8865283228115164</v>
      </c>
      <c r="H37" s="1147">
        <v>0.99995136905905102</v>
      </c>
    </row>
    <row r="38" spans="1:8" ht="13.5" customHeight="1">
      <c r="A38" s="936">
        <v>34</v>
      </c>
      <c r="B38" s="1178" t="s">
        <v>1390</v>
      </c>
      <c r="C38" s="951">
        <v>48508129</v>
      </c>
      <c r="D38" s="951">
        <v>235403674</v>
      </c>
      <c r="E38" s="951">
        <v>235401575</v>
      </c>
      <c r="F38" s="951">
        <v>235401575</v>
      </c>
      <c r="G38" s="952">
        <v>4.8528273477626813</v>
      </c>
      <c r="H38" s="1147">
        <v>0.99999108340169751</v>
      </c>
    </row>
    <row r="39" spans="1:8" ht="13.5" customHeight="1">
      <c r="A39" s="936">
        <v>35</v>
      </c>
      <c r="B39" s="1177" t="s">
        <v>17</v>
      </c>
      <c r="C39" s="951">
        <v>48059000</v>
      </c>
      <c r="D39" s="951">
        <v>87031932</v>
      </c>
      <c r="E39" s="951">
        <v>87043432</v>
      </c>
      <c r="F39" s="951">
        <v>31049940</v>
      </c>
      <c r="G39" s="952">
        <v>0.64607961047878648</v>
      </c>
      <c r="H39" s="1147">
        <v>0.3567649170421725</v>
      </c>
    </row>
    <row r="40" spans="1:8" ht="30">
      <c r="A40" s="936">
        <v>36</v>
      </c>
      <c r="B40" s="955" t="s">
        <v>1391</v>
      </c>
      <c r="C40" s="951">
        <v>422940</v>
      </c>
      <c r="D40" s="951">
        <v>4422940</v>
      </c>
      <c r="E40" s="951">
        <v>4432940</v>
      </c>
      <c r="F40" s="951">
        <v>4432940</v>
      </c>
      <c r="G40" s="952">
        <v>10.481250295550197</v>
      </c>
      <c r="H40" s="1147">
        <v>1.002260939556042</v>
      </c>
    </row>
    <row r="41" spans="1:8">
      <c r="A41" s="936">
        <v>37</v>
      </c>
      <c r="B41" s="1177" t="s">
        <v>19</v>
      </c>
      <c r="C41" s="951">
        <v>109000000</v>
      </c>
      <c r="D41" s="951">
        <v>137405959</v>
      </c>
      <c r="E41" s="951">
        <v>174111293</v>
      </c>
      <c r="F41" s="951">
        <v>96702120</v>
      </c>
      <c r="G41" s="952">
        <v>0.88717541284403667</v>
      </c>
      <c r="H41" s="1147">
        <v>0.70376947771238951</v>
      </c>
    </row>
    <row r="42" spans="1:8" ht="34.5" customHeight="1">
      <c r="A42" s="936">
        <v>38</v>
      </c>
      <c r="B42" s="955" t="s">
        <v>1392</v>
      </c>
      <c r="C42" s="951">
        <v>0</v>
      </c>
      <c r="D42" s="951">
        <v>4142780</v>
      </c>
      <c r="E42" s="951">
        <v>2676814</v>
      </c>
      <c r="F42" s="951">
        <v>1066579</v>
      </c>
      <c r="G42" s="952">
        <v>0</v>
      </c>
      <c r="H42" s="1147">
        <v>0.25745489743602124</v>
      </c>
    </row>
    <row r="43" spans="1:8" ht="31.5">
      <c r="A43" s="939">
        <v>39</v>
      </c>
      <c r="B43" s="956" t="s">
        <v>1526</v>
      </c>
      <c r="C43" s="953">
        <v>6935969926</v>
      </c>
      <c r="D43" s="953">
        <v>8347148611</v>
      </c>
      <c r="E43" s="953">
        <v>8576068511</v>
      </c>
      <c r="F43" s="953">
        <v>6890016915</v>
      </c>
      <c r="G43" s="952">
        <v>0.99337468133652918</v>
      </c>
      <c r="H43" s="1147">
        <v>0.82543359847699738</v>
      </c>
    </row>
    <row r="44" spans="1:8" ht="13.5" customHeight="1">
      <c r="A44" s="936">
        <v>40</v>
      </c>
      <c r="B44" s="1177" t="s">
        <v>1393</v>
      </c>
      <c r="C44" s="951">
        <v>450000000</v>
      </c>
      <c r="D44" s="951">
        <v>816368661</v>
      </c>
      <c r="E44" s="951">
        <v>666368661</v>
      </c>
      <c r="F44" s="951">
        <v>666368661</v>
      </c>
      <c r="G44" s="952">
        <v>1.4808192466666668</v>
      </c>
      <c r="H44" s="1147">
        <v>0.81625948279756422</v>
      </c>
    </row>
    <row r="45" spans="1:8" ht="13.5" customHeight="1">
      <c r="A45" s="936">
        <v>41</v>
      </c>
      <c r="B45" s="1177" t="s">
        <v>29</v>
      </c>
      <c r="C45" s="951">
        <v>63071000</v>
      </c>
      <c r="D45" s="951">
        <v>63071000</v>
      </c>
      <c r="E45" s="951">
        <v>0</v>
      </c>
      <c r="F45" s="951">
        <v>0</v>
      </c>
      <c r="G45" s="952">
        <v>0</v>
      </c>
      <c r="H45" s="1147">
        <v>0</v>
      </c>
    </row>
    <row r="46" spans="1:8" ht="13.5" customHeight="1">
      <c r="A46" s="936">
        <v>42</v>
      </c>
      <c r="B46" s="1177" t="s">
        <v>31</v>
      </c>
      <c r="C46" s="951">
        <v>5018231397</v>
      </c>
      <c r="D46" s="951">
        <v>4953084945</v>
      </c>
      <c r="E46" s="951">
        <v>4953084945</v>
      </c>
      <c r="F46" s="951">
        <v>4953084945</v>
      </c>
      <c r="G46" s="952">
        <v>0.98701804543350757</v>
      </c>
      <c r="H46" s="1147">
        <v>1</v>
      </c>
    </row>
    <row r="47" spans="1:8" ht="13.5" customHeight="1">
      <c r="A47" s="936">
        <v>43</v>
      </c>
      <c r="B47" s="1177" t="s">
        <v>1380</v>
      </c>
      <c r="C47" s="951"/>
      <c r="D47" s="951">
        <v>57798720</v>
      </c>
      <c r="E47" s="951">
        <v>57798720</v>
      </c>
      <c r="F47" s="951">
        <v>57798720</v>
      </c>
      <c r="G47" s="952">
        <v>0</v>
      </c>
      <c r="H47" s="1147">
        <v>0</v>
      </c>
    </row>
    <row r="48" spans="1:8" ht="13.5" customHeight="1">
      <c r="A48" s="936">
        <v>44</v>
      </c>
      <c r="B48" s="1177" t="s">
        <v>1394</v>
      </c>
      <c r="C48" s="951"/>
      <c r="D48" s="951"/>
      <c r="E48" s="951"/>
      <c r="F48" s="951"/>
      <c r="G48" s="952">
        <v>0</v>
      </c>
      <c r="H48" s="1147">
        <v>0</v>
      </c>
    </row>
    <row r="49" spans="1:8" ht="13.5" customHeight="1">
      <c r="A49" s="936">
        <v>45</v>
      </c>
      <c r="B49" s="1177" t="s">
        <v>1395</v>
      </c>
      <c r="C49" s="951">
        <v>1937631645</v>
      </c>
      <c r="D49" s="951">
        <v>1942860441</v>
      </c>
      <c r="E49" s="951">
        <v>1925214119</v>
      </c>
      <c r="F49" s="951">
        <v>1925214119</v>
      </c>
      <c r="G49" s="952">
        <v>0.99359138976077155</v>
      </c>
      <c r="H49" s="1147">
        <v>0.99091734968317269</v>
      </c>
    </row>
    <row r="50" spans="1:8" ht="13.5" customHeight="1">
      <c r="A50" s="936">
        <v>46</v>
      </c>
      <c r="B50" s="1177" t="s">
        <v>1396</v>
      </c>
      <c r="C50" s="951">
        <v>0</v>
      </c>
      <c r="D50" s="951">
        <v>0</v>
      </c>
      <c r="E50" s="951">
        <v>0</v>
      </c>
      <c r="F50" s="951">
        <v>0</v>
      </c>
      <c r="G50" s="952">
        <v>0</v>
      </c>
      <c r="H50" s="1147">
        <v>0</v>
      </c>
    </row>
    <row r="51" spans="1:8" ht="13.5" customHeight="1">
      <c r="A51" s="936">
        <v>47</v>
      </c>
      <c r="B51" s="1177" t="s">
        <v>1397</v>
      </c>
      <c r="C51" s="951">
        <v>0</v>
      </c>
      <c r="D51" s="951">
        <v>0</v>
      </c>
      <c r="E51" s="951">
        <v>0</v>
      </c>
      <c r="F51" s="951">
        <v>0</v>
      </c>
      <c r="G51" s="952">
        <v>0</v>
      </c>
      <c r="H51" s="1147">
        <v>0</v>
      </c>
    </row>
    <row r="52" spans="1:8" ht="13.5" customHeight="1">
      <c r="A52" s="936">
        <v>48</v>
      </c>
      <c r="B52" s="1177" t="s">
        <v>1398</v>
      </c>
      <c r="C52" s="951">
        <v>0</v>
      </c>
      <c r="D52" s="951">
        <v>0</v>
      </c>
      <c r="E52" s="951">
        <v>0</v>
      </c>
      <c r="F52" s="951">
        <v>0</v>
      </c>
      <c r="G52" s="952">
        <v>0</v>
      </c>
      <c r="H52" s="1147">
        <v>0</v>
      </c>
    </row>
    <row r="53" spans="1:8" ht="13.5" customHeight="1">
      <c r="A53" s="936">
        <v>49</v>
      </c>
      <c r="B53" s="1177"/>
      <c r="C53" s="951">
        <v>0</v>
      </c>
      <c r="D53" s="951">
        <v>0</v>
      </c>
      <c r="E53" s="951">
        <v>0</v>
      </c>
      <c r="F53" s="951">
        <v>0</v>
      </c>
      <c r="G53" s="952">
        <v>0</v>
      </c>
      <c r="H53" s="1147">
        <v>0</v>
      </c>
    </row>
    <row r="54" spans="1:8" ht="13.5" customHeight="1">
      <c r="A54" s="939">
        <v>50</v>
      </c>
      <c r="B54" s="956" t="s">
        <v>1527</v>
      </c>
      <c r="C54" s="953">
        <v>7468934042</v>
      </c>
      <c r="D54" s="953">
        <v>7833183767</v>
      </c>
      <c r="E54" s="953">
        <v>7602466445</v>
      </c>
      <c r="F54" s="953">
        <v>7602466445</v>
      </c>
      <c r="G54" s="952">
        <v>1.0178783749125522</v>
      </c>
      <c r="H54" s="1147">
        <v>0.97054616247202363</v>
      </c>
    </row>
    <row r="55" spans="1:8" ht="18" customHeight="1">
      <c r="A55" s="939">
        <v>51</v>
      </c>
      <c r="B55" s="956" t="s">
        <v>1519</v>
      </c>
      <c r="C55" s="953">
        <v>14404903968</v>
      </c>
      <c r="D55" s="953">
        <v>16180332378</v>
      </c>
      <c r="E55" s="953">
        <v>16178534956</v>
      </c>
      <c r="F55" s="953">
        <v>14492483360</v>
      </c>
      <c r="G55" s="952">
        <v>1.0060798317152655</v>
      </c>
      <c r="H55" s="1147">
        <v>0.89568514548595268</v>
      </c>
    </row>
    <row r="56" spans="1:8" ht="30" customHeight="1">
      <c r="A56" s="939">
        <v>52</v>
      </c>
      <c r="B56" s="957" t="s">
        <v>1520</v>
      </c>
      <c r="C56" s="953">
        <v>-5425096933</v>
      </c>
      <c r="D56" s="953">
        <v>-5359950481</v>
      </c>
      <c r="E56" s="953">
        <v>-6580105567</v>
      </c>
      <c r="F56" s="953">
        <v>-1450226367</v>
      </c>
      <c r="G56" s="952">
        <v>0.26731805623204707</v>
      </c>
      <c r="H56" s="1147">
        <v>0.27056712037560332</v>
      </c>
    </row>
    <row r="57" spans="1:8" ht="15.75">
      <c r="A57" s="939">
        <v>53</v>
      </c>
      <c r="B57" s="956" t="s">
        <v>1521</v>
      </c>
      <c r="C57" s="953">
        <v>5425096933</v>
      </c>
      <c r="D57" s="953">
        <v>5359950481</v>
      </c>
      <c r="E57" s="953">
        <v>4613843768</v>
      </c>
      <c r="F57" s="953">
        <v>5216418107</v>
      </c>
      <c r="G57" s="952">
        <v>0.9615345442529073</v>
      </c>
      <c r="H57" s="1147">
        <v>0.97322132461693545</v>
      </c>
    </row>
    <row r="58" spans="1:8" ht="16.5" thickBot="1">
      <c r="A58" s="942">
        <v>54</v>
      </c>
      <c r="B58" s="1148" t="s">
        <v>1522</v>
      </c>
      <c r="C58" s="944">
        <v>0</v>
      </c>
      <c r="D58" s="944">
        <v>0</v>
      </c>
      <c r="E58" s="944">
        <v>-1966261799</v>
      </c>
      <c r="F58" s="944">
        <v>3766191740</v>
      </c>
      <c r="G58" s="1149">
        <v>0</v>
      </c>
      <c r="H58" s="1150">
        <v>0</v>
      </c>
    </row>
    <row r="59" spans="1:8" ht="15.75" thickTop="1"/>
  </sheetData>
  <mergeCells count="7">
    <mergeCell ref="H2:H4"/>
    <mergeCell ref="A2:A4"/>
    <mergeCell ref="B2:B4"/>
    <mergeCell ref="C2:C3"/>
    <mergeCell ref="D2:D3"/>
    <mergeCell ref="F2:F4"/>
    <mergeCell ref="G2:G4"/>
  </mergeCells>
  <printOptions horizontalCentered="1"/>
  <pageMargins left="0.11811023622047245" right="0.11811023622047245" top="0.78740157480314965" bottom="0.19685039370078741" header="0.35433070866141736" footer="0.27559055118110237"/>
  <pageSetup paperSize="9" scale="60" orientation="portrait" r:id="rId1"/>
  <headerFooter alignWithMargins="0">
    <oddHeader>&amp;C
&amp;"Arial,Félkövér"&amp;14GYÖNGYÖS VÁROSI ÖNKORMÁNYZAT 2019. ÉVI KÖLTSÉGVETÉSI JELENTÉSE &amp;R&amp;"Arial,Félkövér"&amp;12 13. melléklet a ./2020. (VI...) önkormányzati rendelethez</oddHeader>
    <oddFooter>&amp;L&amp;"Arial,Normál"&amp;F&amp;C&amp;"Arial,Normál"&amp;P/&amp;N&amp;R&amp;"Arial,Normál"13. melléklet a ./2020. (VI...) önkormányzati rendelethez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zoomScale="80" zoomScaleNormal="80" workbookViewId="0">
      <selection activeCell="E20" sqref="E20"/>
    </sheetView>
  </sheetViews>
  <sheetFormatPr defaultRowHeight="12.75"/>
  <cols>
    <col min="1" max="1" width="7.140625" style="379" bestFit="1" customWidth="1"/>
    <col min="2" max="2" width="64.5703125" style="379" customWidth="1"/>
    <col min="3" max="3" width="16" style="385" bestFit="1" customWidth="1"/>
    <col min="4" max="4" width="15.5703125" style="385" bestFit="1" customWidth="1"/>
    <col min="5" max="5" width="17.5703125" style="385" customWidth="1"/>
    <col min="6" max="256" width="9.140625" style="379"/>
    <col min="257" max="257" width="7.140625" style="379" bestFit="1" customWidth="1"/>
    <col min="258" max="258" width="76.28515625" style="379" customWidth="1"/>
    <col min="259" max="259" width="13.42578125" style="379" bestFit="1" customWidth="1"/>
    <col min="260" max="260" width="15.5703125" style="379" bestFit="1" customWidth="1"/>
    <col min="261" max="261" width="14.7109375" style="379" bestFit="1" customWidth="1"/>
    <col min="262" max="512" width="9.140625" style="379"/>
    <col min="513" max="513" width="7.140625" style="379" bestFit="1" customWidth="1"/>
    <col min="514" max="514" width="76.28515625" style="379" customWidth="1"/>
    <col min="515" max="515" width="13.42578125" style="379" bestFit="1" customWidth="1"/>
    <col min="516" max="516" width="15.5703125" style="379" bestFit="1" customWidth="1"/>
    <col min="517" max="517" width="14.7109375" style="379" bestFit="1" customWidth="1"/>
    <col min="518" max="768" width="9.140625" style="379"/>
    <col min="769" max="769" width="7.140625" style="379" bestFit="1" customWidth="1"/>
    <col min="770" max="770" width="76.28515625" style="379" customWidth="1"/>
    <col min="771" max="771" width="13.42578125" style="379" bestFit="1" customWidth="1"/>
    <col min="772" max="772" width="15.5703125" style="379" bestFit="1" customWidth="1"/>
    <col min="773" max="773" width="14.7109375" style="379" bestFit="1" customWidth="1"/>
    <col min="774" max="1024" width="9.140625" style="379"/>
    <col min="1025" max="1025" width="7.140625" style="379" bestFit="1" customWidth="1"/>
    <col min="1026" max="1026" width="76.28515625" style="379" customWidth="1"/>
    <col min="1027" max="1027" width="13.42578125" style="379" bestFit="1" customWidth="1"/>
    <col min="1028" max="1028" width="15.5703125" style="379" bestFit="1" customWidth="1"/>
    <col min="1029" max="1029" width="14.7109375" style="379" bestFit="1" customWidth="1"/>
    <col min="1030" max="1280" width="9.140625" style="379"/>
    <col min="1281" max="1281" width="7.140625" style="379" bestFit="1" customWidth="1"/>
    <col min="1282" max="1282" width="76.28515625" style="379" customWidth="1"/>
    <col min="1283" max="1283" width="13.42578125" style="379" bestFit="1" customWidth="1"/>
    <col min="1284" max="1284" width="15.5703125" style="379" bestFit="1" customWidth="1"/>
    <col min="1285" max="1285" width="14.7109375" style="379" bestFit="1" customWidth="1"/>
    <col min="1286" max="1536" width="9.140625" style="379"/>
    <col min="1537" max="1537" width="7.140625" style="379" bestFit="1" customWidth="1"/>
    <col min="1538" max="1538" width="76.28515625" style="379" customWidth="1"/>
    <col min="1539" max="1539" width="13.42578125" style="379" bestFit="1" customWidth="1"/>
    <col min="1540" max="1540" width="15.5703125" style="379" bestFit="1" customWidth="1"/>
    <col min="1541" max="1541" width="14.7109375" style="379" bestFit="1" customWidth="1"/>
    <col min="1542" max="1792" width="9.140625" style="379"/>
    <col min="1793" max="1793" width="7.140625" style="379" bestFit="1" customWidth="1"/>
    <col min="1794" max="1794" width="76.28515625" style="379" customWidth="1"/>
    <col min="1795" max="1795" width="13.42578125" style="379" bestFit="1" customWidth="1"/>
    <col min="1796" max="1796" width="15.5703125" style="379" bestFit="1" customWidth="1"/>
    <col min="1797" max="1797" width="14.7109375" style="379" bestFit="1" customWidth="1"/>
    <col min="1798" max="2048" width="9.140625" style="379"/>
    <col min="2049" max="2049" width="7.140625" style="379" bestFit="1" customWidth="1"/>
    <col min="2050" max="2050" width="76.28515625" style="379" customWidth="1"/>
    <col min="2051" max="2051" width="13.42578125" style="379" bestFit="1" customWidth="1"/>
    <col min="2052" max="2052" width="15.5703125" style="379" bestFit="1" customWidth="1"/>
    <col min="2053" max="2053" width="14.7109375" style="379" bestFit="1" customWidth="1"/>
    <col min="2054" max="2304" width="9.140625" style="379"/>
    <col min="2305" max="2305" width="7.140625" style="379" bestFit="1" customWidth="1"/>
    <col min="2306" max="2306" width="76.28515625" style="379" customWidth="1"/>
    <col min="2307" max="2307" width="13.42578125" style="379" bestFit="1" customWidth="1"/>
    <col min="2308" max="2308" width="15.5703125" style="379" bestFit="1" customWidth="1"/>
    <col min="2309" max="2309" width="14.7109375" style="379" bestFit="1" customWidth="1"/>
    <col min="2310" max="2560" width="9.140625" style="379"/>
    <col min="2561" max="2561" width="7.140625" style="379" bestFit="1" customWidth="1"/>
    <col min="2562" max="2562" width="76.28515625" style="379" customWidth="1"/>
    <col min="2563" max="2563" width="13.42578125" style="379" bestFit="1" customWidth="1"/>
    <col min="2564" max="2564" width="15.5703125" style="379" bestFit="1" customWidth="1"/>
    <col min="2565" max="2565" width="14.7109375" style="379" bestFit="1" customWidth="1"/>
    <col min="2566" max="2816" width="9.140625" style="379"/>
    <col min="2817" max="2817" width="7.140625" style="379" bestFit="1" customWidth="1"/>
    <col min="2818" max="2818" width="76.28515625" style="379" customWidth="1"/>
    <col min="2819" max="2819" width="13.42578125" style="379" bestFit="1" customWidth="1"/>
    <col min="2820" max="2820" width="15.5703125" style="379" bestFit="1" customWidth="1"/>
    <col min="2821" max="2821" width="14.7109375" style="379" bestFit="1" customWidth="1"/>
    <col min="2822" max="3072" width="9.140625" style="379"/>
    <col min="3073" max="3073" width="7.140625" style="379" bestFit="1" customWidth="1"/>
    <col min="3074" max="3074" width="76.28515625" style="379" customWidth="1"/>
    <col min="3075" max="3075" width="13.42578125" style="379" bestFit="1" customWidth="1"/>
    <col min="3076" max="3076" width="15.5703125" style="379" bestFit="1" customWidth="1"/>
    <col min="3077" max="3077" width="14.7109375" style="379" bestFit="1" customWidth="1"/>
    <col min="3078" max="3328" width="9.140625" style="379"/>
    <col min="3329" max="3329" width="7.140625" style="379" bestFit="1" customWidth="1"/>
    <col min="3330" max="3330" width="76.28515625" style="379" customWidth="1"/>
    <col min="3331" max="3331" width="13.42578125" style="379" bestFit="1" customWidth="1"/>
    <col min="3332" max="3332" width="15.5703125" style="379" bestFit="1" customWidth="1"/>
    <col min="3333" max="3333" width="14.7109375" style="379" bestFit="1" customWidth="1"/>
    <col min="3334" max="3584" width="9.140625" style="379"/>
    <col min="3585" max="3585" width="7.140625" style="379" bestFit="1" customWidth="1"/>
    <col min="3586" max="3586" width="76.28515625" style="379" customWidth="1"/>
    <col min="3587" max="3587" width="13.42578125" style="379" bestFit="1" customWidth="1"/>
    <col min="3588" max="3588" width="15.5703125" style="379" bestFit="1" customWidth="1"/>
    <col min="3589" max="3589" width="14.7109375" style="379" bestFit="1" customWidth="1"/>
    <col min="3590" max="3840" width="9.140625" style="379"/>
    <col min="3841" max="3841" width="7.140625" style="379" bestFit="1" customWidth="1"/>
    <col min="3842" max="3842" width="76.28515625" style="379" customWidth="1"/>
    <col min="3843" max="3843" width="13.42578125" style="379" bestFit="1" customWidth="1"/>
    <col min="3844" max="3844" width="15.5703125" style="379" bestFit="1" customWidth="1"/>
    <col min="3845" max="3845" width="14.7109375" style="379" bestFit="1" customWidth="1"/>
    <col min="3846" max="4096" width="9.140625" style="379"/>
    <col min="4097" max="4097" width="7.140625" style="379" bestFit="1" customWidth="1"/>
    <col min="4098" max="4098" width="76.28515625" style="379" customWidth="1"/>
    <col min="4099" max="4099" width="13.42578125" style="379" bestFit="1" customWidth="1"/>
    <col min="4100" max="4100" width="15.5703125" style="379" bestFit="1" customWidth="1"/>
    <col min="4101" max="4101" width="14.7109375" style="379" bestFit="1" customWidth="1"/>
    <col min="4102" max="4352" width="9.140625" style="379"/>
    <col min="4353" max="4353" width="7.140625" style="379" bestFit="1" customWidth="1"/>
    <col min="4354" max="4354" width="76.28515625" style="379" customWidth="1"/>
    <col min="4355" max="4355" width="13.42578125" style="379" bestFit="1" customWidth="1"/>
    <col min="4356" max="4356" width="15.5703125" style="379" bestFit="1" customWidth="1"/>
    <col min="4357" max="4357" width="14.7109375" style="379" bestFit="1" customWidth="1"/>
    <col min="4358" max="4608" width="9.140625" style="379"/>
    <col min="4609" max="4609" width="7.140625" style="379" bestFit="1" customWidth="1"/>
    <col min="4610" max="4610" width="76.28515625" style="379" customWidth="1"/>
    <col min="4611" max="4611" width="13.42578125" style="379" bestFit="1" customWidth="1"/>
    <col min="4612" max="4612" width="15.5703125" style="379" bestFit="1" customWidth="1"/>
    <col min="4613" max="4613" width="14.7109375" style="379" bestFit="1" customWidth="1"/>
    <col min="4614" max="4864" width="9.140625" style="379"/>
    <col min="4865" max="4865" width="7.140625" style="379" bestFit="1" customWidth="1"/>
    <col min="4866" max="4866" width="76.28515625" style="379" customWidth="1"/>
    <col min="4867" max="4867" width="13.42578125" style="379" bestFit="1" customWidth="1"/>
    <col min="4868" max="4868" width="15.5703125" style="379" bestFit="1" customWidth="1"/>
    <col min="4869" max="4869" width="14.7109375" style="379" bestFit="1" customWidth="1"/>
    <col min="4870" max="5120" width="9.140625" style="379"/>
    <col min="5121" max="5121" width="7.140625" style="379" bestFit="1" customWidth="1"/>
    <col min="5122" max="5122" width="76.28515625" style="379" customWidth="1"/>
    <col min="5123" max="5123" width="13.42578125" style="379" bestFit="1" customWidth="1"/>
    <col min="5124" max="5124" width="15.5703125" style="379" bestFit="1" customWidth="1"/>
    <col min="5125" max="5125" width="14.7109375" style="379" bestFit="1" customWidth="1"/>
    <col min="5126" max="5376" width="9.140625" style="379"/>
    <col min="5377" max="5377" width="7.140625" style="379" bestFit="1" customWidth="1"/>
    <col min="5378" max="5378" width="76.28515625" style="379" customWidth="1"/>
    <col min="5379" max="5379" width="13.42578125" style="379" bestFit="1" customWidth="1"/>
    <col min="5380" max="5380" width="15.5703125" style="379" bestFit="1" customWidth="1"/>
    <col min="5381" max="5381" width="14.7109375" style="379" bestFit="1" customWidth="1"/>
    <col min="5382" max="5632" width="9.140625" style="379"/>
    <col min="5633" max="5633" width="7.140625" style="379" bestFit="1" customWidth="1"/>
    <col min="5634" max="5634" width="76.28515625" style="379" customWidth="1"/>
    <col min="5635" max="5635" width="13.42578125" style="379" bestFit="1" customWidth="1"/>
    <col min="5636" max="5636" width="15.5703125" style="379" bestFit="1" customWidth="1"/>
    <col min="5637" max="5637" width="14.7109375" style="379" bestFit="1" customWidth="1"/>
    <col min="5638" max="5888" width="9.140625" style="379"/>
    <col min="5889" max="5889" width="7.140625" style="379" bestFit="1" customWidth="1"/>
    <col min="5890" max="5890" width="76.28515625" style="379" customWidth="1"/>
    <col min="5891" max="5891" width="13.42578125" style="379" bestFit="1" customWidth="1"/>
    <col min="5892" max="5892" width="15.5703125" style="379" bestFit="1" customWidth="1"/>
    <col min="5893" max="5893" width="14.7109375" style="379" bestFit="1" customWidth="1"/>
    <col min="5894" max="6144" width="9.140625" style="379"/>
    <col min="6145" max="6145" width="7.140625" style="379" bestFit="1" customWidth="1"/>
    <col min="6146" max="6146" width="76.28515625" style="379" customWidth="1"/>
    <col min="6147" max="6147" width="13.42578125" style="379" bestFit="1" customWidth="1"/>
    <col min="6148" max="6148" width="15.5703125" style="379" bestFit="1" customWidth="1"/>
    <col min="6149" max="6149" width="14.7109375" style="379" bestFit="1" customWidth="1"/>
    <col min="6150" max="6400" width="9.140625" style="379"/>
    <col min="6401" max="6401" width="7.140625" style="379" bestFit="1" customWidth="1"/>
    <col min="6402" max="6402" width="76.28515625" style="379" customWidth="1"/>
    <col min="6403" max="6403" width="13.42578125" style="379" bestFit="1" customWidth="1"/>
    <col min="6404" max="6404" width="15.5703125" style="379" bestFit="1" customWidth="1"/>
    <col min="6405" max="6405" width="14.7109375" style="379" bestFit="1" customWidth="1"/>
    <col min="6406" max="6656" width="9.140625" style="379"/>
    <col min="6657" max="6657" width="7.140625" style="379" bestFit="1" customWidth="1"/>
    <col min="6658" max="6658" width="76.28515625" style="379" customWidth="1"/>
    <col min="6659" max="6659" width="13.42578125" style="379" bestFit="1" customWidth="1"/>
    <col min="6660" max="6660" width="15.5703125" style="379" bestFit="1" customWidth="1"/>
    <col min="6661" max="6661" width="14.7109375" style="379" bestFit="1" customWidth="1"/>
    <col min="6662" max="6912" width="9.140625" style="379"/>
    <col min="6913" max="6913" width="7.140625" style="379" bestFit="1" customWidth="1"/>
    <col min="6914" max="6914" width="76.28515625" style="379" customWidth="1"/>
    <col min="6915" max="6915" width="13.42578125" style="379" bestFit="1" customWidth="1"/>
    <col min="6916" max="6916" width="15.5703125" style="379" bestFit="1" customWidth="1"/>
    <col min="6917" max="6917" width="14.7109375" style="379" bestFit="1" customWidth="1"/>
    <col min="6918" max="7168" width="9.140625" style="379"/>
    <col min="7169" max="7169" width="7.140625" style="379" bestFit="1" customWidth="1"/>
    <col min="7170" max="7170" width="76.28515625" style="379" customWidth="1"/>
    <col min="7171" max="7171" width="13.42578125" style="379" bestFit="1" customWidth="1"/>
    <col min="7172" max="7172" width="15.5703125" style="379" bestFit="1" customWidth="1"/>
    <col min="7173" max="7173" width="14.7109375" style="379" bestFit="1" customWidth="1"/>
    <col min="7174" max="7424" width="9.140625" style="379"/>
    <col min="7425" max="7425" width="7.140625" style="379" bestFit="1" customWidth="1"/>
    <col min="7426" max="7426" width="76.28515625" style="379" customWidth="1"/>
    <col min="7427" max="7427" width="13.42578125" style="379" bestFit="1" customWidth="1"/>
    <col min="7428" max="7428" width="15.5703125" style="379" bestFit="1" customWidth="1"/>
    <col min="7429" max="7429" width="14.7109375" style="379" bestFit="1" customWidth="1"/>
    <col min="7430" max="7680" width="9.140625" style="379"/>
    <col min="7681" max="7681" width="7.140625" style="379" bestFit="1" customWidth="1"/>
    <col min="7682" max="7682" width="76.28515625" style="379" customWidth="1"/>
    <col min="7683" max="7683" width="13.42578125" style="379" bestFit="1" customWidth="1"/>
    <col min="7684" max="7684" width="15.5703125" style="379" bestFit="1" customWidth="1"/>
    <col min="7685" max="7685" width="14.7109375" style="379" bestFit="1" customWidth="1"/>
    <col min="7686" max="7936" width="9.140625" style="379"/>
    <col min="7937" max="7937" width="7.140625" style="379" bestFit="1" customWidth="1"/>
    <col min="7938" max="7938" width="76.28515625" style="379" customWidth="1"/>
    <col min="7939" max="7939" width="13.42578125" style="379" bestFit="1" customWidth="1"/>
    <col min="7940" max="7940" width="15.5703125" style="379" bestFit="1" customWidth="1"/>
    <col min="7941" max="7941" width="14.7109375" style="379" bestFit="1" customWidth="1"/>
    <col min="7942" max="8192" width="9.140625" style="379"/>
    <col min="8193" max="8193" width="7.140625" style="379" bestFit="1" customWidth="1"/>
    <col min="8194" max="8194" width="76.28515625" style="379" customWidth="1"/>
    <col min="8195" max="8195" width="13.42578125" style="379" bestFit="1" customWidth="1"/>
    <col min="8196" max="8196" width="15.5703125" style="379" bestFit="1" customWidth="1"/>
    <col min="8197" max="8197" width="14.7109375" style="379" bestFit="1" customWidth="1"/>
    <col min="8198" max="8448" width="9.140625" style="379"/>
    <col min="8449" max="8449" width="7.140625" style="379" bestFit="1" customWidth="1"/>
    <col min="8450" max="8450" width="76.28515625" style="379" customWidth="1"/>
    <col min="8451" max="8451" width="13.42578125" style="379" bestFit="1" customWidth="1"/>
    <col min="8452" max="8452" width="15.5703125" style="379" bestFit="1" customWidth="1"/>
    <col min="8453" max="8453" width="14.7109375" style="379" bestFit="1" customWidth="1"/>
    <col min="8454" max="8704" width="9.140625" style="379"/>
    <col min="8705" max="8705" width="7.140625" style="379" bestFit="1" customWidth="1"/>
    <col min="8706" max="8706" width="76.28515625" style="379" customWidth="1"/>
    <col min="8707" max="8707" width="13.42578125" style="379" bestFit="1" customWidth="1"/>
    <col min="8708" max="8708" width="15.5703125" style="379" bestFit="1" customWidth="1"/>
    <col min="8709" max="8709" width="14.7109375" style="379" bestFit="1" customWidth="1"/>
    <col min="8710" max="8960" width="9.140625" style="379"/>
    <col min="8961" max="8961" width="7.140625" style="379" bestFit="1" customWidth="1"/>
    <col min="8962" max="8962" width="76.28515625" style="379" customWidth="1"/>
    <col min="8963" max="8963" width="13.42578125" style="379" bestFit="1" customWidth="1"/>
    <col min="8964" max="8964" width="15.5703125" style="379" bestFit="1" customWidth="1"/>
    <col min="8965" max="8965" width="14.7109375" style="379" bestFit="1" customWidth="1"/>
    <col min="8966" max="9216" width="9.140625" style="379"/>
    <col min="9217" max="9217" width="7.140625" style="379" bestFit="1" customWidth="1"/>
    <col min="9218" max="9218" width="76.28515625" style="379" customWidth="1"/>
    <col min="9219" max="9219" width="13.42578125" style="379" bestFit="1" customWidth="1"/>
    <col min="9220" max="9220" width="15.5703125" style="379" bestFit="1" customWidth="1"/>
    <col min="9221" max="9221" width="14.7109375" style="379" bestFit="1" customWidth="1"/>
    <col min="9222" max="9472" width="9.140625" style="379"/>
    <col min="9473" max="9473" width="7.140625" style="379" bestFit="1" customWidth="1"/>
    <col min="9474" max="9474" width="76.28515625" style="379" customWidth="1"/>
    <col min="9475" max="9475" width="13.42578125" style="379" bestFit="1" customWidth="1"/>
    <col min="9476" max="9476" width="15.5703125" style="379" bestFit="1" customWidth="1"/>
    <col min="9477" max="9477" width="14.7109375" style="379" bestFit="1" customWidth="1"/>
    <col min="9478" max="9728" width="9.140625" style="379"/>
    <col min="9729" max="9729" width="7.140625" style="379" bestFit="1" customWidth="1"/>
    <col min="9730" max="9730" width="76.28515625" style="379" customWidth="1"/>
    <col min="9731" max="9731" width="13.42578125" style="379" bestFit="1" customWidth="1"/>
    <col min="9732" max="9732" width="15.5703125" style="379" bestFit="1" customWidth="1"/>
    <col min="9733" max="9733" width="14.7109375" style="379" bestFit="1" customWidth="1"/>
    <col min="9734" max="9984" width="9.140625" style="379"/>
    <col min="9985" max="9985" width="7.140625" style="379" bestFit="1" customWidth="1"/>
    <col min="9986" max="9986" width="76.28515625" style="379" customWidth="1"/>
    <col min="9987" max="9987" width="13.42578125" style="379" bestFit="1" customWidth="1"/>
    <col min="9988" max="9988" width="15.5703125" style="379" bestFit="1" customWidth="1"/>
    <col min="9989" max="9989" width="14.7109375" style="379" bestFit="1" customWidth="1"/>
    <col min="9990" max="10240" width="9.140625" style="379"/>
    <col min="10241" max="10241" width="7.140625" style="379" bestFit="1" customWidth="1"/>
    <col min="10242" max="10242" width="76.28515625" style="379" customWidth="1"/>
    <col min="10243" max="10243" width="13.42578125" style="379" bestFit="1" customWidth="1"/>
    <col min="10244" max="10244" width="15.5703125" style="379" bestFit="1" customWidth="1"/>
    <col min="10245" max="10245" width="14.7109375" style="379" bestFit="1" customWidth="1"/>
    <col min="10246" max="10496" width="9.140625" style="379"/>
    <col min="10497" max="10497" width="7.140625" style="379" bestFit="1" customWidth="1"/>
    <col min="10498" max="10498" width="76.28515625" style="379" customWidth="1"/>
    <col min="10499" max="10499" width="13.42578125" style="379" bestFit="1" customWidth="1"/>
    <col min="10500" max="10500" width="15.5703125" style="379" bestFit="1" customWidth="1"/>
    <col min="10501" max="10501" width="14.7109375" style="379" bestFit="1" customWidth="1"/>
    <col min="10502" max="10752" width="9.140625" style="379"/>
    <col min="10753" max="10753" width="7.140625" style="379" bestFit="1" customWidth="1"/>
    <col min="10754" max="10754" width="76.28515625" style="379" customWidth="1"/>
    <col min="10755" max="10755" width="13.42578125" style="379" bestFit="1" customWidth="1"/>
    <col min="10756" max="10756" width="15.5703125" style="379" bestFit="1" customWidth="1"/>
    <col min="10757" max="10757" width="14.7109375" style="379" bestFit="1" customWidth="1"/>
    <col min="10758" max="11008" width="9.140625" style="379"/>
    <col min="11009" max="11009" width="7.140625" style="379" bestFit="1" customWidth="1"/>
    <col min="11010" max="11010" width="76.28515625" style="379" customWidth="1"/>
    <col min="11011" max="11011" width="13.42578125" style="379" bestFit="1" customWidth="1"/>
    <col min="11012" max="11012" width="15.5703125" style="379" bestFit="1" customWidth="1"/>
    <col min="11013" max="11013" width="14.7109375" style="379" bestFit="1" customWidth="1"/>
    <col min="11014" max="11264" width="9.140625" style="379"/>
    <col min="11265" max="11265" width="7.140625" style="379" bestFit="1" customWidth="1"/>
    <col min="11266" max="11266" width="76.28515625" style="379" customWidth="1"/>
    <col min="11267" max="11267" width="13.42578125" style="379" bestFit="1" customWidth="1"/>
    <col min="11268" max="11268" width="15.5703125" style="379" bestFit="1" customWidth="1"/>
    <col min="11269" max="11269" width="14.7109375" style="379" bestFit="1" customWidth="1"/>
    <col min="11270" max="11520" width="9.140625" style="379"/>
    <col min="11521" max="11521" width="7.140625" style="379" bestFit="1" customWidth="1"/>
    <col min="11522" max="11522" width="76.28515625" style="379" customWidth="1"/>
    <col min="11523" max="11523" width="13.42578125" style="379" bestFit="1" customWidth="1"/>
    <col min="11524" max="11524" width="15.5703125" style="379" bestFit="1" customWidth="1"/>
    <col min="11525" max="11525" width="14.7109375" style="379" bestFit="1" customWidth="1"/>
    <col min="11526" max="11776" width="9.140625" style="379"/>
    <col min="11777" max="11777" width="7.140625" style="379" bestFit="1" customWidth="1"/>
    <col min="11778" max="11778" width="76.28515625" style="379" customWidth="1"/>
    <col min="11779" max="11779" width="13.42578125" style="379" bestFit="1" customWidth="1"/>
    <col min="11780" max="11780" width="15.5703125" style="379" bestFit="1" customWidth="1"/>
    <col min="11781" max="11781" width="14.7109375" style="379" bestFit="1" customWidth="1"/>
    <col min="11782" max="12032" width="9.140625" style="379"/>
    <col min="12033" max="12033" width="7.140625" style="379" bestFit="1" customWidth="1"/>
    <col min="12034" max="12034" width="76.28515625" style="379" customWidth="1"/>
    <col min="12035" max="12035" width="13.42578125" style="379" bestFit="1" customWidth="1"/>
    <col min="12036" max="12036" width="15.5703125" style="379" bestFit="1" customWidth="1"/>
    <col min="12037" max="12037" width="14.7109375" style="379" bestFit="1" customWidth="1"/>
    <col min="12038" max="12288" width="9.140625" style="379"/>
    <col min="12289" max="12289" width="7.140625" style="379" bestFit="1" customWidth="1"/>
    <col min="12290" max="12290" width="76.28515625" style="379" customWidth="1"/>
    <col min="12291" max="12291" width="13.42578125" style="379" bestFit="1" customWidth="1"/>
    <col min="12292" max="12292" width="15.5703125" style="379" bestFit="1" customWidth="1"/>
    <col min="12293" max="12293" width="14.7109375" style="379" bestFit="1" customWidth="1"/>
    <col min="12294" max="12544" width="9.140625" style="379"/>
    <col min="12545" max="12545" width="7.140625" style="379" bestFit="1" customWidth="1"/>
    <col min="12546" max="12546" width="76.28515625" style="379" customWidth="1"/>
    <col min="12547" max="12547" width="13.42578125" style="379" bestFit="1" customWidth="1"/>
    <col min="12548" max="12548" width="15.5703125" style="379" bestFit="1" customWidth="1"/>
    <col min="12549" max="12549" width="14.7109375" style="379" bestFit="1" customWidth="1"/>
    <col min="12550" max="12800" width="9.140625" style="379"/>
    <col min="12801" max="12801" width="7.140625" style="379" bestFit="1" customWidth="1"/>
    <col min="12802" max="12802" width="76.28515625" style="379" customWidth="1"/>
    <col min="12803" max="12803" width="13.42578125" style="379" bestFit="1" customWidth="1"/>
    <col min="12804" max="12804" width="15.5703125" style="379" bestFit="1" customWidth="1"/>
    <col min="12805" max="12805" width="14.7109375" style="379" bestFit="1" customWidth="1"/>
    <col min="12806" max="13056" width="9.140625" style="379"/>
    <col min="13057" max="13057" width="7.140625" style="379" bestFit="1" customWidth="1"/>
    <col min="13058" max="13058" width="76.28515625" style="379" customWidth="1"/>
    <col min="13059" max="13059" width="13.42578125" style="379" bestFit="1" customWidth="1"/>
    <col min="13060" max="13060" width="15.5703125" style="379" bestFit="1" customWidth="1"/>
    <col min="13061" max="13061" width="14.7109375" style="379" bestFit="1" customWidth="1"/>
    <col min="13062" max="13312" width="9.140625" style="379"/>
    <col min="13313" max="13313" width="7.140625" style="379" bestFit="1" customWidth="1"/>
    <col min="13314" max="13314" width="76.28515625" style="379" customWidth="1"/>
    <col min="13315" max="13315" width="13.42578125" style="379" bestFit="1" customWidth="1"/>
    <col min="13316" max="13316" width="15.5703125" style="379" bestFit="1" customWidth="1"/>
    <col min="13317" max="13317" width="14.7109375" style="379" bestFit="1" customWidth="1"/>
    <col min="13318" max="13568" width="9.140625" style="379"/>
    <col min="13569" max="13569" width="7.140625" style="379" bestFit="1" customWidth="1"/>
    <col min="13570" max="13570" width="76.28515625" style="379" customWidth="1"/>
    <col min="13571" max="13571" width="13.42578125" style="379" bestFit="1" customWidth="1"/>
    <col min="13572" max="13572" width="15.5703125" style="379" bestFit="1" customWidth="1"/>
    <col min="13573" max="13573" width="14.7109375" style="379" bestFit="1" customWidth="1"/>
    <col min="13574" max="13824" width="9.140625" style="379"/>
    <col min="13825" max="13825" width="7.140625" style="379" bestFit="1" customWidth="1"/>
    <col min="13826" max="13826" width="76.28515625" style="379" customWidth="1"/>
    <col min="13827" max="13827" width="13.42578125" style="379" bestFit="1" customWidth="1"/>
    <col min="13828" max="13828" width="15.5703125" style="379" bestFit="1" customWidth="1"/>
    <col min="13829" max="13829" width="14.7109375" style="379" bestFit="1" customWidth="1"/>
    <col min="13830" max="14080" width="9.140625" style="379"/>
    <col min="14081" max="14081" width="7.140625" style="379" bestFit="1" customWidth="1"/>
    <col min="14082" max="14082" width="76.28515625" style="379" customWidth="1"/>
    <col min="14083" max="14083" width="13.42578125" style="379" bestFit="1" customWidth="1"/>
    <col min="14084" max="14084" width="15.5703125" style="379" bestFit="1" customWidth="1"/>
    <col min="14085" max="14085" width="14.7109375" style="379" bestFit="1" customWidth="1"/>
    <col min="14086" max="14336" width="9.140625" style="379"/>
    <col min="14337" max="14337" width="7.140625" style="379" bestFit="1" customWidth="1"/>
    <col min="14338" max="14338" width="76.28515625" style="379" customWidth="1"/>
    <col min="14339" max="14339" width="13.42578125" style="379" bestFit="1" customWidth="1"/>
    <col min="14340" max="14340" width="15.5703125" style="379" bestFit="1" customWidth="1"/>
    <col min="14341" max="14341" width="14.7109375" style="379" bestFit="1" customWidth="1"/>
    <col min="14342" max="14592" width="9.140625" style="379"/>
    <col min="14593" max="14593" width="7.140625" style="379" bestFit="1" customWidth="1"/>
    <col min="14594" max="14594" width="76.28515625" style="379" customWidth="1"/>
    <col min="14595" max="14595" width="13.42578125" style="379" bestFit="1" customWidth="1"/>
    <col min="14596" max="14596" width="15.5703125" style="379" bestFit="1" customWidth="1"/>
    <col min="14597" max="14597" width="14.7109375" style="379" bestFit="1" customWidth="1"/>
    <col min="14598" max="14848" width="9.140625" style="379"/>
    <col min="14849" max="14849" width="7.140625" style="379" bestFit="1" customWidth="1"/>
    <col min="14850" max="14850" width="76.28515625" style="379" customWidth="1"/>
    <col min="14851" max="14851" width="13.42578125" style="379" bestFit="1" customWidth="1"/>
    <col min="14852" max="14852" width="15.5703125" style="379" bestFit="1" customWidth="1"/>
    <col min="14853" max="14853" width="14.7109375" style="379" bestFit="1" customWidth="1"/>
    <col min="14854" max="15104" width="9.140625" style="379"/>
    <col min="15105" max="15105" width="7.140625" style="379" bestFit="1" customWidth="1"/>
    <col min="15106" max="15106" width="76.28515625" style="379" customWidth="1"/>
    <col min="15107" max="15107" width="13.42578125" style="379" bestFit="1" customWidth="1"/>
    <col min="15108" max="15108" width="15.5703125" style="379" bestFit="1" customWidth="1"/>
    <col min="15109" max="15109" width="14.7109375" style="379" bestFit="1" customWidth="1"/>
    <col min="15110" max="15360" width="9.140625" style="379"/>
    <col min="15361" max="15361" width="7.140625" style="379" bestFit="1" customWidth="1"/>
    <col min="15362" max="15362" width="76.28515625" style="379" customWidth="1"/>
    <col min="15363" max="15363" width="13.42578125" style="379" bestFit="1" customWidth="1"/>
    <col min="15364" max="15364" width="15.5703125" style="379" bestFit="1" customWidth="1"/>
    <col min="15365" max="15365" width="14.7109375" style="379" bestFit="1" customWidth="1"/>
    <col min="15366" max="15616" width="9.140625" style="379"/>
    <col min="15617" max="15617" width="7.140625" style="379" bestFit="1" customWidth="1"/>
    <col min="15618" max="15618" width="76.28515625" style="379" customWidth="1"/>
    <col min="15619" max="15619" width="13.42578125" style="379" bestFit="1" customWidth="1"/>
    <col min="15620" max="15620" width="15.5703125" style="379" bestFit="1" customWidth="1"/>
    <col min="15621" max="15621" width="14.7109375" style="379" bestFit="1" customWidth="1"/>
    <col min="15622" max="15872" width="9.140625" style="379"/>
    <col min="15873" max="15873" width="7.140625" style="379" bestFit="1" customWidth="1"/>
    <col min="15874" max="15874" width="76.28515625" style="379" customWidth="1"/>
    <col min="15875" max="15875" width="13.42578125" style="379" bestFit="1" customWidth="1"/>
    <col min="15876" max="15876" width="15.5703125" style="379" bestFit="1" customWidth="1"/>
    <col min="15877" max="15877" width="14.7109375" style="379" bestFit="1" customWidth="1"/>
    <col min="15878" max="16128" width="9.140625" style="379"/>
    <col min="16129" max="16129" width="7.140625" style="379" bestFit="1" customWidth="1"/>
    <col min="16130" max="16130" width="76.28515625" style="379" customWidth="1"/>
    <col min="16131" max="16131" width="13.42578125" style="379" bestFit="1" customWidth="1"/>
    <col min="16132" max="16132" width="15.5703125" style="379" bestFit="1" customWidth="1"/>
    <col min="16133" max="16133" width="14.7109375" style="379" bestFit="1" customWidth="1"/>
    <col min="16134" max="16384" width="9.140625" style="379"/>
  </cols>
  <sheetData>
    <row r="1" spans="1:5" ht="15" customHeight="1" thickBot="1">
      <c r="A1" s="1"/>
      <c r="B1" s="1"/>
      <c r="C1" s="23"/>
      <c r="D1" s="23"/>
      <c r="E1" s="4" t="s">
        <v>1399</v>
      </c>
    </row>
    <row r="2" spans="1:5" ht="32.25" thickTop="1">
      <c r="A2" s="958" t="s">
        <v>1365</v>
      </c>
      <c r="B2" s="959" t="s">
        <v>1400</v>
      </c>
      <c r="C2" s="960" t="s">
        <v>1401</v>
      </c>
      <c r="D2" s="961" t="s">
        <v>1402</v>
      </c>
      <c r="E2" s="962" t="s">
        <v>1403</v>
      </c>
    </row>
    <row r="3" spans="1:5" ht="27.95" customHeight="1">
      <c r="A3" s="921">
        <v>1</v>
      </c>
      <c r="B3" s="963" t="s">
        <v>1404</v>
      </c>
      <c r="C3" s="964">
        <v>8012314458</v>
      </c>
      <c r="D3" s="965">
        <v>0</v>
      </c>
      <c r="E3" s="1151">
        <v>6890016915</v>
      </c>
    </row>
    <row r="4" spans="1:5" ht="27.95" customHeight="1">
      <c r="A4" s="921">
        <v>2</v>
      </c>
      <c r="B4" s="963" t="s">
        <v>1405</v>
      </c>
      <c r="C4" s="964">
        <v>6113952458</v>
      </c>
      <c r="D4" s="965">
        <v>0</v>
      </c>
      <c r="E4" s="1151">
        <v>8340243282</v>
      </c>
    </row>
    <row r="5" spans="1:5" ht="27.95" customHeight="1">
      <c r="A5" s="921">
        <v>3</v>
      </c>
      <c r="B5" s="963" t="s">
        <v>1406</v>
      </c>
      <c r="C5" s="966">
        <v>1898362000</v>
      </c>
      <c r="D5" s="967">
        <v>0</v>
      </c>
      <c r="E5" s="1009">
        <v>-1450226367</v>
      </c>
    </row>
    <row r="6" spans="1:5" ht="27.95" customHeight="1">
      <c r="A6" s="921">
        <v>4</v>
      </c>
      <c r="B6" s="963" t="s">
        <v>1407</v>
      </c>
      <c r="C6" s="964">
        <v>3495172885</v>
      </c>
      <c r="D6" s="965">
        <v>0</v>
      </c>
      <c r="E6" s="1151">
        <v>7602466445</v>
      </c>
    </row>
    <row r="7" spans="1:5" ht="27.95" customHeight="1">
      <c r="A7" s="921">
        <v>5</v>
      </c>
      <c r="B7" s="963" t="s">
        <v>1408</v>
      </c>
      <c r="C7" s="964">
        <v>440449940</v>
      </c>
      <c r="D7" s="965">
        <v>0</v>
      </c>
      <c r="E7" s="1151">
        <v>2386048338</v>
      </c>
    </row>
    <row r="8" spans="1:5" ht="27.95" customHeight="1">
      <c r="A8" s="921">
        <v>6</v>
      </c>
      <c r="B8" s="963" t="s">
        <v>1409</v>
      </c>
      <c r="C8" s="966">
        <v>3054722945</v>
      </c>
      <c r="D8" s="967">
        <v>0</v>
      </c>
      <c r="E8" s="1009">
        <v>5216418107</v>
      </c>
    </row>
    <row r="9" spans="1:5" ht="27.95" customHeight="1">
      <c r="A9" s="939">
        <v>7</v>
      </c>
      <c r="B9" s="968" t="s">
        <v>1410</v>
      </c>
      <c r="C9" s="953">
        <v>4953084945</v>
      </c>
      <c r="D9" s="969">
        <v>0</v>
      </c>
      <c r="E9" s="1009">
        <v>3766191740</v>
      </c>
    </row>
    <row r="10" spans="1:5" ht="27.95" customHeight="1">
      <c r="A10" s="936">
        <v>8</v>
      </c>
      <c r="B10" s="971" t="s">
        <v>1411</v>
      </c>
      <c r="C10" s="951">
        <v>0</v>
      </c>
      <c r="D10" s="972">
        <v>0</v>
      </c>
      <c r="E10" s="973">
        <v>0</v>
      </c>
    </row>
    <row r="11" spans="1:5" ht="27.95" customHeight="1">
      <c r="A11" s="936">
        <v>9</v>
      </c>
      <c r="B11" s="971" t="s">
        <v>1412</v>
      </c>
      <c r="C11" s="951">
        <v>0</v>
      </c>
      <c r="D11" s="972">
        <v>0</v>
      </c>
      <c r="E11" s="973">
        <v>0</v>
      </c>
    </row>
    <row r="12" spans="1:5" ht="27.95" customHeight="1">
      <c r="A12" s="974">
        <v>10</v>
      </c>
      <c r="B12" s="975" t="s">
        <v>1413</v>
      </c>
      <c r="C12" s="976">
        <v>0</v>
      </c>
      <c r="D12" s="1152">
        <v>0</v>
      </c>
      <c r="E12" s="977">
        <v>0</v>
      </c>
    </row>
    <row r="13" spans="1:5" ht="27.95" customHeight="1">
      <c r="A13" s="936">
        <v>11</v>
      </c>
      <c r="B13" s="971" t="s">
        <v>1414</v>
      </c>
      <c r="C13" s="951">
        <v>0</v>
      </c>
      <c r="D13" s="972">
        <v>0</v>
      </c>
      <c r="E13" s="973">
        <v>0</v>
      </c>
    </row>
    <row r="14" spans="1:5" ht="27.95" customHeight="1">
      <c r="A14" s="936">
        <v>12</v>
      </c>
      <c r="B14" s="971" t="s">
        <v>1415</v>
      </c>
      <c r="C14" s="951">
        <v>0</v>
      </c>
      <c r="D14" s="972">
        <v>0</v>
      </c>
      <c r="E14" s="973">
        <v>0</v>
      </c>
    </row>
    <row r="15" spans="1:5" ht="27.95" customHeight="1">
      <c r="A15" s="936">
        <v>13</v>
      </c>
      <c r="B15" s="971" t="s">
        <v>1416</v>
      </c>
      <c r="C15" s="953">
        <v>0</v>
      </c>
      <c r="D15" s="978">
        <v>0</v>
      </c>
      <c r="E15" s="970">
        <v>0</v>
      </c>
    </row>
    <row r="16" spans="1:5" ht="27.95" customHeight="1">
      <c r="A16" s="939">
        <v>14</v>
      </c>
      <c r="B16" s="968" t="s">
        <v>1417</v>
      </c>
      <c r="C16" s="953">
        <v>0</v>
      </c>
      <c r="D16" s="969">
        <v>0</v>
      </c>
      <c r="E16" s="970">
        <v>0</v>
      </c>
    </row>
    <row r="17" spans="1:5" ht="27.95" customHeight="1">
      <c r="A17" s="939">
        <v>15</v>
      </c>
      <c r="B17" s="968" t="s">
        <v>1418</v>
      </c>
      <c r="C17" s="953">
        <v>4953084945</v>
      </c>
      <c r="D17" s="969">
        <v>0</v>
      </c>
      <c r="E17" s="970">
        <v>3766191740</v>
      </c>
    </row>
    <row r="18" spans="1:5" ht="31.5">
      <c r="A18" s="974">
        <v>16</v>
      </c>
      <c r="B18" s="979" t="s">
        <v>1419</v>
      </c>
      <c r="C18" s="1044">
        <v>4456072442</v>
      </c>
      <c r="D18" s="1153">
        <v>0</v>
      </c>
      <c r="E18" s="977">
        <f>3358905492-2767642</f>
        <v>3356137850</v>
      </c>
    </row>
    <row r="19" spans="1:5" ht="27.95" customHeight="1">
      <c r="A19" s="939">
        <v>17</v>
      </c>
      <c r="B19" s="968" t="s">
        <v>1420</v>
      </c>
      <c r="C19" s="953">
        <v>497012503</v>
      </c>
      <c r="D19" s="969">
        <v>0</v>
      </c>
      <c r="E19" s="970">
        <f>407286248+2767642</f>
        <v>410053890</v>
      </c>
    </row>
    <row r="20" spans="1:5" ht="31.5">
      <c r="A20" s="981">
        <v>18</v>
      </c>
      <c r="B20" s="979" t="s">
        <v>1421</v>
      </c>
      <c r="C20" s="976">
        <v>0</v>
      </c>
      <c r="D20" s="1152">
        <v>0</v>
      </c>
      <c r="E20" s="977">
        <v>0</v>
      </c>
    </row>
    <row r="21" spans="1:5" ht="32.25" thickBot="1">
      <c r="A21" s="942">
        <v>19</v>
      </c>
      <c r="B21" s="982" t="s">
        <v>1422</v>
      </c>
      <c r="C21" s="944">
        <v>0</v>
      </c>
      <c r="D21" s="983">
        <v>0</v>
      </c>
      <c r="E21" s="947">
        <v>0</v>
      </c>
    </row>
    <row r="22" spans="1:5" ht="14.25" thickTop="1">
      <c r="A22" s="984"/>
      <c r="B22" s="985"/>
      <c r="C22" s="986"/>
      <c r="D22" s="986"/>
      <c r="E22" s="986"/>
    </row>
    <row r="23" spans="1:5" ht="13.5">
      <c r="A23" s="987"/>
      <c r="B23" s="987"/>
      <c r="C23" s="988"/>
      <c r="D23" s="988"/>
      <c r="E23" s="988"/>
    </row>
    <row r="24" spans="1:5" ht="13.5">
      <c r="A24" s="987"/>
      <c r="B24" s="987"/>
      <c r="C24" s="988"/>
      <c r="D24" s="988"/>
      <c r="E24" s="988"/>
    </row>
    <row r="25" spans="1:5" ht="13.5">
      <c r="A25" s="987"/>
      <c r="B25" s="987"/>
      <c r="C25" s="988"/>
      <c r="D25" s="988"/>
      <c r="E25" s="988"/>
    </row>
    <row r="26" spans="1:5">
      <c r="A26" s="989"/>
      <c r="B26" s="989"/>
      <c r="C26" s="990"/>
      <c r="D26" s="990"/>
      <c r="E26" s="990"/>
    </row>
  </sheetData>
  <printOptions horizontalCentered="1"/>
  <pageMargins left="0.55118110236220474" right="0.51181102362204722" top="0.9055118110236221" bottom="0.55118110236220474" header="0.39370078740157483" footer="0.23622047244094491"/>
  <pageSetup paperSize="9" scale="60" orientation="portrait" r:id="rId1"/>
  <headerFooter alignWithMargins="0">
    <oddHeader>&amp;C
&amp;"Arial,Félkövér"&amp;14GYÖNGYÖS VÁROS ÖNKORMÁNYZATA 2019. ÉVI MARADVÁNY KIMUTATÁSA&amp;R&amp;"Arial,Félkövér"&amp;12 14. melléklet a ./2020. (VI..) önkormányzati rendelethez</oddHeader>
    <oddFooter>&amp;L&amp;"Arial,Normál"&amp;F&amp;C&amp;"Arial,Normál"&amp;P/&amp;N&amp;R&amp;"Arial,Normál"14. melléklet a ./2020. (VI..) önkormányzati rendelethez</oddFooter>
  </headerFooter>
  <rowBreaks count="1" manualBreakCount="1">
    <brk id="2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9"/>
  <sheetViews>
    <sheetView zoomScaleNormal="100" workbookViewId="0">
      <pane xSplit="2" ySplit="2" topLeftCell="C3" activePane="bottomRight" state="frozen"/>
      <selection activeCell="I21" sqref="I21"/>
      <selection pane="topRight" activeCell="I21" sqref="I21"/>
      <selection pane="bottomLeft" activeCell="I21" sqref="I21"/>
      <selection pane="bottomRight" activeCell="B32" sqref="B32"/>
    </sheetView>
  </sheetViews>
  <sheetFormatPr defaultRowHeight="12.75"/>
  <cols>
    <col min="1" max="1" width="6.140625" style="379" bestFit="1" customWidth="1"/>
    <col min="2" max="2" width="84" style="396" customWidth="1"/>
    <col min="3" max="3" width="16" style="385" bestFit="1" customWidth="1"/>
    <col min="4" max="4" width="14.28515625" style="385" customWidth="1"/>
    <col min="5" max="5" width="16" style="385" bestFit="1" customWidth="1"/>
    <col min="6" max="256" width="9.140625" style="379"/>
    <col min="257" max="257" width="6.140625" style="379" bestFit="1" customWidth="1"/>
    <col min="258" max="258" width="78.28515625" style="379" bestFit="1" customWidth="1"/>
    <col min="259" max="259" width="11.85546875" style="379" bestFit="1" customWidth="1"/>
    <col min="260" max="260" width="14.42578125" style="379" bestFit="1" customWidth="1"/>
    <col min="261" max="261" width="15.7109375" style="379" customWidth="1"/>
    <col min="262" max="512" width="9.140625" style="379"/>
    <col min="513" max="513" width="6.140625" style="379" bestFit="1" customWidth="1"/>
    <col min="514" max="514" width="78.28515625" style="379" bestFit="1" customWidth="1"/>
    <col min="515" max="515" width="11.85546875" style="379" bestFit="1" customWidth="1"/>
    <col min="516" max="516" width="14.42578125" style="379" bestFit="1" customWidth="1"/>
    <col min="517" max="517" width="15.7109375" style="379" customWidth="1"/>
    <col min="518" max="768" width="9.140625" style="379"/>
    <col min="769" max="769" width="6.140625" style="379" bestFit="1" customWidth="1"/>
    <col min="770" max="770" width="78.28515625" style="379" bestFit="1" customWidth="1"/>
    <col min="771" max="771" width="11.85546875" style="379" bestFit="1" customWidth="1"/>
    <col min="772" max="772" width="14.42578125" style="379" bestFit="1" customWidth="1"/>
    <col min="773" max="773" width="15.7109375" style="379" customWidth="1"/>
    <col min="774" max="1024" width="9.140625" style="379"/>
    <col min="1025" max="1025" width="6.140625" style="379" bestFit="1" customWidth="1"/>
    <col min="1026" max="1026" width="78.28515625" style="379" bestFit="1" customWidth="1"/>
    <col min="1027" max="1027" width="11.85546875" style="379" bestFit="1" customWidth="1"/>
    <col min="1028" max="1028" width="14.42578125" style="379" bestFit="1" customWidth="1"/>
    <col min="1029" max="1029" width="15.7109375" style="379" customWidth="1"/>
    <col min="1030" max="1280" width="9.140625" style="379"/>
    <col min="1281" max="1281" width="6.140625" style="379" bestFit="1" customWidth="1"/>
    <col min="1282" max="1282" width="78.28515625" style="379" bestFit="1" customWidth="1"/>
    <col min="1283" max="1283" width="11.85546875" style="379" bestFit="1" customWidth="1"/>
    <col min="1284" max="1284" width="14.42578125" style="379" bestFit="1" customWidth="1"/>
    <col min="1285" max="1285" width="15.7109375" style="379" customWidth="1"/>
    <col min="1286" max="1536" width="9.140625" style="379"/>
    <col min="1537" max="1537" width="6.140625" style="379" bestFit="1" customWidth="1"/>
    <col min="1538" max="1538" width="78.28515625" style="379" bestFit="1" customWidth="1"/>
    <col min="1539" max="1539" width="11.85546875" style="379" bestFit="1" customWidth="1"/>
    <col min="1540" max="1540" width="14.42578125" style="379" bestFit="1" customWidth="1"/>
    <col min="1541" max="1541" width="15.7109375" style="379" customWidth="1"/>
    <col min="1542" max="1792" width="9.140625" style="379"/>
    <col min="1793" max="1793" width="6.140625" style="379" bestFit="1" customWidth="1"/>
    <col min="1794" max="1794" width="78.28515625" style="379" bestFit="1" customWidth="1"/>
    <col min="1795" max="1795" width="11.85546875" style="379" bestFit="1" customWidth="1"/>
    <col min="1796" max="1796" width="14.42578125" style="379" bestFit="1" customWidth="1"/>
    <col min="1797" max="1797" width="15.7109375" style="379" customWidth="1"/>
    <col min="1798" max="2048" width="9.140625" style="379"/>
    <col min="2049" max="2049" width="6.140625" style="379" bestFit="1" customWidth="1"/>
    <col min="2050" max="2050" width="78.28515625" style="379" bestFit="1" customWidth="1"/>
    <col min="2051" max="2051" width="11.85546875" style="379" bestFit="1" customWidth="1"/>
    <col min="2052" max="2052" width="14.42578125" style="379" bestFit="1" customWidth="1"/>
    <col min="2053" max="2053" width="15.7109375" style="379" customWidth="1"/>
    <col min="2054" max="2304" width="9.140625" style="379"/>
    <col min="2305" max="2305" width="6.140625" style="379" bestFit="1" customWidth="1"/>
    <col min="2306" max="2306" width="78.28515625" style="379" bestFit="1" customWidth="1"/>
    <col min="2307" max="2307" width="11.85546875" style="379" bestFit="1" customWidth="1"/>
    <col min="2308" max="2308" width="14.42578125" style="379" bestFit="1" customWidth="1"/>
    <col min="2309" max="2309" width="15.7109375" style="379" customWidth="1"/>
    <col min="2310" max="2560" width="9.140625" style="379"/>
    <col min="2561" max="2561" width="6.140625" style="379" bestFit="1" customWidth="1"/>
    <col min="2562" max="2562" width="78.28515625" style="379" bestFit="1" customWidth="1"/>
    <col min="2563" max="2563" width="11.85546875" style="379" bestFit="1" customWidth="1"/>
    <col min="2564" max="2564" width="14.42578125" style="379" bestFit="1" customWidth="1"/>
    <col min="2565" max="2565" width="15.7109375" style="379" customWidth="1"/>
    <col min="2566" max="2816" width="9.140625" style="379"/>
    <col min="2817" max="2817" width="6.140625" style="379" bestFit="1" customWidth="1"/>
    <col min="2818" max="2818" width="78.28515625" style="379" bestFit="1" customWidth="1"/>
    <col min="2819" max="2819" width="11.85546875" style="379" bestFit="1" customWidth="1"/>
    <col min="2820" max="2820" width="14.42578125" style="379" bestFit="1" customWidth="1"/>
    <col min="2821" max="2821" width="15.7109375" style="379" customWidth="1"/>
    <col min="2822" max="3072" width="9.140625" style="379"/>
    <col min="3073" max="3073" width="6.140625" style="379" bestFit="1" customWidth="1"/>
    <col min="3074" max="3074" width="78.28515625" style="379" bestFit="1" customWidth="1"/>
    <col min="3075" max="3075" width="11.85546875" style="379" bestFit="1" customWidth="1"/>
    <col min="3076" max="3076" width="14.42578125" style="379" bestFit="1" customWidth="1"/>
    <col min="3077" max="3077" width="15.7109375" style="379" customWidth="1"/>
    <col min="3078" max="3328" width="9.140625" style="379"/>
    <col min="3329" max="3329" width="6.140625" style="379" bestFit="1" customWidth="1"/>
    <col min="3330" max="3330" width="78.28515625" style="379" bestFit="1" customWidth="1"/>
    <col min="3331" max="3331" width="11.85546875" style="379" bestFit="1" customWidth="1"/>
    <col min="3332" max="3332" width="14.42578125" style="379" bestFit="1" customWidth="1"/>
    <col min="3333" max="3333" width="15.7109375" style="379" customWidth="1"/>
    <col min="3334" max="3584" width="9.140625" style="379"/>
    <col min="3585" max="3585" width="6.140625" style="379" bestFit="1" customWidth="1"/>
    <col min="3586" max="3586" width="78.28515625" style="379" bestFit="1" customWidth="1"/>
    <col min="3587" max="3587" width="11.85546875" style="379" bestFit="1" customWidth="1"/>
    <col min="3588" max="3588" width="14.42578125" style="379" bestFit="1" customWidth="1"/>
    <col min="3589" max="3589" width="15.7109375" style="379" customWidth="1"/>
    <col min="3590" max="3840" width="9.140625" style="379"/>
    <col min="3841" max="3841" width="6.140625" style="379" bestFit="1" customWidth="1"/>
    <col min="3842" max="3842" width="78.28515625" style="379" bestFit="1" customWidth="1"/>
    <col min="3843" max="3843" width="11.85546875" style="379" bestFit="1" customWidth="1"/>
    <col min="3844" max="3844" width="14.42578125" style="379" bestFit="1" customWidth="1"/>
    <col min="3845" max="3845" width="15.7109375" style="379" customWidth="1"/>
    <col min="3846" max="4096" width="9.140625" style="379"/>
    <col min="4097" max="4097" width="6.140625" style="379" bestFit="1" customWidth="1"/>
    <col min="4098" max="4098" width="78.28515625" style="379" bestFit="1" customWidth="1"/>
    <col min="4099" max="4099" width="11.85546875" style="379" bestFit="1" customWidth="1"/>
    <col min="4100" max="4100" width="14.42578125" style="379" bestFit="1" customWidth="1"/>
    <col min="4101" max="4101" width="15.7109375" style="379" customWidth="1"/>
    <col min="4102" max="4352" width="9.140625" style="379"/>
    <col min="4353" max="4353" width="6.140625" style="379" bestFit="1" customWidth="1"/>
    <col min="4354" max="4354" width="78.28515625" style="379" bestFit="1" customWidth="1"/>
    <col min="4355" max="4355" width="11.85546875" style="379" bestFit="1" customWidth="1"/>
    <col min="4356" max="4356" width="14.42578125" style="379" bestFit="1" customWidth="1"/>
    <col min="4357" max="4357" width="15.7109375" style="379" customWidth="1"/>
    <col min="4358" max="4608" width="9.140625" style="379"/>
    <col min="4609" max="4609" width="6.140625" style="379" bestFit="1" customWidth="1"/>
    <col min="4610" max="4610" width="78.28515625" style="379" bestFit="1" customWidth="1"/>
    <col min="4611" max="4611" width="11.85546875" style="379" bestFit="1" customWidth="1"/>
    <col min="4612" max="4612" width="14.42578125" style="379" bestFit="1" customWidth="1"/>
    <col min="4613" max="4613" width="15.7109375" style="379" customWidth="1"/>
    <col min="4614" max="4864" width="9.140625" style="379"/>
    <col min="4865" max="4865" width="6.140625" style="379" bestFit="1" customWidth="1"/>
    <col min="4866" max="4866" width="78.28515625" style="379" bestFit="1" customWidth="1"/>
    <col min="4867" max="4867" width="11.85546875" style="379" bestFit="1" customWidth="1"/>
    <col min="4868" max="4868" width="14.42578125" style="379" bestFit="1" customWidth="1"/>
    <col min="4869" max="4869" width="15.7109375" style="379" customWidth="1"/>
    <col min="4870" max="5120" width="9.140625" style="379"/>
    <col min="5121" max="5121" width="6.140625" style="379" bestFit="1" customWidth="1"/>
    <col min="5122" max="5122" width="78.28515625" style="379" bestFit="1" customWidth="1"/>
    <col min="5123" max="5123" width="11.85546875" style="379" bestFit="1" customWidth="1"/>
    <col min="5124" max="5124" width="14.42578125" style="379" bestFit="1" customWidth="1"/>
    <col min="5125" max="5125" width="15.7109375" style="379" customWidth="1"/>
    <col min="5126" max="5376" width="9.140625" style="379"/>
    <col min="5377" max="5377" width="6.140625" style="379" bestFit="1" customWidth="1"/>
    <col min="5378" max="5378" width="78.28515625" style="379" bestFit="1" customWidth="1"/>
    <col min="5379" max="5379" width="11.85546875" style="379" bestFit="1" customWidth="1"/>
    <col min="5380" max="5380" width="14.42578125" style="379" bestFit="1" customWidth="1"/>
    <col min="5381" max="5381" width="15.7109375" style="379" customWidth="1"/>
    <col min="5382" max="5632" width="9.140625" style="379"/>
    <col min="5633" max="5633" width="6.140625" style="379" bestFit="1" customWidth="1"/>
    <col min="5634" max="5634" width="78.28515625" style="379" bestFit="1" customWidth="1"/>
    <col min="5635" max="5635" width="11.85546875" style="379" bestFit="1" customWidth="1"/>
    <col min="5636" max="5636" width="14.42578125" style="379" bestFit="1" customWidth="1"/>
    <col min="5637" max="5637" width="15.7109375" style="379" customWidth="1"/>
    <col min="5638" max="5888" width="9.140625" style="379"/>
    <col min="5889" max="5889" width="6.140625" style="379" bestFit="1" customWidth="1"/>
    <col min="5890" max="5890" width="78.28515625" style="379" bestFit="1" customWidth="1"/>
    <col min="5891" max="5891" width="11.85546875" style="379" bestFit="1" customWidth="1"/>
    <col min="5892" max="5892" width="14.42578125" style="379" bestFit="1" customWidth="1"/>
    <col min="5893" max="5893" width="15.7109375" style="379" customWidth="1"/>
    <col min="5894" max="6144" width="9.140625" style="379"/>
    <col min="6145" max="6145" width="6.140625" style="379" bestFit="1" customWidth="1"/>
    <col min="6146" max="6146" width="78.28515625" style="379" bestFit="1" customWidth="1"/>
    <col min="6147" max="6147" width="11.85546875" style="379" bestFit="1" customWidth="1"/>
    <col min="6148" max="6148" width="14.42578125" style="379" bestFit="1" customWidth="1"/>
    <col min="6149" max="6149" width="15.7109375" style="379" customWidth="1"/>
    <col min="6150" max="6400" width="9.140625" style="379"/>
    <col min="6401" max="6401" width="6.140625" style="379" bestFit="1" customWidth="1"/>
    <col min="6402" max="6402" width="78.28515625" style="379" bestFit="1" customWidth="1"/>
    <col min="6403" max="6403" width="11.85546875" style="379" bestFit="1" customWidth="1"/>
    <col min="6404" max="6404" width="14.42578125" style="379" bestFit="1" customWidth="1"/>
    <col min="6405" max="6405" width="15.7109375" style="379" customWidth="1"/>
    <col min="6406" max="6656" width="9.140625" style="379"/>
    <col min="6657" max="6657" width="6.140625" style="379" bestFit="1" customWidth="1"/>
    <col min="6658" max="6658" width="78.28515625" style="379" bestFit="1" customWidth="1"/>
    <col min="6659" max="6659" width="11.85546875" style="379" bestFit="1" customWidth="1"/>
    <col min="6660" max="6660" width="14.42578125" style="379" bestFit="1" customWidth="1"/>
    <col min="6661" max="6661" width="15.7109375" style="379" customWidth="1"/>
    <col min="6662" max="6912" width="9.140625" style="379"/>
    <col min="6913" max="6913" width="6.140625" style="379" bestFit="1" customWidth="1"/>
    <col min="6914" max="6914" width="78.28515625" style="379" bestFit="1" customWidth="1"/>
    <col min="6915" max="6915" width="11.85546875" style="379" bestFit="1" customWidth="1"/>
    <col min="6916" max="6916" width="14.42578125" style="379" bestFit="1" customWidth="1"/>
    <col min="6917" max="6917" width="15.7109375" style="379" customWidth="1"/>
    <col min="6918" max="7168" width="9.140625" style="379"/>
    <col min="7169" max="7169" width="6.140625" style="379" bestFit="1" customWidth="1"/>
    <col min="7170" max="7170" width="78.28515625" style="379" bestFit="1" customWidth="1"/>
    <col min="7171" max="7171" width="11.85546875" style="379" bestFit="1" customWidth="1"/>
    <col min="7172" max="7172" width="14.42578125" style="379" bestFit="1" customWidth="1"/>
    <col min="7173" max="7173" width="15.7109375" style="379" customWidth="1"/>
    <col min="7174" max="7424" width="9.140625" style="379"/>
    <col min="7425" max="7425" width="6.140625" style="379" bestFit="1" customWidth="1"/>
    <col min="7426" max="7426" width="78.28515625" style="379" bestFit="1" customWidth="1"/>
    <col min="7427" max="7427" width="11.85546875" style="379" bestFit="1" customWidth="1"/>
    <col min="7428" max="7428" width="14.42578125" style="379" bestFit="1" customWidth="1"/>
    <col min="7429" max="7429" width="15.7109375" style="379" customWidth="1"/>
    <col min="7430" max="7680" width="9.140625" style="379"/>
    <col min="7681" max="7681" width="6.140625" style="379" bestFit="1" customWidth="1"/>
    <col min="7682" max="7682" width="78.28515625" style="379" bestFit="1" customWidth="1"/>
    <col min="7683" max="7683" width="11.85546875" style="379" bestFit="1" customWidth="1"/>
    <col min="7684" max="7684" width="14.42578125" style="379" bestFit="1" customWidth="1"/>
    <col min="7685" max="7685" width="15.7109375" style="379" customWidth="1"/>
    <col min="7686" max="7936" width="9.140625" style="379"/>
    <col min="7937" max="7937" width="6.140625" style="379" bestFit="1" customWidth="1"/>
    <col min="7938" max="7938" width="78.28515625" style="379" bestFit="1" customWidth="1"/>
    <col min="7939" max="7939" width="11.85546875" style="379" bestFit="1" customWidth="1"/>
    <col min="7940" max="7940" width="14.42578125" style="379" bestFit="1" customWidth="1"/>
    <col min="7941" max="7941" width="15.7109375" style="379" customWidth="1"/>
    <col min="7942" max="8192" width="9.140625" style="379"/>
    <col min="8193" max="8193" width="6.140625" style="379" bestFit="1" customWidth="1"/>
    <col min="8194" max="8194" width="78.28515625" style="379" bestFit="1" customWidth="1"/>
    <col min="8195" max="8195" width="11.85546875" style="379" bestFit="1" customWidth="1"/>
    <col min="8196" max="8196" width="14.42578125" style="379" bestFit="1" customWidth="1"/>
    <col min="8197" max="8197" width="15.7109375" style="379" customWidth="1"/>
    <col min="8198" max="8448" width="9.140625" style="379"/>
    <col min="8449" max="8449" width="6.140625" style="379" bestFit="1" customWidth="1"/>
    <col min="8450" max="8450" width="78.28515625" style="379" bestFit="1" customWidth="1"/>
    <col min="8451" max="8451" width="11.85546875" style="379" bestFit="1" customWidth="1"/>
    <col min="8452" max="8452" width="14.42578125" style="379" bestFit="1" customWidth="1"/>
    <col min="8453" max="8453" width="15.7109375" style="379" customWidth="1"/>
    <col min="8454" max="8704" width="9.140625" style="379"/>
    <col min="8705" max="8705" width="6.140625" style="379" bestFit="1" customWidth="1"/>
    <col min="8706" max="8706" width="78.28515625" style="379" bestFit="1" customWidth="1"/>
    <col min="8707" max="8707" width="11.85546875" style="379" bestFit="1" customWidth="1"/>
    <col min="8708" max="8708" width="14.42578125" style="379" bestFit="1" customWidth="1"/>
    <col min="8709" max="8709" width="15.7109375" style="379" customWidth="1"/>
    <col min="8710" max="8960" width="9.140625" style="379"/>
    <col min="8961" max="8961" width="6.140625" style="379" bestFit="1" customWidth="1"/>
    <col min="8962" max="8962" width="78.28515625" style="379" bestFit="1" customWidth="1"/>
    <col min="8963" max="8963" width="11.85546875" style="379" bestFit="1" customWidth="1"/>
    <col min="8964" max="8964" width="14.42578125" style="379" bestFit="1" customWidth="1"/>
    <col min="8965" max="8965" width="15.7109375" style="379" customWidth="1"/>
    <col min="8966" max="9216" width="9.140625" style="379"/>
    <col min="9217" max="9217" width="6.140625" style="379" bestFit="1" customWidth="1"/>
    <col min="9218" max="9218" width="78.28515625" style="379" bestFit="1" customWidth="1"/>
    <col min="9219" max="9219" width="11.85546875" style="379" bestFit="1" customWidth="1"/>
    <col min="9220" max="9220" width="14.42578125" style="379" bestFit="1" customWidth="1"/>
    <col min="9221" max="9221" width="15.7109375" style="379" customWidth="1"/>
    <col min="9222" max="9472" width="9.140625" style="379"/>
    <col min="9473" max="9473" width="6.140625" style="379" bestFit="1" customWidth="1"/>
    <col min="9474" max="9474" width="78.28515625" style="379" bestFit="1" customWidth="1"/>
    <col min="9475" max="9475" width="11.85546875" style="379" bestFit="1" customWidth="1"/>
    <col min="9476" max="9476" width="14.42578125" style="379" bestFit="1" customWidth="1"/>
    <col min="9477" max="9477" width="15.7109375" style="379" customWidth="1"/>
    <col min="9478" max="9728" width="9.140625" style="379"/>
    <col min="9729" max="9729" width="6.140625" style="379" bestFit="1" customWidth="1"/>
    <col min="9730" max="9730" width="78.28515625" style="379" bestFit="1" customWidth="1"/>
    <col min="9731" max="9731" width="11.85546875" style="379" bestFit="1" customWidth="1"/>
    <col min="9732" max="9732" width="14.42578125" style="379" bestFit="1" customWidth="1"/>
    <col min="9733" max="9733" width="15.7109375" style="379" customWidth="1"/>
    <col min="9734" max="9984" width="9.140625" style="379"/>
    <col min="9985" max="9985" width="6.140625" style="379" bestFit="1" customWidth="1"/>
    <col min="9986" max="9986" width="78.28515625" style="379" bestFit="1" customWidth="1"/>
    <col min="9987" max="9987" width="11.85546875" style="379" bestFit="1" customWidth="1"/>
    <col min="9988" max="9988" width="14.42578125" style="379" bestFit="1" customWidth="1"/>
    <col min="9989" max="9989" width="15.7109375" style="379" customWidth="1"/>
    <col min="9990" max="10240" width="9.140625" style="379"/>
    <col min="10241" max="10241" width="6.140625" style="379" bestFit="1" customWidth="1"/>
    <col min="10242" max="10242" width="78.28515625" style="379" bestFit="1" customWidth="1"/>
    <col min="10243" max="10243" width="11.85546875" style="379" bestFit="1" customWidth="1"/>
    <col min="10244" max="10244" width="14.42578125" style="379" bestFit="1" customWidth="1"/>
    <col min="10245" max="10245" width="15.7109375" style="379" customWidth="1"/>
    <col min="10246" max="10496" width="9.140625" style="379"/>
    <col min="10497" max="10497" width="6.140625" style="379" bestFit="1" customWidth="1"/>
    <col min="10498" max="10498" width="78.28515625" style="379" bestFit="1" customWidth="1"/>
    <col min="10499" max="10499" width="11.85546875" style="379" bestFit="1" customWidth="1"/>
    <col min="10500" max="10500" width="14.42578125" style="379" bestFit="1" customWidth="1"/>
    <col min="10501" max="10501" width="15.7109375" style="379" customWidth="1"/>
    <col min="10502" max="10752" width="9.140625" style="379"/>
    <col min="10753" max="10753" width="6.140625" style="379" bestFit="1" customWidth="1"/>
    <col min="10754" max="10754" width="78.28515625" style="379" bestFit="1" customWidth="1"/>
    <col min="10755" max="10755" width="11.85546875" style="379" bestFit="1" customWidth="1"/>
    <col min="10756" max="10756" width="14.42578125" style="379" bestFit="1" customWidth="1"/>
    <col min="10757" max="10757" width="15.7109375" style="379" customWidth="1"/>
    <col min="10758" max="11008" width="9.140625" style="379"/>
    <col min="11009" max="11009" width="6.140625" style="379" bestFit="1" customWidth="1"/>
    <col min="11010" max="11010" width="78.28515625" style="379" bestFit="1" customWidth="1"/>
    <col min="11011" max="11011" width="11.85546875" style="379" bestFit="1" customWidth="1"/>
    <col min="11012" max="11012" width="14.42578125" style="379" bestFit="1" customWidth="1"/>
    <col min="11013" max="11013" width="15.7109375" style="379" customWidth="1"/>
    <col min="11014" max="11264" width="9.140625" style="379"/>
    <col min="11265" max="11265" width="6.140625" style="379" bestFit="1" customWidth="1"/>
    <col min="11266" max="11266" width="78.28515625" style="379" bestFit="1" customWidth="1"/>
    <col min="11267" max="11267" width="11.85546875" style="379" bestFit="1" customWidth="1"/>
    <col min="11268" max="11268" width="14.42578125" style="379" bestFit="1" customWidth="1"/>
    <col min="11269" max="11269" width="15.7109375" style="379" customWidth="1"/>
    <col min="11270" max="11520" width="9.140625" style="379"/>
    <col min="11521" max="11521" width="6.140625" style="379" bestFit="1" customWidth="1"/>
    <col min="11522" max="11522" width="78.28515625" style="379" bestFit="1" customWidth="1"/>
    <col min="11523" max="11523" width="11.85546875" style="379" bestFit="1" customWidth="1"/>
    <col min="11524" max="11524" width="14.42578125" style="379" bestFit="1" customWidth="1"/>
    <col min="11525" max="11525" width="15.7109375" style="379" customWidth="1"/>
    <col min="11526" max="11776" width="9.140625" style="379"/>
    <col min="11777" max="11777" width="6.140625" style="379" bestFit="1" customWidth="1"/>
    <col min="11778" max="11778" width="78.28515625" style="379" bestFit="1" customWidth="1"/>
    <col min="11779" max="11779" width="11.85546875" style="379" bestFit="1" customWidth="1"/>
    <col min="11780" max="11780" width="14.42578125" style="379" bestFit="1" customWidth="1"/>
    <col min="11781" max="11781" width="15.7109375" style="379" customWidth="1"/>
    <col min="11782" max="12032" width="9.140625" style="379"/>
    <col min="12033" max="12033" width="6.140625" style="379" bestFit="1" customWidth="1"/>
    <col min="12034" max="12034" width="78.28515625" style="379" bestFit="1" customWidth="1"/>
    <col min="12035" max="12035" width="11.85546875" style="379" bestFit="1" customWidth="1"/>
    <col min="12036" max="12036" width="14.42578125" style="379" bestFit="1" customWidth="1"/>
    <col min="12037" max="12037" width="15.7109375" style="379" customWidth="1"/>
    <col min="12038" max="12288" width="9.140625" style="379"/>
    <col min="12289" max="12289" width="6.140625" style="379" bestFit="1" customWidth="1"/>
    <col min="12290" max="12290" width="78.28515625" style="379" bestFit="1" customWidth="1"/>
    <col min="12291" max="12291" width="11.85546875" style="379" bestFit="1" customWidth="1"/>
    <col min="12292" max="12292" width="14.42578125" style="379" bestFit="1" customWidth="1"/>
    <col min="12293" max="12293" width="15.7109375" style="379" customWidth="1"/>
    <col min="12294" max="12544" width="9.140625" style="379"/>
    <col min="12545" max="12545" width="6.140625" style="379" bestFit="1" customWidth="1"/>
    <col min="12546" max="12546" width="78.28515625" style="379" bestFit="1" customWidth="1"/>
    <col min="12547" max="12547" width="11.85546875" style="379" bestFit="1" customWidth="1"/>
    <col min="12548" max="12548" width="14.42578125" style="379" bestFit="1" customWidth="1"/>
    <col min="12549" max="12549" width="15.7109375" style="379" customWidth="1"/>
    <col min="12550" max="12800" width="9.140625" style="379"/>
    <col min="12801" max="12801" width="6.140625" style="379" bestFit="1" customWidth="1"/>
    <col min="12802" max="12802" width="78.28515625" style="379" bestFit="1" customWidth="1"/>
    <col min="12803" max="12803" width="11.85546875" style="379" bestFit="1" customWidth="1"/>
    <col min="12804" max="12804" width="14.42578125" style="379" bestFit="1" customWidth="1"/>
    <col min="12805" max="12805" width="15.7109375" style="379" customWidth="1"/>
    <col min="12806" max="13056" width="9.140625" style="379"/>
    <col min="13057" max="13057" width="6.140625" style="379" bestFit="1" customWidth="1"/>
    <col min="13058" max="13058" width="78.28515625" style="379" bestFit="1" customWidth="1"/>
    <col min="13059" max="13059" width="11.85546875" style="379" bestFit="1" customWidth="1"/>
    <col min="13060" max="13060" width="14.42578125" style="379" bestFit="1" customWidth="1"/>
    <col min="13061" max="13061" width="15.7109375" style="379" customWidth="1"/>
    <col min="13062" max="13312" width="9.140625" style="379"/>
    <col min="13313" max="13313" width="6.140625" style="379" bestFit="1" customWidth="1"/>
    <col min="13314" max="13314" width="78.28515625" style="379" bestFit="1" customWidth="1"/>
    <col min="13315" max="13315" width="11.85546875" style="379" bestFit="1" customWidth="1"/>
    <col min="13316" max="13316" width="14.42578125" style="379" bestFit="1" customWidth="1"/>
    <col min="13317" max="13317" width="15.7109375" style="379" customWidth="1"/>
    <col min="13318" max="13568" width="9.140625" style="379"/>
    <col min="13569" max="13569" width="6.140625" style="379" bestFit="1" customWidth="1"/>
    <col min="13570" max="13570" width="78.28515625" style="379" bestFit="1" customWidth="1"/>
    <col min="13571" max="13571" width="11.85546875" style="379" bestFit="1" customWidth="1"/>
    <col min="13572" max="13572" width="14.42578125" style="379" bestFit="1" customWidth="1"/>
    <col min="13573" max="13573" width="15.7109375" style="379" customWidth="1"/>
    <col min="13574" max="13824" width="9.140625" style="379"/>
    <col min="13825" max="13825" width="6.140625" style="379" bestFit="1" customWidth="1"/>
    <col min="13826" max="13826" width="78.28515625" style="379" bestFit="1" customWidth="1"/>
    <col min="13827" max="13827" width="11.85546875" style="379" bestFit="1" customWidth="1"/>
    <col min="13828" max="13828" width="14.42578125" style="379" bestFit="1" customWidth="1"/>
    <col min="13829" max="13829" width="15.7109375" style="379" customWidth="1"/>
    <col min="13830" max="14080" width="9.140625" style="379"/>
    <col min="14081" max="14081" width="6.140625" style="379" bestFit="1" customWidth="1"/>
    <col min="14082" max="14082" width="78.28515625" style="379" bestFit="1" customWidth="1"/>
    <col min="14083" max="14083" width="11.85546875" style="379" bestFit="1" customWidth="1"/>
    <col min="14084" max="14084" width="14.42578125" style="379" bestFit="1" customWidth="1"/>
    <col min="14085" max="14085" width="15.7109375" style="379" customWidth="1"/>
    <col min="14086" max="14336" width="9.140625" style="379"/>
    <col min="14337" max="14337" width="6.140625" style="379" bestFit="1" customWidth="1"/>
    <col min="14338" max="14338" width="78.28515625" style="379" bestFit="1" customWidth="1"/>
    <col min="14339" max="14339" width="11.85546875" style="379" bestFit="1" customWidth="1"/>
    <col min="14340" max="14340" width="14.42578125" style="379" bestFit="1" customWidth="1"/>
    <col min="14341" max="14341" width="15.7109375" style="379" customWidth="1"/>
    <col min="14342" max="14592" width="9.140625" style="379"/>
    <col min="14593" max="14593" width="6.140625" style="379" bestFit="1" customWidth="1"/>
    <col min="14594" max="14594" width="78.28515625" style="379" bestFit="1" customWidth="1"/>
    <col min="14595" max="14595" width="11.85546875" style="379" bestFit="1" customWidth="1"/>
    <col min="14596" max="14596" width="14.42578125" style="379" bestFit="1" customWidth="1"/>
    <col min="14597" max="14597" width="15.7109375" style="379" customWidth="1"/>
    <col min="14598" max="14848" width="9.140625" style="379"/>
    <col min="14849" max="14849" width="6.140625" style="379" bestFit="1" customWidth="1"/>
    <col min="14850" max="14850" width="78.28515625" style="379" bestFit="1" customWidth="1"/>
    <col min="14851" max="14851" width="11.85546875" style="379" bestFit="1" customWidth="1"/>
    <col min="14852" max="14852" width="14.42578125" style="379" bestFit="1" customWidth="1"/>
    <col min="14853" max="14853" width="15.7109375" style="379" customWidth="1"/>
    <col min="14854" max="15104" width="9.140625" style="379"/>
    <col min="15105" max="15105" width="6.140625" style="379" bestFit="1" customWidth="1"/>
    <col min="15106" max="15106" width="78.28515625" style="379" bestFit="1" customWidth="1"/>
    <col min="15107" max="15107" width="11.85546875" style="379" bestFit="1" customWidth="1"/>
    <col min="15108" max="15108" width="14.42578125" style="379" bestFit="1" customWidth="1"/>
    <col min="15109" max="15109" width="15.7109375" style="379" customWidth="1"/>
    <col min="15110" max="15360" width="9.140625" style="379"/>
    <col min="15361" max="15361" width="6.140625" style="379" bestFit="1" customWidth="1"/>
    <col min="15362" max="15362" width="78.28515625" style="379" bestFit="1" customWidth="1"/>
    <col min="15363" max="15363" width="11.85546875" style="379" bestFit="1" customWidth="1"/>
    <col min="15364" max="15364" width="14.42578125" style="379" bestFit="1" customWidth="1"/>
    <col min="15365" max="15365" width="15.7109375" style="379" customWidth="1"/>
    <col min="15366" max="15616" width="9.140625" style="379"/>
    <col min="15617" max="15617" width="6.140625" style="379" bestFit="1" customWidth="1"/>
    <col min="15618" max="15618" width="78.28515625" style="379" bestFit="1" customWidth="1"/>
    <col min="15619" max="15619" width="11.85546875" style="379" bestFit="1" customWidth="1"/>
    <col min="15620" max="15620" width="14.42578125" style="379" bestFit="1" customWidth="1"/>
    <col min="15621" max="15621" width="15.7109375" style="379" customWidth="1"/>
    <col min="15622" max="15872" width="9.140625" style="379"/>
    <col min="15873" max="15873" width="6.140625" style="379" bestFit="1" customWidth="1"/>
    <col min="15874" max="15874" width="78.28515625" style="379" bestFit="1" customWidth="1"/>
    <col min="15875" max="15875" width="11.85546875" style="379" bestFit="1" customWidth="1"/>
    <col min="15876" max="15876" width="14.42578125" style="379" bestFit="1" customWidth="1"/>
    <col min="15877" max="15877" width="15.7109375" style="379" customWidth="1"/>
    <col min="15878" max="16128" width="9.140625" style="379"/>
    <col min="16129" max="16129" width="6.140625" style="379" bestFit="1" customWidth="1"/>
    <col min="16130" max="16130" width="78.28515625" style="379" bestFit="1" customWidth="1"/>
    <col min="16131" max="16131" width="11.85546875" style="379" bestFit="1" customWidth="1"/>
    <col min="16132" max="16132" width="14.42578125" style="379" bestFit="1" customWidth="1"/>
    <col min="16133" max="16133" width="15.7109375" style="379" customWidth="1"/>
    <col min="16134" max="16384" width="9.140625" style="379"/>
  </cols>
  <sheetData>
    <row r="1" spans="1:5" ht="17.25" customHeight="1" thickBot="1">
      <c r="A1" s="991"/>
      <c r="B1" s="2"/>
      <c r="C1" s="23"/>
      <c r="D1" s="23"/>
      <c r="E1" s="4" t="s">
        <v>481</v>
      </c>
    </row>
    <row r="2" spans="1:5" ht="45.75" thickTop="1">
      <c r="A2" s="992" t="s">
        <v>1365</v>
      </c>
      <c r="B2" s="993" t="s">
        <v>1400</v>
      </c>
      <c r="C2" s="994" t="s">
        <v>1401</v>
      </c>
      <c r="D2" s="995" t="s">
        <v>1402</v>
      </c>
      <c r="E2" s="996" t="s">
        <v>1403</v>
      </c>
    </row>
    <row r="3" spans="1:5" ht="15">
      <c r="A3" s="997">
        <v>1</v>
      </c>
      <c r="B3" s="998" t="s">
        <v>1423</v>
      </c>
      <c r="C3" s="964">
        <v>4680101870</v>
      </c>
      <c r="D3" s="965">
        <v>0</v>
      </c>
      <c r="E3" s="1163">
        <v>3736509213</v>
      </c>
    </row>
    <row r="4" spans="1:5" ht="15">
      <c r="A4" s="997">
        <v>2</v>
      </c>
      <c r="B4" s="998" t="s">
        <v>1424</v>
      </c>
      <c r="C4" s="964">
        <v>192739686</v>
      </c>
      <c r="D4" s="965">
        <v>0</v>
      </c>
      <c r="E4" s="1163">
        <v>204105868</v>
      </c>
    </row>
    <row r="5" spans="1:5" ht="15">
      <c r="A5" s="997">
        <v>3</v>
      </c>
      <c r="B5" s="998" t="s">
        <v>1425</v>
      </c>
      <c r="C5" s="964">
        <v>387390200</v>
      </c>
      <c r="D5" s="965">
        <v>0</v>
      </c>
      <c r="E5" s="1163">
        <v>418119419</v>
      </c>
    </row>
    <row r="6" spans="1:5" ht="15.75">
      <c r="A6" s="999">
        <v>4</v>
      </c>
      <c r="B6" s="1000" t="s">
        <v>1426</v>
      </c>
      <c r="C6" s="966">
        <v>5260231756</v>
      </c>
      <c r="D6" s="1001">
        <v>0</v>
      </c>
      <c r="E6" s="1164">
        <v>4358734500</v>
      </c>
    </row>
    <row r="7" spans="1:5" ht="15">
      <c r="A7" s="997">
        <v>5</v>
      </c>
      <c r="B7" s="998" t="s">
        <v>1427</v>
      </c>
      <c r="C7" s="927">
        <v>0</v>
      </c>
      <c r="D7" s="965">
        <v>0</v>
      </c>
      <c r="E7" s="1165">
        <v>0</v>
      </c>
    </row>
    <row r="8" spans="1:5" ht="15">
      <c r="A8" s="997">
        <v>6</v>
      </c>
      <c r="B8" s="998" t="s">
        <v>1428</v>
      </c>
      <c r="C8" s="927">
        <v>0</v>
      </c>
      <c r="D8" s="965">
        <v>0</v>
      </c>
      <c r="E8" s="1165">
        <v>0</v>
      </c>
    </row>
    <row r="9" spans="1:5" ht="15.75">
      <c r="A9" s="999">
        <v>7</v>
      </c>
      <c r="B9" s="1000" t="s">
        <v>1429</v>
      </c>
      <c r="C9" s="966">
        <v>0</v>
      </c>
      <c r="D9" s="1001">
        <v>0</v>
      </c>
      <c r="E9" s="1164">
        <v>0</v>
      </c>
    </row>
    <row r="10" spans="1:5" ht="15">
      <c r="A10" s="997">
        <v>8</v>
      </c>
      <c r="B10" s="998" t="s">
        <v>1430</v>
      </c>
      <c r="C10" s="964">
        <v>1434441590</v>
      </c>
      <c r="D10" s="965">
        <v>0</v>
      </c>
      <c r="E10" s="1163">
        <v>3514275723</v>
      </c>
    </row>
    <row r="11" spans="1:5" ht="15">
      <c r="A11" s="997">
        <v>9</v>
      </c>
      <c r="B11" s="998" t="s">
        <v>1431</v>
      </c>
      <c r="C11" s="964">
        <v>275092086</v>
      </c>
      <c r="D11" s="965">
        <v>0</v>
      </c>
      <c r="E11" s="1163">
        <v>450934641</v>
      </c>
    </row>
    <row r="12" spans="1:5" ht="15">
      <c r="A12" s="997">
        <v>10</v>
      </c>
      <c r="B12" s="998" t="s">
        <v>1432</v>
      </c>
      <c r="C12" s="964">
        <v>423215149</v>
      </c>
      <c r="D12" s="965">
        <v>0</v>
      </c>
      <c r="E12" s="1163">
        <v>1137951212</v>
      </c>
    </row>
    <row r="13" spans="1:5" ht="15">
      <c r="A13" s="997">
        <v>11</v>
      </c>
      <c r="B13" s="998" t="s">
        <v>1433</v>
      </c>
      <c r="C13" s="964">
        <v>213961605</v>
      </c>
      <c r="D13" s="965">
        <v>0</v>
      </c>
      <c r="E13" s="1163">
        <v>413382918</v>
      </c>
    </row>
    <row r="14" spans="1:5" ht="15.75">
      <c r="A14" s="997">
        <v>12</v>
      </c>
      <c r="B14" s="1000" t="s">
        <v>1542</v>
      </c>
      <c r="C14" s="966">
        <v>2346710430</v>
      </c>
      <c r="D14" s="1001">
        <v>0</v>
      </c>
      <c r="E14" s="1164">
        <v>5516544494</v>
      </c>
    </row>
    <row r="15" spans="1:5" ht="15">
      <c r="A15" s="997">
        <v>13</v>
      </c>
      <c r="B15" s="998" t="s">
        <v>1434</v>
      </c>
      <c r="C15" s="964">
        <v>137446808</v>
      </c>
      <c r="D15" s="965">
        <v>0</v>
      </c>
      <c r="E15" s="1163">
        <v>138348741</v>
      </c>
    </row>
    <row r="16" spans="1:5" ht="15">
      <c r="A16" s="997">
        <v>14</v>
      </c>
      <c r="B16" s="998" t="s">
        <v>1435</v>
      </c>
      <c r="C16" s="964">
        <v>1225639204</v>
      </c>
      <c r="D16" s="965">
        <v>0</v>
      </c>
      <c r="E16" s="1163">
        <v>1189340739</v>
      </c>
    </row>
    <row r="17" spans="1:5" ht="15">
      <c r="A17" s="997">
        <v>16</v>
      </c>
      <c r="B17" s="998" t="s">
        <v>1436</v>
      </c>
      <c r="C17" s="964">
        <v>122941712</v>
      </c>
      <c r="D17" s="965">
        <v>0</v>
      </c>
      <c r="E17" s="1163">
        <v>129782287</v>
      </c>
    </row>
    <row r="18" spans="1:5" ht="15.75">
      <c r="A18" s="997">
        <v>17</v>
      </c>
      <c r="B18" s="1000" t="s">
        <v>1543</v>
      </c>
      <c r="C18" s="966">
        <v>1486027724</v>
      </c>
      <c r="D18" s="1001">
        <v>0</v>
      </c>
      <c r="E18" s="1164">
        <v>1457471767</v>
      </c>
    </row>
    <row r="19" spans="1:5" ht="15">
      <c r="A19" s="997">
        <v>18</v>
      </c>
      <c r="B19" s="998" t="s">
        <v>1437</v>
      </c>
      <c r="C19" s="964">
        <v>1396577014</v>
      </c>
      <c r="D19" s="965">
        <v>0</v>
      </c>
      <c r="E19" s="1163">
        <v>1406184286</v>
      </c>
    </row>
    <row r="20" spans="1:5" ht="15">
      <c r="A20" s="997">
        <v>19</v>
      </c>
      <c r="B20" s="998" t="s">
        <v>1438</v>
      </c>
      <c r="C20" s="964">
        <v>269734656</v>
      </c>
      <c r="D20" s="965">
        <v>0</v>
      </c>
      <c r="E20" s="1163">
        <v>280899192</v>
      </c>
    </row>
    <row r="21" spans="1:5" ht="15">
      <c r="A21" s="997">
        <v>20</v>
      </c>
      <c r="B21" s="998" t="s">
        <v>1439</v>
      </c>
      <c r="C21" s="964">
        <v>337646960</v>
      </c>
      <c r="D21" s="965">
        <v>0</v>
      </c>
      <c r="E21" s="1163">
        <v>318577558</v>
      </c>
    </row>
    <row r="22" spans="1:5" ht="15.75">
      <c r="A22" s="997">
        <v>21</v>
      </c>
      <c r="B22" s="1002" t="s">
        <v>1440</v>
      </c>
      <c r="C22" s="966">
        <v>2003958630</v>
      </c>
      <c r="D22" s="965">
        <v>0</v>
      </c>
      <c r="E22" s="1164">
        <v>2005661036</v>
      </c>
    </row>
    <row r="23" spans="1:5" ht="15.75">
      <c r="A23" s="997">
        <v>22</v>
      </c>
      <c r="B23" s="1002" t="s">
        <v>1441</v>
      </c>
      <c r="C23" s="1003">
        <v>449009731</v>
      </c>
      <c r="D23" s="972">
        <v>0</v>
      </c>
      <c r="E23" s="1166">
        <v>459694366</v>
      </c>
    </row>
    <row r="24" spans="1:5" ht="15.75">
      <c r="A24" s="997">
        <v>23</v>
      </c>
      <c r="B24" s="1000" t="s">
        <v>1442</v>
      </c>
      <c r="C24" s="1003">
        <v>2102408305</v>
      </c>
      <c r="D24" s="1004">
        <v>0</v>
      </c>
      <c r="E24" s="1166">
        <v>5217138853</v>
      </c>
    </row>
    <row r="25" spans="1:5" s="1010" customFormat="1" ht="15.75">
      <c r="A25" s="997">
        <v>24</v>
      </c>
      <c r="B25" s="1005" t="s">
        <v>1443</v>
      </c>
      <c r="C25" s="1006">
        <v>1565537796</v>
      </c>
      <c r="D25" s="1007">
        <v>0</v>
      </c>
      <c r="E25" s="1164">
        <v>735312972</v>
      </c>
    </row>
    <row r="26" spans="1:5" ht="15">
      <c r="A26" s="997">
        <v>25</v>
      </c>
      <c r="B26" s="998" t="s">
        <v>1444</v>
      </c>
      <c r="C26" s="964">
        <v>125615</v>
      </c>
      <c r="D26" s="972">
        <v>0</v>
      </c>
      <c r="E26" s="1163">
        <v>49044308</v>
      </c>
    </row>
    <row r="27" spans="1:5" ht="15">
      <c r="A27" s="997">
        <v>26</v>
      </c>
      <c r="B27" s="1011" t="s">
        <v>1512</v>
      </c>
      <c r="C27" s="964">
        <v>0</v>
      </c>
      <c r="D27" s="972">
        <v>0</v>
      </c>
      <c r="E27" s="1163">
        <v>125000</v>
      </c>
    </row>
    <row r="28" spans="1:5" ht="28.5">
      <c r="A28" s="997">
        <v>27</v>
      </c>
      <c r="B28" s="1011" t="s">
        <v>1445</v>
      </c>
      <c r="C28" s="964">
        <v>3651811</v>
      </c>
      <c r="D28" s="972">
        <v>0</v>
      </c>
      <c r="E28" s="1163">
        <v>2932802</v>
      </c>
    </row>
    <row r="29" spans="1:5" ht="15">
      <c r="A29" s="997">
        <v>28</v>
      </c>
      <c r="B29" s="1011" t="s">
        <v>1446</v>
      </c>
      <c r="C29" s="964">
        <v>327331</v>
      </c>
      <c r="D29" s="972">
        <v>0</v>
      </c>
      <c r="E29" s="1163">
        <v>11580627</v>
      </c>
    </row>
    <row r="30" spans="1:5" ht="15">
      <c r="A30" s="997">
        <v>29</v>
      </c>
      <c r="B30" s="1011" t="s">
        <v>1447</v>
      </c>
      <c r="C30" s="964">
        <v>14126550</v>
      </c>
      <c r="D30" s="951">
        <v>0</v>
      </c>
      <c r="E30" s="1163">
        <v>0</v>
      </c>
    </row>
    <row r="31" spans="1:5" ht="15.75">
      <c r="A31" s="997">
        <v>30</v>
      </c>
      <c r="B31" s="1000" t="s">
        <v>1544</v>
      </c>
      <c r="C31" s="966">
        <v>18231307</v>
      </c>
      <c r="D31" s="1001">
        <v>0</v>
      </c>
      <c r="E31" s="1164">
        <v>63682737</v>
      </c>
    </row>
    <row r="32" spans="1:5" ht="15">
      <c r="A32" s="997">
        <v>31</v>
      </c>
      <c r="B32" s="998" t="s">
        <v>1448</v>
      </c>
      <c r="C32" s="964">
        <v>98410000</v>
      </c>
      <c r="D32" s="972">
        <v>0</v>
      </c>
      <c r="E32" s="1163">
        <v>25000</v>
      </c>
    </row>
    <row r="33" spans="1:5" ht="15">
      <c r="A33" s="997">
        <v>32</v>
      </c>
      <c r="B33" s="998" t="s">
        <v>1449</v>
      </c>
      <c r="C33" s="964">
        <v>216059</v>
      </c>
      <c r="D33" s="972">
        <v>0</v>
      </c>
      <c r="E33" s="1163">
        <v>8008593</v>
      </c>
    </row>
    <row r="34" spans="1:5" ht="15">
      <c r="A34" s="997">
        <v>33</v>
      </c>
      <c r="B34" s="998" t="s">
        <v>1450</v>
      </c>
      <c r="C34" s="964">
        <v>150000</v>
      </c>
      <c r="D34" s="972">
        <v>0</v>
      </c>
      <c r="E34" s="1163">
        <v>0</v>
      </c>
    </row>
    <row r="35" spans="1:5" ht="15">
      <c r="A35" s="997">
        <v>34</v>
      </c>
      <c r="B35" s="998" t="s">
        <v>1451</v>
      </c>
      <c r="C35" s="964">
        <v>3518060</v>
      </c>
      <c r="D35" s="972">
        <v>0</v>
      </c>
      <c r="E35" s="1163">
        <v>725</v>
      </c>
    </row>
    <row r="36" spans="1:5" s="1010" customFormat="1" ht="15.75">
      <c r="A36" s="997">
        <v>35</v>
      </c>
      <c r="B36" s="1000" t="s">
        <v>1452</v>
      </c>
      <c r="C36" s="1003">
        <v>102294119</v>
      </c>
      <c r="D36" s="1001">
        <v>0</v>
      </c>
      <c r="E36" s="1166">
        <v>8034318</v>
      </c>
    </row>
    <row r="37" spans="1:5" s="1010" customFormat="1" ht="15.75">
      <c r="A37" s="997">
        <v>36</v>
      </c>
      <c r="B37" s="1012" t="s">
        <v>1453</v>
      </c>
      <c r="C37" s="1003">
        <v>-84062812</v>
      </c>
      <c r="D37" s="1008">
        <v>0</v>
      </c>
      <c r="E37" s="1166">
        <v>55648419</v>
      </c>
    </row>
    <row r="38" spans="1:5" ht="16.5" thickBot="1">
      <c r="A38" s="1013">
        <v>37</v>
      </c>
      <c r="B38" s="1014" t="s">
        <v>1454</v>
      </c>
      <c r="C38" s="1015">
        <v>1481474984</v>
      </c>
      <c r="D38" s="1016">
        <v>0</v>
      </c>
      <c r="E38" s="1167">
        <v>790961391</v>
      </c>
    </row>
    <row r="39" spans="1:5" ht="13.5" thickTop="1"/>
  </sheetData>
  <printOptions horizontalCentered="1"/>
  <pageMargins left="0.55118110236220474" right="0.51181102362204722" top="0.9055118110236221" bottom="0.55118110236220474" header="0.39370078740157483" footer="0.23622047244094491"/>
  <pageSetup paperSize="9" scale="60" orientation="portrait" r:id="rId1"/>
  <headerFooter alignWithMargins="0">
    <oddHeader>&amp;C
&amp;"Arial,Félkövér"&amp;14GYÖNGYÖS VÁROS ÖNKORMÁNYZATA 2019. ÉVI EREDMÉNYKIMUTATÁSA&amp;R&amp;"Arial,Félkövér"&amp;12 15. melléklet a ./2020. (VI...) önkormányzati rendelethez</oddHeader>
    <oddFooter>&amp;L&amp;"Arial,Normál"&amp;F&amp;C&amp;"Arial,Normál"&amp;P/&amp;N&amp;R&amp;"Arial,Normál"15. melléklet a ./2020. (VI...) önkormányzati rendelethez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58"/>
  <sheetViews>
    <sheetView showGridLines="0" zoomScaleNormal="100" workbookViewId="0">
      <selection activeCell="C45" sqref="C45"/>
    </sheetView>
  </sheetViews>
  <sheetFormatPr defaultRowHeight="12.75"/>
  <cols>
    <col min="1" max="1" width="10.85546875" style="674" customWidth="1"/>
    <col min="2" max="2" width="32.140625" style="674" customWidth="1"/>
    <col min="3" max="3" width="33.42578125" style="674" customWidth="1"/>
    <col min="4" max="4" width="34.7109375" style="674" customWidth="1"/>
    <col min="5" max="5" width="32.140625" style="674" customWidth="1"/>
    <col min="6" max="256" width="9.140625" style="674"/>
    <col min="257" max="257" width="10.85546875" style="674" customWidth="1"/>
    <col min="258" max="258" width="32.140625" style="674" customWidth="1"/>
    <col min="259" max="259" width="33.42578125" style="674" customWidth="1"/>
    <col min="260" max="260" width="34.7109375" style="674" customWidth="1"/>
    <col min="261" max="261" width="32.140625" style="674" customWidth="1"/>
    <col min="262" max="512" width="9.140625" style="674"/>
    <col min="513" max="513" width="10.85546875" style="674" customWidth="1"/>
    <col min="514" max="514" width="32.140625" style="674" customWidth="1"/>
    <col min="515" max="515" width="33.42578125" style="674" customWidth="1"/>
    <col min="516" max="516" width="34.7109375" style="674" customWidth="1"/>
    <col min="517" max="517" width="32.140625" style="674" customWidth="1"/>
    <col min="518" max="768" width="9.140625" style="674"/>
    <col min="769" max="769" width="10.85546875" style="674" customWidth="1"/>
    <col min="770" max="770" width="32.140625" style="674" customWidth="1"/>
    <col min="771" max="771" width="33.42578125" style="674" customWidth="1"/>
    <col min="772" max="772" width="34.7109375" style="674" customWidth="1"/>
    <col min="773" max="773" width="32.140625" style="674" customWidth="1"/>
    <col min="774" max="1024" width="9.140625" style="674"/>
    <col min="1025" max="1025" width="10.85546875" style="674" customWidth="1"/>
    <col min="1026" max="1026" width="32.140625" style="674" customWidth="1"/>
    <col min="1027" max="1027" width="33.42578125" style="674" customWidth="1"/>
    <col min="1028" max="1028" width="34.7109375" style="674" customWidth="1"/>
    <col min="1029" max="1029" width="32.140625" style="674" customWidth="1"/>
    <col min="1030" max="1280" width="9.140625" style="674"/>
    <col min="1281" max="1281" width="10.85546875" style="674" customWidth="1"/>
    <col min="1282" max="1282" width="32.140625" style="674" customWidth="1"/>
    <col min="1283" max="1283" width="33.42578125" style="674" customWidth="1"/>
    <col min="1284" max="1284" width="34.7109375" style="674" customWidth="1"/>
    <col min="1285" max="1285" width="32.140625" style="674" customWidth="1"/>
    <col min="1286" max="1536" width="9.140625" style="674"/>
    <col min="1537" max="1537" width="10.85546875" style="674" customWidth="1"/>
    <col min="1538" max="1538" width="32.140625" style="674" customWidth="1"/>
    <col min="1539" max="1539" width="33.42578125" style="674" customWidth="1"/>
    <col min="1540" max="1540" width="34.7109375" style="674" customWidth="1"/>
    <col min="1541" max="1541" width="32.140625" style="674" customWidth="1"/>
    <col min="1542" max="1792" width="9.140625" style="674"/>
    <col min="1793" max="1793" width="10.85546875" style="674" customWidth="1"/>
    <col min="1794" max="1794" width="32.140625" style="674" customWidth="1"/>
    <col min="1795" max="1795" width="33.42578125" style="674" customWidth="1"/>
    <col min="1796" max="1796" width="34.7109375" style="674" customWidth="1"/>
    <col min="1797" max="1797" width="32.140625" style="674" customWidth="1"/>
    <col min="1798" max="2048" width="9.140625" style="674"/>
    <col min="2049" max="2049" width="10.85546875" style="674" customWidth="1"/>
    <col min="2050" max="2050" width="32.140625" style="674" customWidth="1"/>
    <col min="2051" max="2051" width="33.42578125" style="674" customWidth="1"/>
    <col min="2052" max="2052" width="34.7109375" style="674" customWidth="1"/>
    <col min="2053" max="2053" width="32.140625" style="674" customWidth="1"/>
    <col min="2054" max="2304" width="9.140625" style="674"/>
    <col min="2305" max="2305" width="10.85546875" style="674" customWidth="1"/>
    <col min="2306" max="2306" width="32.140625" style="674" customWidth="1"/>
    <col min="2307" max="2307" width="33.42578125" style="674" customWidth="1"/>
    <col min="2308" max="2308" width="34.7109375" style="674" customWidth="1"/>
    <col min="2309" max="2309" width="32.140625" style="674" customWidth="1"/>
    <col min="2310" max="2560" width="9.140625" style="674"/>
    <col min="2561" max="2561" width="10.85546875" style="674" customWidth="1"/>
    <col min="2562" max="2562" width="32.140625" style="674" customWidth="1"/>
    <col min="2563" max="2563" width="33.42578125" style="674" customWidth="1"/>
    <col min="2564" max="2564" width="34.7109375" style="674" customWidth="1"/>
    <col min="2565" max="2565" width="32.140625" style="674" customWidth="1"/>
    <col min="2566" max="2816" width="9.140625" style="674"/>
    <col min="2817" max="2817" width="10.85546875" style="674" customWidth="1"/>
    <col min="2818" max="2818" width="32.140625" style="674" customWidth="1"/>
    <col min="2819" max="2819" width="33.42578125" style="674" customWidth="1"/>
    <col min="2820" max="2820" width="34.7109375" style="674" customWidth="1"/>
    <col min="2821" max="2821" width="32.140625" style="674" customWidth="1"/>
    <col min="2822" max="3072" width="9.140625" style="674"/>
    <col min="3073" max="3073" width="10.85546875" style="674" customWidth="1"/>
    <col min="3074" max="3074" width="32.140625" style="674" customWidth="1"/>
    <col min="3075" max="3075" width="33.42578125" style="674" customWidth="1"/>
    <col min="3076" max="3076" width="34.7109375" style="674" customWidth="1"/>
    <col min="3077" max="3077" width="32.140625" style="674" customWidth="1"/>
    <col min="3078" max="3328" width="9.140625" style="674"/>
    <col min="3329" max="3329" width="10.85546875" style="674" customWidth="1"/>
    <col min="3330" max="3330" width="32.140625" style="674" customWidth="1"/>
    <col min="3331" max="3331" width="33.42578125" style="674" customWidth="1"/>
    <col min="3332" max="3332" width="34.7109375" style="674" customWidth="1"/>
    <col min="3333" max="3333" width="32.140625" style="674" customWidth="1"/>
    <col min="3334" max="3584" width="9.140625" style="674"/>
    <col min="3585" max="3585" width="10.85546875" style="674" customWidth="1"/>
    <col min="3586" max="3586" width="32.140625" style="674" customWidth="1"/>
    <col min="3587" max="3587" width="33.42578125" style="674" customWidth="1"/>
    <col min="3588" max="3588" width="34.7109375" style="674" customWidth="1"/>
    <col min="3589" max="3589" width="32.140625" style="674" customWidth="1"/>
    <col min="3590" max="3840" width="9.140625" style="674"/>
    <col min="3841" max="3841" width="10.85546875" style="674" customWidth="1"/>
    <col min="3842" max="3842" width="32.140625" style="674" customWidth="1"/>
    <col min="3843" max="3843" width="33.42578125" style="674" customWidth="1"/>
    <col min="3844" max="3844" width="34.7109375" style="674" customWidth="1"/>
    <col min="3845" max="3845" width="32.140625" style="674" customWidth="1"/>
    <col min="3846" max="4096" width="9.140625" style="674"/>
    <col min="4097" max="4097" width="10.85546875" style="674" customWidth="1"/>
    <col min="4098" max="4098" width="32.140625" style="674" customWidth="1"/>
    <col min="4099" max="4099" width="33.42578125" style="674" customWidth="1"/>
    <col min="4100" max="4100" width="34.7109375" style="674" customWidth="1"/>
    <col min="4101" max="4101" width="32.140625" style="674" customWidth="1"/>
    <col min="4102" max="4352" width="9.140625" style="674"/>
    <col min="4353" max="4353" width="10.85546875" style="674" customWidth="1"/>
    <col min="4354" max="4354" width="32.140625" style="674" customWidth="1"/>
    <col min="4355" max="4355" width="33.42578125" style="674" customWidth="1"/>
    <col min="4356" max="4356" width="34.7109375" style="674" customWidth="1"/>
    <col min="4357" max="4357" width="32.140625" style="674" customWidth="1"/>
    <col min="4358" max="4608" width="9.140625" style="674"/>
    <col min="4609" max="4609" width="10.85546875" style="674" customWidth="1"/>
    <col min="4610" max="4610" width="32.140625" style="674" customWidth="1"/>
    <col min="4611" max="4611" width="33.42578125" style="674" customWidth="1"/>
    <col min="4612" max="4612" width="34.7109375" style="674" customWidth="1"/>
    <col min="4613" max="4613" width="32.140625" style="674" customWidth="1"/>
    <col min="4614" max="4864" width="9.140625" style="674"/>
    <col min="4865" max="4865" width="10.85546875" style="674" customWidth="1"/>
    <col min="4866" max="4866" width="32.140625" style="674" customWidth="1"/>
    <col min="4867" max="4867" width="33.42578125" style="674" customWidth="1"/>
    <col min="4868" max="4868" width="34.7109375" style="674" customWidth="1"/>
    <col min="4869" max="4869" width="32.140625" style="674" customWidth="1"/>
    <col min="4870" max="5120" width="9.140625" style="674"/>
    <col min="5121" max="5121" width="10.85546875" style="674" customWidth="1"/>
    <col min="5122" max="5122" width="32.140625" style="674" customWidth="1"/>
    <col min="5123" max="5123" width="33.42578125" style="674" customWidth="1"/>
    <col min="5124" max="5124" width="34.7109375" style="674" customWidth="1"/>
    <col min="5125" max="5125" width="32.140625" style="674" customWidth="1"/>
    <col min="5126" max="5376" width="9.140625" style="674"/>
    <col min="5377" max="5377" width="10.85546875" style="674" customWidth="1"/>
    <col min="5378" max="5378" width="32.140625" style="674" customWidth="1"/>
    <col min="5379" max="5379" width="33.42578125" style="674" customWidth="1"/>
    <col min="5380" max="5380" width="34.7109375" style="674" customWidth="1"/>
    <col min="5381" max="5381" width="32.140625" style="674" customWidth="1"/>
    <col min="5382" max="5632" width="9.140625" style="674"/>
    <col min="5633" max="5633" width="10.85546875" style="674" customWidth="1"/>
    <col min="5634" max="5634" width="32.140625" style="674" customWidth="1"/>
    <col min="5635" max="5635" width="33.42578125" style="674" customWidth="1"/>
    <col min="5636" max="5636" width="34.7109375" style="674" customWidth="1"/>
    <col min="5637" max="5637" width="32.140625" style="674" customWidth="1"/>
    <col min="5638" max="5888" width="9.140625" style="674"/>
    <col min="5889" max="5889" width="10.85546875" style="674" customWidth="1"/>
    <col min="5890" max="5890" width="32.140625" style="674" customWidth="1"/>
    <col min="5891" max="5891" width="33.42578125" style="674" customWidth="1"/>
    <col min="5892" max="5892" width="34.7109375" style="674" customWidth="1"/>
    <col min="5893" max="5893" width="32.140625" style="674" customWidth="1"/>
    <col min="5894" max="6144" width="9.140625" style="674"/>
    <col min="6145" max="6145" width="10.85546875" style="674" customWidth="1"/>
    <col min="6146" max="6146" width="32.140625" style="674" customWidth="1"/>
    <col min="6147" max="6147" width="33.42578125" style="674" customWidth="1"/>
    <col min="6148" max="6148" width="34.7109375" style="674" customWidth="1"/>
    <col min="6149" max="6149" width="32.140625" style="674" customWidth="1"/>
    <col min="6150" max="6400" width="9.140625" style="674"/>
    <col min="6401" max="6401" width="10.85546875" style="674" customWidth="1"/>
    <col min="6402" max="6402" width="32.140625" style="674" customWidth="1"/>
    <col min="6403" max="6403" width="33.42578125" style="674" customWidth="1"/>
    <col min="6404" max="6404" width="34.7109375" style="674" customWidth="1"/>
    <col min="6405" max="6405" width="32.140625" style="674" customWidth="1"/>
    <col min="6406" max="6656" width="9.140625" style="674"/>
    <col min="6657" max="6657" width="10.85546875" style="674" customWidth="1"/>
    <col min="6658" max="6658" width="32.140625" style="674" customWidth="1"/>
    <col min="6659" max="6659" width="33.42578125" style="674" customWidth="1"/>
    <col min="6660" max="6660" width="34.7109375" style="674" customWidth="1"/>
    <col min="6661" max="6661" width="32.140625" style="674" customWidth="1"/>
    <col min="6662" max="6912" width="9.140625" style="674"/>
    <col min="6913" max="6913" width="10.85546875" style="674" customWidth="1"/>
    <col min="6914" max="6914" width="32.140625" style="674" customWidth="1"/>
    <col min="6915" max="6915" width="33.42578125" style="674" customWidth="1"/>
    <col min="6916" max="6916" width="34.7109375" style="674" customWidth="1"/>
    <col min="6917" max="6917" width="32.140625" style="674" customWidth="1"/>
    <col min="6918" max="7168" width="9.140625" style="674"/>
    <col min="7169" max="7169" width="10.85546875" style="674" customWidth="1"/>
    <col min="7170" max="7170" width="32.140625" style="674" customWidth="1"/>
    <col min="7171" max="7171" width="33.42578125" style="674" customWidth="1"/>
    <col min="7172" max="7172" width="34.7109375" style="674" customWidth="1"/>
    <col min="7173" max="7173" width="32.140625" style="674" customWidth="1"/>
    <col min="7174" max="7424" width="9.140625" style="674"/>
    <col min="7425" max="7425" width="10.85546875" style="674" customWidth="1"/>
    <col min="7426" max="7426" width="32.140625" style="674" customWidth="1"/>
    <col min="7427" max="7427" width="33.42578125" style="674" customWidth="1"/>
    <col min="7428" max="7428" width="34.7109375" style="674" customWidth="1"/>
    <col min="7429" max="7429" width="32.140625" style="674" customWidth="1"/>
    <col min="7430" max="7680" width="9.140625" style="674"/>
    <col min="7681" max="7681" width="10.85546875" style="674" customWidth="1"/>
    <col min="7682" max="7682" width="32.140625" style="674" customWidth="1"/>
    <col min="7683" max="7683" width="33.42578125" style="674" customWidth="1"/>
    <col min="7684" max="7684" width="34.7109375" style="674" customWidth="1"/>
    <col min="7685" max="7685" width="32.140625" style="674" customWidth="1"/>
    <col min="7686" max="7936" width="9.140625" style="674"/>
    <col min="7937" max="7937" width="10.85546875" style="674" customWidth="1"/>
    <col min="7938" max="7938" width="32.140625" style="674" customWidth="1"/>
    <col min="7939" max="7939" width="33.42578125" style="674" customWidth="1"/>
    <col min="7940" max="7940" width="34.7109375" style="674" customWidth="1"/>
    <col min="7941" max="7941" width="32.140625" style="674" customWidth="1"/>
    <col min="7942" max="8192" width="9.140625" style="674"/>
    <col min="8193" max="8193" width="10.85546875" style="674" customWidth="1"/>
    <col min="8194" max="8194" width="32.140625" style="674" customWidth="1"/>
    <col min="8195" max="8195" width="33.42578125" style="674" customWidth="1"/>
    <col min="8196" max="8196" width="34.7109375" style="674" customWidth="1"/>
    <col min="8197" max="8197" width="32.140625" style="674" customWidth="1"/>
    <col min="8198" max="8448" width="9.140625" style="674"/>
    <col min="8449" max="8449" width="10.85546875" style="674" customWidth="1"/>
    <col min="8450" max="8450" width="32.140625" style="674" customWidth="1"/>
    <col min="8451" max="8451" width="33.42578125" style="674" customWidth="1"/>
    <col min="8452" max="8452" width="34.7109375" style="674" customWidth="1"/>
    <col min="8453" max="8453" width="32.140625" style="674" customWidth="1"/>
    <col min="8454" max="8704" width="9.140625" style="674"/>
    <col min="8705" max="8705" width="10.85546875" style="674" customWidth="1"/>
    <col min="8706" max="8706" width="32.140625" style="674" customWidth="1"/>
    <col min="8707" max="8707" width="33.42578125" style="674" customWidth="1"/>
    <col min="8708" max="8708" width="34.7109375" style="674" customWidth="1"/>
    <col min="8709" max="8709" width="32.140625" style="674" customWidth="1"/>
    <col min="8710" max="8960" width="9.140625" style="674"/>
    <col min="8961" max="8961" width="10.85546875" style="674" customWidth="1"/>
    <col min="8962" max="8962" width="32.140625" style="674" customWidth="1"/>
    <col min="8963" max="8963" width="33.42578125" style="674" customWidth="1"/>
    <col min="8964" max="8964" width="34.7109375" style="674" customWidth="1"/>
    <col min="8965" max="8965" width="32.140625" style="674" customWidth="1"/>
    <col min="8966" max="9216" width="9.140625" style="674"/>
    <col min="9217" max="9217" width="10.85546875" style="674" customWidth="1"/>
    <col min="9218" max="9218" width="32.140625" style="674" customWidth="1"/>
    <col min="9219" max="9219" width="33.42578125" style="674" customWidth="1"/>
    <col min="9220" max="9220" width="34.7109375" style="674" customWidth="1"/>
    <col min="9221" max="9221" width="32.140625" style="674" customWidth="1"/>
    <col min="9222" max="9472" width="9.140625" style="674"/>
    <col min="9473" max="9473" width="10.85546875" style="674" customWidth="1"/>
    <col min="9474" max="9474" width="32.140625" style="674" customWidth="1"/>
    <col min="9475" max="9475" width="33.42578125" style="674" customWidth="1"/>
    <col min="9476" max="9476" width="34.7109375" style="674" customWidth="1"/>
    <col min="9477" max="9477" width="32.140625" style="674" customWidth="1"/>
    <col min="9478" max="9728" width="9.140625" style="674"/>
    <col min="9729" max="9729" width="10.85546875" style="674" customWidth="1"/>
    <col min="9730" max="9730" width="32.140625" style="674" customWidth="1"/>
    <col min="9731" max="9731" width="33.42578125" style="674" customWidth="1"/>
    <col min="9732" max="9732" width="34.7109375" style="674" customWidth="1"/>
    <col min="9733" max="9733" width="32.140625" style="674" customWidth="1"/>
    <col min="9734" max="9984" width="9.140625" style="674"/>
    <col min="9985" max="9985" width="10.85546875" style="674" customWidth="1"/>
    <col min="9986" max="9986" width="32.140625" style="674" customWidth="1"/>
    <col min="9987" max="9987" width="33.42578125" style="674" customWidth="1"/>
    <col min="9988" max="9988" width="34.7109375" style="674" customWidth="1"/>
    <col min="9989" max="9989" width="32.140625" style="674" customWidth="1"/>
    <col min="9990" max="10240" width="9.140625" style="674"/>
    <col min="10241" max="10241" width="10.85546875" style="674" customWidth="1"/>
    <col min="10242" max="10242" width="32.140625" style="674" customWidth="1"/>
    <col min="10243" max="10243" width="33.42578125" style="674" customWidth="1"/>
    <col min="10244" max="10244" width="34.7109375" style="674" customWidth="1"/>
    <col min="10245" max="10245" width="32.140625" style="674" customWidth="1"/>
    <col min="10246" max="10496" width="9.140625" style="674"/>
    <col min="10497" max="10497" width="10.85546875" style="674" customWidth="1"/>
    <col min="10498" max="10498" width="32.140625" style="674" customWidth="1"/>
    <col min="10499" max="10499" width="33.42578125" style="674" customWidth="1"/>
    <col min="10500" max="10500" width="34.7109375" style="674" customWidth="1"/>
    <col min="10501" max="10501" width="32.140625" style="674" customWidth="1"/>
    <col min="10502" max="10752" width="9.140625" style="674"/>
    <col min="10753" max="10753" width="10.85546875" style="674" customWidth="1"/>
    <col min="10754" max="10754" width="32.140625" style="674" customWidth="1"/>
    <col min="10755" max="10755" width="33.42578125" style="674" customWidth="1"/>
    <col min="10756" max="10756" width="34.7109375" style="674" customWidth="1"/>
    <col min="10757" max="10757" width="32.140625" style="674" customWidth="1"/>
    <col min="10758" max="11008" width="9.140625" style="674"/>
    <col min="11009" max="11009" width="10.85546875" style="674" customWidth="1"/>
    <col min="11010" max="11010" width="32.140625" style="674" customWidth="1"/>
    <col min="11011" max="11011" width="33.42578125" style="674" customWidth="1"/>
    <col min="11012" max="11012" width="34.7109375" style="674" customWidth="1"/>
    <col min="11013" max="11013" width="32.140625" style="674" customWidth="1"/>
    <col min="11014" max="11264" width="9.140625" style="674"/>
    <col min="11265" max="11265" width="10.85546875" style="674" customWidth="1"/>
    <col min="11266" max="11266" width="32.140625" style="674" customWidth="1"/>
    <col min="11267" max="11267" width="33.42578125" style="674" customWidth="1"/>
    <col min="11268" max="11268" width="34.7109375" style="674" customWidth="1"/>
    <col min="11269" max="11269" width="32.140625" style="674" customWidth="1"/>
    <col min="11270" max="11520" width="9.140625" style="674"/>
    <col min="11521" max="11521" width="10.85546875" style="674" customWidth="1"/>
    <col min="11522" max="11522" width="32.140625" style="674" customWidth="1"/>
    <col min="11523" max="11523" width="33.42578125" style="674" customWidth="1"/>
    <col min="11524" max="11524" width="34.7109375" style="674" customWidth="1"/>
    <col min="11525" max="11525" width="32.140625" style="674" customWidth="1"/>
    <col min="11526" max="11776" width="9.140625" style="674"/>
    <col min="11777" max="11777" width="10.85546875" style="674" customWidth="1"/>
    <col min="11778" max="11778" width="32.140625" style="674" customWidth="1"/>
    <col min="11779" max="11779" width="33.42578125" style="674" customWidth="1"/>
    <col min="11780" max="11780" width="34.7109375" style="674" customWidth="1"/>
    <col min="11781" max="11781" width="32.140625" style="674" customWidth="1"/>
    <col min="11782" max="12032" width="9.140625" style="674"/>
    <col min="12033" max="12033" width="10.85546875" style="674" customWidth="1"/>
    <col min="12034" max="12034" width="32.140625" style="674" customWidth="1"/>
    <col min="12035" max="12035" width="33.42578125" style="674" customWidth="1"/>
    <col min="12036" max="12036" width="34.7109375" style="674" customWidth="1"/>
    <col min="12037" max="12037" width="32.140625" style="674" customWidth="1"/>
    <col min="12038" max="12288" width="9.140625" style="674"/>
    <col min="12289" max="12289" width="10.85546875" style="674" customWidth="1"/>
    <col min="12290" max="12290" width="32.140625" style="674" customWidth="1"/>
    <col min="12291" max="12291" width="33.42578125" style="674" customWidth="1"/>
    <col min="12292" max="12292" width="34.7109375" style="674" customWidth="1"/>
    <col min="12293" max="12293" width="32.140625" style="674" customWidth="1"/>
    <col min="12294" max="12544" width="9.140625" style="674"/>
    <col min="12545" max="12545" width="10.85546875" style="674" customWidth="1"/>
    <col min="12546" max="12546" width="32.140625" style="674" customWidth="1"/>
    <col min="12547" max="12547" width="33.42578125" style="674" customWidth="1"/>
    <col min="12548" max="12548" width="34.7109375" style="674" customWidth="1"/>
    <col min="12549" max="12549" width="32.140625" style="674" customWidth="1"/>
    <col min="12550" max="12800" width="9.140625" style="674"/>
    <col min="12801" max="12801" width="10.85546875" style="674" customWidth="1"/>
    <col min="12802" max="12802" width="32.140625" style="674" customWidth="1"/>
    <col min="12803" max="12803" width="33.42578125" style="674" customWidth="1"/>
    <col min="12804" max="12804" width="34.7109375" style="674" customWidth="1"/>
    <col min="12805" max="12805" width="32.140625" style="674" customWidth="1"/>
    <col min="12806" max="13056" width="9.140625" style="674"/>
    <col min="13057" max="13057" width="10.85546875" style="674" customWidth="1"/>
    <col min="13058" max="13058" width="32.140625" style="674" customWidth="1"/>
    <col min="13059" max="13059" width="33.42578125" style="674" customWidth="1"/>
    <col min="13060" max="13060" width="34.7109375" style="674" customWidth="1"/>
    <col min="13061" max="13061" width="32.140625" style="674" customWidth="1"/>
    <col min="13062" max="13312" width="9.140625" style="674"/>
    <col min="13313" max="13313" width="10.85546875" style="674" customWidth="1"/>
    <col min="13314" max="13314" width="32.140625" style="674" customWidth="1"/>
    <col min="13315" max="13315" width="33.42578125" style="674" customWidth="1"/>
    <col min="13316" max="13316" width="34.7109375" style="674" customWidth="1"/>
    <col min="13317" max="13317" width="32.140625" style="674" customWidth="1"/>
    <col min="13318" max="13568" width="9.140625" style="674"/>
    <col min="13569" max="13569" width="10.85546875" style="674" customWidth="1"/>
    <col min="13570" max="13570" width="32.140625" style="674" customWidth="1"/>
    <col min="13571" max="13571" width="33.42578125" style="674" customWidth="1"/>
    <col min="13572" max="13572" width="34.7109375" style="674" customWidth="1"/>
    <col min="13573" max="13573" width="32.140625" style="674" customWidth="1"/>
    <col min="13574" max="13824" width="9.140625" style="674"/>
    <col min="13825" max="13825" width="10.85546875" style="674" customWidth="1"/>
    <col min="13826" max="13826" width="32.140625" style="674" customWidth="1"/>
    <col min="13827" max="13827" width="33.42578125" style="674" customWidth="1"/>
    <col min="13828" max="13828" width="34.7109375" style="674" customWidth="1"/>
    <col min="13829" max="13829" width="32.140625" style="674" customWidth="1"/>
    <col min="13830" max="14080" width="9.140625" style="674"/>
    <col min="14081" max="14081" width="10.85546875" style="674" customWidth="1"/>
    <col min="14082" max="14082" width="32.140625" style="674" customWidth="1"/>
    <col min="14083" max="14083" width="33.42578125" style="674" customWidth="1"/>
    <col min="14084" max="14084" width="34.7109375" style="674" customWidth="1"/>
    <col min="14085" max="14085" width="32.140625" style="674" customWidth="1"/>
    <col min="14086" max="14336" width="9.140625" style="674"/>
    <col min="14337" max="14337" width="10.85546875" style="674" customWidth="1"/>
    <col min="14338" max="14338" width="32.140625" style="674" customWidth="1"/>
    <col min="14339" max="14339" width="33.42578125" style="674" customWidth="1"/>
    <col min="14340" max="14340" width="34.7109375" style="674" customWidth="1"/>
    <col min="14341" max="14341" width="32.140625" style="674" customWidth="1"/>
    <col min="14342" max="14592" width="9.140625" style="674"/>
    <col min="14593" max="14593" width="10.85546875" style="674" customWidth="1"/>
    <col min="14594" max="14594" width="32.140625" style="674" customWidth="1"/>
    <col min="14595" max="14595" width="33.42578125" style="674" customWidth="1"/>
    <col min="14596" max="14596" width="34.7109375" style="674" customWidth="1"/>
    <col min="14597" max="14597" width="32.140625" style="674" customWidth="1"/>
    <col min="14598" max="14848" width="9.140625" style="674"/>
    <col min="14849" max="14849" width="10.85546875" style="674" customWidth="1"/>
    <col min="14850" max="14850" width="32.140625" style="674" customWidth="1"/>
    <col min="14851" max="14851" width="33.42578125" style="674" customWidth="1"/>
    <col min="14852" max="14852" width="34.7109375" style="674" customWidth="1"/>
    <col min="14853" max="14853" width="32.140625" style="674" customWidth="1"/>
    <col min="14854" max="15104" width="9.140625" style="674"/>
    <col min="15105" max="15105" width="10.85546875" style="674" customWidth="1"/>
    <col min="15106" max="15106" width="32.140625" style="674" customWidth="1"/>
    <col min="15107" max="15107" width="33.42578125" style="674" customWidth="1"/>
    <col min="15108" max="15108" width="34.7109375" style="674" customWidth="1"/>
    <col min="15109" max="15109" width="32.140625" style="674" customWidth="1"/>
    <col min="15110" max="15360" width="9.140625" style="674"/>
    <col min="15361" max="15361" width="10.85546875" style="674" customWidth="1"/>
    <col min="15362" max="15362" width="32.140625" style="674" customWidth="1"/>
    <col min="15363" max="15363" width="33.42578125" style="674" customWidth="1"/>
    <col min="15364" max="15364" width="34.7109375" style="674" customWidth="1"/>
    <col min="15365" max="15365" width="32.140625" style="674" customWidth="1"/>
    <col min="15366" max="15616" width="9.140625" style="674"/>
    <col min="15617" max="15617" width="10.85546875" style="674" customWidth="1"/>
    <col min="15618" max="15618" width="32.140625" style="674" customWidth="1"/>
    <col min="15619" max="15619" width="33.42578125" style="674" customWidth="1"/>
    <col min="15620" max="15620" width="34.7109375" style="674" customWidth="1"/>
    <col min="15621" max="15621" width="32.140625" style="674" customWidth="1"/>
    <col min="15622" max="15872" width="9.140625" style="674"/>
    <col min="15873" max="15873" width="10.85546875" style="674" customWidth="1"/>
    <col min="15874" max="15874" width="32.140625" style="674" customWidth="1"/>
    <col min="15875" max="15875" width="33.42578125" style="674" customWidth="1"/>
    <col min="15876" max="15876" width="34.7109375" style="674" customWidth="1"/>
    <col min="15877" max="15877" width="32.140625" style="674" customWidth="1"/>
    <col min="15878" max="16128" width="9.140625" style="674"/>
    <col min="16129" max="16129" width="10.85546875" style="674" customWidth="1"/>
    <col min="16130" max="16130" width="32.140625" style="674" customWidth="1"/>
    <col min="16131" max="16131" width="33.42578125" style="674" customWidth="1"/>
    <col min="16132" max="16132" width="34.7109375" style="674" customWidth="1"/>
    <col min="16133" max="16133" width="32.140625" style="674" customWidth="1"/>
    <col min="16134" max="16384" width="9.140625" style="674"/>
  </cols>
  <sheetData>
    <row r="1" spans="1:5" ht="33" customHeight="1">
      <c r="A1" s="2078" t="s">
        <v>938</v>
      </c>
      <c r="B1" s="2079"/>
      <c r="C1" s="2079"/>
      <c r="D1" s="2079"/>
      <c r="E1" s="2080"/>
    </row>
    <row r="2" spans="1:5" ht="15">
      <c r="A2" s="2081" t="s">
        <v>939</v>
      </c>
      <c r="B2" s="675" t="s">
        <v>940</v>
      </c>
      <c r="C2" s="675" t="s">
        <v>941</v>
      </c>
      <c r="D2" s="675" t="s">
        <v>942</v>
      </c>
      <c r="E2" s="676" t="s">
        <v>943</v>
      </c>
    </row>
    <row r="3" spans="1:5" ht="30.75" customHeight="1" thickBot="1">
      <c r="A3" s="2077"/>
      <c r="B3" s="677" t="s">
        <v>944</v>
      </c>
      <c r="C3" s="677" t="s">
        <v>945</v>
      </c>
      <c r="D3" s="677" t="s">
        <v>946</v>
      </c>
      <c r="E3" s="678" t="s">
        <v>947</v>
      </c>
    </row>
    <row r="4" spans="1:5" s="684" customFormat="1" ht="15.75" customHeight="1">
      <c r="A4" s="679" t="s">
        <v>948</v>
      </c>
      <c r="B4" s="680"/>
      <c r="C4" s="681"/>
      <c r="D4" s="682" t="s">
        <v>949</v>
      </c>
      <c r="E4" s="683" t="s">
        <v>950</v>
      </c>
    </row>
    <row r="5" spans="1:5" s="684" customFormat="1" ht="15.75" customHeight="1">
      <c r="A5" s="679"/>
      <c r="B5" s="685"/>
      <c r="C5" s="681"/>
      <c r="D5" s="686" t="s">
        <v>951</v>
      </c>
      <c r="E5" s="683" t="s">
        <v>952</v>
      </c>
    </row>
    <row r="6" spans="1:5" s="684" customFormat="1" ht="15.75" customHeight="1">
      <c r="A6" s="679"/>
      <c r="B6" s="680"/>
      <c r="C6" s="681"/>
      <c r="D6" s="686" t="s">
        <v>953</v>
      </c>
      <c r="E6" s="683" t="s">
        <v>954</v>
      </c>
    </row>
    <row r="7" spans="1:5" s="684" customFormat="1" ht="15.75" customHeight="1">
      <c r="A7" s="679"/>
      <c r="B7" s="680"/>
      <c r="C7" s="681"/>
      <c r="D7" s="686" t="s">
        <v>955</v>
      </c>
      <c r="E7" s="683" t="s">
        <v>956</v>
      </c>
    </row>
    <row r="8" spans="1:5" s="684" customFormat="1" ht="15.75" customHeight="1">
      <c r="A8" s="679"/>
      <c r="B8" s="680"/>
      <c r="C8" s="681"/>
      <c r="D8" s="686" t="s">
        <v>957</v>
      </c>
      <c r="E8" s="683" t="s">
        <v>958</v>
      </c>
    </row>
    <row r="9" spans="1:5" s="684" customFormat="1" ht="15.75" customHeight="1">
      <c r="A9" s="679"/>
      <c r="B9" s="680"/>
      <c r="C9" s="681"/>
      <c r="D9" s="686" t="s">
        <v>959</v>
      </c>
      <c r="E9" s="683"/>
    </row>
    <row r="10" spans="1:5" s="684" customFormat="1" ht="15.75" customHeight="1">
      <c r="A10" s="679"/>
      <c r="B10" s="680"/>
      <c r="C10" s="681"/>
      <c r="D10" s="686" t="s">
        <v>960</v>
      </c>
      <c r="E10" s="683"/>
    </row>
    <row r="11" spans="1:5" s="684" customFormat="1" ht="15.75" customHeight="1">
      <c r="A11" s="679"/>
      <c r="B11" s="680"/>
      <c r="C11" s="681"/>
      <c r="D11" s="685"/>
      <c r="E11" s="683"/>
    </row>
    <row r="12" spans="1:5" s="684" customFormat="1" ht="15.75" customHeight="1">
      <c r="A12" s="679"/>
      <c r="B12" s="680"/>
      <c r="C12" s="681"/>
      <c r="D12" s="685"/>
      <c r="E12" s="683"/>
    </row>
    <row r="13" spans="1:5" ht="13.5" customHeight="1">
      <c r="A13" s="2058" t="s">
        <v>961</v>
      </c>
      <c r="B13" s="2059"/>
      <c r="C13" s="687" t="s">
        <v>962</v>
      </c>
      <c r="D13" s="688" t="s">
        <v>963</v>
      </c>
      <c r="E13" s="689"/>
    </row>
    <row r="14" spans="1:5" ht="13.5" customHeight="1">
      <c r="A14" s="2057"/>
      <c r="B14" s="2060"/>
      <c r="C14" s="690" t="s">
        <v>964</v>
      </c>
      <c r="E14" s="691"/>
    </row>
    <row r="15" spans="1:5" ht="13.5" customHeight="1">
      <c r="A15" s="2057"/>
      <c r="B15" s="2060"/>
      <c r="C15" s="690" t="s">
        <v>965</v>
      </c>
      <c r="E15" s="691"/>
    </row>
    <row r="16" spans="1:5" ht="13.5" customHeight="1">
      <c r="A16" s="2057"/>
      <c r="B16" s="2060"/>
      <c r="C16" s="690" t="s">
        <v>997</v>
      </c>
      <c r="E16" s="691"/>
    </row>
    <row r="17" spans="1:5" ht="16.5" customHeight="1">
      <c r="A17" s="2057" t="s">
        <v>38</v>
      </c>
      <c r="B17" s="2082" t="s">
        <v>966</v>
      </c>
      <c r="C17" s="2082"/>
      <c r="D17" s="2082"/>
      <c r="E17" s="2083"/>
    </row>
    <row r="18" spans="1:5" ht="16.5" customHeight="1">
      <c r="A18" s="2061"/>
      <c r="B18" s="2084" t="s">
        <v>967</v>
      </c>
      <c r="C18" s="2084"/>
      <c r="D18" s="2084"/>
      <c r="E18" s="2085"/>
    </row>
    <row r="19" spans="1:5" ht="16.5" customHeight="1">
      <c r="A19" s="2086" t="s">
        <v>968</v>
      </c>
      <c r="B19" s="2082" t="s">
        <v>969</v>
      </c>
      <c r="C19" s="2082"/>
      <c r="D19" s="2082"/>
      <c r="E19" s="2083"/>
    </row>
    <row r="20" spans="1:5" ht="16.5" customHeight="1">
      <c r="A20" s="2087"/>
      <c r="B20" s="2084" t="s">
        <v>970</v>
      </c>
      <c r="C20" s="2084"/>
      <c r="D20" s="2084"/>
      <c r="E20" s="2085"/>
    </row>
    <row r="21" spans="1:5" ht="16.5" customHeight="1">
      <c r="A21" s="2088" t="s">
        <v>40</v>
      </c>
      <c r="B21" s="682" t="s">
        <v>949</v>
      </c>
      <c r="C21" s="682" t="s">
        <v>949</v>
      </c>
      <c r="D21" s="692" t="s">
        <v>971</v>
      </c>
      <c r="E21" s="693" t="s">
        <v>971</v>
      </c>
    </row>
    <row r="22" spans="1:5" ht="16.5" customHeight="1">
      <c r="A22" s="2089"/>
      <c r="B22" s="686" t="s">
        <v>951</v>
      </c>
      <c r="C22" s="686" t="s">
        <v>951</v>
      </c>
      <c r="D22" s="690"/>
      <c r="E22" s="691"/>
    </row>
    <row r="23" spans="1:5" ht="16.5" customHeight="1">
      <c r="A23" s="2089"/>
      <c r="B23" s="686" t="s">
        <v>953</v>
      </c>
      <c r="C23" s="686" t="s">
        <v>955</v>
      </c>
      <c r="D23" s="694"/>
      <c r="E23" s="691"/>
    </row>
    <row r="24" spans="1:5" ht="16.5" customHeight="1">
      <c r="A24" s="2089"/>
      <c r="B24" s="686" t="s">
        <v>955</v>
      </c>
      <c r="C24" s="686" t="s">
        <v>957</v>
      </c>
      <c r="D24" s="694"/>
      <c r="E24" s="691"/>
    </row>
    <row r="25" spans="1:5" ht="16.5" customHeight="1">
      <c r="A25" s="2089"/>
      <c r="B25" s="686" t="s">
        <v>957</v>
      </c>
      <c r="C25" s="686" t="s">
        <v>959</v>
      </c>
      <c r="D25" s="694"/>
      <c r="E25" s="691"/>
    </row>
    <row r="26" spans="1:5" ht="16.5" customHeight="1">
      <c r="A26" s="2089"/>
      <c r="B26" s="686" t="s">
        <v>959</v>
      </c>
      <c r="C26" s="686" t="s">
        <v>960</v>
      </c>
      <c r="D26" s="694"/>
      <c r="E26" s="691"/>
    </row>
    <row r="27" spans="1:5" ht="16.5" customHeight="1">
      <c r="A27" s="2089"/>
      <c r="B27" s="686" t="s">
        <v>960</v>
      </c>
      <c r="C27" s="686" t="s">
        <v>972</v>
      </c>
      <c r="D27" s="694"/>
      <c r="E27" s="691"/>
    </row>
    <row r="28" spans="1:5" ht="16.5" customHeight="1" thickBot="1">
      <c r="A28" s="2090"/>
      <c r="B28" s="695" t="s">
        <v>972</v>
      </c>
      <c r="C28" s="695"/>
      <c r="D28" s="696"/>
      <c r="E28" s="697"/>
    </row>
    <row r="29" spans="1:5" ht="13.5" thickBot="1"/>
    <row r="30" spans="1:5" ht="33" customHeight="1" thickBot="1">
      <c r="A30" s="2091" t="s">
        <v>973</v>
      </c>
      <c r="B30" s="2092"/>
      <c r="C30" s="2092"/>
      <c r="D30" s="2092"/>
      <c r="E30" s="2093"/>
    </row>
    <row r="31" spans="1:5" ht="15">
      <c r="A31" s="2076" t="s">
        <v>939</v>
      </c>
      <c r="B31" s="698" t="s">
        <v>940</v>
      </c>
      <c r="C31" s="698" t="s">
        <v>941</v>
      </c>
      <c r="D31" s="698" t="s">
        <v>942</v>
      </c>
      <c r="E31" s="699" t="s">
        <v>943</v>
      </c>
    </row>
    <row r="32" spans="1:5" ht="30.75" customHeight="1" thickBot="1">
      <c r="A32" s="2077"/>
      <c r="B32" s="677" t="s">
        <v>944</v>
      </c>
      <c r="C32" s="677" t="s">
        <v>945</v>
      </c>
      <c r="D32" s="677" t="s">
        <v>946</v>
      </c>
      <c r="E32" s="678" t="s">
        <v>947</v>
      </c>
    </row>
    <row r="33" spans="1:5" ht="13.5" customHeight="1">
      <c r="A33" s="2057" t="s">
        <v>948</v>
      </c>
      <c r="B33" s="690"/>
      <c r="C33" s="690"/>
      <c r="D33" s="700" t="s">
        <v>974</v>
      </c>
      <c r="E33" s="683" t="s">
        <v>975</v>
      </c>
    </row>
    <row r="34" spans="1:5" ht="25.5">
      <c r="A34" s="2057"/>
      <c r="B34" s="690"/>
      <c r="C34" s="690"/>
      <c r="D34" s="701" t="s">
        <v>976</v>
      </c>
      <c r="E34" s="683" t="s">
        <v>977</v>
      </c>
    </row>
    <row r="35" spans="1:5" ht="25.5">
      <c r="A35" s="2057"/>
      <c r="B35" s="690"/>
      <c r="C35" s="690"/>
      <c r="D35" s="690" t="s">
        <v>978</v>
      </c>
      <c r="E35" s="683" t="s">
        <v>979</v>
      </c>
    </row>
    <row r="36" spans="1:5" ht="13.5" customHeight="1">
      <c r="A36" s="2057"/>
      <c r="B36" s="690"/>
      <c r="C36" s="690"/>
      <c r="D36" s="690" t="s">
        <v>980</v>
      </c>
      <c r="E36" s="683" t="s">
        <v>981</v>
      </c>
    </row>
    <row r="37" spans="1:5" ht="13.5" customHeight="1">
      <c r="A37" s="2057"/>
      <c r="B37" s="690"/>
      <c r="C37" s="690"/>
      <c r="D37" s="690" t="s">
        <v>982</v>
      </c>
      <c r="E37" s="691"/>
    </row>
    <row r="38" spans="1:5" ht="13.5" customHeight="1">
      <c r="A38" s="2057"/>
      <c r="B38" s="690"/>
      <c r="C38" s="690"/>
      <c r="D38" s="690" t="s">
        <v>983</v>
      </c>
      <c r="E38" s="691"/>
    </row>
    <row r="39" spans="1:5" ht="13.5" customHeight="1">
      <c r="A39" s="2057"/>
      <c r="B39" s="690"/>
      <c r="C39" s="690"/>
      <c r="D39" s="690" t="s">
        <v>984</v>
      </c>
      <c r="E39" s="691"/>
    </row>
    <row r="40" spans="1:5" ht="13.5" customHeight="1">
      <c r="A40" s="2057"/>
      <c r="B40" s="690"/>
      <c r="C40" s="690"/>
      <c r="D40" s="690" t="s">
        <v>985</v>
      </c>
      <c r="E40" s="691"/>
    </row>
    <row r="41" spans="1:5" ht="13.5" customHeight="1">
      <c r="A41" s="2057"/>
      <c r="B41" s="690"/>
      <c r="C41" s="690"/>
      <c r="D41" s="702" t="s">
        <v>986</v>
      </c>
      <c r="E41" s="703"/>
    </row>
    <row r="42" spans="1:5" ht="13.5" customHeight="1">
      <c r="A42" s="2058" t="s">
        <v>961</v>
      </c>
      <c r="B42" s="2059"/>
      <c r="C42" s="687" t="s">
        <v>962</v>
      </c>
      <c r="D42" s="688" t="s">
        <v>963</v>
      </c>
      <c r="E42" s="689"/>
    </row>
    <row r="43" spans="1:5" ht="13.5" customHeight="1">
      <c r="A43" s="2057"/>
      <c r="B43" s="2060"/>
      <c r="C43" s="690" t="s">
        <v>964</v>
      </c>
      <c r="E43" s="691"/>
    </row>
    <row r="44" spans="1:5" ht="13.5" customHeight="1">
      <c r="A44" s="2057"/>
      <c r="B44" s="2060"/>
      <c r="C44" s="690" t="s">
        <v>965</v>
      </c>
      <c r="E44" s="691"/>
    </row>
    <row r="45" spans="1:5" ht="13.5" customHeight="1">
      <c r="A45" s="2057"/>
      <c r="B45" s="2060"/>
      <c r="C45" s="690" t="s">
        <v>997</v>
      </c>
      <c r="E45" s="691"/>
    </row>
    <row r="46" spans="1:5" ht="13.5" customHeight="1">
      <c r="A46" s="2058" t="s">
        <v>38</v>
      </c>
      <c r="B46" s="704" t="s">
        <v>987</v>
      </c>
      <c r="C46" s="688"/>
      <c r="D46" s="688"/>
      <c r="E46" s="705"/>
    </row>
    <row r="47" spans="1:5" ht="13.5" customHeight="1">
      <c r="A47" s="2061"/>
      <c r="B47" s="706" t="s">
        <v>988</v>
      </c>
      <c r="C47" s="707"/>
      <c r="D47" s="707"/>
      <c r="E47" s="708"/>
    </row>
    <row r="48" spans="1:5" ht="13.5" customHeight="1">
      <c r="A48" s="2062" t="s">
        <v>968</v>
      </c>
      <c r="B48" s="704" t="s">
        <v>989</v>
      </c>
      <c r="C48" s="688"/>
      <c r="D48" s="688"/>
      <c r="E48" s="705"/>
    </row>
    <row r="49" spans="1:5" ht="13.5" customHeight="1">
      <c r="A49" s="2063"/>
      <c r="B49" s="706" t="s">
        <v>990</v>
      </c>
      <c r="C49" s="707"/>
      <c r="D49" s="707"/>
      <c r="E49" s="708"/>
    </row>
    <row r="50" spans="1:5" ht="13.5" customHeight="1">
      <c r="A50" s="2064" t="s">
        <v>40</v>
      </c>
      <c r="B50" s="2067" t="s">
        <v>974</v>
      </c>
      <c r="C50" s="2068"/>
      <c r="D50" s="2069"/>
      <c r="E50" s="693" t="s">
        <v>963</v>
      </c>
    </row>
    <row r="51" spans="1:5" ht="13.5" customHeight="1">
      <c r="A51" s="2065"/>
      <c r="B51" s="2070" t="s">
        <v>976</v>
      </c>
      <c r="C51" s="2071"/>
      <c r="D51" s="2072"/>
      <c r="E51" s="709"/>
    </row>
    <row r="52" spans="1:5" ht="13.5" customHeight="1">
      <c r="A52" s="2065"/>
      <c r="B52" s="2070" t="s">
        <v>978</v>
      </c>
      <c r="C52" s="2071"/>
      <c r="D52" s="2072"/>
      <c r="E52" s="709"/>
    </row>
    <row r="53" spans="1:5" ht="13.5" customHeight="1">
      <c r="A53" s="2065"/>
      <c r="B53" s="2070" t="s">
        <v>991</v>
      </c>
      <c r="C53" s="2071"/>
      <c r="D53" s="2072"/>
      <c r="E53" s="709"/>
    </row>
    <row r="54" spans="1:5" ht="13.5" customHeight="1">
      <c r="A54" s="2065"/>
      <c r="B54" s="2070" t="s">
        <v>992</v>
      </c>
      <c r="C54" s="2071"/>
      <c r="D54" s="2072"/>
      <c r="E54" s="709"/>
    </row>
    <row r="55" spans="1:5" ht="13.5" customHeight="1">
      <c r="A55" s="2065"/>
      <c r="B55" s="2070" t="s">
        <v>993</v>
      </c>
      <c r="C55" s="2071"/>
      <c r="D55" s="2072"/>
      <c r="E55" s="709"/>
    </row>
    <row r="56" spans="1:5" ht="13.5" customHeight="1">
      <c r="A56" s="2065"/>
      <c r="B56" s="2070" t="s">
        <v>994</v>
      </c>
      <c r="C56" s="2071"/>
      <c r="D56" s="2072"/>
      <c r="E56" s="709"/>
    </row>
    <row r="57" spans="1:5" ht="13.5" customHeight="1">
      <c r="A57" s="2065"/>
      <c r="B57" s="2070" t="s">
        <v>995</v>
      </c>
      <c r="C57" s="2071"/>
      <c r="D57" s="2072"/>
      <c r="E57" s="710"/>
    </row>
    <row r="58" spans="1:5" ht="13.5" customHeight="1" thickBot="1">
      <c r="A58" s="2066"/>
      <c r="B58" s="2073" t="s">
        <v>996</v>
      </c>
      <c r="C58" s="2074"/>
      <c r="D58" s="2075"/>
      <c r="E58" s="711"/>
    </row>
  </sheetData>
  <mergeCells count="28"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3:A41"/>
    <mergeCell ref="A42:A45"/>
    <mergeCell ref="B42:B45"/>
    <mergeCell ref="A46:A47"/>
    <mergeCell ref="A48:A49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16. melléklet a ./2020. (VI...) önkormányzati rendelethez</oddHeader>
    <oddFooter>&amp;L&amp;"Arial,Normál"&amp;F&amp;C&amp;"Arial,Normál"&amp;P/&amp;N&amp;R &amp;"Arial,Normál" 16. melléklet a ./2020. (VI...) önkormányzati rendelethez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7E35-F1ED-41E6-A01A-0597901BB359}">
  <dimension ref="A1:H23"/>
  <sheetViews>
    <sheetView workbookViewId="0">
      <selection activeCell="I9" sqref="I9:J9"/>
    </sheetView>
  </sheetViews>
  <sheetFormatPr defaultColWidth="9.140625" defaultRowHeight="15"/>
  <cols>
    <col min="1" max="1" width="49.28515625" style="1527" customWidth="1"/>
    <col min="2" max="3" width="15.140625" style="1521" customWidth="1"/>
    <col min="4" max="4" width="12.7109375" style="1521" bestFit="1" customWidth="1"/>
    <col min="5" max="5" width="8" style="1521" customWidth="1"/>
    <col min="6" max="16384" width="9.140625" style="1521"/>
  </cols>
  <sheetData>
    <row r="1" spans="1:8" ht="16.5" thickBot="1">
      <c r="A1" s="1194"/>
      <c r="B1" s="1519"/>
      <c r="C1" s="1519"/>
      <c r="D1" s="1520"/>
      <c r="E1" s="1542" t="s">
        <v>481</v>
      </c>
    </row>
    <row r="2" spans="1:8" ht="48" thickTop="1">
      <c r="A2" s="1529" t="s">
        <v>1545</v>
      </c>
      <c r="B2" s="1530" t="s">
        <v>1546</v>
      </c>
      <c r="C2" s="1530" t="s">
        <v>1547</v>
      </c>
      <c r="D2" s="1530" t="s">
        <v>859</v>
      </c>
      <c r="E2" s="1531" t="s">
        <v>1255</v>
      </c>
    </row>
    <row r="3" spans="1:8" ht="30">
      <c r="A3" s="1532" t="s">
        <v>1548</v>
      </c>
      <c r="B3" s="1522">
        <v>86996649</v>
      </c>
      <c r="C3" s="1522">
        <v>71308728</v>
      </c>
      <c r="D3" s="1522">
        <v>71308728</v>
      </c>
      <c r="E3" s="1533">
        <v>100</v>
      </c>
    </row>
    <row r="4" spans="1:8" ht="33" customHeight="1">
      <c r="A4" s="1532" t="s">
        <v>1549</v>
      </c>
      <c r="B4" s="1522">
        <v>45000000</v>
      </c>
      <c r="C4" s="1522">
        <v>45000000</v>
      </c>
      <c r="D4" s="1522">
        <v>4267200</v>
      </c>
      <c r="E4" s="1533">
        <v>9.4826666666666668</v>
      </c>
    </row>
    <row r="5" spans="1:8" ht="30">
      <c r="A5" s="1532" t="s">
        <v>1020</v>
      </c>
      <c r="B5" s="1522">
        <v>45170000</v>
      </c>
      <c r="C5" s="1522">
        <v>45170000</v>
      </c>
      <c r="D5" s="1522">
        <v>0</v>
      </c>
      <c r="E5" s="1533">
        <v>0</v>
      </c>
    </row>
    <row r="6" spans="1:8">
      <c r="A6" s="1532" t="s">
        <v>1550</v>
      </c>
      <c r="B6" s="1522">
        <v>0</v>
      </c>
      <c r="C6" s="1522">
        <v>15687921</v>
      </c>
      <c r="D6" s="1522">
        <v>0</v>
      </c>
      <c r="E6" s="1533">
        <v>0</v>
      </c>
    </row>
    <row r="7" spans="1:8" ht="16.5" thickBot="1">
      <c r="A7" s="1534" t="s">
        <v>1551</v>
      </c>
      <c r="B7" s="1535">
        <v>177166649</v>
      </c>
      <c r="C7" s="1536">
        <v>177166649</v>
      </c>
      <c r="D7" s="1536">
        <v>75575928</v>
      </c>
      <c r="E7" s="1543">
        <v>42.658100961202919</v>
      </c>
    </row>
    <row r="8" spans="1:8" ht="31.5" customHeight="1" thickTop="1" thickBot="1">
      <c r="A8" s="1537"/>
      <c r="B8" s="1523"/>
      <c r="C8" s="1523"/>
      <c r="D8" s="1523"/>
      <c r="E8" s="1523"/>
      <c r="H8" s="1524"/>
    </row>
    <row r="9" spans="1:8" ht="48" thickTop="1">
      <c r="A9" s="1529" t="s">
        <v>1552</v>
      </c>
      <c r="B9" s="1530" t="s">
        <v>1546</v>
      </c>
      <c r="C9" s="1530" t="s">
        <v>1547</v>
      </c>
      <c r="D9" s="1530" t="s">
        <v>859</v>
      </c>
      <c r="E9" s="1531" t="s">
        <v>1255</v>
      </c>
    </row>
    <row r="10" spans="1:8" ht="30">
      <c r="A10" s="1538" t="s">
        <v>1553</v>
      </c>
      <c r="B10" s="1500">
        <v>6404292</v>
      </c>
      <c r="C10" s="1500">
        <v>6404292</v>
      </c>
      <c r="D10" s="1500">
        <v>6651018</v>
      </c>
      <c r="E10" s="1539">
        <v>103.8525101603737</v>
      </c>
    </row>
    <row r="11" spans="1:8" ht="30">
      <c r="A11" s="1538" t="s">
        <v>1554</v>
      </c>
      <c r="B11" s="1500">
        <v>6592948</v>
      </c>
      <c r="C11" s="1500">
        <v>6346222</v>
      </c>
      <c r="D11" s="1500">
        <v>6346223</v>
      </c>
      <c r="E11" s="1539">
        <v>100.00001575740653</v>
      </c>
    </row>
    <row r="12" spans="1:8">
      <c r="A12" s="1538" t="s">
        <v>1555</v>
      </c>
      <c r="B12" s="1500">
        <v>635000</v>
      </c>
      <c r="C12" s="1500">
        <v>635000</v>
      </c>
      <c r="D12" s="1500">
        <v>0</v>
      </c>
      <c r="E12" s="1539">
        <v>0</v>
      </c>
    </row>
    <row r="13" spans="1:8" ht="30">
      <c r="A13" s="1532" t="s">
        <v>864</v>
      </c>
      <c r="B13" s="1500">
        <v>3500000</v>
      </c>
      <c r="C13" s="1500">
        <v>2159000</v>
      </c>
      <c r="D13" s="1500">
        <v>1524000</v>
      </c>
      <c r="E13" s="1539">
        <v>70.588235294117652</v>
      </c>
    </row>
    <row r="14" spans="1:8" ht="45">
      <c r="A14" s="123" t="s">
        <v>1556</v>
      </c>
      <c r="B14" s="1500">
        <v>15176500</v>
      </c>
      <c r="C14" s="1500">
        <v>15176500</v>
      </c>
      <c r="D14" s="1500">
        <v>0</v>
      </c>
      <c r="E14" s="1539">
        <v>0</v>
      </c>
    </row>
    <row r="15" spans="1:8">
      <c r="A15" s="123" t="s">
        <v>1557</v>
      </c>
      <c r="B15" s="1500">
        <v>4755000</v>
      </c>
      <c r="C15" s="1500">
        <v>5715000</v>
      </c>
      <c r="D15" s="1500">
        <v>5715000</v>
      </c>
      <c r="E15" s="1539">
        <v>100</v>
      </c>
    </row>
    <row r="16" spans="1:8" ht="30">
      <c r="A16" s="117" t="s">
        <v>1558</v>
      </c>
      <c r="B16" s="1500">
        <v>6350000</v>
      </c>
      <c r="C16" s="1500">
        <v>6350000</v>
      </c>
      <c r="D16" s="1500">
        <v>0</v>
      </c>
      <c r="E16" s="1539">
        <v>0</v>
      </c>
    </row>
    <row r="17" spans="1:5">
      <c r="A17" s="118" t="s">
        <v>1021</v>
      </c>
      <c r="B17" s="1500">
        <v>21971000</v>
      </c>
      <c r="C17" s="1500">
        <v>21971000</v>
      </c>
      <c r="D17" s="1500">
        <v>0</v>
      </c>
      <c r="E17" s="1539">
        <v>0</v>
      </c>
    </row>
    <row r="18" spans="1:5">
      <c r="A18" s="1540" t="s">
        <v>1559</v>
      </c>
      <c r="B18" s="1500">
        <v>500000</v>
      </c>
      <c r="C18" s="1500">
        <v>1127726</v>
      </c>
      <c r="D18" s="1500">
        <v>0</v>
      </c>
      <c r="E18" s="1539">
        <v>0</v>
      </c>
    </row>
    <row r="19" spans="1:5" ht="16.5" thickBot="1">
      <c r="A19" s="1534" t="s">
        <v>1551</v>
      </c>
      <c r="B19" s="1536">
        <v>65884740</v>
      </c>
      <c r="C19" s="1536">
        <v>65884740</v>
      </c>
      <c r="D19" s="1536">
        <v>20236241</v>
      </c>
      <c r="E19" s="1541">
        <v>30.71461009028798</v>
      </c>
    </row>
    <row r="20" spans="1:5" ht="15.75" thickTop="1">
      <c r="A20" s="1525"/>
    </row>
    <row r="21" spans="1:5">
      <c r="A21" s="1525"/>
    </row>
    <row r="22" spans="1:5" ht="15.75">
      <c r="A22" s="1526"/>
    </row>
    <row r="23" spans="1:5" ht="15.75">
      <c r="A23" s="1526"/>
      <c r="E23" s="1528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&amp;"Arial,Félkövér"&amp;14HASZNÁLATI DÍJBÓL SZÁRMAZÓ BEVÉTEL FELHASZNÁLÁSA&amp;R&amp;"Arial,Normál"&amp;12 1. számú tájékoztató tábla</oddHeader>
    <oddFooter>&amp;L&amp;F&amp;C&amp;P/&amp;N&amp;R&amp;"Arial,Normál"1. számú tájékoztató tábla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15582-AB5D-4D9A-AE38-728C7AC1EC32}">
  <dimension ref="A1:AE39"/>
  <sheetViews>
    <sheetView tabSelected="1" zoomScale="90" zoomScaleNormal="90" workbookViewId="0">
      <pane ySplit="1" topLeftCell="A2" activePane="bottomLeft" state="frozen"/>
      <selection activeCell="I9" sqref="I9:J9"/>
      <selection pane="bottomLeft" activeCell="U9" sqref="U9"/>
    </sheetView>
  </sheetViews>
  <sheetFormatPr defaultRowHeight="15"/>
  <cols>
    <col min="1" max="1" width="5.28515625" style="1545" customWidth="1"/>
    <col min="2" max="2" width="22.140625" style="1545" customWidth="1"/>
    <col min="3" max="3" width="17.28515625" style="1544" customWidth="1"/>
    <col min="4" max="4" width="14.28515625" style="1544" customWidth="1"/>
    <col min="5" max="5" width="14.7109375" style="1597" customWidth="1"/>
    <col min="6" max="6" width="15.42578125" style="1597" customWidth="1"/>
    <col min="7" max="8" width="13.5703125" style="1597" customWidth="1"/>
    <col min="9" max="9" width="15" style="1597" customWidth="1"/>
    <col min="10" max="10" width="14.85546875" style="1597" customWidth="1"/>
    <col min="11" max="11" width="15.85546875" style="1597" customWidth="1"/>
    <col min="12" max="12" width="17" style="1597" customWidth="1"/>
    <col min="13" max="13" width="14.140625" style="1597" customWidth="1"/>
    <col min="14" max="14" width="13.85546875" style="1597" customWidth="1"/>
    <col min="15" max="15" width="15.5703125" style="1597" customWidth="1"/>
    <col min="16" max="16" width="15.28515625" style="1597" customWidth="1"/>
    <col min="17" max="17" width="13.85546875" style="1597" customWidth="1"/>
    <col min="18" max="18" width="13" style="1597" customWidth="1"/>
    <col min="19" max="19" width="14.140625" style="1597" customWidth="1"/>
    <col min="20" max="25" width="13.85546875" style="1597" customWidth="1"/>
    <col min="26" max="26" width="14.5703125" style="1597" customWidth="1"/>
    <col min="27" max="28" width="13.85546875" style="1597" customWidth="1"/>
    <col min="29" max="29" width="14.85546875" style="1545" customWidth="1"/>
    <col min="30" max="30" width="11.28515625" style="1545" bestFit="1" customWidth="1"/>
    <col min="31" max="31" width="18.5703125" style="1544" customWidth="1"/>
    <col min="32" max="16384" width="9.140625" style="1545"/>
  </cols>
  <sheetData>
    <row r="1" spans="1:31" ht="48" thickBot="1">
      <c r="A1" s="1614" t="s">
        <v>1560</v>
      </c>
      <c r="B1" s="1615" t="s">
        <v>47</v>
      </c>
      <c r="C1" s="1616" t="s">
        <v>1561</v>
      </c>
      <c r="D1" s="1616" t="s">
        <v>1562</v>
      </c>
      <c r="E1" s="2094" t="s">
        <v>1563</v>
      </c>
      <c r="F1" s="2095"/>
      <c r="G1" s="2095"/>
      <c r="H1" s="2095"/>
      <c r="I1" s="2095"/>
      <c r="J1" s="2095"/>
      <c r="K1" s="2095"/>
      <c r="L1" s="2095"/>
      <c r="M1" s="2095"/>
      <c r="N1" s="2095"/>
      <c r="O1" s="2095"/>
      <c r="P1" s="2095"/>
      <c r="Q1" s="2095"/>
      <c r="R1" s="2095"/>
      <c r="S1" s="2095"/>
      <c r="T1" s="2095"/>
      <c r="U1" s="2095"/>
      <c r="V1" s="2095"/>
      <c r="W1" s="2095"/>
      <c r="X1" s="2095"/>
      <c r="Y1" s="2095"/>
      <c r="Z1" s="2095"/>
      <c r="AA1" s="2095"/>
      <c r="AB1" s="2096"/>
      <c r="AC1" s="1617" t="s">
        <v>1564</v>
      </c>
      <c r="AD1" s="1618" t="s">
        <v>1565</v>
      </c>
    </row>
    <row r="2" spans="1:31" s="1549" customFormat="1" ht="15.75">
      <c r="A2" s="1606" t="s">
        <v>527</v>
      </c>
      <c r="B2" s="1565" t="s">
        <v>1566</v>
      </c>
      <c r="C2" s="1566">
        <v>3727968</v>
      </c>
      <c r="D2" s="1566">
        <v>9745178</v>
      </c>
      <c r="E2" s="1567">
        <v>4345178</v>
      </c>
      <c r="F2" s="1567">
        <v>3396098</v>
      </c>
      <c r="G2" s="1567">
        <v>1562887</v>
      </c>
      <c r="H2" s="1567">
        <v>525882</v>
      </c>
      <c r="I2" s="1567">
        <v>250000</v>
      </c>
      <c r="J2" s="1567">
        <v>1426000</v>
      </c>
      <c r="K2" s="1567">
        <v>32000</v>
      </c>
      <c r="L2" s="1567">
        <v>150000</v>
      </c>
      <c r="M2" s="1567">
        <v>438782</v>
      </c>
      <c r="N2" s="1567">
        <v>1200000</v>
      </c>
      <c r="O2" s="1567">
        <v>328000</v>
      </c>
      <c r="P2" s="1567">
        <v>143000</v>
      </c>
      <c r="Q2" s="1567">
        <v>3300</v>
      </c>
      <c r="R2" s="1567"/>
      <c r="S2" s="1567"/>
      <c r="T2" s="1567"/>
      <c r="U2" s="1567"/>
      <c r="V2" s="1567"/>
      <c r="W2" s="1567"/>
      <c r="X2" s="1567"/>
      <c r="Y2" s="1567"/>
      <c r="Z2" s="1567"/>
      <c r="AA2" s="1567"/>
      <c r="AB2" s="1567"/>
      <c r="AC2" s="1566">
        <v>-327981</v>
      </c>
      <c r="AD2" s="1607">
        <v>13801127</v>
      </c>
      <c r="AE2" s="1548"/>
    </row>
    <row r="3" spans="1:31" s="1556" customFormat="1" ht="51">
      <c r="A3" s="1602"/>
      <c r="B3" s="1550"/>
      <c r="C3" s="2099">
        <v>13473146</v>
      </c>
      <c r="D3" s="2100"/>
      <c r="E3" s="1551" t="s">
        <v>1535</v>
      </c>
      <c r="F3" s="1551" t="s">
        <v>1567</v>
      </c>
      <c r="G3" s="1551" t="s">
        <v>1568</v>
      </c>
      <c r="H3" s="1551" t="s">
        <v>1569</v>
      </c>
      <c r="I3" s="1551" t="s">
        <v>1570</v>
      </c>
      <c r="J3" s="1551" t="s">
        <v>1571</v>
      </c>
      <c r="K3" s="1551" t="s">
        <v>1572</v>
      </c>
      <c r="L3" s="1551" t="s">
        <v>1573</v>
      </c>
      <c r="M3" s="1551" t="s">
        <v>1574</v>
      </c>
      <c r="N3" s="1552" t="s">
        <v>1575</v>
      </c>
      <c r="O3" s="1553" t="s">
        <v>1576</v>
      </c>
      <c r="P3" s="1551" t="s">
        <v>1577</v>
      </c>
      <c r="Q3" s="1551" t="s">
        <v>1578</v>
      </c>
      <c r="R3" s="1551"/>
      <c r="S3" s="1551"/>
      <c r="T3" s="1551"/>
      <c r="U3" s="1551"/>
      <c r="V3" s="1551"/>
      <c r="W3" s="1551"/>
      <c r="X3" s="1551"/>
      <c r="Y3" s="1551"/>
      <c r="Z3" s="1551"/>
      <c r="AA3" s="1551"/>
      <c r="AB3" s="1551"/>
      <c r="AC3" s="1554"/>
      <c r="AD3" s="1603"/>
      <c r="AE3" s="1555"/>
    </row>
    <row r="4" spans="1:31" s="1564" customFormat="1" ht="15" customHeight="1" thickBot="1">
      <c r="A4" s="1604"/>
      <c r="B4" s="1557"/>
      <c r="C4" s="1558"/>
      <c r="D4" s="1558"/>
      <c r="E4" s="1559"/>
      <c r="F4" s="1559"/>
      <c r="G4" s="1559"/>
      <c r="H4" s="1559"/>
      <c r="I4" s="1560"/>
      <c r="J4" s="1559"/>
      <c r="K4" s="1559"/>
      <c r="L4" s="1560"/>
      <c r="M4" s="1559"/>
      <c r="N4" s="1561"/>
      <c r="O4" s="1559"/>
      <c r="P4" s="1559"/>
      <c r="Q4" s="1559"/>
      <c r="R4" s="1559"/>
      <c r="S4" s="1559"/>
      <c r="T4" s="1559"/>
      <c r="U4" s="1559"/>
      <c r="V4" s="1559"/>
      <c r="W4" s="1559"/>
      <c r="X4" s="1559"/>
      <c r="Y4" s="1559"/>
      <c r="Z4" s="1559"/>
      <c r="AA4" s="1559"/>
      <c r="AB4" s="1559"/>
      <c r="AC4" s="1562"/>
      <c r="AD4" s="1605"/>
      <c r="AE4" s="1563"/>
    </row>
    <row r="5" spans="1:31" s="1549" customFormat="1" ht="15.75">
      <c r="A5" s="1606" t="s">
        <v>528</v>
      </c>
      <c r="B5" s="1565" t="s">
        <v>1579</v>
      </c>
      <c r="C5" s="1566">
        <v>180459</v>
      </c>
      <c r="D5" s="1566">
        <v>9870426</v>
      </c>
      <c r="E5" s="1566">
        <v>3615944</v>
      </c>
      <c r="F5" s="1567">
        <v>3599915</v>
      </c>
      <c r="G5" s="1568">
        <v>171450</v>
      </c>
      <c r="H5" s="1567">
        <v>148346</v>
      </c>
      <c r="I5" s="1567">
        <v>1357986</v>
      </c>
      <c r="J5" s="1567">
        <v>400000</v>
      </c>
      <c r="K5" s="1567">
        <v>121552</v>
      </c>
      <c r="L5" s="1547">
        <v>144349</v>
      </c>
      <c r="M5" s="1567"/>
      <c r="N5" s="1569"/>
      <c r="O5" s="1567"/>
      <c r="P5" s="1567"/>
      <c r="Q5" s="1567"/>
      <c r="R5" s="1567"/>
      <c r="S5" s="1567"/>
      <c r="T5" s="1567"/>
      <c r="U5" s="1567"/>
      <c r="V5" s="1567"/>
      <c r="W5" s="1567"/>
      <c r="X5" s="1567"/>
      <c r="Y5" s="1567"/>
      <c r="Z5" s="1567"/>
      <c r="AA5" s="1567"/>
      <c r="AB5" s="1567"/>
      <c r="AC5" s="1566">
        <v>491343</v>
      </c>
      <c r="AD5" s="1607">
        <v>9559542</v>
      </c>
      <c r="AE5" s="1548"/>
    </row>
    <row r="6" spans="1:31" ht="51">
      <c r="A6" s="1601"/>
      <c r="B6" s="1546"/>
      <c r="C6" s="2101">
        <v>10050885</v>
      </c>
      <c r="D6" s="2102"/>
      <c r="E6" s="1551" t="s">
        <v>1580</v>
      </c>
      <c r="F6" s="1551" t="s">
        <v>1581</v>
      </c>
      <c r="G6" s="1551" t="s">
        <v>1582</v>
      </c>
      <c r="H6" s="1551" t="s">
        <v>1583</v>
      </c>
      <c r="I6" s="1551" t="s">
        <v>1584</v>
      </c>
      <c r="J6" s="1551" t="s">
        <v>1585</v>
      </c>
      <c r="K6" s="1553" t="s">
        <v>1586</v>
      </c>
      <c r="L6" s="1551" t="s">
        <v>1587</v>
      </c>
      <c r="M6" s="1551"/>
      <c r="N6" s="1553"/>
      <c r="O6" s="1551"/>
      <c r="P6" s="1551"/>
      <c r="Q6" s="1551"/>
      <c r="R6" s="1551"/>
      <c r="S6" s="1551"/>
      <c r="T6" s="1551"/>
      <c r="U6" s="1551"/>
      <c r="V6" s="1551"/>
      <c r="W6" s="1551"/>
      <c r="X6" s="1551"/>
      <c r="Y6" s="1551"/>
      <c r="Z6" s="1551"/>
      <c r="AA6" s="1551"/>
      <c r="AB6" s="1551"/>
      <c r="AC6" s="1554"/>
      <c r="AD6" s="1603"/>
    </row>
    <row r="7" spans="1:31" s="1573" customFormat="1" ht="15" customHeight="1" thickBot="1">
      <c r="A7" s="1608"/>
      <c r="B7" s="1570"/>
      <c r="C7" s="1571"/>
      <c r="D7" s="1558"/>
      <c r="E7" s="1559"/>
      <c r="F7" s="1559"/>
      <c r="G7" s="1559"/>
      <c r="H7" s="1559"/>
      <c r="I7" s="1559"/>
      <c r="J7" s="1559"/>
      <c r="K7" s="1559"/>
      <c r="L7" s="1559"/>
      <c r="M7" s="1559"/>
      <c r="N7" s="1559"/>
      <c r="O7" s="1559"/>
      <c r="P7" s="1559"/>
      <c r="Q7" s="1559"/>
      <c r="R7" s="1559"/>
      <c r="S7" s="1559"/>
      <c r="T7" s="1559"/>
      <c r="U7" s="1559"/>
      <c r="V7" s="1559"/>
      <c r="W7" s="1559"/>
      <c r="X7" s="1559"/>
      <c r="Y7" s="1559"/>
      <c r="Z7" s="1559"/>
      <c r="AA7" s="1559"/>
      <c r="AB7" s="1559"/>
      <c r="AC7" s="1562"/>
      <c r="AD7" s="1605"/>
      <c r="AE7" s="1572"/>
    </row>
    <row r="8" spans="1:31" s="1549" customFormat="1" ht="15.75">
      <c r="A8" s="1606" t="s">
        <v>529</v>
      </c>
      <c r="B8" s="1565" t="s">
        <v>1588</v>
      </c>
      <c r="C8" s="1566">
        <v>2992397</v>
      </c>
      <c r="D8" s="1566">
        <v>9900000</v>
      </c>
      <c r="E8" s="1567">
        <v>4927591</v>
      </c>
      <c r="F8" s="1567">
        <v>1682595</v>
      </c>
      <c r="G8" s="1567">
        <v>999993</v>
      </c>
      <c r="H8" s="1567">
        <v>4389814</v>
      </c>
      <c r="I8" s="1567">
        <v>414745</v>
      </c>
      <c r="J8" s="1567">
        <v>245165</v>
      </c>
      <c r="K8" s="1567">
        <v>510008</v>
      </c>
      <c r="L8" s="1567">
        <v>372872</v>
      </c>
      <c r="M8" s="1567">
        <v>533400</v>
      </c>
      <c r="N8" s="1567">
        <v>2500000</v>
      </c>
      <c r="O8" s="1567">
        <v>2760269</v>
      </c>
      <c r="P8" s="1567">
        <v>956031</v>
      </c>
      <c r="Q8" s="1567"/>
      <c r="R8" s="1567"/>
      <c r="S8" s="1567"/>
      <c r="T8" s="1567"/>
      <c r="U8" s="1567"/>
      <c r="V8" s="1567"/>
      <c r="W8" s="1567"/>
      <c r="X8" s="1567"/>
      <c r="Y8" s="1567"/>
      <c r="Z8" s="1567"/>
      <c r="AA8" s="1567"/>
      <c r="AB8" s="1567"/>
      <c r="AC8" s="1566">
        <v>834390</v>
      </c>
      <c r="AD8" s="1607">
        <v>20292483</v>
      </c>
      <c r="AE8" s="1548"/>
    </row>
    <row r="9" spans="1:31" s="1576" customFormat="1" ht="63.75">
      <c r="A9" s="1602"/>
      <c r="B9" s="1550" t="s">
        <v>1589</v>
      </c>
      <c r="C9" s="2099">
        <v>21126873</v>
      </c>
      <c r="D9" s="2100"/>
      <c r="E9" s="1551" t="s">
        <v>1590</v>
      </c>
      <c r="F9" s="1574" t="s">
        <v>1591</v>
      </c>
      <c r="G9" s="1551" t="s">
        <v>1592</v>
      </c>
      <c r="H9" s="1551" t="s">
        <v>1593</v>
      </c>
      <c r="I9" s="1551" t="s">
        <v>1594</v>
      </c>
      <c r="J9" s="1551" t="s">
        <v>1595</v>
      </c>
      <c r="K9" s="1551" t="s">
        <v>1596</v>
      </c>
      <c r="L9" s="1551" t="s">
        <v>1597</v>
      </c>
      <c r="M9" s="1551" t="s">
        <v>1598</v>
      </c>
      <c r="N9" s="1552" t="s">
        <v>1599</v>
      </c>
      <c r="O9" s="1551" t="s">
        <v>1600</v>
      </c>
      <c r="P9" s="1551" t="s">
        <v>1601</v>
      </c>
      <c r="Q9" s="1551"/>
      <c r="R9" s="1551"/>
      <c r="S9" s="1551"/>
      <c r="T9" s="1551"/>
      <c r="U9" s="1551"/>
      <c r="V9" s="1551"/>
      <c r="W9" s="1551"/>
      <c r="X9" s="1551"/>
      <c r="Y9" s="1551"/>
      <c r="Z9" s="1551"/>
      <c r="AA9" s="1551"/>
      <c r="AB9" s="1551"/>
      <c r="AC9" s="1554"/>
      <c r="AD9" s="1603"/>
      <c r="AE9" s="1575"/>
    </row>
    <row r="10" spans="1:31" s="1579" customFormat="1" ht="15" customHeight="1" thickBot="1">
      <c r="A10" s="1604"/>
      <c r="B10" s="1557"/>
      <c r="C10" s="1558"/>
      <c r="D10" s="1558"/>
      <c r="E10" s="1559"/>
      <c r="F10" s="1577"/>
      <c r="G10" s="1559"/>
      <c r="H10" s="1559"/>
      <c r="I10" s="1559"/>
      <c r="J10" s="1559"/>
      <c r="K10" s="1559"/>
      <c r="L10" s="1559"/>
      <c r="M10" s="1560"/>
      <c r="N10" s="1560"/>
      <c r="O10" s="1559"/>
      <c r="P10" s="1559"/>
      <c r="Q10" s="1559"/>
      <c r="R10" s="1559"/>
      <c r="S10" s="1559"/>
      <c r="T10" s="1559"/>
      <c r="U10" s="1559"/>
      <c r="V10" s="1559"/>
      <c r="W10" s="1559"/>
      <c r="X10" s="1559"/>
      <c r="Y10" s="1559"/>
      <c r="Z10" s="1559"/>
      <c r="AA10" s="1559"/>
      <c r="AB10" s="1559"/>
      <c r="AC10" s="1562"/>
      <c r="AD10" s="1605"/>
      <c r="AE10" s="1578"/>
    </row>
    <row r="11" spans="1:31" s="1549" customFormat="1" ht="15.75">
      <c r="A11" s="1606" t="s">
        <v>530</v>
      </c>
      <c r="B11" s="1565" t="s">
        <v>1602</v>
      </c>
      <c r="C11" s="1566">
        <v>16902</v>
      </c>
      <c r="D11" s="1566">
        <v>6014396</v>
      </c>
      <c r="E11" s="1567">
        <v>5980000</v>
      </c>
      <c r="F11" s="1567"/>
      <c r="G11" s="1567"/>
      <c r="H11" s="1567"/>
      <c r="I11" s="1567"/>
      <c r="J11" s="1567"/>
      <c r="K11" s="1567"/>
      <c r="L11" s="1566"/>
      <c r="M11" s="1566"/>
      <c r="N11" s="1566"/>
      <c r="O11" s="1566"/>
      <c r="P11" s="1566"/>
      <c r="Q11" s="1566"/>
      <c r="R11" s="1566"/>
      <c r="S11" s="1566"/>
      <c r="T11" s="1566"/>
      <c r="U11" s="1566"/>
      <c r="V11" s="1566"/>
      <c r="W11" s="1566"/>
      <c r="X11" s="1566"/>
      <c r="Y11" s="1566"/>
      <c r="Z11" s="1566"/>
      <c r="AA11" s="1566"/>
      <c r="AB11" s="1566"/>
      <c r="AC11" s="1566">
        <v>51298</v>
      </c>
      <c r="AD11" s="1607">
        <v>5980000</v>
      </c>
      <c r="AE11" s="1548"/>
    </row>
    <row r="12" spans="1:31" s="1576" customFormat="1" ht="63.75">
      <c r="A12" s="1602"/>
      <c r="B12" s="1550"/>
      <c r="C12" s="2099">
        <v>6031298</v>
      </c>
      <c r="D12" s="2100"/>
      <c r="E12" s="1551" t="s">
        <v>1603</v>
      </c>
      <c r="F12" s="1551"/>
      <c r="G12" s="1551"/>
      <c r="H12" s="1551"/>
      <c r="I12" s="1551"/>
      <c r="J12" s="1551"/>
      <c r="K12" s="1552"/>
      <c r="L12" s="1580"/>
      <c r="M12" s="1580"/>
      <c r="N12" s="1580"/>
      <c r="O12" s="1580"/>
      <c r="P12" s="1580"/>
      <c r="Q12" s="1580"/>
      <c r="R12" s="1580"/>
      <c r="S12" s="1580"/>
      <c r="T12" s="1580"/>
      <c r="U12" s="1580"/>
      <c r="V12" s="1580"/>
      <c r="W12" s="1580"/>
      <c r="X12" s="1580"/>
      <c r="Y12" s="1580"/>
      <c r="Z12" s="1580"/>
      <c r="AA12" s="1580"/>
      <c r="AB12" s="1580"/>
      <c r="AC12" s="1554"/>
      <c r="AD12" s="1609"/>
      <c r="AE12" s="1575"/>
    </row>
    <row r="13" spans="1:31" s="1579" customFormat="1" ht="15" customHeight="1" thickBot="1">
      <c r="A13" s="1604"/>
      <c r="B13" s="1557"/>
      <c r="C13" s="1558"/>
      <c r="D13" s="1558"/>
      <c r="E13" s="1559"/>
      <c r="F13" s="1559"/>
      <c r="G13" s="1559"/>
      <c r="H13" s="1559"/>
      <c r="I13" s="1559"/>
      <c r="J13" s="1559"/>
      <c r="K13" s="1559"/>
      <c r="L13" s="1559"/>
      <c r="M13" s="1559"/>
      <c r="N13" s="1559"/>
      <c r="O13" s="1559"/>
      <c r="P13" s="1559"/>
      <c r="Q13" s="1559"/>
      <c r="R13" s="1559"/>
      <c r="S13" s="1559"/>
      <c r="T13" s="1559"/>
      <c r="U13" s="1559"/>
      <c r="V13" s="1559"/>
      <c r="W13" s="1559"/>
      <c r="X13" s="1559"/>
      <c r="Y13" s="1559"/>
      <c r="Z13" s="1559"/>
      <c r="AA13" s="1559"/>
      <c r="AB13" s="1559"/>
      <c r="AC13" s="1562"/>
      <c r="AD13" s="1609"/>
      <c r="AE13" s="1578"/>
    </row>
    <row r="14" spans="1:31" s="1549" customFormat="1" ht="15.75">
      <c r="A14" s="1606" t="s">
        <v>531</v>
      </c>
      <c r="B14" s="1565" t="s">
        <v>1604</v>
      </c>
      <c r="C14" s="1566">
        <v>3731522</v>
      </c>
      <c r="D14" s="1566">
        <v>9500000</v>
      </c>
      <c r="E14" s="1567">
        <v>6777334</v>
      </c>
      <c r="F14" s="1567">
        <v>647940</v>
      </c>
      <c r="G14" s="1567">
        <v>399449</v>
      </c>
      <c r="H14" s="1567">
        <v>114218</v>
      </c>
      <c r="I14" s="1567">
        <v>864870</v>
      </c>
      <c r="J14" s="1567">
        <v>325517</v>
      </c>
      <c r="K14" s="1567">
        <v>112200</v>
      </c>
      <c r="L14" s="1567">
        <v>95748</v>
      </c>
      <c r="M14" s="1567">
        <v>180000</v>
      </c>
      <c r="N14" s="1567">
        <v>37936</v>
      </c>
      <c r="O14" s="1567">
        <v>97620</v>
      </c>
      <c r="P14" s="1567">
        <v>27620</v>
      </c>
      <c r="Q14" s="1567">
        <v>16662</v>
      </c>
      <c r="R14" s="1567">
        <v>426702</v>
      </c>
      <c r="S14" s="1567">
        <v>159571</v>
      </c>
      <c r="T14" s="1567">
        <v>216752</v>
      </c>
      <c r="U14" s="1567">
        <v>39942</v>
      </c>
      <c r="V14" s="1567">
        <v>1570961</v>
      </c>
      <c r="W14" s="1567">
        <v>13736</v>
      </c>
      <c r="X14" s="1567">
        <v>149997</v>
      </c>
      <c r="Y14" s="1567">
        <v>150000</v>
      </c>
      <c r="Z14" s="1567">
        <v>63297</v>
      </c>
      <c r="AA14" s="1567">
        <v>64999</v>
      </c>
      <c r="AB14" s="1567">
        <v>198000</v>
      </c>
      <c r="AC14" s="1566">
        <v>480451</v>
      </c>
      <c r="AD14" s="1607">
        <v>12751071</v>
      </c>
      <c r="AE14" s="1582"/>
    </row>
    <row r="15" spans="1:31" s="1576" customFormat="1" ht="94.5" customHeight="1">
      <c r="A15" s="1602"/>
      <c r="B15" s="1550"/>
      <c r="C15" s="2099">
        <v>13231522</v>
      </c>
      <c r="D15" s="2100"/>
      <c r="E15" s="1551" t="s">
        <v>1605</v>
      </c>
      <c r="F15" s="1551" t="s">
        <v>1606</v>
      </c>
      <c r="G15" s="1551" t="s">
        <v>1607</v>
      </c>
      <c r="H15" s="1551" t="s">
        <v>1608</v>
      </c>
      <c r="I15" s="1553" t="s">
        <v>1609</v>
      </c>
      <c r="J15" s="1551" t="s">
        <v>1610</v>
      </c>
      <c r="K15" s="1551" t="s">
        <v>1611</v>
      </c>
      <c r="L15" s="1551" t="s">
        <v>1612</v>
      </c>
      <c r="M15" s="1551" t="s">
        <v>1613</v>
      </c>
      <c r="N15" s="1551" t="s">
        <v>1614</v>
      </c>
      <c r="O15" s="1551" t="s">
        <v>1615</v>
      </c>
      <c r="P15" s="1551" t="s">
        <v>1616</v>
      </c>
      <c r="Q15" s="1551" t="s">
        <v>1617</v>
      </c>
      <c r="R15" s="1551" t="s">
        <v>1618</v>
      </c>
      <c r="S15" s="1551" t="s">
        <v>1619</v>
      </c>
      <c r="T15" s="1551" t="s">
        <v>1620</v>
      </c>
      <c r="U15" s="1551" t="s">
        <v>1621</v>
      </c>
      <c r="V15" s="1551" t="s">
        <v>1622</v>
      </c>
      <c r="W15" s="1551" t="s">
        <v>1623</v>
      </c>
      <c r="X15" s="1551" t="s">
        <v>1624</v>
      </c>
      <c r="Y15" s="1551" t="s">
        <v>1625</v>
      </c>
      <c r="Z15" s="1551" t="s">
        <v>1626</v>
      </c>
      <c r="AA15" s="1551" t="s">
        <v>1627</v>
      </c>
      <c r="AB15" s="1551" t="s">
        <v>1628</v>
      </c>
      <c r="AC15" s="1554"/>
      <c r="AD15" s="1603"/>
      <c r="AE15" s="1575"/>
    </row>
    <row r="16" spans="1:31" s="1579" customFormat="1" ht="15" customHeight="1" thickBot="1">
      <c r="A16" s="1604"/>
      <c r="B16" s="1557"/>
      <c r="C16" s="1558"/>
      <c r="D16" s="1558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62"/>
      <c r="AD16" s="1605"/>
      <c r="AE16" s="1578"/>
    </row>
    <row r="17" spans="1:31" s="1549" customFormat="1" ht="15.75">
      <c r="A17" s="1606" t="s">
        <v>575</v>
      </c>
      <c r="B17" s="1565" t="s">
        <v>1629</v>
      </c>
      <c r="C17" s="1566">
        <v>48078</v>
      </c>
      <c r="D17" s="1566">
        <v>9800000</v>
      </c>
      <c r="E17" s="1567">
        <v>4998669</v>
      </c>
      <c r="F17" s="1567">
        <v>698468</v>
      </c>
      <c r="G17" s="1567">
        <v>3800000</v>
      </c>
      <c r="H17" s="1567">
        <v>25400</v>
      </c>
      <c r="I17" s="1567">
        <v>193976</v>
      </c>
      <c r="J17" s="1566">
        <v>132500</v>
      </c>
      <c r="K17" s="1567">
        <v>24465</v>
      </c>
      <c r="L17" s="1567"/>
      <c r="M17" s="1567"/>
      <c r="N17" s="1567"/>
      <c r="O17" s="1567"/>
      <c r="P17" s="1567"/>
      <c r="Q17" s="1567"/>
      <c r="R17" s="1567"/>
      <c r="S17" s="1567"/>
      <c r="T17" s="1567"/>
      <c r="U17" s="1567"/>
      <c r="V17" s="1567"/>
      <c r="W17" s="1567"/>
      <c r="X17" s="1567"/>
      <c r="Y17" s="1567"/>
      <c r="Z17" s="1567"/>
      <c r="AA17" s="1567"/>
      <c r="AB17" s="1567"/>
      <c r="AC17" s="1566">
        <v>-25400</v>
      </c>
      <c r="AD17" s="1607">
        <v>9873478</v>
      </c>
      <c r="AE17" s="1548"/>
    </row>
    <row r="18" spans="1:31" s="1576" customFormat="1" ht="110.25" customHeight="1">
      <c r="A18" s="1602"/>
      <c r="B18" s="1550"/>
      <c r="C18" s="2099">
        <v>9848078</v>
      </c>
      <c r="D18" s="2100"/>
      <c r="E18" s="1551" t="s">
        <v>1689</v>
      </c>
      <c r="F18" s="1551" t="s">
        <v>1630</v>
      </c>
      <c r="G18" s="1551" t="s">
        <v>1690</v>
      </c>
      <c r="H18" s="1551" t="s">
        <v>1631</v>
      </c>
      <c r="I18" s="1551" t="s">
        <v>1688</v>
      </c>
      <c r="J18" s="1583" t="s">
        <v>1691</v>
      </c>
      <c r="K18" s="1551" t="s">
        <v>1632</v>
      </c>
      <c r="L18" s="1551"/>
      <c r="M18" s="1551"/>
      <c r="N18" s="1551"/>
      <c r="O18" s="1551"/>
      <c r="P18" s="1551"/>
      <c r="Q18" s="1574"/>
      <c r="R18" s="1551"/>
      <c r="S18" s="1551"/>
      <c r="T18" s="1551"/>
      <c r="U18" s="1551"/>
      <c r="V18" s="1551"/>
      <c r="W18" s="1551"/>
      <c r="X18" s="1551"/>
      <c r="Y18" s="1551"/>
      <c r="Z18" s="1551"/>
      <c r="AA18" s="1551"/>
      <c r="AB18" s="1551"/>
      <c r="AC18" s="1581"/>
      <c r="AD18" s="1603"/>
      <c r="AE18" s="1575"/>
    </row>
    <row r="19" spans="1:31" s="1579" customFormat="1" ht="15" customHeight="1" thickBot="1">
      <c r="A19" s="1604"/>
      <c r="B19" s="1557"/>
      <c r="C19" s="1558"/>
      <c r="D19" s="1558"/>
      <c r="E19" s="1559"/>
      <c r="F19" s="1559"/>
      <c r="G19" s="1559"/>
      <c r="H19" s="1559"/>
      <c r="I19" s="1559"/>
      <c r="J19" s="1559"/>
      <c r="K19" s="1559"/>
      <c r="L19" s="1559"/>
      <c r="M19" s="1559"/>
      <c r="N19" s="1559"/>
      <c r="O19" s="1559"/>
      <c r="P19" s="1559"/>
      <c r="Q19" s="1584"/>
      <c r="R19" s="1559"/>
      <c r="S19" s="1559"/>
      <c r="T19" s="1559"/>
      <c r="U19" s="1559"/>
      <c r="V19" s="1559"/>
      <c r="W19" s="1559"/>
      <c r="X19" s="1559"/>
      <c r="Y19" s="1559"/>
      <c r="Z19" s="1559"/>
      <c r="AA19" s="1559"/>
      <c r="AB19" s="1559"/>
      <c r="AC19" s="1562"/>
      <c r="AD19" s="1605"/>
      <c r="AE19" s="1578"/>
    </row>
    <row r="20" spans="1:31" s="1549" customFormat="1" ht="15.75">
      <c r="A20" s="1606" t="s">
        <v>580</v>
      </c>
      <c r="B20" s="1565" t="s">
        <v>1633</v>
      </c>
      <c r="C20" s="1566">
        <v>5415477</v>
      </c>
      <c r="D20" s="1566">
        <v>9800000</v>
      </c>
      <c r="E20" s="1567">
        <v>2303299</v>
      </c>
      <c r="F20" s="1567">
        <v>2338184</v>
      </c>
      <c r="G20" s="1567">
        <v>4202784</v>
      </c>
      <c r="H20" s="1567">
        <v>123571</v>
      </c>
      <c r="I20" s="1567">
        <v>628485</v>
      </c>
      <c r="J20" s="1567">
        <v>598597</v>
      </c>
      <c r="K20" s="1567">
        <v>467195</v>
      </c>
      <c r="L20" s="1567">
        <v>108857</v>
      </c>
      <c r="M20" s="1567">
        <v>401676</v>
      </c>
      <c r="N20" s="1567">
        <v>248475</v>
      </c>
      <c r="O20" s="1567">
        <v>248648</v>
      </c>
      <c r="P20" s="1567">
        <v>15000</v>
      </c>
      <c r="Q20" s="1567">
        <v>499902</v>
      </c>
      <c r="R20" s="1567">
        <v>90000</v>
      </c>
      <c r="S20" s="1567">
        <v>49530</v>
      </c>
      <c r="T20" s="1567">
        <v>40640</v>
      </c>
      <c r="U20" s="1567">
        <v>496824</v>
      </c>
      <c r="V20" s="1567">
        <v>499902</v>
      </c>
      <c r="W20" s="1567">
        <v>684289</v>
      </c>
      <c r="X20" s="1567">
        <v>253973</v>
      </c>
      <c r="Y20" s="1567">
        <v>1099878</v>
      </c>
      <c r="Z20" s="1567"/>
      <c r="AA20" s="1567"/>
      <c r="AB20" s="1567"/>
      <c r="AC20" s="1566">
        <v>-184232</v>
      </c>
      <c r="AD20" s="1607">
        <v>15399709</v>
      </c>
      <c r="AE20" s="1548"/>
    </row>
    <row r="21" spans="1:31" s="1576" customFormat="1" ht="82.5" customHeight="1">
      <c r="A21" s="1602"/>
      <c r="B21" s="1550"/>
      <c r="C21" s="2099">
        <v>15215477</v>
      </c>
      <c r="D21" s="2100"/>
      <c r="E21" s="1551" t="s">
        <v>1634</v>
      </c>
      <c r="F21" s="1551" t="s">
        <v>1635</v>
      </c>
      <c r="G21" s="1551" t="s">
        <v>1636</v>
      </c>
      <c r="H21" s="1551" t="s">
        <v>1637</v>
      </c>
      <c r="I21" s="1551" t="s">
        <v>1638</v>
      </c>
      <c r="J21" s="1551" t="s">
        <v>1639</v>
      </c>
      <c r="K21" s="1552" t="s">
        <v>1640</v>
      </c>
      <c r="L21" s="1553" t="s">
        <v>1641</v>
      </c>
      <c r="M21" s="1553" t="s">
        <v>1642</v>
      </c>
      <c r="N21" s="1551" t="s">
        <v>1643</v>
      </c>
      <c r="O21" s="1551" t="s">
        <v>1644</v>
      </c>
      <c r="P21" s="1551" t="s">
        <v>1645</v>
      </c>
      <c r="Q21" s="1551" t="s">
        <v>1646</v>
      </c>
      <c r="R21" s="1551" t="s">
        <v>1647</v>
      </c>
      <c r="S21" s="1551" t="s">
        <v>1648</v>
      </c>
      <c r="T21" s="1551" t="s">
        <v>1649</v>
      </c>
      <c r="U21" s="1551" t="s">
        <v>1650</v>
      </c>
      <c r="V21" s="1551" t="s">
        <v>1651</v>
      </c>
      <c r="W21" s="1551" t="s">
        <v>1652</v>
      </c>
      <c r="X21" s="1551" t="s">
        <v>1653</v>
      </c>
      <c r="Y21" s="1551" t="s">
        <v>1654</v>
      </c>
      <c r="Z21" s="1551"/>
      <c r="AA21" s="1551"/>
      <c r="AB21" s="1551"/>
      <c r="AC21" s="1581"/>
      <c r="AD21" s="1603"/>
      <c r="AE21" s="1575"/>
    </row>
    <row r="22" spans="1:31" s="1579" customFormat="1" ht="15" customHeight="1" thickBot="1">
      <c r="A22" s="1604"/>
      <c r="B22" s="1557"/>
      <c r="C22" s="1558"/>
      <c r="D22" s="1558"/>
      <c r="E22" s="1559"/>
      <c r="F22" s="1559"/>
      <c r="G22" s="1559"/>
      <c r="H22" s="1559"/>
      <c r="I22" s="1559"/>
      <c r="J22" s="1559"/>
      <c r="K22" s="1559"/>
      <c r="L22" s="1559"/>
      <c r="M22" s="1559"/>
      <c r="N22" s="1559"/>
      <c r="O22" s="1559"/>
      <c r="P22" s="1559"/>
      <c r="Q22" s="1559"/>
      <c r="R22" s="1559"/>
      <c r="S22" s="1559"/>
      <c r="T22" s="1559"/>
      <c r="U22" s="1559"/>
      <c r="V22" s="1559"/>
      <c r="W22" s="1559"/>
      <c r="X22" s="1559"/>
      <c r="Y22" s="1559"/>
      <c r="Z22" s="1559"/>
      <c r="AA22" s="1559"/>
      <c r="AB22" s="1559"/>
      <c r="AC22" s="1562"/>
      <c r="AD22" s="1605"/>
      <c r="AE22" s="1578"/>
    </row>
    <row r="23" spans="1:31" s="1549" customFormat="1" ht="24" customHeight="1">
      <c r="A23" s="1606" t="s">
        <v>581</v>
      </c>
      <c r="B23" s="1565" t="s">
        <v>1655</v>
      </c>
      <c r="C23" s="1566">
        <v>10140</v>
      </c>
      <c r="D23" s="1566">
        <v>9900000</v>
      </c>
      <c r="E23" s="1567"/>
      <c r="F23" s="1567">
        <v>1477201</v>
      </c>
      <c r="G23" s="1567">
        <v>7658978</v>
      </c>
      <c r="H23" s="1567">
        <v>337515</v>
      </c>
      <c r="I23" s="1567">
        <v>265025</v>
      </c>
      <c r="J23" s="1567">
        <v>41910</v>
      </c>
      <c r="K23" s="1566"/>
      <c r="L23" s="1566"/>
      <c r="M23" s="1566"/>
      <c r="N23" s="1566"/>
      <c r="O23" s="1566"/>
      <c r="P23" s="1566"/>
      <c r="Q23" s="1566"/>
      <c r="R23" s="1566"/>
      <c r="S23" s="1566"/>
      <c r="T23" s="1566"/>
      <c r="U23" s="1566"/>
      <c r="V23" s="1566"/>
      <c r="W23" s="1566"/>
      <c r="X23" s="1566"/>
      <c r="Y23" s="1566"/>
      <c r="Z23" s="1566"/>
      <c r="AA23" s="1566"/>
      <c r="AB23" s="1566"/>
      <c r="AC23" s="1566">
        <v>129511</v>
      </c>
      <c r="AD23" s="1607">
        <v>9780629</v>
      </c>
      <c r="AE23" s="1548"/>
    </row>
    <row r="24" spans="1:31" ht="51">
      <c r="A24" s="1601"/>
      <c r="B24" s="1546"/>
      <c r="C24" s="2101">
        <v>9910140</v>
      </c>
      <c r="D24" s="2102"/>
      <c r="E24" s="1551" t="s">
        <v>1656</v>
      </c>
      <c r="F24" s="1551" t="s">
        <v>1657</v>
      </c>
      <c r="G24" s="1551" t="s">
        <v>1658</v>
      </c>
      <c r="H24" s="1551" t="s">
        <v>1659</v>
      </c>
      <c r="I24" s="1553" t="s">
        <v>1660</v>
      </c>
      <c r="J24" s="1553" t="s">
        <v>1661</v>
      </c>
      <c r="K24" s="1580"/>
      <c r="L24" s="1580"/>
      <c r="M24" s="1580"/>
      <c r="N24" s="1580"/>
      <c r="O24" s="1585"/>
      <c r="P24" s="1585"/>
      <c r="Q24" s="1585"/>
      <c r="R24" s="1585"/>
      <c r="S24" s="1585"/>
      <c r="T24" s="1585"/>
      <c r="U24" s="1585"/>
      <c r="V24" s="1585"/>
      <c r="W24" s="1585"/>
      <c r="X24" s="1585"/>
      <c r="Y24" s="1585"/>
      <c r="Z24" s="1585"/>
      <c r="AA24" s="1585"/>
      <c r="AB24" s="1585"/>
      <c r="AC24" s="1581"/>
      <c r="AD24" s="1603"/>
    </row>
    <row r="25" spans="1:31" s="1573" customFormat="1" ht="15" customHeight="1" thickBot="1">
      <c r="A25" s="1608"/>
      <c r="B25" s="1570"/>
      <c r="C25" s="1571"/>
      <c r="D25" s="1558"/>
      <c r="E25" s="1559"/>
      <c r="F25" s="1559"/>
      <c r="G25" s="1559"/>
      <c r="H25" s="1559"/>
      <c r="I25" s="1559"/>
      <c r="J25" s="1559"/>
      <c r="K25" s="1559"/>
      <c r="L25" s="1559"/>
      <c r="M25" s="1559"/>
      <c r="N25" s="1559"/>
      <c r="O25" s="1586"/>
      <c r="P25" s="1586"/>
      <c r="Q25" s="1586"/>
      <c r="R25" s="1586"/>
      <c r="S25" s="1586"/>
      <c r="T25" s="1586"/>
      <c r="U25" s="1586"/>
      <c r="V25" s="1586"/>
      <c r="W25" s="1586"/>
      <c r="X25" s="1586"/>
      <c r="Y25" s="1586"/>
      <c r="Z25" s="1586"/>
      <c r="AA25" s="1586"/>
      <c r="AB25" s="1586"/>
      <c r="AC25" s="1562"/>
      <c r="AD25" s="1605"/>
      <c r="AE25" s="1572"/>
    </row>
    <row r="26" spans="1:31" s="1549" customFormat="1" ht="26.25" customHeight="1">
      <c r="A26" s="1606" t="s">
        <v>592</v>
      </c>
      <c r="B26" s="1565" t="s">
        <v>1662</v>
      </c>
      <c r="C26" s="1566">
        <v>69000</v>
      </c>
      <c r="D26" s="1566">
        <v>9470000</v>
      </c>
      <c r="E26" s="1567"/>
      <c r="F26" s="1567">
        <v>369355</v>
      </c>
      <c r="G26" s="1567">
        <v>863600</v>
      </c>
      <c r="H26" s="1567">
        <v>948566</v>
      </c>
      <c r="I26" s="1567">
        <v>663492</v>
      </c>
      <c r="J26" s="1567">
        <v>349664</v>
      </c>
      <c r="K26" s="1566">
        <v>568960</v>
      </c>
      <c r="L26" s="1566">
        <v>31750</v>
      </c>
      <c r="M26" s="1567">
        <v>2349500</v>
      </c>
      <c r="N26" s="1566">
        <v>530352</v>
      </c>
      <c r="O26" s="1567">
        <v>480000</v>
      </c>
      <c r="P26" s="1567">
        <v>1469060</v>
      </c>
      <c r="Q26" s="1567">
        <v>662285</v>
      </c>
      <c r="R26" s="1567">
        <v>102743</v>
      </c>
      <c r="S26" s="1567"/>
      <c r="T26" s="1567"/>
      <c r="U26" s="1567"/>
      <c r="V26" s="1567"/>
      <c r="W26" s="1567"/>
      <c r="X26" s="1567"/>
      <c r="Y26" s="1567"/>
      <c r="Z26" s="1567"/>
      <c r="AA26" s="1567"/>
      <c r="AB26" s="1567"/>
      <c r="AC26" s="1566">
        <v>149673</v>
      </c>
      <c r="AD26" s="1607">
        <v>9389327</v>
      </c>
      <c r="AE26" s="1548"/>
    </row>
    <row r="27" spans="1:31" s="1576" customFormat="1" ht="60.75" customHeight="1">
      <c r="A27" s="1602"/>
      <c r="B27" s="1550"/>
      <c r="C27" s="2099">
        <v>9539000</v>
      </c>
      <c r="D27" s="2100"/>
      <c r="E27" s="1551"/>
      <c r="F27" s="1551" t="s">
        <v>1663</v>
      </c>
      <c r="G27" s="1551" t="s">
        <v>1664</v>
      </c>
      <c r="H27" s="1551" t="s">
        <v>1665</v>
      </c>
      <c r="I27" s="1552" t="s">
        <v>1666</v>
      </c>
      <c r="J27" s="1552" t="s">
        <v>1667</v>
      </c>
      <c r="K27" s="1551" t="s">
        <v>1668</v>
      </c>
      <c r="L27" s="1551" t="s">
        <v>1669</v>
      </c>
      <c r="M27" s="1551" t="s">
        <v>1670</v>
      </c>
      <c r="N27" s="1551" t="s">
        <v>1671</v>
      </c>
      <c r="O27" s="1551" t="s">
        <v>1672</v>
      </c>
      <c r="P27" s="1551" t="s">
        <v>1673</v>
      </c>
      <c r="Q27" s="1551" t="s">
        <v>1674</v>
      </c>
      <c r="R27" s="1551" t="s">
        <v>1675</v>
      </c>
      <c r="S27" s="1551"/>
      <c r="T27" s="1551"/>
      <c r="U27" s="1551"/>
      <c r="V27" s="1551"/>
      <c r="W27" s="1551"/>
      <c r="X27" s="1551"/>
      <c r="Y27" s="1551"/>
      <c r="Z27" s="1551"/>
      <c r="AA27" s="1551"/>
      <c r="AB27" s="1551"/>
      <c r="AC27" s="1581"/>
      <c r="AD27" s="1603"/>
      <c r="AE27" s="1575"/>
    </row>
    <row r="28" spans="1:31" s="1579" customFormat="1" ht="15" customHeight="1" thickBot="1">
      <c r="A28" s="1604"/>
      <c r="B28" s="1557"/>
      <c r="C28" s="1558"/>
      <c r="D28" s="1558"/>
      <c r="E28" s="1559"/>
      <c r="F28" s="1559"/>
      <c r="G28" s="1559"/>
      <c r="H28" s="1559"/>
      <c r="I28" s="1559"/>
      <c r="J28" s="1559"/>
      <c r="K28" s="1559"/>
      <c r="L28" s="1559"/>
      <c r="M28" s="1559"/>
      <c r="N28" s="1559"/>
      <c r="O28" s="1559"/>
      <c r="P28" s="1559"/>
      <c r="Q28" s="1559"/>
      <c r="R28" s="1559"/>
      <c r="S28" s="1559"/>
      <c r="T28" s="1559"/>
      <c r="U28" s="1559"/>
      <c r="V28" s="1559"/>
      <c r="W28" s="1559"/>
      <c r="X28" s="1559"/>
      <c r="Y28" s="1559"/>
      <c r="Z28" s="1559"/>
      <c r="AA28" s="1559"/>
      <c r="AB28" s="1559"/>
      <c r="AC28" s="1562"/>
      <c r="AD28" s="1605"/>
      <c r="AE28" s="1578"/>
    </row>
    <row r="29" spans="1:31" s="1589" customFormat="1" ht="32.25" customHeight="1">
      <c r="A29" s="1610" t="s">
        <v>605</v>
      </c>
      <c r="B29" s="1565" t="s">
        <v>1676</v>
      </c>
      <c r="C29" s="1587">
        <v>0</v>
      </c>
      <c r="D29" s="1587">
        <v>6000000</v>
      </c>
      <c r="E29" s="1587">
        <v>3600000</v>
      </c>
      <c r="F29" s="1568">
        <v>577500</v>
      </c>
      <c r="G29" s="1568">
        <v>1545097</v>
      </c>
      <c r="H29" s="1568">
        <v>20019</v>
      </c>
      <c r="I29" s="1567">
        <v>130000</v>
      </c>
      <c r="J29" s="1567"/>
      <c r="K29" s="1567"/>
      <c r="L29" s="1567"/>
      <c r="M29" s="1567"/>
      <c r="N29" s="1587"/>
      <c r="O29" s="1568"/>
      <c r="P29" s="1587"/>
      <c r="Q29" s="1587"/>
      <c r="R29" s="1587"/>
      <c r="S29" s="1587"/>
      <c r="T29" s="1587"/>
      <c r="U29" s="1587"/>
      <c r="V29" s="1587"/>
      <c r="W29" s="1587"/>
      <c r="X29" s="1587"/>
      <c r="Y29" s="1587"/>
      <c r="Z29" s="1587"/>
      <c r="AA29" s="1587"/>
      <c r="AB29" s="1587"/>
      <c r="AC29" s="1566">
        <v>127384</v>
      </c>
      <c r="AD29" s="1607">
        <v>5872616</v>
      </c>
      <c r="AE29" s="1588"/>
    </row>
    <row r="30" spans="1:31" s="1576" customFormat="1" ht="88.5" customHeight="1">
      <c r="A30" s="1602"/>
      <c r="B30" s="1550"/>
      <c r="C30" s="2099">
        <v>6000000</v>
      </c>
      <c r="D30" s="2100"/>
      <c r="E30" s="1551" t="s">
        <v>1677</v>
      </c>
      <c r="F30" s="1551" t="s">
        <v>1678</v>
      </c>
      <c r="G30" s="1551" t="s">
        <v>1679</v>
      </c>
      <c r="H30" s="1551" t="s">
        <v>1693</v>
      </c>
      <c r="I30" s="1551" t="s">
        <v>1692</v>
      </c>
      <c r="J30" s="1551"/>
      <c r="K30" s="1551"/>
      <c r="L30" s="1551"/>
      <c r="M30" s="1551"/>
      <c r="N30" s="1580"/>
      <c r="O30" s="1551"/>
      <c r="P30" s="1580"/>
      <c r="Q30" s="1580"/>
      <c r="R30" s="1580"/>
      <c r="S30" s="1580"/>
      <c r="T30" s="1580"/>
      <c r="U30" s="1580"/>
      <c r="V30" s="1580"/>
      <c r="W30" s="1580"/>
      <c r="X30" s="1580"/>
      <c r="Y30" s="1580"/>
      <c r="Z30" s="1580"/>
      <c r="AA30" s="1580"/>
      <c r="AB30" s="1580"/>
      <c r="AC30" s="1581"/>
      <c r="AD30" s="1603"/>
      <c r="AE30" s="1575"/>
    </row>
    <row r="31" spans="1:31" s="1579" customFormat="1" ht="15" customHeight="1" thickBot="1">
      <c r="A31" s="1604"/>
      <c r="B31" s="1557"/>
      <c r="C31" s="1558"/>
      <c r="D31" s="1558"/>
      <c r="E31" s="1559"/>
      <c r="F31" s="1559"/>
      <c r="G31" s="1590"/>
      <c r="H31" s="1590"/>
      <c r="I31" s="1559"/>
      <c r="J31" s="1590"/>
      <c r="K31" s="1590"/>
      <c r="L31" s="1590"/>
      <c r="M31" s="1590"/>
      <c r="N31" s="1559"/>
      <c r="O31" s="1590"/>
      <c r="P31" s="1559"/>
      <c r="Q31" s="1559"/>
      <c r="R31" s="1559"/>
      <c r="S31" s="1559"/>
      <c r="T31" s="1559"/>
      <c r="U31" s="1559"/>
      <c r="V31" s="1559"/>
      <c r="W31" s="1559"/>
      <c r="X31" s="1559"/>
      <c r="Y31" s="1559"/>
      <c r="Z31" s="1559"/>
      <c r="AA31" s="1559"/>
      <c r="AB31" s="1559"/>
      <c r="AC31" s="1562"/>
      <c r="AD31" s="1605"/>
      <c r="AE31" s="1578"/>
    </row>
    <row r="32" spans="1:31" s="1549" customFormat="1" ht="24.75" customHeight="1">
      <c r="A32" s="1611"/>
      <c r="B32" s="1591" t="s">
        <v>1680</v>
      </c>
      <c r="C32" s="1592">
        <v>895386</v>
      </c>
      <c r="D32" s="1567">
        <v>0</v>
      </c>
      <c r="E32" s="1566">
        <v>71120</v>
      </c>
      <c r="F32" s="1566">
        <v>38986</v>
      </c>
      <c r="G32" s="1566">
        <v>200000</v>
      </c>
      <c r="H32" s="1566">
        <v>150000</v>
      </c>
      <c r="I32" s="1566">
        <v>150000</v>
      </c>
      <c r="J32" s="1566">
        <v>205000</v>
      </c>
      <c r="K32" s="1566">
        <v>132000</v>
      </c>
      <c r="L32" s="1566"/>
      <c r="M32" s="1566"/>
      <c r="N32" s="1566"/>
      <c r="O32" s="1566"/>
      <c r="P32" s="1566"/>
      <c r="Q32" s="1566"/>
      <c r="R32" s="1566"/>
      <c r="S32" s="1566"/>
      <c r="T32" s="1566"/>
      <c r="U32" s="1566"/>
      <c r="V32" s="1566"/>
      <c r="W32" s="1566"/>
      <c r="X32" s="1566"/>
      <c r="Y32" s="1566"/>
      <c r="Z32" s="1566"/>
      <c r="AA32" s="1566"/>
      <c r="AB32" s="1566"/>
      <c r="AC32" s="1566">
        <v>895386</v>
      </c>
      <c r="AD32" s="1607">
        <v>71120</v>
      </c>
      <c r="AE32" s="1548"/>
    </row>
    <row r="33" spans="1:30" ht="80.25" customHeight="1">
      <c r="A33" s="1612"/>
      <c r="B33" s="1593"/>
      <c r="C33" s="2097">
        <v>895386</v>
      </c>
      <c r="D33" s="2098"/>
      <c r="E33" s="1580" t="s">
        <v>1681</v>
      </c>
      <c r="F33" s="1585" t="s">
        <v>1682</v>
      </c>
      <c r="G33" s="1580" t="s">
        <v>1683</v>
      </c>
      <c r="H33" s="1580" t="s">
        <v>1684</v>
      </c>
      <c r="I33" s="1580" t="s">
        <v>1685</v>
      </c>
      <c r="J33" s="1580" t="s">
        <v>1686</v>
      </c>
      <c r="K33" s="1580" t="s">
        <v>1687</v>
      </c>
      <c r="L33" s="1585"/>
      <c r="M33" s="1585"/>
      <c r="N33" s="1585"/>
      <c r="O33" s="1585"/>
      <c r="P33" s="1585"/>
      <c r="Q33" s="1585"/>
      <c r="R33" s="1585"/>
      <c r="S33" s="1585"/>
      <c r="T33" s="1585"/>
      <c r="U33" s="1585"/>
      <c r="V33" s="1585"/>
      <c r="W33" s="1585"/>
      <c r="X33" s="1585"/>
      <c r="Y33" s="1585"/>
      <c r="Z33" s="1585"/>
      <c r="AA33" s="1585"/>
      <c r="AB33" s="1585"/>
      <c r="AC33" s="1554"/>
      <c r="AD33" s="1603"/>
    </row>
    <row r="34" spans="1:30" ht="15" customHeight="1" thickBot="1">
      <c r="A34" s="1613"/>
      <c r="B34" s="1594"/>
      <c r="C34" s="1595"/>
      <c r="D34" s="1595"/>
      <c r="E34" s="1596"/>
      <c r="F34" s="1596"/>
      <c r="G34" s="1596"/>
      <c r="H34" s="1596"/>
      <c r="I34" s="1596"/>
      <c r="J34" s="1596"/>
      <c r="K34" s="1596"/>
      <c r="L34" s="1596"/>
      <c r="M34" s="1596"/>
      <c r="N34" s="1596"/>
      <c r="O34" s="1596"/>
      <c r="P34" s="1596"/>
      <c r="Q34" s="1596"/>
      <c r="R34" s="1596"/>
      <c r="S34" s="1596"/>
      <c r="T34" s="1596"/>
      <c r="U34" s="1596"/>
      <c r="V34" s="1596"/>
      <c r="W34" s="1596"/>
      <c r="X34" s="1596"/>
      <c r="Y34" s="1596"/>
      <c r="Z34" s="1596"/>
      <c r="AA34" s="1596"/>
      <c r="AB34" s="1596"/>
      <c r="AC34" s="1562"/>
      <c r="AD34" s="1605"/>
    </row>
    <row r="35" spans="1:30" ht="11.25" customHeight="1">
      <c r="A35" s="1549"/>
      <c r="B35" s="1549"/>
      <c r="C35" s="1548"/>
      <c r="D35" s="1548"/>
    </row>
    <row r="36" spans="1:30" ht="10.5" customHeight="1">
      <c r="A36" s="1598"/>
      <c r="B36" s="1598"/>
      <c r="C36" s="1599"/>
      <c r="D36" s="1599"/>
    </row>
    <row r="37" spans="1:30" ht="8.25" customHeight="1">
      <c r="A37" s="1598"/>
      <c r="B37" s="1600"/>
      <c r="C37" s="1599"/>
      <c r="D37" s="1599"/>
    </row>
    <row r="38" spans="1:30" ht="18.75">
      <c r="A38" s="1598"/>
      <c r="B38" s="1598"/>
      <c r="C38" s="1599"/>
      <c r="D38" s="1599"/>
    </row>
    <row r="39" spans="1:30" ht="18.75">
      <c r="A39" s="1598"/>
      <c r="B39" s="1598"/>
      <c r="C39" s="1599"/>
      <c r="D39" s="1599"/>
    </row>
  </sheetData>
  <mergeCells count="12">
    <mergeCell ref="E1:AB1"/>
    <mergeCell ref="C33:D33"/>
    <mergeCell ref="C3:D3"/>
    <mergeCell ref="C6:D6"/>
    <mergeCell ref="C9:D9"/>
    <mergeCell ref="C12:D12"/>
    <mergeCell ref="C15:D15"/>
    <mergeCell ref="C18:D18"/>
    <mergeCell ref="C21:D21"/>
    <mergeCell ref="C24:D24"/>
    <mergeCell ref="C27:D27"/>
    <mergeCell ref="C30:D30"/>
  </mergeCells>
  <printOptions horizontalCentered="1"/>
  <pageMargins left="0" right="0" top="0.74803149606299213" bottom="0.74803149606299213" header="0.31496062992125984" footer="0.31496062992125984"/>
  <pageSetup paperSize="8" scale="47" orientation="landscape" r:id="rId1"/>
  <headerFooter>
    <oddHeader>&amp;C&amp;"-,Félkövér"&amp;14Tájékoztató a 2019. évi fejlesztési és járdafelújítási keretek felhasználásáról&amp;R2. számú tájékoztató tábla</oddHeader>
    <oddFooter>&amp;L&amp;F&amp;C&amp;P/&amp;N&amp;R2. számú tájékoztató tábla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/>
  </sheetPr>
  <dimension ref="A1:AM164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8" sqref="J8"/>
    </sheetView>
  </sheetViews>
  <sheetFormatPr defaultColWidth="9.140625" defaultRowHeight="12.75"/>
  <cols>
    <col min="1" max="1" width="4.42578125" style="379" customWidth="1"/>
    <col min="2" max="2" width="29.85546875" style="396" customWidth="1"/>
    <col min="3" max="3" width="8.42578125" style="397" customWidth="1"/>
    <col min="4" max="4" width="18.5703125" style="396" customWidth="1"/>
    <col min="5" max="6" width="12.28515625" style="379" customWidth="1"/>
    <col min="7" max="7" width="6.42578125" style="398" customWidth="1"/>
    <col min="8" max="8" width="12.85546875" style="385" bestFit="1" customWidth="1"/>
    <col min="9" max="9" width="11.140625" style="642" bestFit="1" customWidth="1"/>
    <col min="10" max="10" width="12.5703125" style="379" customWidth="1"/>
    <col min="11" max="11" width="11.5703125" style="379" customWidth="1"/>
    <col min="12" max="12" width="12.7109375" style="379" customWidth="1"/>
    <col min="13" max="14" width="10.140625" style="379" customWidth="1"/>
    <col min="15" max="15" width="11.7109375" style="379" customWidth="1"/>
    <col min="16" max="16" width="13.42578125" style="379" customWidth="1"/>
    <col min="17" max="17" width="10.28515625" style="379" customWidth="1"/>
    <col min="18" max="18" width="10.28515625" style="398" customWidth="1"/>
    <col min="19" max="19" width="17.5703125" style="379" customWidth="1"/>
    <col min="20" max="20" width="21.28515625" style="379" customWidth="1"/>
    <col min="21" max="21" width="28.140625" style="379" customWidth="1"/>
    <col min="22" max="22" width="7.5703125" style="398" customWidth="1"/>
    <col min="23" max="23" width="11.7109375" style="398" customWidth="1"/>
    <col min="24" max="24" width="6" style="398" customWidth="1"/>
    <col min="25" max="26" width="5.85546875" style="398" customWidth="1"/>
    <col min="27" max="27" width="7.140625" style="398" customWidth="1"/>
    <col min="28" max="28" width="6.5703125" style="398" customWidth="1"/>
    <col min="29" max="29" width="5.7109375" style="398" customWidth="1"/>
    <col min="30" max="30" width="6.28515625" style="398" customWidth="1"/>
    <col min="31" max="31" width="10.42578125" style="385" customWidth="1"/>
    <col min="32" max="16384" width="9.140625" style="379"/>
  </cols>
  <sheetData>
    <row r="1" spans="1:39" ht="48">
      <c r="A1" s="377" t="s">
        <v>0</v>
      </c>
      <c r="B1" s="377" t="s">
        <v>405</v>
      </c>
      <c r="C1" s="377" t="s">
        <v>508</v>
      </c>
      <c r="D1" s="377" t="s">
        <v>509</v>
      </c>
      <c r="E1" s="377" t="s">
        <v>510</v>
      </c>
      <c r="F1" s="377" t="s">
        <v>625</v>
      </c>
      <c r="G1" s="377" t="s">
        <v>626</v>
      </c>
      <c r="H1" s="609" t="s">
        <v>861</v>
      </c>
      <c r="I1" s="610" t="s">
        <v>627</v>
      </c>
      <c r="J1" s="377" t="s">
        <v>862</v>
      </c>
      <c r="K1" s="377" t="s">
        <v>860</v>
      </c>
      <c r="L1" s="377" t="s">
        <v>628</v>
      </c>
      <c r="M1" s="377" t="s">
        <v>629</v>
      </c>
      <c r="N1" s="377" t="s">
        <v>630</v>
      </c>
      <c r="O1" s="377" t="s">
        <v>631</v>
      </c>
      <c r="P1" s="377" t="s">
        <v>632</v>
      </c>
      <c r="Q1" s="377" t="s">
        <v>633</v>
      </c>
      <c r="R1" s="377" t="s">
        <v>634</v>
      </c>
      <c r="S1" s="377" t="s">
        <v>511</v>
      </c>
      <c r="T1" s="377" t="s">
        <v>512</v>
      </c>
      <c r="U1" s="377" t="s">
        <v>513</v>
      </c>
      <c r="V1" s="377" t="s">
        <v>635</v>
      </c>
      <c r="W1" s="377" t="s">
        <v>636</v>
      </c>
      <c r="X1" s="377" t="s">
        <v>637</v>
      </c>
      <c r="Y1" s="377" t="s">
        <v>638</v>
      </c>
      <c r="Z1" s="377" t="s">
        <v>639</v>
      </c>
      <c r="AA1" s="377" t="s">
        <v>640</v>
      </c>
      <c r="AB1" s="377" t="s">
        <v>641</v>
      </c>
      <c r="AC1" s="377" t="s">
        <v>642</v>
      </c>
      <c r="AD1" s="377" t="s">
        <v>514</v>
      </c>
      <c r="AE1" s="609"/>
      <c r="AF1" s="378"/>
      <c r="AG1" s="378"/>
      <c r="AH1" s="378"/>
      <c r="AI1" s="378"/>
      <c r="AJ1" s="378"/>
      <c r="AK1" s="378"/>
      <c r="AL1" s="378"/>
      <c r="AM1" s="378"/>
    </row>
    <row r="2" spans="1:39" s="388" customFormat="1" ht="13.5" customHeight="1">
      <c r="A2" s="611">
        <v>1</v>
      </c>
      <c r="B2" s="391" t="s">
        <v>643</v>
      </c>
      <c r="C2" s="392">
        <v>140037</v>
      </c>
      <c r="D2" s="391" t="s">
        <v>644</v>
      </c>
      <c r="E2" s="391" t="s">
        <v>645</v>
      </c>
      <c r="F2" s="391" t="s">
        <v>646</v>
      </c>
      <c r="G2" s="381" t="str">
        <f>+Y2</f>
        <v>F</v>
      </c>
      <c r="H2" s="382"/>
      <c r="I2" s="616">
        <v>8</v>
      </c>
      <c r="J2" s="383">
        <v>375169</v>
      </c>
      <c r="K2" s="612">
        <f>ROUND(J2*30%,0)</f>
        <v>112551</v>
      </c>
      <c r="L2" s="612"/>
      <c r="M2" s="612">
        <f>+J2*0.4</f>
        <v>150067.6</v>
      </c>
      <c r="N2" s="612"/>
      <c r="O2" s="612"/>
      <c r="P2" s="612">
        <f t="shared" ref="P2:P33" si="0">ROUND(SUM(J2:O2)/100,0)*100+Q2</f>
        <v>637800</v>
      </c>
      <c r="Q2" s="383"/>
      <c r="R2" s="381">
        <v>40</v>
      </c>
      <c r="S2" s="383" t="s">
        <v>647</v>
      </c>
      <c r="T2" s="383" t="s">
        <v>647</v>
      </c>
      <c r="U2" s="383"/>
      <c r="V2" s="613">
        <v>110</v>
      </c>
      <c r="W2" s="381">
        <f>+J2*V2/100</f>
        <v>412685.9</v>
      </c>
      <c r="X2" s="381"/>
      <c r="Y2" s="380" t="s">
        <v>515</v>
      </c>
      <c r="Z2" s="380"/>
      <c r="AA2" s="380"/>
      <c r="AB2" s="381"/>
      <c r="AC2" s="384" t="s">
        <v>515</v>
      </c>
      <c r="AD2" s="384">
        <v>1</v>
      </c>
      <c r="AE2" s="385"/>
      <c r="AF2" s="379"/>
    </row>
    <row r="3" spans="1:39" ht="13.5" customHeight="1">
      <c r="A3" s="611">
        <f>+A2+1</f>
        <v>2</v>
      </c>
      <c r="B3" s="614" t="s">
        <v>648</v>
      </c>
      <c r="C3" s="615">
        <v>140050</v>
      </c>
      <c r="D3" s="614"/>
      <c r="E3" s="614" t="s">
        <v>645</v>
      </c>
      <c r="F3" s="614" t="s">
        <v>649</v>
      </c>
      <c r="G3" s="381" t="str">
        <f>+X3</f>
        <v>SZ</v>
      </c>
      <c r="H3" s="382">
        <v>583600</v>
      </c>
      <c r="I3" s="616">
        <v>1</v>
      </c>
      <c r="J3" s="383">
        <f t="shared" ref="J3:J66" si="1">H3*I3</f>
        <v>583600</v>
      </c>
      <c r="K3" s="383"/>
      <c r="L3" s="383"/>
      <c r="M3" s="383"/>
      <c r="N3" s="383"/>
      <c r="O3" s="383"/>
      <c r="P3" s="383">
        <f t="shared" si="0"/>
        <v>583600</v>
      </c>
      <c r="Q3" s="383"/>
      <c r="R3" s="381">
        <v>40</v>
      </c>
      <c r="S3" s="383" t="s">
        <v>647</v>
      </c>
      <c r="T3" s="383" t="s">
        <v>647</v>
      </c>
      <c r="U3" s="383"/>
      <c r="V3" s="381" t="s">
        <v>650</v>
      </c>
      <c r="W3" s="381">
        <f>+P3</f>
        <v>583600</v>
      </c>
      <c r="X3" s="381" t="s">
        <v>651</v>
      </c>
      <c r="Y3" s="380"/>
      <c r="Z3" s="380"/>
      <c r="AA3" s="380"/>
      <c r="AB3" s="381"/>
      <c r="AC3" s="384" t="s">
        <v>515</v>
      </c>
      <c r="AD3" s="384">
        <v>1</v>
      </c>
    </row>
    <row r="4" spans="1:39" ht="13.5" customHeight="1">
      <c r="A4" s="611">
        <f t="shared" ref="A4:A67" si="2">+A3+1</f>
        <v>3</v>
      </c>
      <c r="B4" s="614" t="s">
        <v>652</v>
      </c>
      <c r="C4" s="615">
        <v>840550</v>
      </c>
      <c r="D4" s="614"/>
      <c r="E4" s="614" t="s">
        <v>641</v>
      </c>
      <c r="F4" s="614"/>
      <c r="G4" s="381" t="s">
        <v>653</v>
      </c>
      <c r="H4" s="382">
        <v>264000</v>
      </c>
      <c r="I4" s="616">
        <v>1</v>
      </c>
      <c r="J4" s="383">
        <f t="shared" si="1"/>
        <v>264000</v>
      </c>
      <c r="K4" s="383">
        <v>0</v>
      </c>
      <c r="L4" s="383"/>
      <c r="M4" s="383"/>
      <c r="N4" s="383"/>
      <c r="O4" s="383"/>
      <c r="P4" s="383">
        <f t="shared" si="0"/>
        <v>264000</v>
      </c>
      <c r="Q4" s="383"/>
      <c r="R4" s="381">
        <v>40</v>
      </c>
      <c r="S4" s="383" t="s">
        <v>647</v>
      </c>
      <c r="T4" s="383" t="s">
        <v>654</v>
      </c>
      <c r="U4" s="383"/>
      <c r="V4" s="381" t="s">
        <v>650</v>
      </c>
      <c r="W4" s="381">
        <f>+P4</f>
        <v>264000</v>
      </c>
      <c r="X4" s="381"/>
      <c r="Y4" s="381"/>
      <c r="Z4" s="381"/>
      <c r="AA4" s="381"/>
      <c r="AB4" s="381" t="s">
        <v>653</v>
      </c>
      <c r="AC4" s="384" t="s">
        <v>653</v>
      </c>
      <c r="AD4" s="384">
        <v>1</v>
      </c>
    </row>
    <row r="5" spans="1:39" ht="13.5" customHeight="1">
      <c r="A5" s="611">
        <f t="shared" si="2"/>
        <v>4</v>
      </c>
      <c r="B5" s="614" t="s">
        <v>823</v>
      </c>
      <c r="C5" s="615">
        <v>840550</v>
      </c>
      <c r="D5" s="614"/>
      <c r="E5" s="614" t="s">
        <v>641</v>
      </c>
      <c r="F5" s="614"/>
      <c r="G5" s="381" t="s">
        <v>653</v>
      </c>
      <c r="H5" s="382">
        <v>165000</v>
      </c>
      <c r="I5" s="616">
        <v>1</v>
      </c>
      <c r="J5" s="383">
        <f t="shared" si="1"/>
        <v>165000</v>
      </c>
      <c r="K5" s="383">
        <v>0</v>
      </c>
      <c r="L5" s="383"/>
      <c r="M5" s="383"/>
      <c r="N5" s="383"/>
      <c r="O5" s="383"/>
      <c r="P5" s="383">
        <f t="shared" si="0"/>
        <v>165000</v>
      </c>
      <c r="Q5" s="383"/>
      <c r="R5" s="381">
        <v>40</v>
      </c>
      <c r="S5" s="383" t="s">
        <v>647</v>
      </c>
      <c r="T5" s="383" t="s">
        <v>654</v>
      </c>
      <c r="U5" s="383"/>
      <c r="V5" s="381">
        <v>101</v>
      </c>
      <c r="W5" s="381">
        <f>+J5*V5/100</f>
        <v>166650</v>
      </c>
      <c r="X5" s="381"/>
      <c r="Y5" s="381"/>
      <c r="Z5" s="381" t="s">
        <v>656</v>
      </c>
      <c r="AA5" s="381"/>
      <c r="AB5" s="381" t="s">
        <v>653</v>
      </c>
      <c r="AC5" s="384" t="s">
        <v>653</v>
      </c>
      <c r="AD5" s="384">
        <v>1</v>
      </c>
    </row>
    <row r="6" spans="1:39" ht="13.5" customHeight="1">
      <c r="A6" s="611">
        <f t="shared" si="2"/>
        <v>5</v>
      </c>
      <c r="B6" s="614" t="s">
        <v>657</v>
      </c>
      <c r="C6" s="615">
        <v>840550</v>
      </c>
      <c r="D6" s="614"/>
      <c r="E6" s="614" t="s">
        <v>641</v>
      </c>
      <c r="F6" s="614"/>
      <c r="G6" s="381" t="s">
        <v>653</v>
      </c>
      <c r="H6" s="382">
        <v>275000</v>
      </c>
      <c r="I6" s="616">
        <v>1</v>
      </c>
      <c r="J6" s="383">
        <f t="shared" si="1"/>
        <v>275000</v>
      </c>
      <c r="K6" s="383">
        <v>0</v>
      </c>
      <c r="L6" s="383"/>
      <c r="M6" s="383"/>
      <c r="N6" s="383"/>
      <c r="O6" s="383"/>
      <c r="P6" s="383">
        <f t="shared" si="0"/>
        <v>275000</v>
      </c>
      <c r="Q6" s="383"/>
      <c r="R6" s="381">
        <v>40</v>
      </c>
      <c r="S6" s="383" t="s">
        <v>647</v>
      </c>
      <c r="T6" s="383" t="s">
        <v>654</v>
      </c>
      <c r="U6" s="383"/>
      <c r="V6" s="381" t="s">
        <v>650</v>
      </c>
      <c r="W6" s="381">
        <f>+P6</f>
        <v>275000</v>
      </c>
      <c r="X6" s="381"/>
      <c r="Y6" s="381"/>
      <c r="Z6" s="381"/>
      <c r="AA6" s="381"/>
      <c r="AB6" s="381" t="s">
        <v>653</v>
      </c>
      <c r="AC6" s="384" t="s">
        <v>653</v>
      </c>
      <c r="AD6" s="384">
        <v>1</v>
      </c>
    </row>
    <row r="7" spans="1:39" ht="13.5" customHeight="1">
      <c r="A7" s="611">
        <f t="shared" si="2"/>
        <v>6</v>
      </c>
      <c r="B7" s="614" t="s">
        <v>658</v>
      </c>
      <c r="C7" s="615">
        <v>141077</v>
      </c>
      <c r="D7" s="614" t="s">
        <v>674</v>
      </c>
      <c r="E7" s="614"/>
      <c r="F7" s="614"/>
      <c r="G7" s="381" t="s">
        <v>515</v>
      </c>
      <c r="H7" s="382">
        <v>42500</v>
      </c>
      <c r="I7" s="616">
        <v>4.2</v>
      </c>
      <c r="J7" s="383">
        <f t="shared" si="1"/>
        <v>178500</v>
      </c>
      <c r="K7" s="383">
        <f>ROUND(J7*30%,0)</f>
        <v>53550</v>
      </c>
      <c r="L7" s="383"/>
      <c r="M7" s="383"/>
      <c r="N7" s="383"/>
      <c r="O7" s="383">
        <v>25500</v>
      </c>
      <c r="P7" s="383">
        <f t="shared" si="0"/>
        <v>257600</v>
      </c>
      <c r="Q7" s="383"/>
      <c r="R7" s="381">
        <v>40</v>
      </c>
      <c r="S7" s="383" t="s">
        <v>647</v>
      </c>
      <c r="T7" s="383" t="s">
        <v>660</v>
      </c>
      <c r="U7" s="383"/>
      <c r="V7" s="381">
        <v>100</v>
      </c>
      <c r="W7" s="381">
        <f>IF(V7=100,J7,J7*V7/100)</f>
        <v>178500</v>
      </c>
      <c r="X7" s="381"/>
      <c r="Y7" s="381" t="s">
        <v>515</v>
      </c>
      <c r="Z7" s="381"/>
      <c r="AA7" s="381"/>
      <c r="AB7" s="381"/>
      <c r="AC7" s="384" t="s">
        <v>515</v>
      </c>
      <c r="AD7" s="384">
        <v>1</v>
      </c>
    </row>
    <row r="8" spans="1:39" ht="14.25" customHeight="1">
      <c r="A8" s="611">
        <f t="shared" si="2"/>
        <v>7</v>
      </c>
      <c r="B8" s="614" t="s">
        <v>661</v>
      </c>
      <c r="C8" s="615">
        <v>113000</v>
      </c>
      <c r="D8" s="614" t="s">
        <v>662</v>
      </c>
      <c r="E8" s="614"/>
      <c r="F8" s="614"/>
      <c r="G8" s="381" t="s">
        <v>663</v>
      </c>
      <c r="H8" s="382">
        <v>198600</v>
      </c>
      <c r="I8" s="382">
        <v>1</v>
      </c>
      <c r="J8" s="383">
        <f t="shared" si="1"/>
        <v>198600</v>
      </c>
      <c r="K8" s="383">
        <v>0</v>
      </c>
      <c r="L8" s="383"/>
      <c r="M8" s="383"/>
      <c r="N8" s="383"/>
      <c r="O8" s="383"/>
      <c r="P8" s="383">
        <f t="shared" si="0"/>
        <v>198600</v>
      </c>
      <c r="Q8" s="383"/>
      <c r="R8" s="381">
        <v>40</v>
      </c>
      <c r="S8" s="383" t="s">
        <v>647</v>
      </c>
      <c r="T8" s="383" t="s">
        <v>660</v>
      </c>
      <c r="U8" s="381"/>
      <c r="V8" s="381">
        <v>110</v>
      </c>
      <c r="W8" s="381">
        <f t="shared" ref="W8:W13" si="3">+J8*V8/100</f>
        <v>218460</v>
      </c>
      <c r="X8" s="381"/>
      <c r="Y8" s="381"/>
      <c r="Z8" s="381"/>
      <c r="AA8" s="381" t="s">
        <v>663</v>
      </c>
      <c r="AB8" s="381"/>
      <c r="AC8" s="384" t="s">
        <v>656</v>
      </c>
      <c r="AD8" s="384">
        <v>1</v>
      </c>
    </row>
    <row r="9" spans="1:39" ht="13.5" customHeight="1">
      <c r="A9" s="611">
        <f t="shared" si="2"/>
        <v>8</v>
      </c>
      <c r="B9" s="614" t="s">
        <v>844</v>
      </c>
      <c r="C9" s="615">
        <v>143000</v>
      </c>
      <c r="D9" s="614" t="s">
        <v>662</v>
      </c>
      <c r="E9" s="614"/>
      <c r="F9" s="614"/>
      <c r="G9" s="381" t="s">
        <v>663</v>
      </c>
      <c r="H9" s="382">
        <v>198600</v>
      </c>
      <c r="I9" s="382">
        <v>1</v>
      </c>
      <c r="J9" s="383">
        <f t="shared" si="1"/>
        <v>198600</v>
      </c>
      <c r="K9" s="383">
        <v>0</v>
      </c>
      <c r="L9" s="383"/>
      <c r="M9" s="383"/>
      <c r="N9" s="383"/>
      <c r="O9" s="383"/>
      <c r="P9" s="383">
        <f t="shared" si="0"/>
        <v>198600</v>
      </c>
      <c r="Q9" s="383"/>
      <c r="R9" s="381">
        <v>40</v>
      </c>
      <c r="S9" s="383" t="s">
        <v>647</v>
      </c>
      <c r="T9" s="383" t="s">
        <v>660</v>
      </c>
      <c r="U9" s="383"/>
      <c r="V9" s="381">
        <v>110</v>
      </c>
      <c r="W9" s="381">
        <f t="shared" si="3"/>
        <v>218460</v>
      </c>
      <c r="X9" s="381"/>
      <c r="Y9" s="381"/>
      <c r="Z9" s="381"/>
      <c r="AA9" s="381" t="s">
        <v>663</v>
      </c>
      <c r="AB9" s="381"/>
      <c r="AC9" s="384" t="s">
        <v>656</v>
      </c>
      <c r="AD9" s="384">
        <v>1</v>
      </c>
    </row>
    <row r="10" spans="1:39" ht="13.5" customHeight="1">
      <c r="A10" s="611">
        <f t="shared" si="2"/>
        <v>9</v>
      </c>
      <c r="B10" s="614" t="s">
        <v>664</v>
      </c>
      <c r="C10" s="615">
        <v>143000</v>
      </c>
      <c r="D10" s="614" t="s">
        <v>662</v>
      </c>
      <c r="E10" s="614"/>
      <c r="F10" s="614"/>
      <c r="G10" s="381" t="s">
        <v>663</v>
      </c>
      <c r="H10" s="382">
        <v>198600</v>
      </c>
      <c r="I10" s="382">
        <v>1</v>
      </c>
      <c r="J10" s="383">
        <f t="shared" si="1"/>
        <v>198600</v>
      </c>
      <c r="K10" s="383">
        <v>0</v>
      </c>
      <c r="L10" s="383"/>
      <c r="M10" s="383"/>
      <c r="N10" s="383"/>
      <c r="O10" s="383"/>
      <c r="P10" s="383">
        <f t="shared" si="0"/>
        <v>198600</v>
      </c>
      <c r="Q10" s="383"/>
      <c r="R10" s="381">
        <v>40</v>
      </c>
      <c r="S10" s="383" t="s">
        <v>647</v>
      </c>
      <c r="T10" s="383" t="s">
        <v>660</v>
      </c>
      <c r="U10" s="381"/>
      <c r="V10" s="381">
        <v>110</v>
      </c>
      <c r="W10" s="381">
        <f t="shared" si="3"/>
        <v>218460</v>
      </c>
      <c r="X10" s="381"/>
      <c r="Y10" s="381"/>
      <c r="Z10" s="381"/>
      <c r="AA10" s="381" t="s">
        <v>663</v>
      </c>
      <c r="AB10" s="381"/>
      <c r="AC10" s="384" t="s">
        <v>656</v>
      </c>
      <c r="AD10" s="384">
        <v>1</v>
      </c>
    </row>
    <row r="11" spans="1:39">
      <c r="A11" s="611">
        <f t="shared" si="2"/>
        <v>10</v>
      </c>
      <c r="B11" s="614" t="s">
        <v>665</v>
      </c>
      <c r="C11" s="615">
        <v>141157</v>
      </c>
      <c r="D11" s="614" t="s">
        <v>666</v>
      </c>
      <c r="E11" s="614"/>
      <c r="F11" s="614"/>
      <c r="G11" s="381" t="s">
        <v>515</v>
      </c>
      <c r="H11" s="382">
        <v>42500</v>
      </c>
      <c r="I11" s="616">
        <v>5.6</v>
      </c>
      <c r="J11" s="383">
        <v>290700</v>
      </c>
      <c r="K11" s="383">
        <f>ROUND(J11*30%,0)</f>
        <v>87210</v>
      </c>
      <c r="L11" s="383"/>
      <c r="M11" s="383"/>
      <c r="N11" s="383"/>
      <c r="O11" s="383"/>
      <c r="P11" s="383">
        <f t="shared" si="0"/>
        <v>377900</v>
      </c>
      <c r="Q11" s="383"/>
      <c r="R11" s="381">
        <v>40</v>
      </c>
      <c r="S11" s="383" t="s">
        <v>647</v>
      </c>
      <c r="T11" s="383" t="s">
        <v>660</v>
      </c>
      <c r="U11" s="383"/>
      <c r="V11" s="381">
        <v>125</v>
      </c>
      <c r="W11" s="381">
        <f t="shared" si="3"/>
        <v>363375</v>
      </c>
      <c r="X11" s="381"/>
      <c r="Y11" s="381" t="s">
        <v>515</v>
      </c>
      <c r="Z11" s="381"/>
      <c r="AA11" s="381"/>
      <c r="AB11" s="381"/>
      <c r="AC11" s="384" t="s">
        <v>515</v>
      </c>
      <c r="AD11" s="384">
        <v>1</v>
      </c>
    </row>
    <row r="12" spans="1:39" ht="13.5" customHeight="1">
      <c r="A12" s="611">
        <f t="shared" si="2"/>
        <v>11</v>
      </c>
      <c r="B12" s="614" t="s">
        <v>667</v>
      </c>
      <c r="C12" s="615">
        <v>143000</v>
      </c>
      <c r="D12" s="614" t="s">
        <v>662</v>
      </c>
      <c r="E12" s="614"/>
      <c r="F12" s="614"/>
      <c r="G12" s="381" t="s">
        <v>663</v>
      </c>
      <c r="H12" s="382">
        <v>198600</v>
      </c>
      <c r="I12" s="382">
        <v>1</v>
      </c>
      <c r="J12" s="383">
        <f t="shared" si="1"/>
        <v>198600</v>
      </c>
      <c r="K12" s="383">
        <v>0</v>
      </c>
      <c r="L12" s="383"/>
      <c r="M12" s="383"/>
      <c r="N12" s="383"/>
      <c r="O12" s="383"/>
      <c r="P12" s="383">
        <f t="shared" si="0"/>
        <v>198600</v>
      </c>
      <c r="Q12" s="383"/>
      <c r="R12" s="381">
        <v>40</v>
      </c>
      <c r="S12" s="383" t="s">
        <v>647</v>
      </c>
      <c r="T12" s="383" t="s">
        <v>660</v>
      </c>
      <c r="U12" s="383"/>
      <c r="V12" s="381">
        <v>110</v>
      </c>
      <c r="W12" s="381">
        <f t="shared" si="3"/>
        <v>218460</v>
      </c>
      <c r="X12" s="381"/>
      <c r="Y12" s="381"/>
      <c r="Z12" s="381"/>
      <c r="AA12" s="381" t="s">
        <v>663</v>
      </c>
      <c r="AB12" s="381"/>
      <c r="AC12" s="384" t="s">
        <v>656</v>
      </c>
      <c r="AD12" s="384">
        <v>1</v>
      </c>
      <c r="AF12" s="618"/>
    </row>
    <row r="13" spans="1:39" ht="13.5" customHeight="1">
      <c r="A13" s="611">
        <f t="shared" si="2"/>
        <v>12</v>
      </c>
      <c r="B13" s="614" t="s">
        <v>668</v>
      </c>
      <c r="C13" s="615">
        <v>1411480</v>
      </c>
      <c r="D13" s="614" t="s">
        <v>669</v>
      </c>
      <c r="E13" s="614"/>
      <c r="F13" s="614"/>
      <c r="G13" s="381" t="str">
        <f>+Y13</f>
        <v>F</v>
      </c>
      <c r="H13" s="382">
        <v>42500</v>
      </c>
      <c r="I13" s="616">
        <v>5.8</v>
      </c>
      <c r="J13" s="383">
        <v>249900</v>
      </c>
      <c r="K13" s="383">
        <f>ROUND(J13*30%,0)</f>
        <v>74970</v>
      </c>
      <c r="L13" s="383"/>
      <c r="M13" s="383"/>
      <c r="N13" s="383"/>
      <c r="O13" s="383">
        <v>6375</v>
      </c>
      <c r="P13" s="383">
        <f t="shared" si="0"/>
        <v>331200</v>
      </c>
      <c r="Q13" s="383"/>
      <c r="R13" s="381">
        <v>40</v>
      </c>
      <c r="S13" s="383" t="s">
        <v>647</v>
      </c>
      <c r="T13" s="383" t="s">
        <v>647</v>
      </c>
      <c r="U13" s="383"/>
      <c r="V13" s="381">
        <v>105</v>
      </c>
      <c r="W13" s="381">
        <f t="shared" si="3"/>
        <v>262395</v>
      </c>
      <c r="X13" s="381"/>
      <c r="Y13" s="380" t="s">
        <v>515</v>
      </c>
      <c r="Z13" s="380"/>
      <c r="AA13" s="380"/>
      <c r="AB13" s="381"/>
      <c r="AC13" s="384" t="s">
        <v>515</v>
      </c>
      <c r="AD13" s="384">
        <v>1</v>
      </c>
    </row>
    <row r="14" spans="1:39" ht="13.5" customHeight="1">
      <c r="A14" s="611">
        <f t="shared" si="2"/>
        <v>13</v>
      </c>
      <c r="B14" s="614" t="s">
        <v>670</v>
      </c>
      <c r="C14" s="615">
        <v>1410670</v>
      </c>
      <c r="D14" s="614" t="s">
        <v>671</v>
      </c>
      <c r="E14" s="614"/>
      <c r="F14" s="614"/>
      <c r="G14" s="381" t="str">
        <f>+X14</f>
        <v>SZ</v>
      </c>
      <c r="H14" s="382">
        <v>496700</v>
      </c>
      <c r="I14" s="616">
        <v>1</v>
      </c>
      <c r="J14" s="383">
        <f t="shared" si="1"/>
        <v>496700</v>
      </c>
      <c r="K14" s="383"/>
      <c r="L14" s="383"/>
      <c r="M14" s="383"/>
      <c r="N14" s="383"/>
      <c r="O14" s="383"/>
      <c r="P14" s="383">
        <f t="shared" si="0"/>
        <v>496700</v>
      </c>
      <c r="Q14" s="383"/>
      <c r="R14" s="381">
        <v>40</v>
      </c>
      <c r="S14" s="383" t="s">
        <v>647</v>
      </c>
      <c r="T14" s="383" t="s">
        <v>647</v>
      </c>
      <c r="U14" s="383" t="s">
        <v>672</v>
      </c>
      <c r="V14" s="381" t="s">
        <v>650</v>
      </c>
      <c r="W14" s="381">
        <f>+P14</f>
        <v>496700</v>
      </c>
      <c r="X14" s="381" t="s">
        <v>651</v>
      </c>
      <c r="Y14" s="380"/>
      <c r="Z14" s="380"/>
      <c r="AA14" s="380"/>
      <c r="AB14" s="381"/>
      <c r="AC14" s="384" t="s">
        <v>515</v>
      </c>
      <c r="AD14" s="384">
        <v>1</v>
      </c>
    </row>
    <row r="15" spans="1:39">
      <c r="A15" s="611">
        <f t="shared" si="2"/>
        <v>14</v>
      </c>
      <c r="B15" s="614" t="s">
        <v>673</v>
      </c>
      <c r="C15" s="615">
        <v>141070</v>
      </c>
      <c r="D15" s="614" t="s">
        <v>674</v>
      </c>
      <c r="E15" s="614"/>
      <c r="F15" s="614"/>
      <c r="G15" s="381" t="str">
        <f>+X15</f>
        <v>SZ</v>
      </c>
      <c r="H15" s="382">
        <v>354800</v>
      </c>
      <c r="I15" s="616">
        <v>1</v>
      </c>
      <c r="J15" s="383">
        <f t="shared" si="1"/>
        <v>354800</v>
      </c>
      <c r="K15" s="383"/>
      <c r="L15" s="383"/>
      <c r="M15" s="383"/>
      <c r="N15" s="383"/>
      <c r="O15" s="383"/>
      <c r="P15" s="383">
        <f t="shared" si="0"/>
        <v>354800</v>
      </c>
      <c r="Q15" s="383"/>
      <c r="R15" s="381">
        <v>40</v>
      </c>
      <c r="S15" s="383" t="s">
        <v>647</v>
      </c>
      <c r="T15" s="383" t="s">
        <v>647</v>
      </c>
      <c r="U15" s="383" t="s">
        <v>672</v>
      </c>
      <c r="V15" s="381" t="s">
        <v>650</v>
      </c>
      <c r="W15" s="381">
        <f>+P15</f>
        <v>354800</v>
      </c>
      <c r="X15" s="381" t="s">
        <v>651</v>
      </c>
      <c r="Y15" s="380"/>
      <c r="Z15" s="380"/>
      <c r="AA15" s="380"/>
      <c r="AB15" s="381"/>
      <c r="AC15" s="384" t="s">
        <v>515</v>
      </c>
      <c r="AD15" s="384">
        <v>1</v>
      </c>
    </row>
    <row r="16" spans="1:39" ht="13.5" customHeight="1">
      <c r="A16" s="611">
        <f t="shared" si="2"/>
        <v>15</v>
      </c>
      <c r="B16" s="614" t="s">
        <v>845</v>
      </c>
      <c r="C16" s="615">
        <v>141097</v>
      </c>
      <c r="D16" s="614" t="s">
        <v>675</v>
      </c>
      <c r="E16" s="614"/>
      <c r="F16" s="614"/>
      <c r="G16" s="381" t="s">
        <v>515</v>
      </c>
      <c r="H16" s="382">
        <v>42500</v>
      </c>
      <c r="I16" s="616">
        <v>4.5999999999999996</v>
      </c>
      <c r="J16" s="383">
        <f t="shared" si="1"/>
        <v>195499.99999999997</v>
      </c>
      <c r="K16" s="383">
        <f>ROUND(J16*30%,0)</f>
        <v>58650</v>
      </c>
      <c r="L16" s="383"/>
      <c r="M16" s="383"/>
      <c r="N16" s="383"/>
      <c r="O16" s="383">
        <v>25500</v>
      </c>
      <c r="P16" s="383">
        <f t="shared" si="0"/>
        <v>279700</v>
      </c>
      <c r="Q16" s="383"/>
      <c r="R16" s="381">
        <v>40</v>
      </c>
      <c r="S16" s="383" t="s">
        <v>647</v>
      </c>
      <c r="T16" s="383" t="s">
        <v>647</v>
      </c>
      <c r="U16" s="381"/>
      <c r="V16" s="381">
        <v>100</v>
      </c>
      <c r="W16" s="381">
        <f>+J16*V16/100</f>
        <v>195499.99999999997</v>
      </c>
      <c r="X16" s="613"/>
      <c r="Y16" s="643" t="s">
        <v>515</v>
      </c>
      <c r="Z16" s="643"/>
      <c r="AA16" s="643"/>
      <c r="AB16" s="613"/>
      <c r="AC16" s="384" t="s">
        <v>515</v>
      </c>
      <c r="AD16" s="384">
        <v>1</v>
      </c>
    </row>
    <row r="17" spans="1:30" ht="13.5" customHeight="1">
      <c r="A17" s="611">
        <f t="shared" si="2"/>
        <v>16</v>
      </c>
      <c r="B17" s="617" t="s">
        <v>824</v>
      </c>
      <c r="C17" s="615">
        <v>141117</v>
      </c>
      <c r="D17" s="614" t="s">
        <v>671</v>
      </c>
      <c r="E17" s="614"/>
      <c r="F17" s="614"/>
      <c r="G17" s="381" t="s">
        <v>515</v>
      </c>
      <c r="H17" s="382">
        <v>42500</v>
      </c>
      <c r="I17" s="616">
        <v>5.0999999999999996</v>
      </c>
      <c r="J17" s="383">
        <f t="shared" si="1"/>
        <v>216749.99999999997</v>
      </c>
      <c r="K17" s="383">
        <f>ROUND(J17*30%,0)</f>
        <v>65025</v>
      </c>
      <c r="L17" s="383"/>
      <c r="M17" s="383"/>
      <c r="N17" s="383"/>
      <c r="O17" s="383">
        <v>46380</v>
      </c>
      <c r="P17" s="383">
        <f t="shared" si="0"/>
        <v>328200</v>
      </c>
      <c r="Q17" s="383"/>
      <c r="R17" s="381">
        <v>40</v>
      </c>
      <c r="S17" s="383" t="s">
        <v>647</v>
      </c>
      <c r="T17" s="383" t="s">
        <v>647</v>
      </c>
      <c r="U17" s="383"/>
      <c r="V17" s="381">
        <v>99.988292682926826</v>
      </c>
      <c r="W17" s="381">
        <f>+J17*V17/100</f>
        <v>216724.62439024384</v>
      </c>
      <c r="X17" s="381" t="s">
        <v>515</v>
      </c>
      <c r="Y17" s="380" t="s">
        <v>515</v>
      </c>
      <c r="Z17" s="380"/>
      <c r="AA17" s="380"/>
      <c r="AB17" s="381"/>
      <c r="AC17" s="384" t="s">
        <v>515</v>
      </c>
      <c r="AD17" s="384">
        <v>1</v>
      </c>
    </row>
    <row r="18" spans="1:30">
      <c r="A18" s="611">
        <f t="shared" si="2"/>
        <v>17</v>
      </c>
      <c r="B18" s="614" t="s">
        <v>676</v>
      </c>
      <c r="C18" s="615">
        <v>141060</v>
      </c>
      <c r="D18" s="614" t="s">
        <v>659</v>
      </c>
      <c r="E18" s="614"/>
      <c r="F18" s="614"/>
      <c r="G18" s="381" t="s">
        <v>651</v>
      </c>
      <c r="H18" s="382">
        <v>319300</v>
      </c>
      <c r="I18" s="616">
        <v>1</v>
      </c>
      <c r="J18" s="383">
        <f t="shared" si="1"/>
        <v>319300</v>
      </c>
      <c r="K18" s="383">
        <v>0</v>
      </c>
      <c r="L18" s="383"/>
      <c r="M18" s="383"/>
      <c r="N18" s="383"/>
      <c r="O18" s="383">
        <v>0</v>
      </c>
      <c r="P18" s="383">
        <f t="shared" si="0"/>
        <v>319300</v>
      </c>
      <c r="Q18" s="383"/>
      <c r="R18" s="381">
        <v>40</v>
      </c>
      <c r="S18" s="383" t="s">
        <v>647</v>
      </c>
      <c r="T18" s="383" t="s">
        <v>647</v>
      </c>
      <c r="U18" s="383" t="s">
        <v>672</v>
      </c>
      <c r="V18" s="381" t="s">
        <v>650</v>
      </c>
      <c r="W18" s="381">
        <f>+P18</f>
        <v>319300</v>
      </c>
      <c r="X18" s="381" t="s">
        <v>651</v>
      </c>
      <c r="Y18" s="380"/>
      <c r="Z18" s="380"/>
      <c r="AA18" s="380"/>
      <c r="AB18" s="381"/>
      <c r="AC18" s="384" t="s">
        <v>515</v>
      </c>
      <c r="AD18" s="384">
        <v>1</v>
      </c>
    </row>
    <row r="19" spans="1:30" ht="13.5" customHeight="1">
      <c r="A19" s="611">
        <f t="shared" si="2"/>
        <v>18</v>
      </c>
      <c r="B19" s="614" t="s">
        <v>677</v>
      </c>
      <c r="C19" s="615">
        <v>141100</v>
      </c>
      <c r="D19" s="614" t="s">
        <v>678</v>
      </c>
      <c r="E19" s="614"/>
      <c r="F19" s="614"/>
      <c r="G19" s="381" t="str">
        <f>+X19</f>
        <v>SZ</v>
      </c>
      <c r="H19" s="382">
        <v>413900</v>
      </c>
      <c r="I19" s="616">
        <v>1</v>
      </c>
      <c r="J19" s="383">
        <f t="shared" si="1"/>
        <v>413900</v>
      </c>
      <c r="K19" s="383"/>
      <c r="L19" s="383"/>
      <c r="M19" s="383"/>
      <c r="N19" s="383"/>
      <c r="O19" s="383"/>
      <c r="P19" s="383">
        <f t="shared" si="0"/>
        <v>413900</v>
      </c>
      <c r="Q19" s="383"/>
      <c r="R19" s="381">
        <v>40</v>
      </c>
      <c r="S19" s="383" t="s">
        <v>647</v>
      </c>
      <c r="T19" s="383" t="s">
        <v>647</v>
      </c>
      <c r="U19" s="383" t="s">
        <v>672</v>
      </c>
      <c r="V19" s="381" t="s">
        <v>650</v>
      </c>
      <c r="W19" s="381">
        <f>+P19</f>
        <v>413900</v>
      </c>
      <c r="X19" s="381" t="s">
        <v>651</v>
      </c>
      <c r="Y19" s="380"/>
      <c r="Z19" s="380"/>
      <c r="AA19" s="380"/>
      <c r="AB19" s="381"/>
      <c r="AC19" s="384" t="s">
        <v>515</v>
      </c>
      <c r="AD19" s="384">
        <v>1</v>
      </c>
    </row>
    <row r="20" spans="1:30" ht="13.5" customHeight="1">
      <c r="A20" s="611">
        <f t="shared" si="2"/>
        <v>19</v>
      </c>
      <c r="B20" s="614" t="s">
        <v>679</v>
      </c>
      <c r="C20" s="615">
        <v>1410700</v>
      </c>
      <c r="D20" s="614" t="s">
        <v>680</v>
      </c>
      <c r="E20" s="614"/>
      <c r="F20" s="614"/>
      <c r="G20" s="381" t="str">
        <f>+X20</f>
        <v>SZ</v>
      </c>
      <c r="H20" s="382">
        <v>390700</v>
      </c>
      <c r="I20" s="616">
        <v>1</v>
      </c>
      <c r="J20" s="383">
        <f t="shared" si="1"/>
        <v>390700</v>
      </c>
      <c r="K20" s="383"/>
      <c r="L20" s="383"/>
      <c r="M20" s="383"/>
      <c r="N20" s="383"/>
      <c r="O20" s="383"/>
      <c r="P20" s="383">
        <f t="shared" si="0"/>
        <v>390700</v>
      </c>
      <c r="Q20" s="383"/>
      <c r="R20" s="381">
        <v>40</v>
      </c>
      <c r="S20" s="383" t="s">
        <v>647</v>
      </c>
      <c r="T20" s="383" t="s">
        <v>647</v>
      </c>
      <c r="U20" s="383" t="s">
        <v>672</v>
      </c>
      <c r="V20" s="381" t="s">
        <v>650</v>
      </c>
      <c r="W20" s="381">
        <f>+P20</f>
        <v>390700</v>
      </c>
      <c r="X20" s="381" t="s">
        <v>651</v>
      </c>
      <c r="Y20" s="380"/>
      <c r="Z20" s="380"/>
      <c r="AA20" s="380"/>
      <c r="AB20" s="381"/>
      <c r="AC20" s="384" t="s">
        <v>515</v>
      </c>
      <c r="AD20" s="384">
        <v>1</v>
      </c>
    </row>
    <row r="21" spans="1:30" ht="13.5" customHeight="1">
      <c r="A21" s="611">
        <f t="shared" si="2"/>
        <v>20</v>
      </c>
      <c r="B21" s="614" t="s">
        <v>681</v>
      </c>
      <c r="C21" s="615">
        <v>1411770</v>
      </c>
      <c r="D21" s="614" t="s">
        <v>682</v>
      </c>
      <c r="E21" s="614"/>
      <c r="F21" s="614"/>
      <c r="G21" s="381" t="str">
        <f>+Y21</f>
        <v>F</v>
      </c>
      <c r="H21" s="382">
        <v>42500</v>
      </c>
      <c r="I21" s="616">
        <v>6</v>
      </c>
      <c r="J21" s="383">
        <f t="shared" si="1"/>
        <v>255000</v>
      </c>
      <c r="K21" s="383">
        <f>ROUND(J21*30%,0)</f>
        <v>76500</v>
      </c>
      <c r="L21" s="383"/>
      <c r="M21" s="383"/>
      <c r="N21" s="383"/>
      <c r="O21" s="383"/>
      <c r="P21" s="383">
        <f t="shared" si="0"/>
        <v>331500</v>
      </c>
      <c r="Q21" s="383"/>
      <c r="R21" s="381">
        <v>40</v>
      </c>
      <c r="S21" s="383" t="s">
        <v>647</v>
      </c>
      <c r="T21" s="383" t="s">
        <v>647</v>
      </c>
      <c r="U21" s="383"/>
      <c r="V21" s="381">
        <v>100</v>
      </c>
      <c r="W21" s="381">
        <f t="shared" ref="W21:W27" si="4">+J21*V21/100</f>
        <v>255000</v>
      </c>
      <c r="X21" s="381"/>
      <c r="Y21" s="380" t="s">
        <v>515</v>
      </c>
      <c r="Z21" s="380"/>
      <c r="AA21" s="380"/>
      <c r="AB21" s="381"/>
      <c r="AC21" s="384" t="s">
        <v>515</v>
      </c>
      <c r="AD21" s="384">
        <v>1</v>
      </c>
    </row>
    <row r="22" spans="1:30" ht="13.5" customHeight="1">
      <c r="A22" s="611">
        <f t="shared" si="2"/>
        <v>21</v>
      </c>
      <c r="B22" s="614" t="s">
        <v>683</v>
      </c>
      <c r="C22" s="615">
        <v>142047</v>
      </c>
      <c r="D22" s="614" t="s">
        <v>684</v>
      </c>
      <c r="E22" s="614"/>
      <c r="F22" s="614"/>
      <c r="G22" s="381" t="s">
        <v>656</v>
      </c>
      <c r="H22" s="382">
        <v>42500</v>
      </c>
      <c r="I22" s="647">
        <v>2.2000000000000002</v>
      </c>
      <c r="J22" s="383">
        <f t="shared" si="1"/>
        <v>93500.000000000015</v>
      </c>
      <c r="K22" s="383">
        <f>ROUND(J22*20%,0)</f>
        <v>18700</v>
      </c>
      <c r="L22" s="383">
        <f>180500-K22-J22</f>
        <v>68299.999999999985</v>
      </c>
      <c r="M22" s="383"/>
      <c r="N22" s="383"/>
      <c r="O22" s="383"/>
      <c r="P22" s="383">
        <f t="shared" si="0"/>
        <v>180500</v>
      </c>
      <c r="Q22" s="383"/>
      <c r="R22" s="381">
        <v>40</v>
      </c>
      <c r="S22" s="383" t="s">
        <v>647</v>
      </c>
      <c r="T22" s="383" t="s">
        <v>647</v>
      </c>
      <c r="U22" s="383" t="s">
        <v>672</v>
      </c>
      <c r="V22" s="381">
        <v>100</v>
      </c>
      <c r="W22" s="381">
        <f t="shared" si="4"/>
        <v>93500.000000000015</v>
      </c>
      <c r="X22" s="381"/>
      <c r="Y22" s="380"/>
      <c r="Z22" s="380" t="s">
        <v>656</v>
      </c>
      <c r="AA22" s="380"/>
      <c r="AB22" s="381"/>
      <c r="AC22" s="384" t="s">
        <v>656</v>
      </c>
      <c r="AD22" s="384">
        <v>1</v>
      </c>
    </row>
    <row r="23" spans="1:30" ht="13.5" customHeight="1">
      <c r="A23" s="611">
        <f t="shared" si="2"/>
        <v>22</v>
      </c>
      <c r="B23" s="614" t="s">
        <v>517</v>
      </c>
      <c r="C23" s="615">
        <v>141137</v>
      </c>
      <c r="D23" s="614" t="s">
        <v>685</v>
      </c>
      <c r="E23" s="614"/>
      <c r="F23" s="614"/>
      <c r="G23" s="381" t="str">
        <f>+Y23</f>
        <v>F</v>
      </c>
      <c r="H23" s="382">
        <v>42500</v>
      </c>
      <c r="I23" s="616">
        <v>5.3</v>
      </c>
      <c r="J23" s="383">
        <f t="shared" si="1"/>
        <v>225250</v>
      </c>
      <c r="K23" s="383">
        <f>ROUND(J23*30%,0)</f>
        <v>67575</v>
      </c>
      <c r="L23" s="383"/>
      <c r="M23" s="383"/>
      <c r="N23" s="383"/>
      <c r="O23" s="383">
        <v>6375</v>
      </c>
      <c r="P23" s="383">
        <f t="shared" si="0"/>
        <v>299200</v>
      </c>
      <c r="Q23" s="383"/>
      <c r="R23" s="381">
        <v>40</v>
      </c>
      <c r="S23" s="383" t="s">
        <v>647</v>
      </c>
      <c r="T23" s="383" t="s">
        <v>647</v>
      </c>
      <c r="U23" s="383"/>
      <c r="V23" s="381">
        <v>100</v>
      </c>
      <c r="W23" s="381">
        <f t="shared" si="4"/>
        <v>225250</v>
      </c>
      <c r="X23" s="381"/>
      <c r="Y23" s="380" t="s">
        <v>515</v>
      </c>
      <c r="Z23" s="380"/>
      <c r="AA23" s="380"/>
      <c r="AB23" s="381"/>
      <c r="AC23" s="384" t="s">
        <v>515</v>
      </c>
      <c r="AD23" s="384">
        <v>1</v>
      </c>
    </row>
    <row r="24" spans="1:30" ht="13.5" customHeight="1">
      <c r="A24" s="611">
        <f t="shared" si="2"/>
        <v>23</v>
      </c>
      <c r="B24" s="614" t="s">
        <v>846</v>
      </c>
      <c r="C24" s="615">
        <v>140077</v>
      </c>
      <c r="D24" s="614"/>
      <c r="E24" s="614" t="s">
        <v>645</v>
      </c>
      <c r="F24" s="614" t="s">
        <v>686</v>
      </c>
      <c r="G24" s="381" t="str">
        <f>+Y24</f>
        <v>F</v>
      </c>
      <c r="H24" s="382">
        <v>42500</v>
      </c>
      <c r="I24" s="616">
        <v>7</v>
      </c>
      <c r="J24" s="383">
        <v>321300</v>
      </c>
      <c r="K24" s="383">
        <f>ROUND(J24*30%,0)</f>
        <v>96390</v>
      </c>
      <c r="L24" s="383"/>
      <c r="M24" s="383">
        <f>+J24*0.1</f>
        <v>32130</v>
      </c>
      <c r="N24" s="383"/>
      <c r="O24" s="383"/>
      <c r="P24" s="383">
        <f t="shared" si="0"/>
        <v>449800</v>
      </c>
      <c r="Q24" s="383"/>
      <c r="R24" s="381">
        <v>40</v>
      </c>
      <c r="S24" s="383" t="s">
        <v>647</v>
      </c>
      <c r="T24" s="383" t="s">
        <v>647</v>
      </c>
      <c r="U24" s="383"/>
      <c r="V24" s="381">
        <v>104</v>
      </c>
      <c r="W24" s="381">
        <f t="shared" si="4"/>
        <v>334152</v>
      </c>
      <c r="X24" s="381"/>
      <c r="Y24" s="380" t="s">
        <v>515</v>
      </c>
      <c r="Z24" s="380"/>
      <c r="AA24" s="380"/>
      <c r="AB24" s="381"/>
      <c r="AC24" s="384" t="s">
        <v>515</v>
      </c>
      <c r="AD24" s="384">
        <v>1</v>
      </c>
    </row>
    <row r="25" spans="1:30" ht="13.5" customHeight="1">
      <c r="A25" s="611">
        <f t="shared" si="2"/>
        <v>24</v>
      </c>
      <c r="B25" s="614" t="s">
        <v>687</v>
      </c>
      <c r="C25" s="615">
        <v>142147</v>
      </c>
      <c r="D25" s="614" t="s">
        <v>688</v>
      </c>
      <c r="E25" s="614"/>
      <c r="F25" s="614"/>
      <c r="G25" s="381" t="s">
        <v>656</v>
      </c>
      <c r="H25" s="382">
        <v>42500</v>
      </c>
      <c r="I25" s="616">
        <v>2.65</v>
      </c>
      <c r="J25" s="383">
        <v>210375</v>
      </c>
      <c r="K25" s="383">
        <f>ROUND(J25*20%,0)</f>
        <v>42075</v>
      </c>
      <c r="L25" s="383"/>
      <c r="M25" s="383"/>
      <c r="N25" s="383"/>
      <c r="O25" s="383"/>
      <c r="P25" s="383">
        <f t="shared" si="0"/>
        <v>252500</v>
      </c>
      <c r="Q25" s="383"/>
      <c r="R25" s="381">
        <v>40</v>
      </c>
      <c r="S25" s="383" t="s">
        <v>647</v>
      </c>
      <c r="T25" s="383" t="s">
        <v>689</v>
      </c>
      <c r="U25" s="383"/>
      <c r="V25" s="381">
        <v>150</v>
      </c>
      <c r="W25" s="381">
        <f t="shared" si="4"/>
        <v>315562.5</v>
      </c>
      <c r="X25" s="381"/>
      <c r="Y25" s="381"/>
      <c r="Z25" s="381" t="s">
        <v>656</v>
      </c>
      <c r="AA25" s="381"/>
      <c r="AB25" s="381"/>
      <c r="AC25" s="384" t="s">
        <v>656</v>
      </c>
      <c r="AD25" s="384">
        <v>1</v>
      </c>
    </row>
    <row r="26" spans="1:30" ht="13.5" customHeight="1">
      <c r="A26" s="611">
        <f t="shared" si="2"/>
        <v>25</v>
      </c>
      <c r="B26" s="614" t="s">
        <v>690</v>
      </c>
      <c r="C26" s="615">
        <v>1421770</v>
      </c>
      <c r="D26" s="614" t="s">
        <v>655</v>
      </c>
      <c r="E26" s="614"/>
      <c r="F26" s="614"/>
      <c r="G26" s="381" t="s">
        <v>656</v>
      </c>
      <c r="H26" s="382">
        <v>42500</v>
      </c>
      <c r="I26" s="616">
        <v>4.4000000000000004</v>
      </c>
      <c r="J26" s="383">
        <v>237490</v>
      </c>
      <c r="K26" s="383">
        <f>ROUND(J26*20%,0)</f>
        <v>47498</v>
      </c>
      <c r="L26" s="383"/>
      <c r="M26" s="383"/>
      <c r="N26" s="383"/>
      <c r="O26" s="383"/>
      <c r="P26" s="383">
        <f t="shared" si="0"/>
        <v>285000</v>
      </c>
      <c r="Q26" s="383"/>
      <c r="R26" s="381">
        <v>40</v>
      </c>
      <c r="S26" s="383" t="s">
        <v>647</v>
      </c>
      <c r="T26" s="383" t="s">
        <v>689</v>
      </c>
      <c r="U26" s="383"/>
      <c r="V26" s="381">
        <v>127</v>
      </c>
      <c r="W26" s="381">
        <f t="shared" si="4"/>
        <v>301612.3</v>
      </c>
      <c r="X26" s="381"/>
      <c r="Y26" s="381"/>
      <c r="Z26" s="381" t="s">
        <v>656</v>
      </c>
      <c r="AA26" s="381"/>
      <c r="AB26" s="381"/>
      <c r="AC26" s="384" t="s">
        <v>656</v>
      </c>
      <c r="AD26" s="384">
        <v>1</v>
      </c>
    </row>
    <row r="27" spans="1:30" ht="13.5" customHeight="1">
      <c r="A27" s="611">
        <f t="shared" si="2"/>
        <v>26</v>
      </c>
      <c r="B27" s="614" t="s">
        <v>691</v>
      </c>
      <c r="C27" s="615">
        <v>141107</v>
      </c>
      <c r="D27" s="614" t="s">
        <v>671</v>
      </c>
      <c r="E27" s="614"/>
      <c r="F27" s="614"/>
      <c r="G27" s="381" t="s">
        <v>515</v>
      </c>
      <c r="H27" s="382">
        <v>42500</v>
      </c>
      <c r="I27" s="616">
        <v>5.0999999999999996</v>
      </c>
      <c r="J27" s="383">
        <v>238425</v>
      </c>
      <c r="K27" s="383">
        <f>ROUND(J27*30%,0)</f>
        <v>71528</v>
      </c>
      <c r="L27" s="383"/>
      <c r="M27" s="383"/>
      <c r="N27" s="383"/>
      <c r="O27" s="383">
        <v>31875</v>
      </c>
      <c r="P27" s="383">
        <f t="shared" si="0"/>
        <v>341800</v>
      </c>
      <c r="Q27" s="383"/>
      <c r="R27" s="381">
        <v>40</v>
      </c>
      <c r="S27" s="383" t="s">
        <v>647</v>
      </c>
      <c r="T27" s="383" t="s">
        <v>689</v>
      </c>
      <c r="U27" s="383"/>
      <c r="V27" s="381">
        <v>100</v>
      </c>
      <c r="W27" s="381">
        <f t="shared" si="4"/>
        <v>238425</v>
      </c>
      <c r="X27" s="381"/>
      <c r="Y27" s="380" t="s">
        <v>515</v>
      </c>
      <c r="Z27" s="380"/>
      <c r="AA27" s="380"/>
      <c r="AB27" s="381"/>
      <c r="AC27" s="384" t="s">
        <v>515</v>
      </c>
      <c r="AD27" s="384">
        <v>1</v>
      </c>
    </row>
    <row r="28" spans="1:30" ht="13.5" customHeight="1">
      <c r="A28" s="611">
        <f t="shared" si="2"/>
        <v>27</v>
      </c>
      <c r="B28" s="617" t="s">
        <v>825</v>
      </c>
      <c r="C28" s="615">
        <v>141087</v>
      </c>
      <c r="D28" s="614" t="s">
        <v>692</v>
      </c>
      <c r="E28" s="614"/>
      <c r="F28" s="614"/>
      <c r="G28" s="381" t="s">
        <v>515</v>
      </c>
      <c r="H28" s="382">
        <v>42500</v>
      </c>
      <c r="I28" s="616">
        <v>4.4000000000000004</v>
      </c>
      <c r="J28" s="383">
        <f t="shared" si="1"/>
        <v>187000.00000000003</v>
      </c>
      <c r="K28" s="383">
        <f>ROUND(J28*30%,0)</f>
        <v>56100</v>
      </c>
      <c r="L28" s="383"/>
      <c r="M28" s="383"/>
      <c r="N28" s="383"/>
      <c r="O28" s="383"/>
      <c r="P28" s="383">
        <f t="shared" si="0"/>
        <v>243100</v>
      </c>
      <c r="Q28" s="383"/>
      <c r="R28" s="381">
        <v>40</v>
      </c>
      <c r="S28" s="383" t="s">
        <v>647</v>
      </c>
      <c r="T28" s="383" t="s">
        <v>647</v>
      </c>
      <c r="U28" s="383"/>
      <c r="V28" s="381"/>
      <c r="W28" s="381"/>
      <c r="X28" s="381"/>
      <c r="Y28" s="381"/>
      <c r="Z28" s="381"/>
      <c r="AA28" s="381"/>
      <c r="AB28" s="381"/>
      <c r="AC28" s="384" t="s">
        <v>515</v>
      </c>
      <c r="AD28" s="384">
        <v>1</v>
      </c>
    </row>
    <row r="29" spans="1:30" ht="13.5" customHeight="1">
      <c r="A29" s="611">
        <f t="shared" si="2"/>
        <v>28</v>
      </c>
      <c r="B29" s="617" t="s">
        <v>693</v>
      </c>
      <c r="C29" s="621">
        <v>141147</v>
      </c>
      <c r="D29" s="617" t="s">
        <v>669</v>
      </c>
      <c r="E29" s="617"/>
      <c r="F29" s="617"/>
      <c r="G29" s="381" t="s">
        <v>515</v>
      </c>
      <c r="H29" s="382">
        <v>42500</v>
      </c>
      <c r="I29" s="616">
        <v>5.6</v>
      </c>
      <c r="J29" s="383">
        <f t="shared" si="1"/>
        <v>237999.99999999997</v>
      </c>
      <c r="K29" s="383">
        <f>ROUND(J29*30%,0)</f>
        <v>71400</v>
      </c>
      <c r="L29" s="383"/>
      <c r="M29" s="383"/>
      <c r="N29" s="383"/>
      <c r="O29" s="383"/>
      <c r="P29" s="383">
        <f t="shared" si="0"/>
        <v>309400</v>
      </c>
      <c r="Q29" s="619"/>
      <c r="R29" s="381"/>
      <c r="S29" s="383" t="s">
        <v>647</v>
      </c>
      <c r="T29" s="383" t="s">
        <v>689</v>
      </c>
      <c r="U29" s="383"/>
      <c r="V29" s="381">
        <v>100</v>
      </c>
      <c r="W29" s="381">
        <f t="shared" ref="W29:W34" si="5">+J29*V29/100</f>
        <v>237999.99999999997</v>
      </c>
      <c r="X29" s="613"/>
      <c r="Y29" s="613"/>
      <c r="Z29" s="613"/>
      <c r="AA29" s="613"/>
      <c r="AB29" s="613"/>
      <c r="AC29" s="384" t="s">
        <v>515</v>
      </c>
      <c r="AD29" s="384">
        <v>1</v>
      </c>
    </row>
    <row r="30" spans="1:30" ht="13.5" customHeight="1">
      <c r="A30" s="611">
        <f t="shared" si="2"/>
        <v>29</v>
      </c>
      <c r="B30" s="614" t="s">
        <v>694</v>
      </c>
      <c r="C30" s="615">
        <v>144167</v>
      </c>
      <c r="D30" s="614" t="s">
        <v>695</v>
      </c>
      <c r="E30" s="614"/>
      <c r="F30" s="614"/>
      <c r="G30" s="381" t="s">
        <v>515</v>
      </c>
      <c r="H30" s="382">
        <v>42500</v>
      </c>
      <c r="I30" s="616">
        <v>5.8</v>
      </c>
      <c r="J30" s="383">
        <v>283475</v>
      </c>
      <c r="K30" s="383">
        <f>ROUND(J30*30%,0)</f>
        <v>85043</v>
      </c>
      <c r="L30" s="383"/>
      <c r="M30" s="383"/>
      <c r="N30" s="383"/>
      <c r="O30" s="383"/>
      <c r="P30" s="383">
        <f t="shared" si="0"/>
        <v>368500</v>
      </c>
      <c r="Q30" s="383"/>
      <c r="R30" s="381">
        <v>40</v>
      </c>
      <c r="S30" s="383" t="s">
        <v>647</v>
      </c>
      <c r="T30" s="383" t="s">
        <v>696</v>
      </c>
      <c r="U30" s="383"/>
      <c r="V30" s="381">
        <v>115</v>
      </c>
      <c r="W30" s="381">
        <f t="shared" si="5"/>
        <v>325996.25</v>
      </c>
      <c r="X30" s="381"/>
      <c r="Y30" s="381" t="s">
        <v>515</v>
      </c>
      <c r="Z30" s="381"/>
      <c r="AA30" s="381"/>
      <c r="AB30" s="381"/>
      <c r="AC30" s="384" t="s">
        <v>515</v>
      </c>
      <c r="AD30" s="384">
        <v>1</v>
      </c>
    </row>
    <row r="31" spans="1:30" ht="13.5" customHeight="1">
      <c r="A31" s="611">
        <f t="shared" si="2"/>
        <v>30</v>
      </c>
      <c r="B31" s="614" t="s">
        <v>697</v>
      </c>
      <c r="C31" s="615">
        <v>1411570</v>
      </c>
      <c r="D31" s="614" t="s">
        <v>666</v>
      </c>
      <c r="E31" s="614"/>
      <c r="F31" s="614"/>
      <c r="G31" s="381" t="s">
        <v>515</v>
      </c>
      <c r="H31" s="382">
        <v>42500</v>
      </c>
      <c r="I31" s="616">
        <v>5.7</v>
      </c>
      <c r="J31" s="383">
        <f t="shared" si="1"/>
        <v>242250</v>
      </c>
      <c r="K31" s="383">
        <f>ROUND(J31*30%,0)</f>
        <v>72675</v>
      </c>
      <c r="L31" s="383"/>
      <c r="M31" s="383"/>
      <c r="N31" s="383"/>
      <c r="O31" s="383"/>
      <c r="P31" s="383">
        <f t="shared" si="0"/>
        <v>314900</v>
      </c>
      <c r="Q31" s="383"/>
      <c r="R31" s="381">
        <v>40</v>
      </c>
      <c r="S31" s="383" t="s">
        <v>647</v>
      </c>
      <c r="T31" s="383" t="s">
        <v>696</v>
      </c>
      <c r="U31" s="383"/>
      <c r="V31" s="381">
        <v>100</v>
      </c>
      <c r="W31" s="381">
        <f t="shared" si="5"/>
        <v>242250</v>
      </c>
      <c r="X31" s="381"/>
      <c r="Y31" s="381" t="s">
        <v>515</v>
      </c>
      <c r="Z31" s="381"/>
      <c r="AA31" s="381"/>
      <c r="AB31" s="381"/>
      <c r="AC31" s="384" t="s">
        <v>515</v>
      </c>
      <c r="AD31" s="384">
        <v>1</v>
      </c>
    </row>
    <row r="32" spans="1:30" ht="13.5" customHeight="1">
      <c r="A32" s="611">
        <f t="shared" si="2"/>
        <v>31</v>
      </c>
      <c r="B32" s="644" t="s">
        <v>698</v>
      </c>
      <c r="C32" s="615">
        <v>143000</v>
      </c>
      <c r="D32" s="614" t="s">
        <v>662</v>
      </c>
      <c r="E32" s="614"/>
      <c r="F32" s="614"/>
      <c r="G32" s="381" t="s">
        <v>663</v>
      </c>
      <c r="H32" s="382">
        <v>1</v>
      </c>
      <c r="I32" s="382">
        <v>198600</v>
      </c>
      <c r="J32" s="383">
        <f t="shared" si="1"/>
        <v>198600</v>
      </c>
      <c r="K32" s="383">
        <v>0</v>
      </c>
      <c r="L32" s="383"/>
      <c r="M32" s="383"/>
      <c r="N32" s="383"/>
      <c r="O32" s="383"/>
      <c r="P32" s="383">
        <f t="shared" si="0"/>
        <v>198600</v>
      </c>
      <c r="Q32" s="383"/>
      <c r="R32" s="381">
        <v>40</v>
      </c>
      <c r="S32" s="383" t="s">
        <v>647</v>
      </c>
      <c r="T32" s="383" t="s">
        <v>696</v>
      </c>
      <c r="U32" s="383"/>
      <c r="V32" s="381">
        <v>110</v>
      </c>
      <c r="W32" s="381">
        <f t="shared" si="5"/>
        <v>218460</v>
      </c>
      <c r="X32" s="381"/>
      <c r="Y32" s="381"/>
      <c r="Z32" s="381"/>
      <c r="AA32" s="381" t="s">
        <v>663</v>
      </c>
      <c r="AB32" s="381"/>
      <c r="AC32" s="384" t="s">
        <v>656</v>
      </c>
      <c r="AD32" s="384">
        <v>1</v>
      </c>
    </row>
    <row r="33" spans="1:30" ht="13.5" customHeight="1">
      <c r="A33" s="611">
        <f t="shared" si="2"/>
        <v>32</v>
      </c>
      <c r="B33" s="614" t="s">
        <v>699</v>
      </c>
      <c r="C33" s="615">
        <v>141127</v>
      </c>
      <c r="D33" s="614" t="s">
        <v>739</v>
      </c>
      <c r="E33" s="614"/>
      <c r="F33" s="614"/>
      <c r="G33" s="381" t="s">
        <v>515</v>
      </c>
      <c r="H33" s="382">
        <v>42500</v>
      </c>
      <c r="I33" s="616">
        <v>5.2</v>
      </c>
      <c r="J33" s="383">
        <v>247520</v>
      </c>
      <c r="K33" s="383">
        <f>ROUND(J33*30%,0)</f>
        <v>74256</v>
      </c>
      <c r="L33" s="383"/>
      <c r="M33" s="383"/>
      <c r="N33" s="383"/>
      <c r="O33" s="383"/>
      <c r="P33" s="383">
        <f t="shared" si="0"/>
        <v>321800</v>
      </c>
      <c r="Q33" s="383"/>
      <c r="R33" s="381">
        <v>40</v>
      </c>
      <c r="S33" s="383" t="s">
        <v>647</v>
      </c>
      <c r="T33" s="383" t="s">
        <v>696</v>
      </c>
      <c r="U33" s="383"/>
      <c r="V33" s="381">
        <v>110</v>
      </c>
      <c r="W33" s="381">
        <f t="shared" si="5"/>
        <v>272272</v>
      </c>
      <c r="X33" s="381"/>
      <c r="Y33" s="381" t="s">
        <v>515</v>
      </c>
      <c r="Z33" s="381"/>
      <c r="AA33" s="381"/>
      <c r="AB33" s="381"/>
      <c r="AC33" s="384" t="s">
        <v>515</v>
      </c>
      <c r="AD33" s="384">
        <v>1</v>
      </c>
    </row>
    <row r="34" spans="1:30" ht="13.5" customHeight="1">
      <c r="A34" s="611">
        <f t="shared" si="2"/>
        <v>33</v>
      </c>
      <c r="B34" s="622" t="s">
        <v>700</v>
      </c>
      <c r="C34" s="623">
        <v>1400680</v>
      </c>
      <c r="D34" s="622"/>
      <c r="E34" s="622" t="s">
        <v>701</v>
      </c>
      <c r="F34" s="622"/>
      <c r="G34" s="381" t="s">
        <v>515</v>
      </c>
      <c r="H34" s="382">
        <v>42500</v>
      </c>
      <c r="I34" s="616">
        <v>7.5</v>
      </c>
      <c r="J34" s="383">
        <v>350625</v>
      </c>
      <c r="K34" s="383">
        <f>ROUND(J34*30%,0)</f>
        <v>105188</v>
      </c>
      <c r="L34" s="383"/>
      <c r="M34" s="383">
        <f>+J34*0.15</f>
        <v>52593.75</v>
      </c>
      <c r="N34" s="383"/>
      <c r="O34" s="383"/>
      <c r="P34" s="383">
        <f t="shared" ref="P34:P65" si="6">ROUND(SUM(J34:O34)/100,0)*100+Q34</f>
        <v>508400</v>
      </c>
      <c r="Q34" s="383"/>
      <c r="R34" s="381">
        <v>40</v>
      </c>
      <c r="S34" s="383" t="s">
        <v>702</v>
      </c>
      <c r="T34" s="383" t="s">
        <v>702</v>
      </c>
      <c r="U34" s="383"/>
      <c r="V34" s="381">
        <v>105</v>
      </c>
      <c r="W34" s="381">
        <f t="shared" si="5"/>
        <v>368156.25</v>
      </c>
      <c r="X34" s="381"/>
      <c r="Y34" s="381" t="s">
        <v>515</v>
      </c>
      <c r="Z34" s="381"/>
      <c r="AA34" s="381"/>
      <c r="AB34" s="381"/>
      <c r="AC34" s="384" t="s">
        <v>515</v>
      </c>
      <c r="AD34" s="384">
        <v>1</v>
      </c>
    </row>
    <row r="35" spans="1:30" ht="13.5" customHeight="1">
      <c r="A35" s="611">
        <f t="shared" si="2"/>
        <v>34</v>
      </c>
      <c r="B35" s="622" t="s">
        <v>703</v>
      </c>
      <c r="C35" s="623">
        <v>140077</v>
      </c>
      <c r="D35" s="622"/>
      <c r="E35" s="622" t="s">
        <v>686</v>
      </c>
      <c r="F35" s="622"/>
      <c r="G35" s="381" t="s">
        <v>515</v>
      </c>
      <c r="H35" s="382">
        <v>42500</v>
      </c>
      <c r="I35" s="616">
        <v>7</v>
      </c>
      <c r="J35" s="383">
        <v>312375</v>
      </c>
      <c r="K35" s="383">
        <f>ROUND(J35*30%,0)</f>
        <v>93713</v>
      </c>
      <c r="L35" s="383"/>
      <c r="M35" s="383">
        <f>+J35*0.1</f>
        <v>31237.5</v>
      </c>
      <c r="N35" s="383"/>
      <c r="O35" s="383">
        <v>25500</v>
      </c>
      <c r="P35" s="383">
        <f t="shared" si="6"/>
        <v>462800</v>
      </c>
      <c r="Q35" s="383"/>
      <c r="R35" s="381">
        <v>40</v>
      </c>
      <c r="S35" s="383" t="s">
        <v>702</v>
      </c>
      <c r="T35" s="383" t="s">
        <v>702</v>
      </c>
      <c r="U35" s="383"/>
      <c r="V35" s="381">
        <v>100</v>
      </c>
      <c r="W35" s="381">
        <f>IF(V35=100,J35,J35*V35/100)</f>
        <v>312375</v>
      </c>
      <c r="X35" s="381"/>
      <c r="Y35" s="381" t="s">
        <v>515</v>
      </c>
      <c r="Z35" s="381"/>
      <c r="AA35" s="381"/>
      <c r="AB35" s="381"/>
      <c r="AC35" s="384" t="s">
        <v>515</v>
      </c>
      <c r="AD35" s="384">
        <v>1</v>
      </c>
    </row>
    <row r="36" spans="1:30" ht="13.5" customHeight="1">
      <c r="A36" s="611">
        <f t="shared" si="2"/>
        <v>35</v>
      </c>
      <c r="B36" s="624" t="s">
        <v>704</v>
      </c>
      <c r="C36" s="623">
        <v>143000</v>
      </c>
      <c r="D36" s="622" t="s">
        <v>662</v>
      </c>
      <c r="E36" s="622"/>
      <c r="F36" s="624"/>
      <c r="G36" s="381" t="s">
        <v>663</v>
      </c>
      <c r="H36" s="382">
        <v>1</v>
      </c>
      <c r="I36" s="382">
        <v>198600</v>
      </c>
      <c r="J36" s="383">
        <f t="shared" si="1"/>
        <v>198600</v>
      </c>
      <c r="K36" s="383">
        <v>0</v>
      </c>
      <c r="L36" s="383"/>
      <c r="M36" s="383"/>
      <c r="N36" s="383"/>
      <c r="O36" s="383"/>
      <c r="P36" s="383">
        <f t="shared" si="6"/>
        <v>198600</v>
      </c>
      <c r="Q36" s="619"/>
      <c r="R36" s="381">
        <v>40</v>
      </c>
      <c r="S36" s="383" t="s">
        <v>702</v>
      </c>
      <c r="T36" s="383" t="s">
        <v>702</v>
      </c>
      <c r="U36" s="383"/>
      <c r="V36" s="381">
        <v>110</v>
      </c>
      <c r="W36" s="381">
        <f>+J36*V36/100</f>
        <v>218460</v>
      </c>
      <c r="X36" s="381"/>
      <c r="Y36" s="381"/>
      <c r="Z36" s="381"/>
      <c r="AA36" s="381" t="s">
        <v>663</v>
      </c>
      <c r="AB36" s="381"/>
      <c r="AC36" s="384" t="s">
        <v>656</v>
      </c>
      <c r="AD36" s="384">
        <v>1</v>
      </c>
    </row>
    <row r="37" spans="1:30" ht="13.5" customHeight="1">
      <c r="A37" s="611">
        <f t="shared" si="2"/>
        <v>36</v>
      </c>
      <c r="B37" s="622" t="s">
        <v>705</v>
      </c>
      <c r="C37" s="623">
        <v>141167</v>
      </c>
      <c r="D37" s="622" t="s">
        <v>706</v>
      </c>
      <c r="E37" s="622"/>
      <c r="F37" s="622"/>
      <c r="G37" s="381" t="s">
        <v>515</v>
      </c>
      <c r="H37" s="382">
        <v>42500</v>
      </c>
      <c r="I37" s="616">
        <v>5.7</v>
      </c>
      <c r="J37" s="383">
        <v>266220</v>
      </c>
      <c r="K37" s="383">
        <f>ROUND(J37*30%,0)</f>
        <v>79866</v>
      </c>
      <c r="L37" s="383"/>
      <c r="M37" s="383"/>
      <c r="N37" s="383"/>
      <c r="O37" s="383"/>
      <c r="P37" s="383">
        <f t="shared" si="6"/>
        <v>346100</v>
      </c>
      <c r="Q37" s="383"/>
      <c r="R37" s="381">
        <v>40</v>
      </c>
      <c r="S37" s="383" t="s">
        <v>707</v>
      </c>
      <c r="T37" s="383" t="s">
        <v>708</v>
      </c>
      <c r="U37" s="383"/>
      <c r="V37" s="381">
        <v>100</v>
      </c>
      <c r="W37" s="381">
        <f>IF(V37=100,J37,J37*V37/100)</f>
        <v>266220</v>
      </c>
      <c r="X37" s="381"/>
      <c r="Y37" s="381" t="s">
        <v>515</v>
      </c>
      <c r="Z37" s="381"/>
      <c r="AA37" s="381"/>
      <c r="AB37" s="381"/>
      <c r="AC37" s="384" t="s">
        <v>515</v>
      </c>
      <c r="AD37" s="384">
        <v>1</v>
      </c>
    </row>
    <row r="38" spans="1:30" ht="13.5" customHeight="1">
      <c r="A38" s="611">
        <f t="shared" si="2"/>
        <v>37</v>
      </c>
      <c r="B38" s="622" t="s">
        <v>709</v>
      </c>
      <c r="C38" s="623">
        <v>144147</v>
      </c>
      <c r="D38" s="622" t="s">
        <v>644</v>
      </c>
      <c r="E38" s="622"/>
      <c r="F38" s="622"/>
      <c r="G38" s="381" t="s">
        <v>515</v>
      </c>
      <c r="H38" s="382">
        <v>42500</v>
      </c>
      <c r="I38" s="616">
        <v>5.6</v>
      </c>
      <c r="J38" s="383">
        <v>285500</v>
      </c>
      <c r="K38" s="383">
        <f>ROUND(J38*30%,0)</f>
        <v>85650</v>
      </c>
      <c r="L38" s="383"/>
      <c r="M38" s="383"/>
      <c r="N38" s="383"/>
      <c r="O38" s="383"/>
      <c r="P38" s="383">
        <f t="shared" si="6"/>
        <v>371200</v>
      </c>
      <c r="Q38" s="383"/>
      <c r="R38" s="381">
        <v>40</v>
      </c>
      <c r="S38" s="383" t="s">
        <v>707</v>
      </c>
      <c r="T38" s="383" t="s">
        <v>708</v>
      </c>
      <c r="U38" s="383"/>
      <c r="V38" s="381">
        <v>116</v>
      </c>
      <c r="W38" s="381">
        <f t="shared" ref="W38:W44" si="7">+J38*V38/100</f>
        <v>331180</v>
      </c>
      <c r="X38" s="381"/>
      <c r="Y38" s="381" t="s">
        <v>515</v>
      </c>
      <c r="Z38" s="381"/>
      <c r="AA38" s="381"/>
      <c r="AB38" s="381"/>
      <c r="AC38" s="384" t="s">
        <v>515</v>
      </c>
      <c r="AD38" s="384">
        <v>1</v>
      </c>
    </row>
    <row r="39" spans="1:30" ht="13.5" customHeight="1">
      <c r="A39" s="611">
        <f t="shared" si="2"/>
        <v>38</v>
      </c>
      <c r="B39" s="622" t="s">
        <v>710</v>
      </c>
      <c r="C39" s="623">
        <v>141177</v>
      </c>
      <c r="D39" s="622" t="s">
        <v>682</v>
      </c>
      <c r="E39" s="622"/>
      <c r="F39" s="622"/>
      <c r="G39" s="381" t="s">
        <v>515</v>
      </c>
      <c r="H39" s="382">
        <v>42500</v>
      </c>
      <c r="I39" s="616">
        <v>5.8</v>
      </c>
      <c r="J39" s="383">
        <v>255000</v>
      </c>
      <c r="K39" s="383">
        <f>ROUND(J39*30%,0)</f>
        <v>76500</v>
      </c>
      <c r="L39" s="383"/>
      <c r="M39" s="383"/>
      <c r="N39" s="383"/>
      <c r="O39" s="383"/>
      <c r="P39" s="383">
        <f t="shared" si="6"/>
        <v>331500</v>
      </c>
      <c r="Q39" s="383"/>
      <c r="R39" s="381">
        <v>40</v>
      </c>
      <c r="S39" s="383" t="s">
        <v>707</v>
      </c>
      <c r="T39" s="383" t="s">
        <v>708</v>
      </c>
      <c r="U39" s="383"/>
      <c r="V39" s="381">
        <v>100</v>
      </c>
      <c r="W39" s="381">
        <f t="shared" si="7"/>
        <v>255000</v>
      </c>
      <c r="X39" s="381"/>
      <c r="Y39" s="381" t="s">
        <v>515</v>
      </c>
      <c r="Z39" s="381"/>
      <c r="AA39" s="381"/>
      <c r="AB39" s="381"/>
      <c r="AC39" s="384" t="s">
        <v>515</v>
      </c>
      <c r="AD39" s="384">
        <v>1</v>
      </c>
    </row>
    <row r="40" spans="1:30" ht="13.5" customHeight="1">
      <c r="A40" s="611">
        <f t="shared" si="2"/>
        <v>39</v>
      </c>
      <c r="B40" s="624" t="s">
        <v>711</v>
      </c>
      <c r="C40" s="623">
        <v>143000</v>
      </c>
      <c r="D40" s="622" t="s">
        <v>662</v>
      </c>
      <c r="E40" s="622"/>
      <c r="F40" s="624"/>
      <c r="G40" s="381" t="s">
        <v>663</v>
      </c>
      <c r="H40" s="382">
        <v>1</v>
      </c>
      <c r="I40" s="382">
        <v>198600</v>
      </c>
      <c r="J40" s="383">
        <f t="shared" si="1"/>
        <v>198600</v>
      </c>
      <c r="K40" s="383">
        <v>0</v>
      </c>
      <c r="L40" s="383"/>
      <c r="M40" s="383"/>
      <c r="N40" s="383"/>
      <c r="O40" s="383"/>
      <c r="P40" s="383">
        <f t="shared" si="6"/>
        <v>198600</v>
      </c>
      <c r="Q40" s="383"/>
      <c r="R40" s="381">
        <v>40</v>
      </c>
      <c r="S40" s="383" t="s">
        <v>707</v>
      </c>
      <c r="T40" s="383" t="s">
        <v>708</v>
      </c>
      <c r="U40" s="383"/>
      <c r="V40" s="381">
        <v>110</v>
      </c>
      <c r="W40" s="381">
        <f t="shared" si="7"/>
        <v>218460</v>
      </c>
      <c r="X40" s="381"/>
      <c r="Y40" s="381"/>
      <c r="Z40" s="381"/>
      <c r="AA40" s="381" t="s">
        <v>663</v>
      </c>
      <c r="AB40" s="381"/>
      <c r="AC40" s="384" t="s">
        <v>656</v>
      </c>
      <c r="AD40" s="384">
        <v>1</v>
      </c>
    </row>
    <row r="41" spans="1:30" ht="13.5" customHeight="1">
      <c r="A41" s="611">
        <f t="shared" si="2"/>
        <v>40</v>
      </c>
      <c r="B41" s="622" t="s">
        <v>712</v>
      </c>
      <c r="C41" s="623">
        <v>141168</v>
      </c>
      <c r="D41" s="622" t="s">
        <v>706</v>
      </c>
      <c r="E41" s="622"/>
      <c r="F41" s="622"/>
      <c r="G41" s="381" t="s">
        <v>515</v>
      </c>
      <c r="H41" s="382">
        <v>42500</v>
      </c>
      <c r="I41" s="616">
        <v>5.8</v>
      </c>
      <c r="J41" s="383">
        <v>258835</v>
      </c>
      <c r="K41" s="383">
        <f>ROUND(J41*30%,0)+1</f>
        <v>77652</v>
      </c>
      <c r="L41" s="383"/>
      <c r="M41" s="383"/>
      <c r="N41" s="383"/>
      <c r="O41" s="383"/>
      <c r="P41" s="383">
        <f t="shared" si="6"/>
        <v>336500</v>
      </c>
      <c r="Q41" s="383"/>
      <c r="R41" s="381">
        <v>40</v>
      </c>
      <c r="S41" s="383" t="s">
        <v>707</v>
      </c>
      <c r="T41" s="383" t="s">
        <v>708</v>
      </c>
      <c r="U41" s="383"/>
      <c r="V41" s="381">
        <v>105</v>
      </c>
      <c r="W41" s="381">
        <f t="shared" si="7"/>
        <v>271776.75</v>
      </c>
      <c r="X41" s="381"/>
      <c r="Y41" s="381" t="s">
        <v>515</v>
      </c>
      <c r="Z41" s="381"/>
      <c r="AA41" s="381"/>
      <c r="AB41" s="381"/>
      <c r="AC41" s="384" t="s">
        <v>515</v>
      </c>
      <c r="AD41" s="384">
        <v>1</v>
      </c>
    </row>
    <row r="42" spans="1:30" ht="13.5" customHeight="1">
      <c r="A42" s="611">
        <f t="shared" si="2"/>
        <v>41</v>
      </c>
      <c r="B42" s="624" t="s">
        <v>847</v>
      </c>
      <c r="C42" s="623">
        <v>143000</v>
      </c>
      <c r="D42" s="622" t="s">
        <v>662</v>
      </c>
      <c r="E42" s="622"/>
      <c r="F42" s="622"/>
      <c r="G42" s="381" t="s">
        <v>663</v>
      </c>
      <c r="H42" s="382">
        <v>1</v>
      </c>
      <c r="I42" s="382">
        <v>198600</v>
      </c>
      <c r="J42" s="383">
        <f t="shared" si="1"/>
        <v>198600</v>
      </c>
      <c r="K42" s="383">
        <v>0</v>
      </c>
      <c r="L42" s="383"/>
      <c r="M42" s="383"/>
      <c r="N42" s="383"/>
      <c r="O42" s="383"/>
      <c r="P42" s="383">
        <f t="shared" si="6"/>
        <v>198600</v>
      </c>
      <c r="Q42" s="383"/>
      <c r="R42" s="381">
        <v>40</v>
      </c>
      <c r="S42" s="383" t="s">
        <v>707</v>
      </c>
      <c r="T42" s="383" t="s">
        <v>708</v>
      </c>
      <c r="U42" s="383"/>
      <c r="V42" s="381">
        <v>110</v>
      </c>
      <c r="W42" s="381">
        <f t="shared" si="7"/>
        <v>218460</v>
      </c>
      <c r="X42" s="381"/>
      <c r="Y42" s="381"/>
      <c r="Z42" s="381"/>
      <c r="AA42" s="381" t="s">
        <v>663</v>
      </c>
      <c r="AB42" s="381"/>
      <c r="AC42" s="384" t="s">
        <v>656</v>
      </c>
      <c r="AD42" s="384">
        <v>1</v>
      </c>
    </row>
    <row r="43" spans="1:30" ht="13.5" customHeight="1">
      <c r="A43" s="611">
        <f t="shared" si="2"/>
        <v>42</v>
      </c>
      <c r="B43" s="622" t="s">
        <v>713</v>
      </c>
      <c r="C43" s="623">
        <v>141157</v>
      </c>
      <c r="D43" s="622" t="s">
        <v>666</v>
      </c>
      <c r="E43" s="622"/>
      <c r="F43" s="622"/>
      <c r="G43" s="381" t="s">
        <v>515</v>
      </c>
      <c r="H43" s="382">
        <v>42500</v>
      </c>
      <c r="I43" s="616">
        <v>5.7</v>
      </c>
      <c r="J43" s="383">
        <f t="shared" si="1"/>
        <v>242250</v>
      </c>
      <c r="K43" s="383">
        <f>ROUND(J43*30%,0)</f>
        <v>72675</v>
      </c>
      <c r="L43" s="383"/>
      <c r="M43" s="383"/>
      <c r="N43" s="383"/>
      <c r="O43" s="383"/>
      <c r="P43" s="383">
        <f t="shared" si="6"/>
        <v>314900</v>
      </c>
      <c r="Q43" s="383"/>
      <c r="R43" s="381">
        <v>40</v>
      </c>
      <c r="S43" s="383" t="s">
        <v>707</v>
      </c>
      <c r="T43" s="383" t="s">
        <v>708</v>
      </c>
      <c r="U43" s="383"/>
      <c r="V43" s="381">
        <v>100</v>
      </c>
      <c r="W43" s="381">
        <f t="shared" si="7"/>
        <v>242250</v>
      </c>
      <c r="X43" s="381"/>
      <c r="Y43" s="381" t="s">
        <v>515</v>
      </c>
      <c r="Z43" s="381"/>
      <c r="AA43" s="381"/>
      <c r="AB43" s="381"/>
      <c r="AC43" s="384" t="s">
        <v>656</v>
      </c>
      <c r="AD43" s="384">
        <v>1</v>
      </c>
    </row>
    <row r="44" spans="1:30" ht="13.5" customHeight="1">
      <c r="A44" s="611">
        <f t="shared" si="2"/>
        <v>43</v>
      </c>
      <c r="B44" s="622" t="s">
        <v>714</v>
      </c>
      <c r="C44" s="623">
        <v>141177</v>
      </c>
      <c r="D44" s="622" t="s">
        <v>682</v>
      </c>
      <c r="E44" s="622"/>
      <c r="F44" s="622"/>
      <c r="G44" s="381" t="s">
        <v>515</v>
      </c>
      <c r="H44" s="382">
        <v>42500</v>
      </c>
      <c r="I44" s="616">
        <v>6</v>
      </c>
      <c r="J44" s="383">
        <v>257550</v>
      </c>
      <c r="K44" s="383">
        <f>ROUND(J44*30%,0)</f>
        <v>77265</v>
      </c>
      <c r="L44" s="383"/>
      <c r="M44" s="383"/>
      <c r="N44" s="383"/>
      <c r="O44" s="383"/>
      <c r="P44" s="383">
        <f t="shared" si="6"/>
        <v>334800</v>
      </c>
      <c r="Q44" s="383"/>
      <c r="R44" s="381">
        <v>40</v>
      </c>
      <c r="S44" s="383" t="s">
        <v>707</v>
      </c>
      <c r="T44" s="383" t="s">
        <v>708</v>
      </c>
      <c r="U44" s="383"/>
      <c r="V44" s="381">
        <v>101</v>
      </c>
      <c r="W44" s="381">
        <f t="shared" si="7"/>
        <v>260125.5</v>
      </c>
      <c r="X44" s="381"/>
      <c r="Y44" s="381" t="s">
        <v>515</v>
      </c>
      <c r="Z44" s="381"/>
      <c r="AA44" s="381"/>
      <c r="AB44" s="381"/>
      <c r="AC44" s="384" t="s">
        <v>515</v>
      </c>
      <c r="AD44" s="384">
        <v>1</v>
      </c>
    </row>
    <row r="45" spans="1:30" ht="14.25" customHeight="1">
      <c r="A45" s="611">
        <f t="shared" si="2"/>
        <v>44</v>
      </c>
      <c r="B45" s="625" t="s">
        <v>715</v>
      </c>
      <c r="C45" s="626">
        <v>141087</v>
      </c>
      <c r="D45" s="625" t="s">
        <v>692</v>
      </c>
      <c r="E45" s="625"/>
      <c r="F45" s="625"/>
      <c r="G45" s="627" t="s">
        <v>515</v>
      </c>
      <c r="H45" s="382">
        <v>42500</v>
      </c>
      <c r="I45" s="616">
        <v>4.4000000000000004</v>
      </c>
      <c r="J45" s="383">
        <f t="shared" si="1"/>
        <v>187000.00000000003</v>
      </c>
      <c r="K45" s="628">
        <f>ROUND(J45*30%,0)</f>
        <v>56100</v>
      </c>
      <c r="L45" s="628"/>
      <c r="M45" s="628"/>
      <c r="N45" s="628"/>
      <c r="O45" s="628">
        <v>51000</v>
      </c>
      <c r="P45" s="383">
        <f t="shared" si="6"/>
        <v>294100</v>
      </c>
      <c r="Q45" s="383"/>
      <c r="R45" s="381">
        <v>40</v>
      </c>
      <c r="S45" s="383" t="s">
        <v>707</v>
      </c>
      <c r="T45" s="628" t="s">
        <v>716</v>
      </c>
      <c r="U45" s="628"/>
      <c r="V45" s="381">
        <v>100</v>
      </c>
      <c r="W45" s="381">
        <f>IF(V45=100,J45,J45*V45/100)</f>
        <v>187000.00000000003</v>
      </c>
      <c r="X45" s="627"/>
      <c r="Y45" s="627" t="s">
        <v>515</v>
      </c>
      <c r="Z45" s="627"/>
      <c r="AA45" s="627"/>
      <c r="AB45" s="627"/>
      <c r="AC45" s="629" t="s">
        <v>515</v>
      </c>
      <c r="AD45" s="629">
        <v>1</v>
      </c>
    </row>
    <row r="46" spans="1:30" ht="13.5" customHeight="1">
      <c r="A46" s="611">
        <f t="shared" si="2"/>
        <v>45</v>
      </c>
      <c r="B46" s="625" t="s">
        <v>717</v>
      </c>
      <c r="C46" s="626">
        <v>141117</v>
      </c>
      <c r="D46" s="625" t="s">
        <v>671</v>
      </c>
      <c r="E46" s="625"/>
      <c r="F46" s="625"/>
      <c r="G46" s="381" t="s">
        <v>515</v>
      </c>
      <c r="H46" s="382">
        <v>42500</v>
      </c>
      <c r="I46" s="616">
        <v>5.0999999999999996</v>
      </c>
      <c r="J46" s="383">
        <v>234090</v>
      </c>
      <c r="K46" s="383">
        <f>ROUND(J46*30%,0)</f>
        <v>70227</v>
      </c>
      <c r="L46" s="383"/>
      <c r="M46" s="383"/>
      <c r="N46" s="383"/>
      <c r="O46" s="383">
        <v>42500</v>
      </c>
      <c r="P46" s="383">
        <f t="shared" si="6"/>
        <v>346800</v>
      </c>
      <c r="Q46" s="383"/>
      <c r="R46" s="381">
        <v>40</v>
      </c>
      <c r="S46" s="383" t="s">
        <v>707</v>
      </c>
      <c r="T46" s="628" t="s">
        <v>716</v>
      </c>
      <c r="U46" s="383"/>
      <c r="V46" s="381">
        <v>100</v>
      </c>
      <c r="W46" s="381">
        <f t="shared" ref="W46:W71" si="8">+J46*V46/100</f>
        <v>234090</v>
      </c>
      <c r="X46" s="381"/>
      <c r="Y46" s="381" t="s">
        <v>515</v>
      </c>
      <c r="Z46" s="381"/>
      <c r="AA46" s="381"/>
      <c r="AB46" s="381"/>
      <c r="AC46" s="384" t="s">
        <v>515</v>
      </c>
      <c r="AD46" s="384">
        <v>1</v>
      </c>
    </row>
    <row r="47" spans="1:30" ht="13.5" customHeight="1">
      <c r="A47" s="611">
        <f t="shared" si="2"/>
        <v>46</v>
      </c>
      <c r="B47" s="630" t="s">
        <v>718</v>
      </c>
      <c r="C47" s="626">
        <v>1430000</v>
      </c>
      <c r="D47" s="625" t="s">
        <v>662</v>
      </c>
      <c r="E47" s="625"/>
      <c r="F47" s="625"/>
      <c r="G47" s="627" t="s">
        <v>663</v>
      </c>
      <c r="H47" s="382">
        <v>1</v>
      </c>
      <c r="I47" s="382">
        <v>198600</v>
      </c>
      <c r="J47" s="383">
        <f t="shared" si="1"/>
        <v>198600</v>
      </c>
      <c r="K47" s="628">
        <v>0</v>
      </c>
      <c r="L47" s="628"/>
      <c r="M47" s="628"/>
      <c r="N47" s="628"/>
      <c r="O47" s="628"/>
      <c r="P47" s="383">
        <f t="shared" si="6"/>
        <v>198600</v>
      </c>
      <c r="Q47" s="383"/>
      <c r="R47" s="381">
        <v>40</v>
      </c>
      <c r="S47" s="383" t="s">
        <v>707</v>
      </c>
      <c r="T47" s="628" t="s">
        <v>716</v>
      </c>
      <c r="U47" s="628"/>
      <c r="V47" s="381">
        <v>110</v>
      </c>
      <c r="W47" s="381">
        <f t="shared" si="8"/>
        <v>218460</v>
      </c>
      <c r="X47" s="627"/>
      <c r="Y47" s="627"/>
      <c r="Z47" s="627"/>
      <c r="AA47" s="627" t="s">
        <v>663</v>
      </c>
      <c r="AB47" s="627"/>
      <c r="AC47" s="629" t="s">
        <v>656</v>
      </c>
      <c r="AD47" s="629">
        <v>1</v>
      </c>
    </row>
    <row r="48" spans="1:30" ht="13.5" customHeight="1">
      <c r="A48" s="611">
        <f t="shared" si="2"/>
        <v>47</v>
      </c>
      <c r="B48" s="625" t="s">
        <v>719</v>
      </c>
      <c r="C48" s="626">
        <v>141168</v>
      </c>
      <c r="D48" s="625" t="s">
        <v>706</v>
      </c>
      <c r="E48" s="625"/>
      <c r="F48" s="625"/>
      <c r="G48" s="381" t="s">
        <v>515</v>
      </c>
      <c r="H48" s="382">
        <v>42500</v>
      </c>
      <c r="I48" s="616">
        <v>5.8</v>
      </c>
      <c r="J48" s="383">
        <v>256380</v>
      </c>
      <c r="K48" s="383">
        <f>ROUND(J48*30%,0)</f>
        <v>76914</v>
      </c>
      <c r="L48" s="383"/>
      <c r="M48" s="383"/>
      <c r="N48" s="383"/>
      <c r="O48" s="383"/>
      <c r="P48" s="383">
        <f t="shared" si="6"/>
        <v>333300</v>
      </c>
      <c r="Q48" s="383"/>
      <c r="R48" s="381">
        <v>40</v>
      </c>
      <c r="S48" s="383" t="s">
        <v>707</v>
      </c>
      <c r="T48" s="628" t="s">
        <v>716</v>
      </c>
      <c r="U48" s="383"/>
      <c r="V48" s="381">
        <v>104</v>
      </c>
      <c r="W48" s="381">
        <f t="shared" si="8"/>
        <v>266635.2</v>
      </c>
      <c r="X48" s="381"/>
      <c r="Y48" s="381" t="s">
        <v>515</v>
      </c>
      <c r="Z48" s="381"/>
      <c r="AA48" s="381"/>
      <c r="AB48" s="381"/>
      <c r="AC48" s="384" t="s">
        <v>515</v>
      </c>
      <c r="AD48" s="384">
        <v>1</v>
      </c>
    </row>
    <row r="49" spans="1:32" ht="13.5" customHeight="1">
      <c r="A49" s="611">
        <f t="shared" si="2"/>
        <v>48</v>
      </c>
      <c r="B49" s="625" t="s">
        <v>720</v>
      </c>
      <c r="C49" s="626">
        <v>141107</v>
      </c>
      <c r="D49" s="625" t="s">
        <v>721</v>
      </c>
      <c r="E49" s="625"/>
      <c r="F49" s="625"/>
      <c r="G49" s="381" t="s">
        <v>515</v>
      </c>
      <c r="H49" s="382">
        <v>42500</v>
      </c>
      <c r="I49" s="616">
        <v>4.8</v>
      </c>
      <c r="J49" s="383">
        <f t="shared" si="1"/>
        <v>204000</v>
      </c>
      <c r="K49" s="383">
        <f>ROUND(J49*30%,0)</f>
        <v>61200</v>
      </c>
      <c r="L49" s="383"/>
      <c r="M49" s="383"/>
      <c r="N49" s="383"/>
      <c r="O49" s="383">
        <v>19125</v>
      </c>
      <c r="P49" s="383">
        <f t="shared" si="6"/>
        <v>284300</v>
      </c>
      <c r="Q49" s="383"/>
      <c r="R49" s="381">
        <v>40</v>
      </c>
      <c r="S49" s="383" t="s">
        <v>707</v>
      </c>
      <c r="T49" s="628" t="s">
        <v>716</v>
      </c>
      <c r="U49" s="383"/>
      <c r="V49" s="381">
        <v>100</v>
      </c>
      <c r="W49" s="381">
        <f t="shared" si="8"/>
        <v>204000</v>
      </c>
      <c r="X49" s="381"/>
      <c r="Y49" s="381" t="s">
        <v>515</v>
      </c>
      <c r="Z49" s="381"/>
      <c r="AA49" s="381"/>
      <c r="AB49" s="381"/>
      <c r="AC49" s="384" t="s">
        <v>515</v>
      </c>
      <c r="AD49" s="384">
        <v>0.5</v>
      </c>
      <c r="AF49" s="618"/>
    </row>
    <row r="50" spans="1:32" ht="14.25" customHeight="1">
      <c r="A50" s="611">
        <f t="shared" si="2"/>
        <v>49</v>
      </c>
      <c r="B50" s="622" t="s">
        <v>722</v>
      </c>
      <c r="C50" s="623">
        <v>1441470</v>
      </c>
      <c r="D50" s="622" t="s">
        <v>723</v>
      </c>
      <c r="E50" s="622"/>
      <c r="F50" s="622"/>
      <c r="G50" s="381" t="s">
        <v>515</v>
      </c>
      <c r="H50" s="382">
        <v>42500</v>
      </c>
      <c r="I50" s="616">
        <v>5.6</v>
      </c>
      <c r="J50" s="383">
        <f t="shared" si="1"/>
        <v>237999.99999999997</v>
      </c>
      <c r="K50" s="383">
        <f>ROUND(J50*30%,0)</f>
        <v>71400</v>
      </c>
      <c r="L50" s="383"/>
      <c r="M50" s="383"/>
      <c r="N50" s="383"/>
      <c r="O50" s="383">
        <v>5798</v>
      </c>
      <c r="P50" s="383">
        <f t="shared" si="6"/>
        <v>315200</v>
      </c>
      <c r="Q50" s="383"/>
      <c r="R50" s="381">
        <v>40</v>
      </c>
      <c r="S50" s="383" t="s">
        <v>707</v>
      </c>
      <c r="T50" s="383" t="s">
        <v>724</v>
      </c>
      <c r="U50" s="383"/>
      <c r="V50" s="381">
        <v>100</v>
      </c>
      <c r="W50" s="381">
        <f t="shared" si="8"/>
        <v>237999.99999999997</v>
      </c>
      <c r="X50" s="381"/>
      <c r="Y50" s="381" t="s">
        <v>515</v>
      </c>
      <c r="Z50" s="381"/>
      <c r="AA50" s="381"/>
      <c r="AB50" s="381"/>
      <c r="AC50" s="384" t="s">
        <v>515</v>
      </c>
      <c r="AD50" s="384">
        <v>1</v>
      </c>
    </row>
    <row r="51" spans="1:32" s="618" customFormat="1" ht="13.5" customHeight="1">
      <c r="A51" s="611">
        <f t="shared" si="2"/>
        <v>50</v>
      </c>
      <c r="B51" s="622" t="s">
        <v>725</v>
      </c>
      <c r="C51" s="623">
        <v>142157</v>
      </c>
      <c r="D51" s="622" t="s">
        <v>726</v>
      </c>
      <c r="E51" s="622"/>
      <c r="F51" s="622"/>
      <c r="G51" s="381" t="s">
        <v>656</v>
      </c>
      <c r="H51" s="382">
        <v>42500</v>
      </c>
      <c r="I51" s="616">
        <v>4.2</v>
      </c>
      <c r="J51" s="383">
        <f t="shared" si="1"/>
        <v>178500</v>
      </c>
      <c r="K51" s="383">
        <f>ROUND(J51*20%,0)</f>
        <v>35700</v>
      </c>
      <c r="L51" s="383"/>
      <c r="M51" s="383"/>
      <c r="N51" s="383"/>
      <c r="O51" s="383"/>
      <c r="P51" s="383">
        <f t="shared" si="6"/>
        <v>214200</v>
      </c>
      <c r="Q51" s="383"/>
      <c r="R51" s="381">
        <v>40</v>
      </c>
      <c r="S51" s="383" t="s">
        <v>707</v>
      </c>
      <c r="T51" s="383" t="s">
        <v>724</v>
      </c>
      <c r="U51" s="383"/>
      <c r="V51" s="381">
        <v>113</v>
      </c>
      <c r="W51" s="381">
        <f t="shared" si="8"/>
        <v>201705</v>
      </c>
      <c r="X51" s="381"/>
      <c r="Y51" s="381"/>
      <c r="Z51" s="381" t="s">
        <v>656</v>
      </c>
      <c r="AA51" s="381"/>
      <c r="AB51" s="381"/>
      <c r="AC51" s="384" t="s">
        <v>656</v>
      </c>
      <c r="AD51" s="384">
        <v>1</v>
      </c>
      <c r="AE51" s="385"/>
      <c r="AF51" s="379"/>
    </row>
    <row r="52" spans="1:32" ht="13.5" customHeight="1">
      <c r="A52" s="611">
        <f t="shared" si="2"/>
        <v>51</v>
      </c>
      <c r="B52" s="622" t="s">
        <v>727</v>
      </c>
      <c r="C52" s="623">
        <v>141117</v>
      </c>
      <c r="D52" s="622" t="s">
        <v>671</v>
      </c>
      <c r="E52" s="622"/>
      <c r="F52" s="622"/>
      <c r="G52" s="381" t="s">
        <v>515</v>
      </c>
      <c r="H52" s="382">
        <v>42500</v>
      </c>
      <c r="I52" s="616">
        <v>5.0999999999999996</v>
      </c>
      <c r="J52" s="383">
        <v>238000</v>
      </c>
      <c r="K52" s="383">
        <f>ROUND(J52*30%,0)</f>
        <v>71400</v>
      </c>
      <c r="L52" s="383"/>
      <c r="M52" s="383"/>
      <c r="N52" s="383"/>
      <c r="O52" s="383">
        <v>6375</v>
      </c>
      <c r="P52" s="383">
        <f t="shared" si="6"/>
        <v>315800</v>
      </c>
      <c r="Q52" s="383"/>
      <c r="R52" s="381">
        <v>40</v>
      </c>
      <c r="S52" s="383" t="s">
        <v>707</v>
      </c>
      <c r="T52" s="383" t="s">
        <v>724</v>
      </c>
      <c r="U52" s="383"/>
      <c r="V52" s="381">
        <v>115</v>
      </c>
      <c r="W52" s="381">
        <f t="shared" si="8"/>
        <v>273700</v>
      </c>
      <c r="X52" s="381"/>
      <c r="Y52" s="381" t="s">
        <v>515</v>
      </c>
      <c r="Z52" s="381"/>
      <c r="AA52" s="381"/>
      <c r="AB52" s="381"/>
      <c r="AC52" s="384" t="s">
        <v>515</v>
      </c>
      <c r="AD52" s="384">
        <v>1</v>
      </c>
    </row>
    <row r="53" spans="1:32" ht="13.5" customHeight="1">
      <c r="A53" s="611">
        <f t="shared" si="2"/>
        <v>52</v>
      </c>
      <c r="B53" s="645" t="s">
        <v>826</v>
      </c>
      <c r="C53" s="623">
        <v>143000</v>
      </c>
      <c r="D53" s="622" t="s">
        <v>662</v>
      </c>
      <c r="E53" s="622"/>
      <c r="F53" s="622"/>
      <c r="G53" s="381" t="s">
        <v>663</v>
      </c>
      <c r="H53" s="382">
        <v>1</v>
      </c>
      <c r="I53" s="382">
        <v>198600</v>
      </c>
      <c r="J53" s="383">
        <f t="shared" si="1"/>
        <v>198600</v>
      </c>
      <c r="K53" s="383">
        <v>0</v>
      </c>
      <c r="L53" s="383"/>
      <c r="M53" s="383"/>
      <c r="N53" s="383"/>
      <c r="O53" s="383"/>
      <c r="P53" s="383">
        <f t="shared" si="6"/>
        <v>198600</v>
      </c>
      <c r="Q53" s="383"/>
      <c r="R53" s="381">
        <v>40</v>
      </c>
      <c r="S53" s="383" t="s">
        <v>707</v>
      </c>
      <c r="T53" s="383" t="s">
        <v>724</v>
      </c>
      <c r="U53" s="383"/>
      <c r="V53" s="381">
        <v>110</v>
      </c>
      <c r="W53" s="381">
        <f t="shared" si="8"/>
        <v>218460</v>
      </c>
      <c r="X53" s="381"/>
      <c r="Y53" s="381"/>
      <c r="Z53" s="381"/>
      <c r="AA53" s="381" t="s">
        <v>663</v>
      </c>
      <c r="AB53" s="381"/>
      <c r="AC53" s="384" t="s">
        <v>656</v>
      </c>
      <c r="AD53" s="384">
        <v>1</v>
      </c>
    </row>
    <row r="54" spans="1:32" s="618" customFormat="1" ht="13.5" customHeight="1">
      <c r="A54" s="611">
        <f t="shared" si="2"/>
        <v>53</v>
      </c>
      <c r="B54" s="622" t="s">
        <v>728</v>
      </c>
      <c r="C54" s="623">
        <v>141157</v>
      </c>
      <c r="D54" s="622" t="s">
        <v>666</v>
      </c>
      <c r="E54" s="622"/>
      <c r="F54" s="622"/>
      <c r="G54" s="381" t="s">
        <v>515</v>
      </c>
      <c r="H54" s="382">
        <v>42500</v>
      </c>
      <c r="I54" s="616">
        <v>5.7</v>
      </c>
      <c r="J54" s="383">
        <v>261630</v>
      </c>
      <c r="K54" s="383">
        <f t="shared" ref="K54:K63" si="9">ROUND(J54*30%,0)</f>
        <v>78489</v>
      </c>
      <c r="L54" s="383"/>
      <c r="M54" s="383"/>
      <c r="N54" s="383"/>
      <c r="O54" s="383"/>
      <c r="P54" s="383">
        <f t="shared" si="6"/>
        <v>340100</v>
      </c>
      <c r="Q54" s="383"/>
      <c r="R54" s="381">
        <v>40</v>
      </c>
      <c r="S54" s="383" t="s">
        <v>707</v>
      </c>
      <c r="T54" s="383" t="s">
        <v>724</v>
      </c>
      <c r="U54" s="383"/>
      <c r="V54" s="381">
        <v>105</v>
      </c>
      <c r="W54" s="381">
        <f t="shared" si="8"/>
        <v>274711.5</v>
      </c>
      <c r="X54" s="381"/>
      <c r="Y54" s="381" t="s">
        <v>515</v>
      </c>
      <c r="Z54" s="381"/>
      <c r="AA54" s="381"/>
      <c r="AB54" s="381"/>
      <c r="AC54" s="384" t="s">
        <v>515</v>
      </c>
      <c r="AD54" s="384">
        <v>1</v>
      </c>
      <c r="AE54" s="385"/>
      <c r="AF54" s="379"/>
    </row>
    <row r="55" spans="1:32" ht="13.5" customHeight="1">
      <c r="A55" s="611">
        <f t="shared" si="2"/>
        <v>54</v>
      </c>
      <c r="B55" s="622" t="s">
        <v>729</v>
      </c>
      <c r="C55" s="623">
        <v>141167</v>
      </c>
      <c r="D55" s="622" t="s">
        <v>706</v>
      </c>
      <c r="E55" s="622"/>
      <c r="F55" s="622"/>
      <c r="G55" s="381" t="s">
        <v>515</v>
      </c>
      <c r="H55" s="382">
        <v>42500</v>
      </c>
      <c r="I55" s="616">
        <v>5.8</v>
      </c>
      <c r="J55" s="383">
        <f t="shared" si="1"/>
        <v>246500</v>
      </c>
      <c r="K55" s="383">
        <f t="shared" si="9"/>
        <v>73950</v>
      </c>
      <c r="L55" s="383"/>
      <c r="M55" s="383"/>
      <c r="N55" s="383"/>
      <c r="O55" s="383"/>
      <c r="P55" s="383">
        <f t="shared" si="6"/>
        <v>320500</v>
      </c>
      <c r="Q55" s="383"/>
      <c r="R55" s="381">
        <v>40</v>
      </c>
      <c r="S55" s="383" t="s">
        <v>707</v>
      </c>
      <c r="T55" s="383" t="s">
        <v>724</v>
      </c>
      <c r="U55" s="383"/>
      <c r="V55" s="381">
        <v>100</v>
      </c>
      <c r="W55" s="381">
        <f t="shared" si="8"/>
        <v>246500</v>
      </c>
      <c r="X55" s="381"/>
      <c r="Y55" s="381" t="s">
        <v>515</v>
      </c>
      <c r="Z55" s="381"/>
      <c r="AA55" s="381"/>
      <c r="AB55" s="381"/>
      <c r="AC55" s="384"/>
      <c r="AD55" s="384">
        <v>1</v>
      </c>
    </row>
    <row r="56" spans="1:32" ht="13.5" customHeight="1">
      <c r="A56" s="611">
        <f t="shared" si="2"/>
        <v>55</v>
      </c>
      <c r="B56" s="386" t="s">
        <v>730</v>
      </c>
      <c r="C56" s="387">
        <v>144167</v>
      </c>
      <c r="D56" s="386" t="s">
        <v>644</v>
      </c>
      <c r="E56" s="386"/>
      <c r="F56" s="386"/>
      <c r="G56" s="381" t="s">
        <v>515</v>
      </c>
      <c r="H56" s="382">
        <v>42500</v>
      </c>
      <c r="I56" s="616">
        <v>5.7</v>
      </c>
      <c r="J56" s="383">
        <v>300730</v>
      </c>
      <c r="K56" s="383">
        <f t="shared" si="9"/>
        <v>90219</v>
      </c>
      <c r="L56" s="383"/>
      <c r="M56" s="383"/>
      <c r="N56" s="383"/>
      <c r="O56" s="383">
        <v>6375</v>
      </c>
      <c r="P56" s="383">
        <f t="shared" si="6"/>
        <v>397300</v>
      </c>
      <c r="Q56" s="383"/>
      <c r="R56" s="381">
        <v>40</v>
      </c>
      <c r="S56" s="383" t="s">
        <v>731</v>
      </c>
      <c r="T56" s="383" t="s">
        <v>732</v>
      </c>
      <c r="U56" s="383"/>
      <c r="V56" s="381">
        <v>115</v>
      </c>
      <c r="W56" s="381">
        <f t="shared" si="8"/>
        <v>345839.5</v>
      </c>
      <c r="X56" s="381"/>
      <c r="Y56" s="381" t="s">
        <v>515</v>
      </c>
      <c r="Z56" s="381"/>
      <c r="AA56" s="381"/>
      <c r="AB56" s="381"/>
      <c r="AC56" s="384" t="s">
        <v>515</v>
      </c>
      <c r="AD56" s="384">
        <v>1</v>
      </c>
    </row>
    <row r="57" spans="1:32" ht="13.5" customHeight="1">
      <c r="A57" s="611">
        <f t="shared" si="2"/>
        <v>56</v>
      </c>
      <c r="B57" s="386" t="s">
        <v>733</v>
      </c>
      <c r="C57" s="387">
        <v>141147</v>
      </c>
      <c r="D57" s="386" t="s">
        <v>723</v>
      </c>
      <c r="E57" s="386"/>
      <c r="F57" s="386"/>
      <c r="G57" s="381" t="s">
        <v>515</v>
      </c>
      <c r="H57" s="382">
        <v>42500</v>
      </c>
      <c r="I57" s="616">
        <v>5.4</v>
      </c>
      <c r="J57" s="383">
        <v>249900</v>
      </c>
      <c r="K57" s="383">
        <f t="shared" si="9"/>
        <v>74970</v>
      </c>
      <c r="L57" s="383"/>
      <c r="M57" s="383"/>
      <c r="N57" s="383"/>
      <c r="O57" s="383"/>
      <c r="P57" s="383">
        <f t="shared" si="6"/>
        <v>324900</v>
      </c>
      <c r="Q57" s="383"/>
      <c r="R57" s="381">
        <v>40</v>
      </c>
      <c r="S57" s="383" t="s">
        <v>731</v>
      </c>
      <c r="T57" s="383" t="s">
        <v>732</v>
      </c>
      <c r="U57" s="383"/>
      <c r="V57" s="381">
        <v>105</v>
      </c>
      <c r="W57" s="381">
        <f t="shared" si="8"/>
        <v>262395</v>
      </c>
      <c r="X57" s="381"/>
      <c r="Y57" s="381" t="s">
        <v>515</v>
      </c>
      <c r="Z57" s="381"/>
      <c r="AA57" s="381"/>
      <c r="AB57" s="381"/>
      <c r="AC57" s="384" t="s">
        <v>515</v>
      </c>
      <c r="AD57" s="384">
        <v>1</v>
      </c>
    </row>
    <row r="58" spans="1:32" ht="13.5" customHeight="1">
      <c r="A58" s="611">
        <f t="shared" si="2"/>
        <v>57</v>
      </c>
      <c r="B58" s="386" t="s">
        <v>734</v>
      </c>
      <c r="C58" s="387">
        <v>141147</v>
      </c>
      <c r="D58" s="386" t="s">
        <v>669</v>
      </c>
      <c r="E58" s="386"/>
      <c r="F58" s="386"/>
      <c r="G58" s="381" t="s">
        <v>515</v>
      </c>
      <c r="H58" s="382">
        <v>42500</v>
      </c>
      <c r="I58" s="616">
        <v>5.6</v>
      </c>
      <c r="J58" s="383">
        <v>254660</v>
      </c>
      <c r="K58" s="383">
        <f t="shared" si="9"/>
        <v>76398</v>
      </c>
      <c r="L58" s="383"/>
      <c r="M58" s="383"/>
      <c r="N58" s="383"/>
      <c r="O58" s="383">
        <v>6375</v>
      </c>
      <c r="P58" s="383">
        <f t="shared" si="6"/>
        <v>337400</v>
      </c>
      <c r="Q58" s="383"/>
      <c r="R58" s="381">
        <v>40</v>
      </c>
      <c r="S58" s="383" t="s">
        <v>731</v>
      </c>
      <c r="T58" s="383" t="s">
        <v>732</v>
      </c>
      <c r="U58" s="383"/>
      <c r="V58" s="381">
        <v>105</v>
      </c>
      <c r="W58" s="381">
        <f t="shared" si="8"/>
        <v>267393</v>
      </c>
      <c r="X58" s="381"/>
      <c r="Y58" s="381" t="s">
        <v>515</v>
      </c>
      <c r="Z58" s="381"/>
      <c r="AA58" s="381"/>
      <c r="AB58" s="381"/>
      <c r="AC58" s="384" t="s">
        <v>515</v>
      </c>
      <c r="AD58" s="384">
        <v>1</v>
      </c>
    </row>
    <row r="59" spans="1:32" ht="13.5" customHeight="1">
      <c r="A59" s="611">
        <f t="shared" si="2"/>
        <v>58</v>
      </c>
      <c r="B59" s="386" t="s">
        <v>735</v>
      </c>
      <c r="C59" s="387">
        <v>141147</v>
      </c>
      <c r="D59" s="386" t="s">
        <v>669</v>
      </c>
      <c r="E59" s="386"/>
      <c r="F59" s="386"/>
      <c r="G59" s="381" t="s">
        <v>515</v>
      </c>
      <c r="H59" s="382">
        <v>42500</v>
      </c>
      <c r="I59" s="616">
        <v>5.6</v>
      </c>
      <c r="J59" s="383">
        <v>245140</v>
      </c>
      <c r="K59" s="383">
        <f t="shared" si="9"/>
        <v>73542</v>
      </c>
      <c r="L59" s="383"/>
      <c r="M59" s="383"/>
      <c r="N59" s="383"/>
      <c r="O59" s="383">
        <v>68000</v>
      </c>
      <c r="P59" s="383">
        <f t="shared" si="6"/>
        <v>386700</v>
      </c>
      <c r="Q59" s="383"/>
      <c r="R59" s="381">
        <v>40</v>
      </c>
      <c r="S59" s="383" t="s">
        <v>731</v>
      </c>
      <c r="T59" s="383" t="s">
        <v>732</v>
      </c>
      <c r="U59" s="383"/>
      <c r="V59" s="381">
        <v>103</v>
      </c>
      <c r="W59" s="381">
        <f t="shared" si="8"/>
        <v>252494.2</v>
      </c>
      <c r="X59" s="381"/>
      <c r="Y59" s="381" t="s">
        <v>515</v>
      </c>
      <c r="Z59" s="381"/>
      <c r="AA59" s="381"/>
      <c r="AB59" s="381"/>
      <c r="AC59" s="384" t="s">
        <v>515</v>
      </c>
      <c r="AD59" s="384">
        <v>1</v>
      </c>
    </row>
    <row r="60" spans="1:32" ht="13.5" customHeight="1">
      <c r="A60" s="611">
        <f t="shared" si="2"/>
        <v>59</v>
      </c>
      <c r="B60" s="386" t="s">
        <v>736</v>
      </c>
      <c r="C60" s="387">
        <v>141117</v>
      </c>
      <c r="D60" s="386" t="s">
        <v>671</v>
      </c>
      <c r="E60" s="386"/>
      <c r="F60" s="386"/>
      <c r="G60" s="381" t="s">
        <v>515</v>
      </c>
      <c r="H60" s="382">
        <v>42500</v>
      </c>
      <c r="I60" s="616">
        <v>5.0999999999999996</v>
      </c>
      <c r="J60" s="383">
        <v>238680</v>
      </c>
      <c r="K60" s="383">
        <f t="shared" si="9"/>
        <v>71604</v>
      </c>
      <c r="L60" s="383"/>
      <c r="M60" s="383"/>
      <c r="N60" s="383"/>
      <c r="O60" s="383">
        <v>25500</v>
      </c>
      <c r="P60" s="383">
        <f t="shared" si="6"/>
        <v>335800</v>
      </c>
      <c r="Q60" s="383"/>
      <c r="R60" s="381">
        <v>40</v>
      </c>
      <c r="S60" s="383" t="s">
        <v>731</v>
      </c>
      <c r="T60" s="383" t="s">
        <v>732</v>
      </c>
      <c r="U60" s="383"/>
      <c r="V60" s="381">
        <v>108</v>
      </c>
      <c r="W60" s="381">
        <f t="shared" si="8"/>
        <v>257774.4</v>
      </c>
      <c r="X60" s="381"/>
      <c r="Y60" s="381" t="s">
        <v>515</v>
      </c>
      <c r="Z60" s="381"/>
      <c r="AA60" s="381"/>
      <c r="AB60" s="381"/>
      <c r="AC60" s="384" t="s">
        <v>515</v>
      </c>
      <c r="AD60" s="384">
        <v>1</v>
      </c>
    </row>
    <row r="61" spans="1:32" ht="13.5" customHeight="1">
      <c r="A61" s="611">
        <f t="shared" si="2"/>
        <v>60</v>
      </c>
      <c r="B61" s="386" t="s">
        <v>737</v>
      </c>
      <c r="C61" s="387">
        <v>141087</v>
      </c>
      <c r="D61" s="386" t="s">
        <v>848</v>
      </c>
      <c r="E61" s="386"/>
      <c r="F61" s="386"/>
      <c r="G61" s="381" t="s">
        <v>515</v>
      </c>
      <c r="H61" s="382">
        <v>42500</v>
      </c>
      <c r="I61" s="616">
        <v>4.3</v>
      </c>
      <c r="J61" s="383">
        <v>213180</v>
      </c>
      <c r="K61" s="383">
        <f t="shared" si="9"/>
        <v>63954</v>
      </c>
      <c r="L61" s="383"/>
      <c r="M61" s="383"/>
      <c r="N61" s="383"/>
      <c r="O61" s="383">
        <v>25500</v>
      </c>
      <c r="P61" s="383">
        <f t="shared" si="6"/>
        <v>302600</v>
      </c>
      <c r="Q61" s="383"/>
      <c r="R61" s="381">
        <v>40</v>
      </c>
      <c r="S61" s="383" t="s">
        <v>731</v>
      </c>
      <c r="T61" s="383" t="s">
        <v>732</v>
      </c>
      <c r="U61" s="383"/>
      <c r="V61" s="381">
        <v>114</v>
      </c>
      <c r="W61" s="381">
        <f t="shared" si="8"/>
        <v>243025.2</v>
      </c>
      <c r="X61" s="381"/>
      <c r="Y61" s="381" t="s">
        <v>515</v>
      </c>
      <c r="Z61" s="381"/>
      <c r="AA61" s="381"/>
      <c r="AB61" s="381"/>
      <c r="AC61" s="384" t="s">
        <v>515</v>
      </c>
      <c r="AD61" s="384">
        <v>1</v>
      </c>
    </row>
    <row r="62" spans="1:32" ht="13.5" customHeight="1">
      <c r="A62" s="611">
        <f t="shared" si="2"/>
        <v>61</v>
      </c>
      <c r="B62" s="386" t="s">
        <v>738</v>
      </c>
      <c r="C62" s="387">
        <v>141127</v>
      </c>
      <c r="D62" s="386" t="s">
        <v>739</v>
      </c>
      <c r="E62" s="386"/>
      <c r="F62" s="386"/>
      <c r="G62" s="381" t="s">
        <v>515</v>
      </c>
      <c r="H62" s="382">
        <v>42500</v>
      </c>
      <c r="I62" s="616">
        <v>5.0999999999999996</v>
      </c>
      <c r="J62" s="383">
        <v>238680</v>
      </c>
      <c r="K62" s="383">
        <f t="shared" si="9"/>
        <v>71604</v>
      </c>
      <c r="L62" s="383"/>
      <c r="M62" s="383"/>
      <c r="N62" s="383"/>
      <c r="O62" s="383">
        <v>25500</v>
      </c>
      <c r="P62" s="383">
        <f t="shared" si="6"/>
        <v>335800</v>
      </c>
      <c r="Q62" s="383"/>
      <c r="R62" s="381">
        <v>40</v>
      </c>
      <c r="S62" s="383" t="s">
        <v>731</v>
      </c>
      <c r="T62" s="383" t="s">
        <v>732</v>
      </c>
      <c r="U62" s="383"/>
      <c r="V62" s="381">
        <v>108</v>
      </c>
      <c r="W62" s="381">
        <f t="shared" si="8"/>
        <v>257774.4</v>
      </c>
      <c r="X62" s="381"/>
      <c r="Y62" s="381" t="s">
        <v>515</v>
      </c>
      <c r="Z62" s="381"/>
      <c r="AA62" s="381"/>
      <c r="AB62" s="381"/>
      <c r="AC62" s="384" t="s">
        <v>515</v>
      </c>
      <c r="AD62" s="384">
        <v>1</v>
      </c>
    </row>
    <row r="63" spans="1:32" ht="13.5" customHeight="1">
      <c r="A63" s="611">
        <f t="shared" si="2"/>
        <v>62</v>
      </c>
      <c r="B63" s="386" t="s">
        <v>740</v>
      </c>
      <c r="C63" s="387">
        <v>141157</v>
      </c>
      <c r="D63" s="386" t="s">
        <v>666</v>
      </c>
      <c r="E63" s="386"/>
      <c r="F63" s="386"/>
      <c r="G63" s="381" t="s">
        <v>515</v>
      </c>
      <c r="H63" s="382">
        <v>42500</v>
      </c>
      <c r="I63" s="616">
        <v>5.7</v>
      </c>
      <c r="J63" s="383">
        <v>254363</v>
      </c>
      <c r="K63" s="383">
        <f t="shared" si="9"/>
        <v>76309</v>
      </c>
      <c r="L63" s="383"/>
      <c r="M63" s="383"/>
      <c r="N63" s="383"/>
      <c r="O63" s="383">
        <v>31875</v>
      </c>
      <c r="P63" s="383">
        <f t="shared" si="6"/>
        <v>362500</v>
      </c>
      <c r="Q63" s="383"/>
      <c r="R63" s="381">
        <v>40</v>
      </c>
      <c r="S63" s="383" t="s">
        <v>731</v>
      </c>
      <c r="T63" s="383" t="s">
        <v>732</v>
      </c>
      <c r="U63" s="383"/>
      <c r="V63" s="381">
        <v>100</v>
      </c>
      <c r="W63" s="381">
        <f t="shared" si="8"/>
        <v>254363</v>
      </c>
      <c r="X63" s="381"/>
      <c r="Y63" s="381" t="s">
        <v>515</v>
      </c>
      <c r="Z63" s="381"/>
      <c r="AA63" s="381"/>
      <c r="AB63" s="381"/>
      <c r="AC63" s="384" t="s">
        <v>515</v>
      </c>
      <c r="AD63" s="384">
        <v>1</v>
      </c>
    </row>
    <row r="64" spans="1:32" ht="13.5" customHeight="1">
      <c r="A64" s="611">
        <f t="shared" si="2"/>
        <v>63</v>
      </c>
      <c r="B64" s="648" t="s">
        <v>741</v>
      </c>
      <c r="C64" s="387">
        <v>1430000</v>
      </c>
      <c r="D64" s="386" t="s">
        <v>662</v>
      </c>
      <c r="E64" s="386"/>
      <c r="F64" s="386"/>
      <c r="G64" s="381" t="s">
        <v>663</v>
      </c>
      <c r="H64" s="382">
        <v>1</v>
      </c>
      <c r="I64" s="382">
        <v>198600</v>
      </c>
      <c r="J64" s="383">
        <f t="shared" si="1"/>
        <v>198600</v>
      </c>
      <c r="K64" s="383">
        <v>0</v>
      </c>
      <c r="L64" s="383"/>
      <c r="M64" s="383"/>
      <c r="N64" s="383"/>
      <c r="O64" s="383"/>
      <c r="P64" s="383">
        <f t="shared" si="6"/>
        <v>198600</v>
      </c>
      <c r="Q64" s="383"/>
      <c r="R64" s="381">
        <v>40</v>
      </c>
      <c r="S64" s="383" t="s">
        <v>731</v>
      </c>
      <c r="T64" s="383" t="s">
        <v>732</v>
      </c>
      <c r="U64" s="383"/>
      <c r="V64" s="381">
        <v>118</v>
      </c>
      <c r="W64" s="381">
        <f t="shared" si="8"/>
        <v>234348</v>
      </c>
      <c r="X64" s="381"/>
      <c r="Y64" s="381"/>
      <c r="Z64" s="381"/>
      <c r="AA64" s="381" t="s">
        <v>663</v>
      </c>
      <c r="AB64" s="381"/>
      <c r="AC64" s="384" t="s">
        <v>656</v>
      </c>
      <c r="AD64" s="384">
        <v>1</v>
      </c>
    </row>
    <row r="65" spans="1:32">
      <c r="A65" s="611">
        <f t="shared" si="2"/>
        <v>64</v>
      </c>
      <c r="B65" s="386" t="s">
        <v>827</v>
      </c>
      <c r="C65" s="387">
        <v>141127</v>
      </c>
      <c r="D65" s="386" t="s">
        <v>739</v>
      </c>
      <c r="E65" s="386"/>
      <c r="F65" s="386"/>
      <c r="G65" s="381" t="s">
        <v>656</v>
      </c>
      <c r="H65" s="382">
        <v>42500</v>
      </c>
      <c r="I65" s="616">
        <v>5.2</v>
      </c>
      <c r="J65" s="383">
        <v>221000</v>
      </c>
      <c r="K65" s="383">
        <f t="shared" ref="K65:K73" si="10">ROUND(J65*30%,0)</f>
        <v>66300</v>
      </c>
      <c r="L65" s="383"/>
      <c r="M65" s="383"/>
      <c r="N65" s="383"/>
      <c r="O65" s="383">
        <v>51000</v>
      </c>
      <c r="P65" s="383">
        <f t="shared" si="6"/>
        <v>338300</v>
      </c>
      <c r="Q65" s="383"/>
      <c r="R65" s="381">
        <v>40</v>
      </c>
      <c r="S65" s="383" t="s">
        <v>731</v>
      </c>
      <c r="T65" s="383" t="s">
        <v>732</v>
      </c>
      <c r="U65" s="383"/>
      <c r="V65" s="381">
        <v>100</v>
      </c>
      <c r="W65" s="381">
        <f t="shared" si="8"/>
        <v>221000</v>
      </c>
      <c r="X65" s="381"/>
      <c r="Y65" s="381"/>
      <c r="Z65" s="381" t="s">
        <v>656</v>
      </c>
      <c r="AA65" s="381"/>
      <c r="AB65" s="381"/>
      <c r="AC65" s="384" t="s">
        <v>515</v>
      </c>
      <c r="AD65" s="384">
        <v>1</v>
      </c>
    </row>
    <row r="66" spans="1:32" ht="13.5" customHeight="1">
      <c r="A66" s="611">
        <f t="shared" si="2"/>
        <v>65</v>
      </c>
      <c r="B66" s="386" t="s">
        <v>828</v>
      </c>
      <c r="C66" s="387">
        <v>141127</v>
      </c>
      <c r="D66" s="386" t="s">
        <v>739</v>
      </c>
      <c r="E66" s="386"/>
      <c r="F66" s="386"/>
      <c r="G66" s="381" t="s">
        <v>515</v>
      </c>
      <c r="H66" s="382">
        <v>42500</v>
      </c>
      <c r="I66" s="616">
        <v>5.2</v>
      </c>
      <c r="J66" s="383">
        <f t="shared" si="1"/>
        <v>221000</v>
      </c>
      <c r="K66" s="383">
        <f t="shared" si="10"/>
        <v>66300</v>
      </c>
      <c r="L66" s="383"/>
      <c r="M66" s="383"/>
      <c r="N66" s="383"/>
      <c r="O66" s="383">
        <v>6375</v>
      </c>
      <c r="P66" s="383">
        <f t="shared" ref="P66:P87" si="11">ROUND(SUM(J66:O66)/100,0)*100+Q66</f>
        <v>293700</v>
      </c>
      <c r="Q66" s="383"/>
      <c r="R66" s="381">
        <v>40</v>
      </c>
      <c r="S66" s="383" t="s">
        <v>731</v>
      </c>
      <c r="T66" s="383" t="s">
        <v>732</v>
      </c>
      <c r="U66" s="383"/>
      <c r="V66" s="381">
        <v>104</v>
      </c>
      <c r="W66" s="381">
        <f t="shared" si="8"/>
        <v>229840</v>
      </c>
      <c r="X66" s="381"/>
      <c r="Y66" s="381" t="s">
        <v>515</v>
      </c>
      <c r="Z66" s="381"/>
      <c r="AA66" s="381"/>
      <c r="AB66" s="381"/>
      <c r="AC66" s="384" t="s">
        <v>515</v>
      </c>
      <c r="AD66" s="384">
        <v>1</v>
      </c>
    </row>
    <row r="67" spans="1:32" ht="13.5" customHeight="1">
      <c r="A67" s="611">
        <f t="shared" si="2"/>
        <v>66</v>
      </c>
      <c r="B67" s="386" t="s">
        <v>743</v>
      </c>
      <c r="C67" s="387">
        <v>141117</v>
      </c>
      <c r="D67" s="386" t="s">
        <v>671</v>
      </c>
      <c r="E67" s="386"/>
      <c r="F67" s="386"/>
      <c r="G67" s="381" t="s">
        <v>515</v>
      </c>
      <c r="H67" s="382">
        <v>42500</v>
      </c>
      <c r="I67" s="616">
        <v>5.0999999999999996</v>
      </c>
      <c r="J67" s="383">
        <v>234090</v>
      </c>
      <c r="K67" s="383">
        <f t="shared" si="10"/>
        <v>70227</v>
      </c>
      <c r="L67" s="383"/>
      <c r="M67" s="383"/>
      <c r="N67" s="383"/>
      <c r="O67" s="383">
        <v>25500</v>
      </c>
      <c r="P67" s="383">
        <f t="shared" si="11"/>
        <v>329800</v>
      </c>
      <c r="Q67" s="383"/>
      <c r="R67" s="381">
        <v>40</v>
      </c>
      <c r="S67" s="383" t="s">
        <v>731</v>
      </c>
      <c r="T67" s="383" t="s">
        <v>732</v>
      </c>
      <c r="U67" s="383"/>
      <c r="V67" s="381">
        <v>108</v>
      </c>
      <c r="W67" s="381">
        <f t="shared" si="8"/>
        <v>252817.2</v>
      </c>
      <c r="X67" s="381"/>
      <c r="Y67" s="381" t="s">
        <v>515</v>
      </c>
      <c r="Z67" s="381"/>
      <c r="AA67" s="381"/>
      <c r="AB67" s="381"/>
      <c r="AC67" s="384" t="s">
        <v>515</v>
      </c>
      <c r="AD67" s="384">
        <v>1</v>
      </c>
    </row>
    <row r="68" spans="1:32" ht="13.5" customHeight="1">
      <c r="A68" s="611">
        <f t="shared" ref="A68:A130" si="12">+A67+1</f>
        <v>67</v>
      </c>
      <c r="B68" s="632" t="s">
        <v>744</v>
      </c>
      <c r="C68" s="633">
        <v>140060</v>
      </c>
      <c r="D68" s="632" t="s">
        <v>695</v>
      </c>
      <c r="E68" s="632" t="s">
        <v>701</v>
      </c>
      <c r="F68" s="632"/>
      <c r="G68" s="381" t="s">
        <v>515</v>
      </c>
      <c r="H68" s="382">
        <v>42500</v>
      </c>
      <c r="I68" s="616">
        <v>7.5</v>
      </c>
      <c r="J68" s="383">
        <v>382500</v>
      </c>
      <c r="K68" s="383">
        <f t="shared" si="10"/>
        <v>114750</v>
      </c>
      <c r="L68" s="383"/>
      <c r="M68" s="383">
        <f>+J68*0.15</f>
        <v>57375</v>
      </c>
      <c r="N68" s="383"/>
      <c r="O68" s="383"/>
      <c r="P68" s="383">
        <f t="shared" si="11"/>
        <v>554600</v>
      </c>
      <c r="Q68" s="383"/>
      <c r="R68" s="381">
        <v>40</v>
      </c>
      <c r="S68" s="383" t="s">
        <v>731</v>
      </c>
      <c r="T68" s="383" t="s">
        <v>731</v>
      </c>
      <c r="U68" s="383"/>
      <c r="V68" s="381">
        <v>120</v>
      </c>
      <c r="W68" s="381">
        <f t="shared" si="8"/>
        <v>459000</v>
      </c>
      <c r="X68" s="381"/>
      <c r="Y68" s="381" t="s">
        <v>515</v>
      </c>
      <c r="Z68" s="381"/>
      <c r="AA68" s="381"/>
      <c r="AB68" s="381"/>
      <c r="AC68" s="384" t="s">
        <v>515</v>
      </c>
      <c r="AD68" s="384">
        <v>1</v>
      </c>
    </row>
    <row r="69" spans="1:32" ht="13.5" customHeight="1">
      <c r="A69" s="611">
        <f t="shared" si="12"/>
        <v>68</v>
      </c>
      <c r="B69" s="632" t="s">
        <v>745</v>
      </c>
      <c r="C69" s="633">
        <v>140077</v>
      </c>
      <c r="D69" s="632"/>
      <c r="E69" s="632" t="s">
        <v>686</v>
      </c>
      <c r="F69" s="632"/>
      <c r="G69" s="381" t="s">
        <v>515</v>
      </c>
      <c r="H69" s="382">
        <v>42500</v>
      </c>
      <c r="I69" s="616">
        <v>7</v>
      </c>
      <c r="J69" s="383">
        <v>357000</v>
      </c>
      <c r="K69" s="383">
        <f t="shared" si="10"/>
        <v>107100</v>
      </c>
      <c r="L69" s="383"/>
      <c r="M69" s="383">
        <f>+J69*0.1</f>
        <v>35700</v>
      </c>
      <c r="N69" s="383"/>
      <c r="O69" s="383"/>
      <c r="P69" s="383">
        <f t="shared" si="11"/>
        <v>499800</v>
      </c>
      <c r="Q69" s="383"/>
      <c r="R69" s="381">
        <v>40</v>
      </c>
      <c r="S69" s="383" t="s">
        <v>731</v>
      </c>
      <c r="T69" s="383" t="s">
        <v>731</v>
      </c>
      <c r="U69" s="383"/>
      <c r="V69" s="381">
        <v>115</v>
      </c>
      <c r="W69" s="381">
        <f t="shared" si="8"/>
        <v>410550</v>
      </c>
      <c r="X69" s="381"/>
      <c r="Y69" s="381" t="s">
        <v>515</v>
      </c>
      <c r="Z69" s="381"/>
      <c r="AA69" s="381"/>
      <c r="AB69" s="381"/>
      <c r="AC69" s="384" t="s">
        <v>515</v>
      </c>
      <c r="AD69" s="384">
        <v>1</v>
      </c>
    </row>
    <row r="70" spans="1:32" ht="13.5" customHeight="1">
      <c r="A70" s="611">
        <f t="shared" si="12"/>
        <v>69</v>
      </c>
      <c r="B70" s="632" t="s">
        <v>746</v>
      </c>
      <c r="C70" s="633">
        <v>141167</v>
      </c>
      <c r="D70" s="632" t="s">
        <v>706</v>
      </c>
      <c r="E70" s="632"/>
      <c r="F70" s="632"/>
      <c r="G70" s="381" t="s">
        <v>515</v>
      </c>
      <c r="H70" s="382">
        <v>42500</v>
      </c>
      <c r="I70" s="616">
        <v>5.8</v>
      </c>
      <c r="J70" s="383">
        <v>258825</v>
      </c>
      <c r="K70" s="383">
        <f t="shared" si="10"/>
        <v>77648</v>
      </c>
      <c r="L70" s="383"/>
      <c r="M70" s="383"/>
      <c r="N70" s="383"/>
      <c r="O70" s="383"/>
      <c r="P70" s="383">
        <f t="shared" si="11"/>
        <v>336500</v>
      </c>
      <c r="Q70" s="383"/>
      <c r="R70" s="381">
        <v>40</v>
      </c>
      <c r="S70" s="383" t="s">
        <v>731</v>
      </c>
      <c r="T70" s="383" t="s">
        <v>731</v>
      </c>
      <c r="U70" s="383"/>
      <c r="V70" s="381">
        <v>105</v>
      </c>
      <c r="W70" s="381">
        <f t="shared" si="8"/>
        <v>271766.25</v>
      </c>
      <c r="X70" s="381"/>
      <c r="Y70" s="381" t="s">
        <v>515</v>
      </c>
      <c r="Z70" s="381"/>
      <c r="AA70" s="381"/>
      <c r="AB70" s="381"/>
      <c r="AC70" s="384" t="s">
        <v>515</v>
      </c>
      <c r="AD70" s="384">
        <v>1</v>
      </c>
    </row>
    <row r="71" spans="1:32" ht="13.5" customHeight="1">
      <c r="A71" s="611">
        <f t="shared" si="12"/>
        <v>70</v>
      </c>
      <c r="B71" s="632" t="s">
        <v>747</v>
      </c>
      <c r="C71" s="633">
        <v>141137</v>
      </c>
      <c r="D71" s="632" t="s">
        <v>685</v>
      </c>
      <c r="E71" s="632"/>
      <c r="F71" s="632"/>
      <c r="G71" s="381" t="s">
        <v>656</v>
      </c>
      <c r="H71" s="382">
        <v>42500</v>
      </c>
      <c r="I71" s="616">
        <v>3.3</v>
      </c>
      <c r="J71" s="383">
        <v>236513</v>
      </c>
      <c r="K71" s="383">
        <f t="shared" si="10"/>
        <v>70954</v>
      </c>
      <c r="L71" s="383"/>
      <c r="M71" s="383"/>
      <c r="N71" s="383"/>
      <c r="O71" s="383"/>
      <c r="P71" s="383">
        <f t="shared" si="11"/>
        <v>307500</v>
      </c>
      <c r="Q71" s="383"/>
      <c r="R71" s="381">
        <v>40</v>
      </c>
      <c r="S71" s="383" t="s">
        <v>731</v>
      </c>
      <c r="T71" s="383" t="s">
        <v>731</v>
      </c>
      <c r="U71" s="383"/>
      <c r="V71" s="381">
        <v>125</v>
      </c>
      <c r="W71" s="381">
        <f t="shared" si="8"/>
        <v>295641.25</v>
      </c>
      <c r="X71" s="381"/>
      <c r="Y71" s="381"/>
      <c r="Z71" s="381" t="s">
        <v>656</v>
      </c>
      <c r="AA71" s="381"/>
      <c r="AB71" s="381"/>
      <c r="AC71" s="384" t="s">
        <v>656</v>
      </c>
      <c r="AD71" s="384">
        <v>1</v>
      </c>
    </row>
    <row r="72" spans="1:32" ht="14.25" customHeight="1">
      <c r="A72" s="611">
        <f t="shared" si="12"/>
        <v>71</v>
      </c>
      <c r="B72" s="632" t="s">
        <v>748</v>
      </c>
      <c r="C72" s="633">
        <v>1441470</v>
      </c>
      <c r="D72" s="632" t="s">
        <v>669</v>
      </c>
      <c r="E72" s="632"/>
      <c r="F72" s="632"/>
      <c r="G72" s="381" t="s">
        <v>515</v>
      </c>
      <c r="H72" s="382">
        <v>42500</v>
      </c>
      <c r="I72" s="616">
        <v>5.6</v>
      </c>
      <c r="J72" s="383">
        <v>273700</v>
      </c>
      <c r="K72" s="383">
        <f t="shared" si="10"/>
        <v>82110</v>
      </c>
      <c r="L72" s="383"/>
      <c r="M72" s="383"/>
      <c r="N72" s="383"/>
      <c r="O72" s="383"/>
      <c r="P72" s="383">
        <f t="shared" si="11"/>
        <v>355800</v>
      </c>
      <c r="Q72" s="383"/>
      <c r="R72" s="381">
        <v>40</v>
      </c>
      <c r="S72" s="383" t="s">
        <v>731</v>
      </c>
      <c r="T72" s="383" t="s">
        <v>749</v>
      </c>
      <c r="U72" s="383"/>
      <c r="V72" s="381">
        <v>110</v>
      </c>
      <c r="W72" s="381">
        <f>IF(V72=100,J72,J72*V72/100)</f>
        <v>301070</v>
      </c>
      <c r="X72" s="381"/>
      <c r="Y72" s="381" t="s">
        <v>515</v>
      </c>
      <c r="Z72" s="381"/>
      <c r="AA72" s="381"/>
      <c r="AB72" s="381"/>
      <c r="AC72" s="384" t="s">
        <v>515</v>
      </c>
      <c r="AD72" s="384">
        <v>1</v>
      </c>
    </row>
    <row r="73" spans="1:32" ht="13.5" customHeight="1">
      <c r="A73" s="611">
        <f t="shared" si="12"/>
        <v>72</v>
      </c>
      <c r="B73" s="632" t="s">
        <v>833</v>
      </c>
      <c r="C73" s="633">
        <v>141117</v>
      </c>
      <c r="D73" s="632" t="s">
        <v>671</v>
      </c>
      <c r="E73" s="632"/>
      <c r="F73" s="632"/>
      <c r="G73" s="381" t="s">
        <v>515</v>
      </c>
      <c r="H73" s="382">
        <v>42500</v>
      </c>
      <c r="I73" s="616">
        <v>5.0999999999999996</v>
      </c>
      <c r="J73" s="383">
        <f t="shared" ref="J73:J136" si="13">H73*I73</f>
        <v>216749.99999999997</v>
      </c>
      <c r="K73" s="383">
        <f t="shared" si="10"/>
        <v>65025</v>
      </c>
      <c r="L73" s="383"/>
      <c r="M73" s="383"/>
      <c r="N73" s="383"/>
      <c r="O73" s="383">
        <v>25500</v>
      </c>
      <c r="P73" s="383">
        <f t="shared" si="11"/>
        <v>307300</v>
      </c>
      <c r="Q73" s="383"/>
      <c r="R73" s="381">
        <v>40</v>
      </c>
      <c r="S73" s="383" t="s">
        <v>731</v>
      </c>
      <c r="T73" s="383" t="s">
        <v>749</v>
      </c>
      <c r="U73" s="383"/>
      <c r="V73" s="381">
        <v>100</v>
      </c>
      <c r="W73" s="381">
        <f t="shared" ref="W73:W104" si="14">+J73*V73/100</f>
        <v>216749.99999999997</v>
      </c>
      <c r="X73" s="381"/>
      <c r="Y73" s="381" t="s">
        <v>515</v>
      </c>
      <c r="Z73" s="381"/>
      <c r="AA73" s="381"/>
      <c r="AB73" s="381"/>
      <c r="AC73" s="384" t="s">
        <v>515</v>
      </c>
      <c r="AD73" s="384">
        <v>1</v>
      </c>
    </row>
    <row r="74" spans="1:32" ht="13.5" customHeight="1">
      <c r="A74" s="611">
        <f t="shared" si="12"/>
        <v>73</v>
      </c>
      <c r="B74" s="632" t="s">
        <v>750</v>
      </c>
      <c r="C74" s="633">
        <v>145140</v>
      </c>
      <c r="D74" s="632" t="s">
        <v>751</v>
      </c>
      <c r="E74" s="632"/>
      <c r="F74" s="632"/>
      <c r="G74" s="381" t="s">
        <v>651</v>
      </c>
      <c r="H74" s="382">
        <v>203500</v>
      </c>
      <c r="I74" s="631">
        <v>1</v>
      </c>
      <c r="J74" s="383">
        <f t="shared" si="13"/>
        <v>203500</v>
      </c>
      <c r="K74" s="383"/>
      <c r="L74" s="383"/>
      <c r="M74" s="383"/>
      <c r="N74" s="383"/>
      <c r="O74" s="383"/>
      <c r="P74" s="383">
        <f t="shared" si="11"/>
        <v>203500</v>
      </c>
      <c r="Q74" s="383"/>
      <c r="R74" s="381">
        <v>40</v>
      </c>
      <c r="S74" s="383" t="s">
        <v>731</v>
      </c>
      <c r="T74" s="383" t="s">
        <v>749</v>
      </c>
      <c r="U74" s="383"/>
      <c r="V74" s="381">
        <v>100</v>
      </c>
      <c r="W74" s="381">
        <f t="shared" si="14"/>
        <v>203500</v>
      </c>
      <c r="X74" s="381" t="s">
        <v>651</v>
      </c>
      <c r="Y74" s="381"/>
      <c r="Z74" s="381"/>
      <c r="AA74" s="381"/>
      <c r="AB74" s="381"/>
      <c r="AC74" s="384" t="s">
        <v>515</v>
      </c>
      <c r="AD74" s="384">
        <v>1</v>
      </c>
    </row>
    <row r="75" spans="1:32" ht="13.5" customHeight="1">
      <c r="A75" s="611">
        <f t="shared" si="12"/>
        <v>74</v>
      </c>
      <c r="B75" s="632" t="s">
        <v>829</v>
      </c>
      <c r="C75" s="633">
        <v>141127</v>
      </c>
      <c r="D75" s="632" t="s">
        <v>739</v>
      </c>
      <c r="E75" s="632"/>
      <c r="F75" s="632"/>
      <c r="G75" s="381" t="s">
        <v>515</v>
      </c>
      <c r="H75" s="382">
        <v>42500</v>
      </c>
      <c r="I75" s="616">
        <v>5.2</v>
      </c>
      <c r="J75" s="383">
        <f t="shared" si="13"/>
        <v>221000</v>
      </c>
      <c r="K75" s="383">
        <f t="shared" ref="K75:K86" si="15">ROUND(J75*30%,0)</f>
        <v>66300</v>
      </c>
      <c r="L75" s="383"/>
      <c r="M75" s="383"/>
      <c r="N75" s="383"/>
      <c r="O75" s="383"/>
      <c r="P75" s="383">
        <f t="shared" si="11"/>
        <v>287300</v>
      </c>
      <c r="Q75" s="383"/>
      <c r="R75" s="381">
        <v>40</v>
      </c>
      <c r="S75" s="383" t="s">
        <v>731</v>
      </c>
      <c r="T75" s="383" t="s">
        <v>749</v>
      </c>
      <c r="U75" s="383"/>
      <c r="V75" s="381">
        <v>105</v>
      </c>
      <c r="W75" s="381">
        <f t="shared" si="14"/>
        <v>232050</v>
      </c>
      <c r="X75" s="381"/>
      <c r="Y75" s="381" t="s">
        <v>515</v>
      </c>
      <c r="Z75" s="381"/>
      <c r="AA75" s="381"/>
      <c r="AB75" s="381"/>
      <c r="AC75" s="384" t="s">
        <v>515</v>
      </c>
      <c r="AD75" s="384">
        <v>1</v>
      </c>
      <c r="AF75" s="388"/>
    </row>
    <row r="76" spans="1:32" ht="13.5" customHeight="1">
      <c r="A76" s="611">
        <f t="shared" si="12"/>
        <v>75</v>
      </c>
      <c r="B76" s="632" t="s">
        <v>830</v>
      </c>
      <c r="C76" s="633">
        <v>141157</v>
      </c>
      <c r="D76" s="632" t="s">
        <v>666</v>
      </c>
      <c r="E76" s="632"/>
      <c r="F76" s="632"/>
      <c r="G76" s="381" t="s">
        <v>515</v>
      </c>
      <c r="H76" s="382">
        <v>42500</v>
      </c>
      <c r="I76" s="616">
        <v>5.7</v>
      </c>
      <c r="J76" s="383">
        <f t="shared" si="13"/>
        <v>242250</v>
      </c>
      <c r="K76" s="383">
        <f t="shared" si="15"/>
        <v>72675</v>
      </c>
      <c r="L76" s="383"/>
      <c r="M76" s="383"/>
      <c r="N76" s="383"/>
      <c r="O76" s="383"/>
      <c r="P76" s="383">
        <f t="shared" si="11"/>
        <v>314900</v>
      </c>
      <c r="Q76" s="383"/>
      <c r="R76" s="381">
        <v>40</v>
      </c>
      <c r="S76" s="383" t="s">
        <v>731</v>
      </c>
      <c r="T76" s="383" t="s">
        <v>749</v>
      </c>
      <c r="U76" s="383"/>
      <c r="V76" s="381">
        <v>105</v>
      </c>
      <c r="W76" s="381">
        <f t="shared" si="14"/>
        <v>254362.5</v>
      </c>
      <c r="X76" s="381"/>
      <c r="Y76" s="381" t="s">
        <v>515</v>
      </c>
      <c r="Z76" s="381"/>
      <c r="AA76" s="381"/>
      <c r="AB76" s="381"/>
      <c r="AC76" s="384" t="s">
        <v>515</v>
      </c>
      <c r="AD76" s="384">
        <v>1</v>
      </c>
    </row>
    <row r="77" spans="1:32">
      <c r="A77" s="611">
        <f t="shared" si="12"/>
        <v>76</v>
      </c>
      <c r="B77" s="632" t="s">
        <v>831</v>
      </c>
      <c r="C77" s="633">
        <v>141087</v>
      </c>
      <c r="D77" s="632" t="s">
        <v>692</v>
      </c>
      <c r="E77" s="632"/>
      <c r="F77" s="632"/>
      <c r="G77" s="381" t="s">
        <v>515</v>
      </c>
      <c r="H77" s="382">
        <v>42500</v>
      </c>
      <c r="I77" s="616">
        <v>4.4000000000000004</v>
      </c>
      <c r="J77" s="383">
        <f t="shared" si="13"/>
        <v>187000.00000000003</v>
      </c>
      <c r="K77" s="383">
        <f t="shared" si="15"/>
        <v>56100</v>
      </c>
      <c r="L77" s="383"/>
      <c r="M77" s="383"/>
      <c r="N77" s="383"/>
      <c r="O77" s="383">
        <v>25500</v>
      </c>
      <c r="P77" s="383">
        <f t="shared" si="11"/>
        <v>268600</v>
      </c>
      <c r="Q77" s="383"/>
      <c r="R77" s="381">
        <v>40</v>
      </c>
      <c r="S77" s="383" t="s">
        <v>731</v>
      </c>
      <c r="T77" s="383" t="s">
        <v>749</v>
      </c>
      <c r="U77" s="383"/>
      <c r="V77" s="381">
        <v>100</v>
      </c>
      <c r="W77" s="381">
        <f t="shared" si="14"/>
        <v>187000.00000000003</v>
      </c>
      <c r="X77" s="381"/>
      <c r="Y77" s="381" t="s">
        <v>515</v>
      </c>
      <c r="Z77" s="381"/>
      <c r="AA77" s="381"/>
      <c r="AB77" s="381"/>
      <c r="AC77" s="384" t="s">
        <v>515</v>
      </c>
      <c r="AD77" s="384">
        <v>1</v>
      </c>
    </row>
    <row r="78" spans="1:32" ht="13.5" customHeight="1">
      <c r="A78" s="611">
        <f t="shared" si="12"/>
        <v>77</v>
      </c>
      <c r="B78" s="632" t="s">
        <v>832</v>
      </c>
      <c r="C78" s="633">
        <v>141087</v>
      </c>
      <c r="D78" s="632" t="s">
        <v>692</v>
      </c>
      <c r="E78" s="632"/>
      <c r="F78" s="632"/>
      <c r="G78" s="381" t="s">
        <v>515</v>
      </c>
      <c r="H78" s="382">
        <v>42500</v>
      </c>
      <c r="I78" s="616">
        <v>4.4000000000000004</v>
      </c>
      <c r="J78" s="383">
        <f t="shared" si="13"/>
        <v>187000.00000000003</v>
      </c>
      <c r="K78" s="383">
        <f t="shared" si="15"/>
        <v>56100</v>
      </c>
      <c r="L78" s="383"/>
      <c r="M78" s="383"/>
      <c r="N78" s="383"/>
      <c r="O78" s="383">
        <v>25500</v>
      </c>
      <c r="P78" s="383">
        <f t="shared" si="11"/>
        <v>268600</v>
      </c>
      <c r="Q78" s="383"/>
      <c r="R78" s="381">
        <v>40</v>
      </c>
      <c r="S78" s="383" t="s">
        <v>731</v>
      </c>
      <c r="T78" s="383" t="s">
        <v>749</v>
      </c>
      <c r="U78" s="383"/>
      <c r="V78" s="381">
        <v>100</v>
      </c>
      <c r="W78" s="381">
        <f t="shared" si="14"/>
        <v>187000.00000000003</v>
      </c>
      <c r="X78" s="381"/>
      <c r="Y78" s="381" t="s">
        <v>515</v>
      </c>
      <c r="Z78" s="381"/>
      <c r="AA78" s="381"/>
      <c r="AB78" s="381"/>
      <c r="AC78" s="384" t="s">
        <v>515</v>
      </c>
      <c r="AD78" s="384">
        <v>1</v>
      </c>
    </row>
    <row r="79" spans="1:32" ht="13.5" customHeight="1">
      <c r="A79" s="611">
        <f t="shared" si="12"/>
        <v>78</v>
      </c>
      <c r="B79" s="632" t="s">
        <v>752</v>
      </c>
      <c r="C79" s="633">
        <v>141157</v>
      </c>
      <c r="D79" s="632" t="s">
        <v>666</v>
      </c>
      <c r="E79" s="632"/>
      <c r="F79" s="632"/>
      <c r="G79" s="381" t="s">
        <v>515</v>
      </c>
      <c r="H79" s="382">
        <v>42500</v>
      </c>
      <c r="I79" s="616">
        <v>5.7</v>
      </c>
      <c r="J79" s="383">
        <v>261630</v>
      </c>
      <c r="K79" s="383">
        <f t="shared" si="15"/>
        <v>78489</v>
      </c>
      <c r="L79" s="383"/>
      <c r="M79" s="383"/>
      <c r="N79" s="383"/>
      <c r="O79" s="383"/>
      <c r="P79" s="383">
        <f t="shared" si="11"/>
        <v>340100</v>
      </c>
      <c r="Q79" s="383"/>
      <c r="R79" s="381">
        <v>40</v>
      </c>
      <c r="S79" s="383" t="s">
        <v>731</v>
      </c>
      <c r="T79" s="383" t="s">
        <v>749</v>
      </c>
      <c r="U79" s="383"/>
      <c r="V79" s="381">
        <v>105</v>
      </c>
      <c r="W79" s="381">
        <f t="shared" si="14"/>
        <v>274711.5</v>
      </c>
      <c r="X79" s="381"/>
      <c r="Y79" s="381" t="s">
        <v>515</v>
      </c>
      <c r="Z79" s="381"/>
      <c r="AA79" s="381"/>
      <c r="AB79" s="381"/>
      <c r="AC79" s="384" t="s">
        <v>515</v>
      </c>
      <c r="AD79" s="384">
        <v>1</v>
      </c>
    </row>
    <row r="80" spans="1:32" ht="13.5" customHeight="1">
      <c r="A80" s="611">
        <f t="shared" si="12"/>
        <v>79</v>
      </c>
      <c r="B80" s="632" t="s">
        <v>753</v>
      </c>
      <c r="C80" s="633">
        <v>141147</v>
      </c>
      <c r="D80" s="632" t="s">
        <v>669</v>
      </c>
      <c r="E80" s="632"/>
      <c r="F80" s="632"/>
      <c r="G80" s="381" t="s">
        <v>515</v>
      </c>
      <c r="H80" s="382">
        <v>42500</v>
      </c>
      <c r="I80" s="616">
        <v>5.6</v>
      </c>
      <c r="J80" s="383">
        <v>257040</v>
      </c>
      <c r="K80" s="383">
        <f t="shared" si="15"/>
        <v>77112</v>
      </c>
      <c r="L80" s="383"/>
      <c r="M80" s="383"/>
      <c r="N80" s="383"/>
      <c r="O80" s="383"/>
      <c r="P80" s="383">
        <f t="shared" si="11"/>
        <v>334200</v>
      </c>
      <c r="Q80" s="383"/>
      <c r="R80" s="381">
        <v>40</v>
      </c>
      <c r="S80" s="383" t="s">
        <v>731</v>
      </c>
      <c r="T80" s="383" t="s">
        <v>749</v>
      </c>
      <c r="U80" s="383"/>
      <c r="V80" s="381">
        <v>105</v>
      </c>
      <c r="W80" s="381">
        <f t="shared" si="14"/>
        <v>269892</v>
      </c>
      <c r="X80" s="381"/>
      <c r="Y80" s="381" t="s">
        <v>515</v>
      </c>
      <c r="Z80" s="381"/>
      <c r="AA80" s="381"/>
      <c r="AB80" s="381"/>
      <c r="AC80" s="384" t="s">
        <v>515</v>
      </c>
      <c r="AD80" s="384">
        <v>1</v>
      </c>
    </row>
    <row r="81" spans="1:30" ht="13.5" customHeight="1">
      <c r="A81" s="611">
        <f t="shared" si="12"/>
        <v>80</v>
      </c>
      <c r="B81" s="632" t="s">
        <v>754</v>
      </c>
      <c r="C81" s="633">
        <v>141147</v>
      </c>
      <c r="D81" s="632" t="s">
        <v>669</v>
      </c>
      <c r="E81" s="632"/>
      <c r="F81" s="632"/>
      <c r="G81" s="381" t="s">
        <v>515</v>
      </c>
      <c r="H81" s="382">
        <v>42500</v>
      </c>
      <c r="I81" s="616">
        <v>5.6</v>
      </c>
      <c r="J81" s="383">
        <v>268940</v>
      </c>
      <c r="K81" s="383">
        <f t="shared" si="15"/>
        <v>80682</v>
      </c>
      <c r="L81" s="383"/>
      <c r="M81" s="383"/>
      <c r="N81" s="383"/>
      <c r="O81" s="383">
        <v>25500</v>
      </c>
      <c r="P81" s="383">
        <f t="shared" si="11"/>
        <v>375100</v>
      </c>
      <c r="Q81" s="383"/>
      <c r="R81" s="381">
        <v>40</v>
      </c>
      <c r="S81" s="383" t="s">
        <v>731</v>
      </c>
      <c r="T81" s="383" t="s">
        <v>749</v>
      </c>
      <c r="U81" s="383"/>
      <c r="V81" s="381">
        <v>110</v>
      </c>
      <c r="W81" s="381">
        <f t="shared" si="14"/>
        <v>295834</v>
      </c>
      <c r="X81" s="381"/>
      <c r="Y81" s="381" t="s">
        <v>515</v>
      </c>
      <c r="Z81" s="381"/>
      <c r="AA81" s="381"/>
      <c r="AB81" s="381"/>
      <c r="AC81" s="384" t="s">
        <v>656</v>
      </c>
      <c r="AD81" s="384">
        <v>1</v>
      </c>
    </row>
    <row r="82" spans="1:30" ht="13.5" customHeight="1">
      <c r="A82" s="611">
        <f t="shared" si="12"/>
        <v>81</v>
      </c>
      <c r="B82" s="632" t="s">
        <v>755</v>
      </c>
      <c r="C82" s="633">
        <v>141127</v>
      </c>
      <c r="D82" s="632" t="s">
        <v>739</v>
      </c>
      <c r="E82" s="632"/>
      <c r="F82" s="632"/>
      <c r="G82" s="381" t="s">
        <v>515</v>
      </c>
      <c r="H82" s="382">
        <v>42500</v>
      </c>
      <c r="I82" s="616">
        <v>5.2</v>
      </c>
      <c r="J82" s="383">
        <v>261800</v>
      </c>
      <c r="K82" s="383">
        <f t="shared" si="15"/>
        <v>78540</v>
      </c>
      <c r="L82" s="383"/>
      <c r="M82" s="383"/>
      <c r="N82" s="383"/>
      <c r="O82" s="383">
        <v>6375</v>
      </c>
      <c r="P82" s="383">
        <f t="shared" si="11"/>
        <v>346700</v>
      </c>
      <c r="Q82" s="383"/>
      <c r="R82" s="381">
        <v>40</v>
      </c>
      <c r="S82" s="383" t="s">
        <v>731</v>
      </c>
      <c r="T82" s="383" t="s">
        <v>749</v>
      </c>
      <c r="U82" s="383"/>
      <c r="V82" s="381">
        <v>110</v>
      </c>
      <c r="W82" s="381">
        <f t="shared" si="14"/>
        <v>287980</v>
      </c>
      <c r="X82" s="381"/>
      <c r="Y82" s="381" t="s">
        <v>515</v>
      </c>
      <c r="Z82" s="381"/>
      <c r="AA82" s="381"/>
      <c r="AB82" s="381"/>
      <c r="AC82" s="384" t="s">
        <v>515</v>
      </c>
      <c r="AD82" s="384">
        <v>1</v>
      </c>
    </row>
    <row r="83" spans="1:30" ht="13.5" customHeight="1">
      <c r="A83" s="611">
        <f t="shared" si="12"/>
        <v>82</v>
      </c>
      <c r="B83" s="632" t="s">
        <v>516</v>
      </c>
      <c r="C83" s="633">
        <v>141046</v>
      </c>
      <c r="D83" s="632" t="s">
        <v>850</v>
      </c>
      <c r="E83" s="632"/>
      <c r="F83" s="632"/>
      <c r="G83" s="381" t="s">
        <v>515</v>
      </c>
      <c r="H83" s="382">
        <v>42500</v>
      </c>
      <c r="I83" s="616">
        <v>3.3</v>
      </c>
      <c r="J83" s="383">
        <v>171063</v>
      </c>
      <c r="K83" s="383">
        <f t="shared" si="15"/>
        <v>51319</v>
      </c>
      <c r="L83" s="383"/>
      <c r="M83" s="383"/>
      <c r="N83" s="383"/>
      <c r="O83" s="383">
        <v>23190</v>
      </c>
      <c r="P83" s="383">
        <f t="shared" si="11"/>
        <v>245600</v>
      </c>
      <c r="Q83" s="383"/>
      <c r="R83" s="381">
        <v>40</v>
      </c>
      <c r="S83" s="383" t="s">
        <v>731</v>
      </c>
      <c r="T83" s="383" t="s">
        <v>749</v>
      </c>
      <c r="U83" s="383" t="s">
        <v>756</v>
      </c>
      <c r="V83" s="381">
        <v>100</v>
      </c>
      <c r="W83" s="381">
        <f t="shared" si="14"/>
        <v>171063</v>
      </c>
      <c r="X83" s="381"/>
      <c r="Y83" s="381" t="s">
        <v>515</v>
      </c>
      <c r="Z83" s="381"/>
      <c r="AA83" s="381"/>
      <c r="AB83" s="381"/>
      <c r="AC83" s="384" t="s">
        <v>656</v>
      </c>
      <c r="AD83" s="384">
        <v>1</v>
      </c>
    </row>
    <row r="84" spans="1:30" ht="13.5" customHeight="1">
      <c r="A84" s="611">
        <f t="shared" si="12"/>
        <v>83</v>
      </c>
      <c r="B84" s="632" t="s">
        <v>757</v>
      </c>
      <c r="C84" s="633">
        <v>141167</v>
      </c>
      <c r="D84" s="632" t="s">
        <v>706</v>
      </c>
      <c r="E84" s="632"/>
      <c r="F84" s="632"/>
      <c r="G84" s="381" t="s">
        <v>515</v>
      </c>
      <c r="H84" s="382">
        <v>42500</v>
      </c>
      <c r="I84" s="616">
        <v>5.8</v>
      </c>
      <c r="J84" s="383">
        <v>253895</v>
      </c>
      <c r="K84" s="383">
        <f t="shared" si="15"/>
        <v>76169</v>
      </c>
      <c r="L84" s="383"/>
      <c r="M84" s="383"/>
      <c r="N84" s="383"/>
      <c r="O84" s="383"/>
      <c r="P84" s="383">
        <f t="shared" si="11"/>
        <v>330100</v>
      </c>
      <c r="Q84" s="383"/>
      <c r="R84" s="381">
        <v>40</v>
      </c>
      <c r="S84" s="383" t="s">
        <v>731</v>
      </c>
      <c r="T84" s="383" t="s">
        <v>749</v>
      </c>
      <c r="U84" s="383"/>
      <c r="V84" s="381">
        <v>100</v>
      </c>
      <c r="W84" s="381">
        <f t="shared" si="14"/>
        <v>253895</v>
      </c>
      <c r="X84" s="381"/>
      <c r="Y84" s="381" t="s">
        <v>515</v>
      </c>
      <c r="Z84" s="381"/>
      <c r="AA84" s="381"/>
      <c r="AB84" s="381"/>
      <c r="AC84" s="384" t="s">
        <v>515</v>
      </c>
      <c r="AD84" s="384">
        <v>1</v>
      </c>
    </row>
    <row r="85" spans="1:30" ht="13.5" customHeight="1">
      <c r="A85" s="611">
        <f t="shared" si="12"/>
        <v>84</v>
      </c>
      <c r="B85" s="632" t="s">
        <v>758</v>
      </c>
      <c r="C85" s="633">
        <v>141147</v>
      </c>
      <c r="D85" s="632" t="s">
        <v>723</v>
      </c>
      <c r="E85" s="632"/>
      <c r="F85" s="632"/>
      <c r="G85" s="381" t="s">
        <v>515</v>
      </c>
      <c r="H85" s="382">
        <v>42500</v>
      </c>
      <c r="I85" s="616">
        <v>5.2</v>
      </c>
      <c r="J85" s="383">
        <v>257040</v>
      </c>
      <c r="K85" s="383">
        <f t="shared" si="15"/>
        <v>77112</v>
      </c>
      <c r="L85" s="383"/>
      <c r="M85" s="383"/>
      <c r="N85" s="383"/>
      <c r="O85" s="383">
        <v>6375</v>
      </c>
      <c r="P85" s="383">
        <f t="shared" si="11"/>
        <v>340500</v>
      </c>
      <c r="Q85" s="383"/>
      <c r="R85" s="381">
        <v>40</v>
      </c>
      <c r="S85" s="383" t="s">
        <v>731</v>
      </c>
      <c r="T85" s="383" t="s">
        <v>749</v>
      </c>
      <c r="U85" s="383"/>
      <c r="V85" s="381">
        <v>105</v>
      </c>
      <c r="W85" s="381">
        <f t="shared" si="14"/>
        <v>269892</v>
      </c>
      <c r="X85" s="381"/>
      <c r="Y85" s="381" t="s">
        <v>515</v>
      </c>
      <c r="Z85" s="381"/>
      <c r="AA85" s="381"/>
      <c r="AB85" s="381"/>
      <c r="AC85" s="384" t="s">
        <v>515</v>
      </c>
      <c r="AD85" s="384">
        <v>1</v>
      </c>
    </row>
    <row r="86" spans="1:30" ht="13.5" customHeight="1">
      <c r="A86" s="611">
        <f t="shared" si="12"/>
        <v>85</v>
      </c>
      <c r="B86" s="634" t="s">
        <v>759</v>
      </c>
      <c r="C86" s="635">
        <v>140067</v>
      </c>
      <c r="D86" s="634"/>
      <c r="E86" s="634" t="s">
        <v>760</v>
      </c>
      <c r="F86" s="634"/>
      <c r="G86" s="381" t="s">
        <v>515</v>
      </c>
      <c r="H86" s="382">
        <v>42500</v>
      </c>
      <c r="I86" s="616">
        <v>7.5</v>
      </c>
      <c r="J86" s="383">
        <f t="shared" si="13"/>
        <v>318750</v>
      </c>
      <c r="K86" s="383">
        <f t="shared" si="15"/>
        <v>95625</v>
      </c>
      <c r="L86" s="383"/>
      <c r="M86" s="383">
        <f>+J86*0.15</f>
        <v>47812.5</v>
      </c>
      <c r="N86" s="383">
        <v>5525</v>
      </c>
      <c r="O86" s="383"/>
      <c r="P86" s="383">
        <f t="shared" si="11"/>
        <v>467700</v>
      </c>
      <c r="Q86" s="383"/>
      <c r="R86" s="381">
        <v>40</v>
      </c>
      <c r="S86" s="383" t="s">
        <v>761</v>
      </c>
      <c r="T86" s="383"/>
      <c r="U86" s="383"/>
      <c r="V86" s="381">
        <v>100</v>
      </c>
      <c r="W86" s="381">
        <f t="shared" si="14"/>
        <v>318750</v>
      </c>
      <c r="X86" s="381"/>
      <c r="Y86" s="381" t="s">
        <v>515</v>
      </c>
      <c r="Z86" s="381"/>
      <c r="AA86" s="381"/>
      <c r="AB86" s="381"/>
      <c r="AC86" s="384" t="s">
        <v>515</v>
      </c>
      <c r="AD86" s="384">
        <v>1</v>
      </c>
    </row>
    <row r="87" spans="1:30" ht="13.5" customHeight="1">
      <c r="A87" s="611">
        <f t="shared" si="12"/>
        <v>86</v>
      </c>
      <c r="B87" s="634" t="s">
        <v>762</v>
      </c>
      <c r="C87" s="635">
        <v>142157</v>
      </c>
      <c r="D87" s="634" t="s">
        <v>763</v>
      </c>
      <c r="E87" s="634"/>
      <c r="F87" s="634"/>
      <c r="G87" s="381" t="s">
        <v>656</v>
      </c>
      <c r="H87" s="382">
        <v>42500</v>
      </c>
      <c r="I87" s="616">
        <v>4</v>
      </c>
      <c r="J87" s="383">
        <v>255000</v>
      </c>
      <c r="K87" s="383">
        <f>ROUND(J87*20%,0)</f>
        <v>51000</v>
      </c>
      <c r="L87" s="383"/>
      <c r="M87" s="383"/>
      <c r="N87" s="383">
        <v>5525</v>
      </c>
      <c r="O87" s="383"/>
      <c r="P87" s="383">
        <f t="shared" si="11"/>
        <v>311500</v>
      </c>
      <c r="Q87" s="383"/>
      <c r="R87" s="381">
        <v>40</v>
      </c>
      <c r="S87" s="383" t="s">
        <v>761</v>
      </c>
      <c r="T87" s="383"/>
      <c r="U87" s="383"/>
      <c r="V87" s="381">
        <v>150</v>
      </c>
      <c r="W87" s="381">
        <f t="shared" si="14"/>
        <v>382500</v>
      </c>
      <c r="X87" s="381"/>
      <c r="Y87" s="381"/>
      <c r="Z87" s="381" t="s">
        <v>656</v>
      </c>
      <c r="AA87" s="381"/>
      <c r="AB87" s="381"/>
      <c r="AC87" s="384" t="s">
        <v>656</v>
      </c>
      <c r="AD87" s="384">
        <v>1</v>
      </c>
    </row>
    <row r="88" spans="1:30" ht="13.5" customHeight="1">
      <c r="A88" s="611">
        <f t="shared" si="12"/>
        <v>87</v>
      </c>
      <c r="B88" s="634" t="s">
        <v>764</v>
      </c>
      <c r="C88" s="390">
        <v>840530</v>
      </c>
      <c r="D88" s="389" t="s">
        <v>765</v>
      </c>
      <c r="E88" s="389" t="s">
        <v>641</v>
      </c>
      <c r="F88" s="389"/>
      <c r="G88" s="381" t="s">
        <v>653</v>
      </c>
      <c r="H88" s="382">
        <v>148900</v>
      </c>
      <c r="I88" s="616">
        <v>1</v>
      </c>
      <c r="J88" s="383">
        <f t="shared" si="13"/>
        <v>148900</v>
      </c>
      <c r="K88" s="383">
        <v>0</v>
      </c>
      <c r="L88" s="383"/>
      <c r="M88" s="383"/>
      <c r="N88" s="383"/>
      <c r="O88" s="383"/>
      <c r="P88" s="383">
        <f>+J88</f>
        <v>148900</v>
      </c>
      <c r="Q88" s="383"/>
      <c r="R88" s="381">
        <v>30</v>
      </c>
      <c r="S88" s="383" t="s">
        <v>761</v>
      </c>
      <c r="T88" s="383"/>
      <c r="U88" s="383"/>
      <c r="V88" s="381">
        <v>110</v>
      </c>
      <c r="W88" s="381">
        <f t="shared" si="14"/>
        <v>163790</v>
      </c>
      <c r="X88" s="381"/>
      <c r="Y88" s="381"/>
      <c r="Z88" s="381"/>
      <c r="AA88" s="381"/>
      <c r="AB88" s="381" t="s">
        <v>653</v>
      </c>
      <c r="AC88" s="384" t="s">
        <v>653</v>
      </c>
      <c r="AD88" s="384">
        <v>1</v>
      </c>
    </row>
    <row r="89" spans="1:30" ht="13.5" customHeight="1">
      <c r="A89" s="611">
        <f t="shared" si="12"/>
        <v>88</v>
      </c>
      <c r="B89" s="634" t="s">
        <v>766</v>
      </c>
      <c r="C89" s="635">
        <v>142177</v>
      </c>
      <c r="D89" s="634" t="s">
        <v>655</v>
      </c>
      <c r="E89" s="634"/>
      <c r="F89" s="634"/>
      <c r="G89" s="381" t="s">
        <v>656</v>
      </c>
      <c r="H89" s="382">
        <v>42500</v>
      </c>
      <c r="I89" s="616">
        <v>4.4000000000000004</v>
      </c>
      <c r="J89" s="383">
        <f t="shared" si="13"/>
        <v>187000.00000000003</v>
      </c>
      <c r="K89" s="383">
        <f>ROUND(J89*20%,0)</f>
        <v>37400</v>
      </c>
      <c r="L89" s="383"/>
      <c r="M89" s="383"/>
      <c r="N89" s="383">
        <v>5525</v>
      </c>
      <c r="O89" s="383"/>
      <c r="P89" s="383">
        <f>ROUND(SUM(J89:O89)/100,0)*100+Q89</f>
        <v>229900</v>
      </c>
      <c r="Q89" s="383"/>
      <c r="R89" s="381">
        <v>40</v>
      </c>
      <c r="S89" s="383" t="s">
        <v>761</v>
      </c>
      <c r="T89" s="383"/>
      <c r="U89" s="383"/>
      <c r="V89" s="381">
        <v>100</v>
      </c>
      <c r="W89" s="381">
        <f t="shared" si="14"/>
        <v>187000.00000000003</v>
      </c>
      <c r="X89" s="381"/>
      <c r="Y89" s="381"/>
      <c r="Z89" s="381" t="s">
        <v>656</v>
      </c>
      <c r="AA89" s="381"/>
      <c r="AB89" s="381"/>
      <c r="AC89" s="384" t="s">
        <v>656</v>
      </c>
      <c r="AD89" s="384">
        <v>1</v>
      </c>
    </row>
    <row r="90" spans="1:30" ht="13.5" customHeight="1">
      <c r="A90" s="611">
        <f t="shared" si="12"/>
        <v>89</v>
      </c>
      <c r="B90" s="634" t="s">
        <v>767</v>
      </c>
      <c r="C90" s="635">
        <v>142177</v>
      </c>
      <c r="D90" s="634" t="s">
        <v>655</v>
      </c>
      <c r="E90" s="634"/>
      <c r="F90" s="634"/>
      <c r="G90" s="381" t="s">
        <v>656</v>
      </c>
      <c r="H90" s="382">
        <v>42500</v>
      </c>
      <c r="I90" s="616">
        <v>4.2</v>
      </c>
      <c r="J90" s="383">
        <v>187000</v>
      </c>
      <c r="K90" s="383">
        <f>ROUND(J90*20%,0)</f>
        <v>37400</v>
      </c>
      <c r="L90" s="383"/>
      <c r="M90" s="383"/>
      <c r="N90" s="383">
        <v>5525</v>
      </c>
      <c r="O90" s="383"/>
      <c r="P90" s="383">
        <f>ROUND(SUM(J90:O90)/100,0)*100+Q90</f>
        <v>229900</v>
      </c>
      <c r="Q90" s="383"/>
      <c r="R90" s="381">
        <v>40</v>
      </c>
      <c r="S90" s="383" t="s">
        <v>761</v>
      </c>
      <c r="T90" s="383"/>
      <c r="U90" s="383"/>
      <c r="V90" s="381">
        <v>100</v>
      </c>
      <c r="W90" s="381">
        <f t="shared" si="14"/>
        <v>187000</v>
      </c>
      <c r="X90" s="381"/>
      <c r="Y90" s="381"/>
      <c r="Z90" s="381" t="s">
        <v>656</v>
      </c>
      <c r="AA90" s="381"/>
      <c r="AB90" s="381"/>
      <c r="AC90" s="384" t="s">
        <v>656</v>
      </c>
      <c r="AD90" s="384">
        <v>1</v>
      </c>
    </row>
    <row r="91" spans="1:30" ht="13.5" customHeight="1">
      <c r="A91" s="611">
        <f t="shared" si="12"/>
        <v>90</v>
      </c>
      <c r="B91" s="634" t="s">
        <v>768</v>
      </c>
      <c r="C91" s="390">
        <v>840530</v>
      </c>
      <c r="D91" s="389" t="s">
        <v>765</v>
      </c>
      <c r="E91" s="389" t="s">
        <v>641</v>
      </c>
      <c r="F91" s="389"/>
      <c r="G91" s="381" t="s">
        <v>653</v>
      </c>
      <c r="H91" s="382">
        <v>148900</v>
      </c>
      <c r="I91" s="616">
        <v>1</v>
      </c>
      <c r="J91" s="383">
        <f t="shared" si="13"/>
        <v>148900</v>
      </c>
      <c r="K91" s="383"/>
      <c r="L91" s="383"/>
      <c r="M91" s="383"/>
      <c r="N91" s="383"/>
      <c r="O91" s="383"/>
      <c r="P91" s="383">
        <f>+J91</f>
        <v>148900</v>
      </c>
      <c r="Q91" s="383"/>
      <c r="R91" s="381">
        <v>30</v>
      </c>
      <c r="S91" s="383" t="s">
        <v>761</v>
      </c>
      <c r="T91" s="383"/>
      <c r="U91" s="383"/>
      <c r="V91" s="381">
        <v>110</v>
      </c>
      <c r="W91" s="381">
        <f t="shared" si="14"/>
        <v>163790</v>
      </c>
      <c r="X91" s="381"/>
      <c r="Y91" s="381"/>
      <c r="Z91" s="381"/>
      <c r="AA91" s="381"/>
      <c r="AB91" s="381" t="s">
        <v>653</v>
      </c>
      <c r="AC91" s="384" t="s">
        <v>653</v>
      </c>
      <c r="AD91" s="384">
        <v>1</v>
      </c>
    </row>
    <row r="92" spans="1:30" ht="13.5" customHeight="1">
      <c r="A92" s="611">
        <f t="shared" si="12"/>
        <v>91</v>
      </c>
      <c r="B92" s="634" t="s">
        <v>769</v>
      </c>
      <c r="C92" s="635">
        <v>142050</v>
      </c>
      <c r="D92" s="634" t="s">
        <v>742</v>
      </c>
      <c r="E92" s="634"/>
      <c r="F92" s="634"/>
      <c r="G92" s="381" t="s">
        <v>863</v>
      </c>
      <c r="H92" s="382">
        <v>203500</v>
      </c>
      <c r="I92" s="616">
        <v>1</v>
      </c>
      <c r="J92" s="383">
        <f t="shared" si="13"/>
        <v>203500</v>
      </c>
      <c r="K92" s="383"/>
      <c r="L92" s="383"/>
      <c r="M92" s="383"/>
      <c r="N92" s="383"/>
      <c r="O92" s="383"/>
      <c r="P92" s="383">
        <f t="shared" ref="P92:P136" si="16">ROUND(SUM(J92:O92)/100,0)*100+Q92</f>
        <v>203500</v>
      </c>
      <c r="Q92" s="383"/>
      <c r="R92" s="381">
        <v>40</v>
      </c>
      <c r="S92" s="383" t="s">
        <v>761</v>
      </c>
      <c r="T92" s="383"/>
      <c r="U92" s="383"/>
      <c r="V92" s="381">
        <v>100</v>
      </c>
      <c r="W92" s="381">
        <f t="shared" si="14"/>
        <v>203500</v>
      </c>
      <c r="X92" s="381"/>
      <c r="Y92" s="381"/>
      <c r="Z92" s="381" t="s">
        <v>656</v>
      </c>
      <c r="AA92" s="381"/>
      <c r="AB92" s="381"/>
      <c r="AC92" s="384" t="s">
        <v>656</v>
      </c>
      <c r="AD92" s="384">
        <v>1</v>
      </c>
    </row>
    <row r="93" spans="1:30" ht="13.5" customHeight="1">
      <c r="A93" s="611">
        <f t="shared" si="12"/>
        <v>92</v>
      </c>
      <c r="B93" s="634" t="s">
        <v>770</v>
      </c>
      <c r="C93" s="635">
        <v>1411680</v>
      </c>
      <c r="D93" s="634" t="s">
        <v>706</v>
      </c>
      <c r="E93" s="634"/>
      <c r="F93" s="634"/>
      <c r="G93" s="381" t="s">
        <v>515</v>
      </c>
      <c r="H93" s="382">
        <v>42500</v>
      </c>
      <c r="I93" s="616">
        <v>5.8</v>
      </c>
      <c r="J93" s="383">
        <v>253895</v>
      </c>
      <c r="K93" s="383">
        <f>ROUND(J93*30%,0)</f>
        <v>76169</v>
      </c>
      <c r="L93" s="383"/>
      <c r="M93" s="383"/>
      <c r="N93" s="383">
        <v>5525</v>
      </c>
      <c r="O93" s="383"/>
      <c r="P93" s="383">
        <f t="shared" si="16"/>
        <v>335600</v>
      </c>
      <c r="Q93" s="383"/>
      <c r="R93" s="381">
        <v>40</v>
      </c>
      <c r="S93" s="383" t="s">
        <v>761</v>
      </c>
      <c r="T93" s="383"/>
      <c r="U93" s="383"/>
      <c r="V93" s="381">
        <v>100</v>
      </c>
      <c r="W93" s="381">
        <f t="shared" si="14"/>
        <v>253895</v>
      </c>
      <c r="X93" s="381"/>
      <c r="Y93" s="381" t="s">
        <v>515</v>
      </c>
      <c r="Z93" s="381"/>
      <c r="AA93" s="381"/>
      <c r="AB93" s="381"/>
      <c r="AC93" s="384" t="s">
        <v>515</v>
      </c>
      <c r="AD93" s="384">
        <v>1</v>
      </c>
    </row>
    <row r="94" spans="1:30" ht="13.5" customHeight="1">
      <c r="A94" s="611">
        <f t="shared" si="12"/>
        <v>93</v>
      </c>
      <c r="B94" s="617" t="s">
        <v>771</v>
      </c>
      <c r="C94" s="635">
        <v>142050</v>
      </c>
      <c r="D94" s="634" t="s">
        <v>742</v>
      </c>
      <c r="E94" s="634"/>
      <c r="F94" s="634"/>
      <c r="G94" s="381" t="s">
        <v>863</v>
      </c>
      <c r="H94" s="382">
        <v>203500</v>
      </c>
      <c r="I94" s="616">
        <v>1</v>
      </c>
      <c r="J94" s="383">
        <f t="shared" si="13"/>
        <v>203500</v>
      </c>
      <c r="K94" s="383"/>
      <c r="L94" s="383"/>
      <c r="M94" s="383"/>
      <c r="N94" s="383"/>
      <c r="O94" s="383"/>
      <c r="P94" s="383">
        <f t="shared" si="16"/>
        <v>203500</v>
      </c>
      <c r="Q94" s="383"/>
      <c r="R94" s="381">
        <v>40</v>
      </c>
      <c r="S94" s="383" t="s">
        <v>761</v>
      </c>
      <c r="T94" s="383"/>
      <c r="U94" s="383"/>
      <c r="V94" s="381">
        <v>100</v>
      </c>
      <c r="W94" s="381">
        <f t="shared" si="14"/>
        <v>203500</v>
      </c>
      <c r="X94" s="381" t="s">
        <v>651</v>
      </c>
      <c r="Y94" s="381"/>
      <c r="Z94" s="381" t="s">
        <v>656</v>
      </c>
      <c r="AA94" s="381"/>
      <c r="AB94" s="381"/>
      <c r="AC94" s="384" t="s">
        <v>515</v>
      </c>
      <c r="AD94" s="384">
        <v>1</v>
      </c>
    </row>
    <row r="95" spans="1:30" ht="13.5" customHeight="1">
      <c r="A95" s="611">
        <f t="shared" si="12"/>
        <v>94</v>
      </c>
      <c r="B95" s="634" t="s">
        <v>772</v>
      </c>
      <c r="C95" s="635">
        <v>145140</v>
      </c>
      <c r="D95" s="634" t="s">
        <v>773</v>
      </c>
      <c r="E95" s="634"/>
      <c r="F95" s="634"/>
      <c r="G95" s="381" t="s">
        <v>863</v>
      </c>
      <c r="H95" s="382">
        <v>203500</v>
      </c>
      <c r="I95" s="616">
        <v>1</v>
      </c>
      <c r="J95" s="383">
        <f t="shared" si="13"/>
        <v>203500</v>
      </c>
      <c r="K95" s="383"/>
      <c r="L95" s="383"/>
      <c r="M95" s="383"/>
      <c r="N95" s="383"/>
      <c r="O95" s="383"/>
      <c r="P95" s="383">
        <f t="shared" si="16"/>
        <v>203500</v>
      </c>
      <c r="Q95" s="383"/>
      <c r="R95" s="381">
        <v>40</v>
      </c>
      <c r="S95" s="383" t="s">
        <v>761</v>
      </c>
      <c r="T95" s="383"/>
      <c r="U95" s="383"/>
      <c r="V95" s="381">
        <v>100</v>
      </c>
      <c r="W95" s="381">
        <f t="shared" si="14"/>
        <v>203500</v>
      </c>
      <c r="X95" s="381" t="s">
        <v>651</v>
      </c>
      <c r="Y95" s="381"/>
      <c r="Z95" s="381" t="s">
        <v>656</v>
      </c>
      <c r="AA95" s="381"/>
      <c r="AB95" s="381"/>
      <c r="AC95" s="384" t="s">
        <v>656</v>
      </c>
      <c r="AD95" s="384">
        <v>1</v>
      </c>
    </row>
    <row r="96" spans="1:30" ht="13.5" customHeight="1">
      <c r="A96" s="611">
        <f t="shared" si="12"/>
        <v>95</v>
      </c>
      <c r="B96" s="634" t="s">
        <v>774</v>
      </c>
      <c r="C96" s="635">
        <v>142077</v>
      </c>
      <c r="D96" s="634" t="s">
        <v>775</v>
      </c>
      <c r="E96" s="634"/>
      <c r="F96" s="634"/>
      <c r="G96" s="381" t="s">
        <v>863</v>
      </c>
      <c r="H96" s="382">
        <v>203500</v>
      </c>
      <c r="I96" s="616">
        <v>1</v>
      </c>
      <c r="J96" s="383">
        <f t="shared" si="13"/>
        <v>203500</v>
      </c>
      <c r="K96" s="383"/>
      <c r="L96" s="383"/>
      <c r="M96" s="383"/>
      <c r="N96" s="383"/>
      <c r="O96" s="383"/>
      <c r="P96" s="383">
        <f t="shared" si="16"/>
        <v>203500</v>
      </c>
      <c r="Q96" s="383"/>
      <c r="R96" s="381">
        <v>40</v>
      </c>
      <c r="S96" s="383" t="s">
        <v>761</v>
      </c>
      <c r="T96" s="383"/>
      <c r="U96" s="383"/>
      <c r="V96" s="381">
        <v>100</v>
      </c>
      <c r="W96" s="381">
        <f t="shared" si="14"/>
        <v>203500</v>
      </c>
      <c r="X96" s="381"/>
      <c r="Y96" s="381"/>
      <c r="Z96" s="381" t="s">
        <v>656</v>
      </c>
      <c r="AA96" s="381"/>
      <c r="AB96" s="381"/>
      <c r="AC96" s="384" t="s">
        <v>656</v>
      </c>
      <c r="AD96" s="384">
        <v>1</v>
      </c>
    </row>
    <row r="97" spans="1:30" ht="13.5" customHeight="1">
      <c r="A97" s="611">
        <f t="shared" si="12"/>
        <v>96</v>
      </c>
      <c r="B97" s="634" t="s">
        <v>776</v>
      </c>
      <c r="C97" s="635">
        <v>142167</v>
      </c>
      <c r="D97" s="634" t="s">
        <v>726</v>
      </c>
      <c r="E97" s="634"/>
      <c r="F97" s="634"/>
      <c r="G97" s="381" t="s">
        <v>656</v>
      </c>
      <c r="H97" s="382">
        <v>42500</v>
      </c>
      <c r="I97" s="616">
        <v>4</v>
      </c>
      <c r="J97" s="383">
        <v>214200</v>
      </c>
      <c r="K97" s="383">
        <f>ROUND(J97*20%,0)</f>
        <v>42840</v>
      </c>
      <c r="L97" s="383"/>
      <c r="M97" s="383"/>
      <c r="N97" s="383">
        <v>5525</v>
      </c>
      <c r="O97" s="383"/>
      <c r="P97" s="383">
        <f t="shared" si="16"/>
        <v>262600</v>
      </c>
      <c r="Q97" s="383"/>
      <c r="R97" s="381">
        <v>40</v>
      </c>
      <c r="S97" s="383" t="s">
        <v>761</v>
      </c>
      <c r="T97" s="383"/>
      <c r="U97" s="383"/>
      <c r="V97" s="381">
        <v>100</v>
      </c>
      <c r="W97" s="381">
        <f t="shared" si="14"/>
        <v>214200</v>
      </c>
      <c r="X97" s="381"/>
      <c r="Y97" s="381"/>
      <c r="Z97" s="381" t="s">
        <v>656</v>
      </c>
      <c r="AA97" s="381"/>
      <c r="AB97" s="381"/>
      <c r="AC97" s="384" t="s">
        <v>656</v>
      </c>
      <c r="AD97" s="384">
        <v>1</v>
      </c>
    </row>
    <row r="98" spans="1:30" ht="13.5" customHeight="1">
      <c r="A98" s="611">
        <f t="shared" si="12"/>
        <v>97</v>
      </c>
      <c r="B98" s="649" t="s">
        <v>777</v>
      </c>
      <c r="C98" s="635">
        <v>143000</v>
      </c>
      <c r="D98" s="634" t="s">
        <v>662</v>
      </c>
      <c r="E98" s="634"/>
      <c r="F98" s="634"/>
      <c r="G98" s="381" t="s">
        <v>663</v>
      </c>
      <c r="H98" s="382">
        <v>1</v>
      </c>
      <c r="I98" s="382">
        <v>198600</v>
      </c>
      <c r="J98" s="383">
        <f t="shared" si="13"/>
        <v>198600</v>
      </c>
      <c r="K98" s="383"/>
      <c r="L98" s="383"/>
      <c r="M98" s="383"/>
      <c r="N98" s="383"/>
      <c r="O98" s="383"/>
      <c r="P98" s="383">
        <f t="shared" si="16"/>
        <v>198600</v>
      </c>
      <c r="Q98" s="383"/>
      <c r="R98" s="381">
        <v>40</v>
      </c>
      <c r="S98" s="383" t="s">
        <v>761</v>
      </c>
      <c r="T98" s="383"/>
      <c r="U98" s="383"/>
      <c r="V98" s="381">
        <v>110</v>
      </c>
      <c r="W98" s="381">
        <f t="shared" si="14"/>
        <v>218460</v>
      </c>
      <c r="X98" s="381"/>
      <c r="Y98" s="381"/>
      <c r="Z98" s="381"/>
      <c r="AA98" s="381" t="s">
        <v>663</v>
      </c>
      <c r="AB98" s="381"/>
      <c r="AC98" s="384" t="s">
        <v>656</v>
      </c>
      <c r="AD98" s="384">
        <v>1</v>
      </c>
    </row>
    <row r="99" spans="1:30" ht="13.5" customHeight="1">
      <c r="A99" s="611">
        <f t="shared" si="12"/>
        <v>98</v>
      </c>
      <c r="B99" s="634" t="s">
        <v>778</v>
      </c>
      <c r="C99" s="635">
        <v>142020</v>
      </c>
      <c r="D99" s="634" t="s">
        <v>779</v>
      </c>
      <c r="E99" s="634"/>
      <c r="F99" s="634"/>
      <c r="G99" s="381" t="s">
        <v>863</v>
      </c>
      <c r="H99" s="382">
        <v>203500</v>
      </c>
      <c r="I99" s="383">
        <v>1</v>
      </c>
      <c r="J99" s="383">
        <f t="shared" si="13"/>
        <v>203500</v>
      </c>
      <c r="K99" s="383"/>
      <c r="L99" s="383"/>
      <c r="M99" s="383"/>
      <c r="N99" s="383"/>
      <c r="O99" s="383"/>
      <c r="P99" s="383">
        <f t="shared" si="16"/>
        <v>203500</v>
      </c>
      <c r="Q99" s="383"/>
      <c r="R99" s="381">
        <v>40</v>
      </c>
      <c r="S99" s="383" t="s">
        <v>761</v>
      </c>
      <c r="T99" s="383"/>
      <c r="U99" s="383"/>
      <c r="V99" s="381">
        <v>100</v>
      </c>
      <c r="W99" s="381">
        <f t="shared" si="14"/>
        <v>203500</v>
      </c>
      <c r="X99" s="381" t="s">
        <v>651</v>
      </c>
      <c r="Y99" s="381"/>
      <c r="Z99" s="381" t="s">
        <v>656</v>
      </c>
      <c r="AA99" s="381"/>
      <c r="AB99" s="381"/>
      <c r="AC99" s="384" t="s">
        <v>656</v>
      </c>
      <c r="AD99" s="384">
        <v>1</v>
      </c>
    </row>
    <row r="100" spans="1:30" ht="13.5" customHeight="1">
      <c r="A100" s="611">
        <f t="shared" si="12"/>
        <v>99</v>
      </c>
      <c r="B100" s="634" t="s">
        <v>780</v>
      </c>
      <c r="C100" s="635">
        <v>142177</v>
      </c>
      <c r="D100" s="634" t="s">
        <v>655</v>
      </c>
      <c r="E100" s="634"/>
      <c r="F100" s="634"/>
      <c r="G100" s="381" t="s">
        <v>656</v>
      </c>
      <c r="H100" s="382">
        <v>42500</v>
      </c>
      <c r="I100" s="616">
        <v>4.4000000000000004</v>
      </c>
      <c r="J100" s="383">
        <f t="shared" si="13"/>
        <v>187000.00000000003</v>
      </c>
      <c r="K100" s="383">
        <f>ROUND(J100*20%,0)</f>
        <v>37400</v>
      </c>
      <c r="L100" s="383"/>
      <c r="M100" s="383"/>
      <c r="N100" s="383"/>
      <c r="O100" s="383"/>
      <c r="P100" s="383">
        <f t="shared" si="16"/>
        <v>224400</v>
      </c>
      <c r="Q100" s="383"/>
      <c r="R100" s="381">
        <v>40</v>
      </c>
      <c r="S100" s="383" t="s">
        <v>761</v>
      </c>
      <c r="T100" s="383"/>
      <c r="U100" s="383"/>
      <c r="V100" s="381">
        <v>100</v>
      </c>
      <c r="W100" s="381">
        <f t="shared" si="14"/>
        <v>187000.00000000003</v>
      </c>
      <c r="X100" s="381"/>
      <c r="Y100" s="381"/>
      <c r="Z100" s="381" t="s">
        <v>656</v>
      </c>
      <c r="AA100" s="381"/>
      <c r="AB100" s="381"/>
      <c r="AC100" s="384" t="s">
        <v>656</v>
      </c>
      <c r="AD100" s="384">
        <v>1</v>
      </c>
    </row>
    <row r="101" spans="1:30" ht="13.5" customHeight="1">
      <c r="A101" s="611">
        <f t="shared" si="12"/>
        <v>100</v>
      </c>
      <c r="B101" s="634" t="s">
        <v>781</v>
      </c>
      <c r="C101" s="635">
        <v>142167</v>
      </c>
      <c r="D101" s="634" t="s">
        <v>726</v>
      </c>
      <c r="E101" s="634"/>
      <c r="F101" s="634"/>
      <c r="G101" s="381" t="s">
        <v>656</v>
      </c>
      <c r="H101" s="382">
        <v>42500</v>
      </c>
      <c r="I101" s="616">
        <v>4.2</v>
      </c>
      <c r="J101" s="383">
        <v>201960</v>
      </c>
      <c r="K101" s="383">
        <f>ROUND(J101*20%,0)</f>
        <v>40392</v>
      </c>
      <c r="L101" s="383"/>
      <c r="M101" s="383"/>
      <c r="N101" s="383">
        <v>5525</v>
      </c>
      <c r="O101" s="383"/>
      <c r="P101" s="383">
        <f t="shared" si="16"/>
        <v>247900</v>
      </c>
      <c r="Q101" s="383"/>
      <c r="R101" s="381">
        <v>40</v>
      </c>
      <c r="S101" s="383" t="s">
        <v>761</v>
      </c>
      <c r="T101" s="383"/>
      <c r="U101" s="383"/>
      <c r="V101" s="381">
        <v>100</v>
      </c>
      <c r="W101" s="381">
        <f t="shared" si="14"/>
        <v>201960</v>
      </c>
      <c r="X101" s="381"/>
      <c r="Y101" s="381"/>
      <c r="Z101" s="381" t="s">
        <v>656</v>
      </c>
      <c r="AA101" s="381"/>
      <c r="AB101" s="381"/>
      <c r="AC101" s="384" t="s">
        <v>656</v>
      </c>
      <c r="AD101" s="384">
        <v>1</v>
      </c>
    </row>
    <row r="102" spans="1:30" ht="13.5" customHeight="1">
      <c r="A102" s="611">
        <f t="shared" si="12"/>
        <v>101</v>
      </c>
      <c r="B102" s="617" t="s">
        <v>782</v>
      </c>
      <c r="C102" s="635">
        <v>142090</v>
      </c>
      <c r="D102" s="634" t="s">
        <v>751</v>
      </c>
      <c r="E102" s="634"/>
      <c r="F102" s="634"/>
      <c r="G102" s="381" t="s">
        <v>863</v>
      </c>
      <c r="H102" s="382"/>
      <c r="I102" s="631"/>
      <c r="J102" s="383">
        <f t="shared" si="13"/>
        <v>0</v>
      </c>
      <c r="K102" s="383"/>
      <c r="L102" s="383"/>
      <c r="M102" s="383"/>
      <c r="N102" s="383"/>
      <c r="O102" s="383"/>
      <c r="P102" s="383">
        <f t="shared" si="16"/>
        <v>0</v>
      </c>
      <c r="Q102" s="383"/>
      <c r="R102" s="381">
        <v>40</v>
      </c>
      <c r="S102" s="383" t="s">
        <v>761</v>
      </c>
      <c r="T102" s="383"/>
      <c r="U102" s="383"/>
      <c r="V102" s="381">
        <v>100</v>
      </c>
      <c r="W102" s="381">
        <f t="shared" si="14"/>
        <v>0</v>
      </c>
      <c r="X102" s="381" t="s">
        <v>651</v>
      </c>
      <c r="Y102" s="381"/>
      <c r="Z102" s="381" t="s">
        <v>656</v>
      </c>
      <c r="AA102" s="381"/>
      <c r="AB102" s="381"/>
      <c r="AC102" s="384" t="s">
        <v>656</v>
      </c>
      <c r="AD102" s="384">
        <v>1</v>
      </c>
    </row>
    <row r="103" spans="1:30">
      <c r="A103" s="611">
        <f t="shared" si="12"/>
        <v>102</v>
      </c>
      <c r="B103" s="634" t="s">
        <v>783</v>
      </c>
      <c r="C103" s="635">
        <v>142167</v>
      </c>
      <c r="D103" s="634" t="s">
        <v>726</v>
      </c>
      <c r="E103" s="634"/>
      <c r="F103" s="634"/>
      <c r="G103" s="381" t="s">
        <v>656</v>
      </c>
      <c r="H103" s="382">
        <v>42500</v>
      </c>
      <c r="I103" s="616">
        <v>4.2</v>
      </c>
      <c r="J103" s="383">
        <v>224400</v>
      </c>
      <c r="K103" s="383">
        <f>ROUND(J103*20%,0)</f>
        <v>44880</v>
      </c>
      <c r="L103" s="383"/>
      <c r="M103" s="383"/>
      <c r="N103" s="383">
        <v>5525</v>
      </c>
      <c r="O103" s="383"/>
      <c r="P103" s="383">
        <f t="shared" si="16"/>
        <v>274800</v>
      </c>
      <c r="Q103" s="383"/>
      <c r="R103" s="381">
        <v>40</v>
      </c>
      <c r="S103" s="383" t="s">
        <v>761</v>
      </c>
      <c r="T103" s="383"/>
      <c r="U103" s="383"/>
      <c r="V103" s="381">
        <v>100</v>
      </c>
      <c r="W103" s="381">
        <f t="shared" si="14"/>
        <v>224400</v>
      </c>
      <c r="X103" s="381"/>
      <c r="Y103" s="381"/>
      <c r="Z103" s="381" t="s">
        <v>656</v>
      </c>
      <c r="AA103" s="381"/>
      <c r="AB103" s="381"/>
      <c r="AC103" s="384" t="s">
        <v>656</v>
      </c>
      <c r="AD103" s="384">
        <v>1</v>
      </c>
    </row>
    <row r="104" spans="1:30" ht="13.5" customHeight="1">
      <c r="A104" s="611">
        <f t="shared" si="12"/>
        <v>103</v>
      </c>
      <c r="B104" s="634" t="s">
        <v>784</v>
      </c>
      <c r="C104" s="635">
        <v>142037</v>
      </c>
      <c r="D104" s="634" t="s">
        <v>785</v>
      </c>
      <c r="E104" s="634"/>
      <c r="F104" s="634"/>
      <c r="G104" s="381" t="s">
        <v>863</v>
      </c>
      <c r="H104" s="382">
        <v>203500</v>
      </c>
      <c r="I104" s="382">
        <v>1</v>
      </c>
      <c r="J104" s="383">
        <f t="shared" si="13"/>
        <v>203500</v>
      </c>
      <c r="K104" s="383"/>
      <c r="L104" s="383"/>
      <c r="M104" s="383"/>
      <c r="N104" s="383"/>
      <c r="O104" s="383"/>
      <c r="P104" s="383">
        <f t="shared" si="16"/>
        <v>203500</v>
      </c>
      <c r="Q104" s="383"/>
      <c r="R104" s="381">
        <v>40</v>
      </c>
      <c r="S104" s="383" t="s">
        <v>761</v>
      </c>
      <c r="T104" s="383"/>
      <c r="U104" s="383"/>
      <c r="V104" s="381">
        <v>100</v>
      </c>
      <c r="W104" s="381">
        <f t="shared" si="14"/>
        <v>203500</v>
      </c>
      <c r="X104" s="381" t="s">
        <v>651</v>
      </c>
      <c r="Y104" s="381"/>
      <c r="Z104" s="381" t="s">
        <v>656</v>
      </c>
      <c r="AA104" s="381"/>
      <c r="AB104" s="381"/>
      <c r="AC104" s="384" t="s">
        <v>656</v>
      </c>
      <c r="AD104" s="384">
        <v>1</v>
      </c>
    </row>
    <row r="105" spans="1:30" ht="13.5" customHeight="1">
      <c r="A105" s="611">
        <f t="shared" si="12"/>
        <v>104</v>
      </c>
      <c r="B105" s="617" t="s">
        <v>834</v>
      </c>
      <c r="C105" s="635"/>
      <c r="D105" s="634"/>
      <c r="E105" s="634"/>
      <c r="F105" s="634"/>
      <c r="G105" s="381"/>
      <c r="H105" s="382"/>
      <c r="I105" s="616"/>
      <c r="J105" s="383"/>
      <c r="K105" s="383"/>
      <c r="L105" s="383"/>
      <c r="M105" s="383"/>
      <c r="N105" s="383"/>
      <c r="O105" s="383"/>
      <c r="P105" s="383">
        <f t="shared" si="16"/>
        <v>0</v>
      </c>
      <c r="Q105" s="383"/>
      <c r="R105" s="381">
        <v>40</v>
      </c>
      <c r="S105" s="383" t="s">
        <v>761</v>
      </c>
      <c r="T105" s="383"/>
      <c r="U105" s="383"/>
      <c r="V105" s="381"/>
      <c r="W105" s="381"/>
      <c r="X105" s="381"/>
      <c r="Y105" s="381"/>
      <c r="Z105" s="381"/>
      <c r="AA105" s="381"/>
      <c r="AB105" s="381"/>
      <c r="AC105" s="384"/>
      <c r="AD105" s="384"/>
    </row>
    <row r="106" spans="1:30" ht="13.5" customHeight="1">
      <c r="A106" s="611">
        <f t="shared" si="12"/>
        <v>105</v>
      </c>
      <c r="B106" s="620" t="s">
        <v>786</v>
      </c>
      <c r="C106" s="636">
        <v>140077</v>
      </c>
      <c r="D106" s="620"/>
      <c r="E106" s="637" t="s">
        <v>686</v>
      </c>
      <c r="F106" s="637"/>
      <c r="G106" s="381" t="s">
        <v>515</v>
      </c>
      <c r="H106" s="382">
        <v>42500</v>
      </c>
      <c r="I106" s="616">
        <v>7</v>
      </c>
      <c r="J106" s="383">
        <v>321300</v>
      </c>
      <c r="K106" s="383">
        <f>ROUND(J106*30%,0)</f>
        <v>96390</v>
      </c>
      <c r="L106" s="383"/>
      <c r="M106" s="383">
        <f>+J106*0.1</f>
        <v>32130</v>
      </c>
      <c r="N106" s="383"/>
      <c r="O106" s="383"/>
      <c r="P106" s="383">
        <f t="shared" si="16"/>
        <v>449800</v>
      </c>
      <c r="Q106" s="383"/>
      <c r="R106" s="381">
        <v>40</v>
      </c>
      <c r="S106" s="383" t="s">
        <v>787</v>
      </c>
      <c r="T106" s="383" t="s">
        <v>788</v>
      </c>
      <c r="U106" s="383"/>
      <c r="V106" s="381">
        <v>108</v>
      </c>
      <c r="W106" s="381">
        <f t="shared" ref="W106:W130" si="17">+J106*V106/100</f>
        <v>347004</v>
      </c>
      <c r="X106" s="381"/>
      <c r="Y106" s="381" t="s">
        <v>515</v>
      </c>
      <c r="Z106" s="381"/>
      <c r="AA106" s="381"/>
      <c r="AB106" s="381"/>
      <c r="AC106" s="384" t="s">
        <v>515</v>
      </c>
      <c r="AD106" s="384">
        <v>1</v>
      </c>
    </row>
    <row r="107" spans="1:30" ht="13.5" customHeight="1">
      <c r="A107" s="611">
        <f t="shared" si="12"/>
        <v>106</v>
      </c>
      <c r="B107" s="620" t="s">
        <v>789</v>
      </c>
      <c r="C107" s="636">
        <v>144117</v>
      </c>
      <c r="D107" s="620" t="s">
        <v>790</v>
      </c>
      <c r="E107" s="637"/>
      <c r="F107" s="637"/>
      <c r="G107" s="381" t="s">
        <v>515</v>
      </c>
      <c r="H107" s="382">
        <v>42500</v>
      </c>
      <c r="I107" s="631">
        <v>4.8</v>
      </c>
      <c r="J107" s="383">
        <v>260100</v>
      </c>
      <c r="K107" s="383">
        <f>ROUND(J107*30%,0)</f>
        <v>78030</v>
      </c>
      <c r="L107" s="383"/>
      <c r="M107" s="383"/>
      <c r="N107" s="383"/>
      <c r="O107" s="383">
        <v>25500</v>
      </c>
      <c r="P107" s="383">
        <f t="shared" si="16"/>
        <v>363600</v>
      </c>
      <c r="Q107" s="383"/>
      <c r="R107" s="381">
        <v>40</v>
      </c>
      <c r="S107" s="383" t="s">
        <v>787</v>
      </c>
      <c r="T107" s="383" t="s">
        <v>788</v>
      </c>
      <c r="U107" s="383"/>
      <c r="V107" s="381">
        <v>120</v>
      </c>
      <c r="W107" s="381">
        <f t="shared" si="17"/>
        <v>312120</v>
      </c>
      <c r="X107" s="381"/>
      <c r="Y107" s="381" t="s">
        <v>515</v>
      </c>
      <c r="Z107" s="381"/>
      <c r="AA107" s="381"/>
      <c r="AB107" s="381"/>
      <c r="AC107" s="384" t="s">
        <v>515</v>
      </c>
      <c r="AD107" s="384">
        <v>1</v>
      </c>
    </row>
    <row r="108" spans="1:30" ht="13.5" customHeight="1">
      <c r="A108" s="611">
        <f t="shared" si="12"/>
        <v>107</v>
      </c>
      <c r="B108" s="620" t="s">
        <v>791</v>
      </c>
      <c r="C108" s="636">
        <v>141077</v>
      </c>
      <c r="D108" s="620" t="s">
        <v>674</v>
      </c>
      <c r="E108" s="637"/>
      <c r="F108" s="637"/>
      <c r="G108" s="381" t="s">
        <v>515</v>
      </c>
      <c r="H108" s="382">
        <v>42500</v>
      </c>
      <c r="I108" s="616">
        <v>4.2</v>
      </c>
      <c r="J108" s="383">
        <v>214200</v>
      </c>
      <c r="K108" s="383">
        <f>ROUND(J108*30%,0)</f>
        <v>64260</v>
      </c>
      <c r="L108" s="383"/>
      <c r="M108" s="383"/>
      <c r="N108" s="383"/>
      <c r="O108" s="383">
        <v>12750</v>
      </c>
      <c r="P108" s="383">
        <f t="shared" si="16"/>
        <v>291200</v>
      </c>
      <c r="Q108" s="383"/>
      <c r="R108" s="381">
        <v>40</v>
      </c>
      <c r="S108" s="383" t="s">
        <v>787</v>
      </c>
      <c r="T108" s="383" t="s">
        <v>788</v>
      </c>
      <c r="U108" s="383"/>
      <c r="V108" s="381">
        <v>115</v>
      </c>
      <c r="W108" s="381">
        <f t="shared" si="17"/>
        <v>246330</v>
      </c>
      <c r="X108" s="381"/>
      <c r="Y108" s="381" t="s">
        <v>515</v>
      </c>
      <c r="Z108" s="381"/>
      <c r="AA108" s="381"/>
      <c r="AB108" s="381"/>
      <c r="AC108" s="384" t="s">
        <v>515</v>
      </c>
      <c r="AD108" s="384">
        <v>1</v>
      </c>
    </row>
    <row r="109" spans="1:30" ht="13.5" customHeight="1">
      <c r="A109" s="611">
        <f t="shared" si="12"/>
        <v>108</v>
      </c>
      <c r="B109" s="620" t="s">
        <v>792</v>
      </c>
      <c r="C109" s="636">
        <v>141167</v>
      </c>
      <c r="D109" s="620" t="s">
        <v>706</v>
      </c>
      <c r="E109" s="637"/>
      <c r="F109" s="637"/>
      <c r="G109" s="381" t="s">
        <v>515</v>
      </c>
      <c r="H109" s="382">
        <v>42500</v>
      </c>
      <c r="I109" s="616">
        <v>5.8</v>
      </c>
      <c r="J109" s="383">
        <v>271150</v>
      </c>
      <c r="K109" s="383">
        <f>ROUND(J109*30%,0)</f>
        <v>81345</v>
      </c>
      <c r="L109" s="383"/>
      <c r="M109" s="383"/>
      <c r="N109" s="383"/>
      <c r="O109" s="383"/>
      <c r="P109" s="383">
        <f t="shared" si="16"/>
        <v>352500</v>
      </c>
      <c r="Q109" s="383"/>
      <c r="R109" s="381">
        <v>40</v>
      </c>
      <c r="S109" s="383" t="s">
        <v>787</v>
      </c>
      <c r="T109" s="383" t="s">
        <v>788</v>
      </c>
      <c r="U109" s="383"/>
      <c r="V109" s="381">
        <v>100</v>
      </c>
      <c r="W109" s="381">
        <f t="shared" si="17"/>
        <v>271150</v>
      </c>
      <c r="X109" s="381"/>
      <c r="Y109" s="381" t="s">
        <v>515</v>
      </c>
      <c r="Z109" s="381"/>
      <c r="AA109" s="381"/>
      <c r="AB109" s="381"/>
      <c r="AC109" s="384" t="s">
        <v>515</v>
      </c>
      <c r="AD109" s="384">
        <v>1</v>
      </c>
    </row>
    <row r="110" spans="1:30" ht="13.5" customHeight="1">
      <c r="A110" s="611">
        <f t="shared" si="12"/>
        <v>109</v>
      </c>
      <c r="B110" s="620" t="s">
        <v>793</v>
      </c>
      <c r="C110" s="636">
        <v>141097</v>
      </c>
      <c r="D110" s="620" t="s">
        <v>851</v>
      </c>
      <c r="E110" s="637"/>
      <c r="F110" s="637"/>
      <c r="G110" s="381" t="s">
        <v>515</v>
      </c>
      <c r="H110" s="382">
        <v>42500</v>
      </c>
      <c r="I110" s="616">
        <v>4.4000000000000004</v>
      </c>
      <c r="J110" s="383">
        <v>215050</v>
      </c>
      <c r="K110" s="383">
        <f>ROUND(J110*30%,0)</f>
        <v>64515</v>
      </c>
      <c r="L110" s="383"/>
      <c r="M110" s="383"/>
      <c r="N110" s="383"/>
      <c r="O110" s="383">
        <v>25500</v>
      </c>
      <c r="P110" s="383">
        <f t="shared" si="16"/>
        <v>305100</v>
      </c>
      <c r="Q110" s="383"/>
      <c r="R110" s="381">
        <v>40</v>
      </c>
      <c r="S110" s="383" t="s">
        <v>787</v>
      </c>
      <c r="T110" s="383" t="s">
        <v>788</v>
      </c>
      <c r="U110" s="383"/>
      <c r="V110" s="381">
        <v>108</v>
      </c>
      <c r="W110" s="381">
        <f t="shared" si="17"/>
        <v>232254</v>
      </c>
      <c r="X110" s="381"/>
      <c r="Y110" s="381" t="s">
        <v>515</v>
      </c>
      <c r="Z110" s="381"/>
      <c r="AA110" s="381"/>
      <c r="AB110" s="381"/>
      <c r="AC110" s="384" t="s">
        <v>515</v>
      </c>
      <c r="AD110" s="384">
        <v>1</v>
      </c>
    </row>
    <row r="111" spans="1:30" ht="13.5" customHeight="1">
      <c r="A111" s="611">
        <f t="shared" si="12"/>
        <v>110</v>
      </c>
      <c r="B111" s="650" t="s">
        <v>794</v>
      </c>
      <c r="C111" s="636">
        <v>143000</v>
      </c>
      <c r="D111" s="620" t="s">
        <v>662</v>
      </c>
      <c r="E111" s="637"/>
      <c r="F111" s="637"/>
      <c r="G111" s="381" t="s">
        <v>663</v>
      </c>
      <c r="H111" s="382">
        <v>1</v>
      </c>
      <c r="I111" s="382">
        <v>198600</v>
      </c>
      <c r="J111" s="383">
        <f t="shared" si="13"/>
        <v>198600</v>
      </c>
      <c r="K111" s="383">
        <v>0</v>
      </c>
      <c r="L111" s="383"/>
      <c r="M111" s="383"/>
      <c r="N111" s="383"/>
      <c r="O111" s="383"/>
      <c r="P111" s="383">
        <f t="shared" si="16"/>
        <v>198600</v>
      </c>
      <c r="Q111" s="383"/>
      <c r="R111" s="381">
        <v>40</v>
      </c>
      <c r="S111" s="383" t="s">
        <v>787</v>
      </c>
      <c r="T111" s="383" t="s">
        <v>788</v>
      </c>
      <c r="U111" s="383"/>
      <c r="V111" s="381">
        <v>110</v>
      </c>
      <c r="W111" s="381">
        <f t="shared" si="17"/>
        <v>218460</v>
      </c>
      <c r="X111" s="381"/>
      <c r="Y111" s="381"/>
      <c r="Z111" s="381"/>
      <c r="AA111" s="381" t="s">
        <v>663</v>
      </c>
      <c r="AB111" s="381"/>
      <c r="AC111" s="384" t="s">
        <v>656</v>
      </c>
      <c r="AD111" s="384">
        <v>1</v>
      </c>
    </row>
    <row r="112" spans="1:30" ht="13.5" customHeight="1">
      <c r="A112" s="611">
        <f t="shared" si="12"/>
        <v>111</v>
      </c>
      <c r="B112" s="650" t="s">
        <v>795</v>
      </c>
      <c r="C112" s="636">
        <v>143000</v>
      </c>
      <c r="D112" s="620" t="s">
        <v>662</v>
      </c>
      <c r="E112" s="637"/>
      <c r="F112" s="637"/>
      <c r="G112" s="381" t="s">
        <v>663</v>
      </c>
      <c r="H112" s="382">
        <v>1</v>
      </c>
      <c r="I112" s="382">
        <v>198600</v>
      </c>
      <c r="J112" s="383">
        <f t="shared" si="13"/>
        <v>198600</v>
      </c>
      <c r="K112" s="383">
        <v>0</v>
      </c>
      <c r="L112" s="383"/>
      <c r="M112" s="383"/>
      <c r="N112" s="383"/>
      <c r="O112" s="383"/>
      <c r="P112" s="383">
        <f t="shared" si="16"/>
        <v>198600</v>
      </c>
      <c r="Q112" s="383"/>
      <c r="R112" s="381">
        <v>40</v>
      </c>
      <c r="S112" s="383" t="s">
        <v>787</v>
      </c>
      <c r="T112" s="383" t="s">
        <v>788</v>
      </c>
      <c r="U112" s="383"/>
      <c r="V112" s="381">
        <v>110</v>
      </c>
      <c r="W112" s="381">
        <f t="shared" si="17"/>
        <v>218460</v>
      </c>
      <c r="X112" s="381"/>
      <c r="Y112" s="381"/>
      <c r="Z112" s="381"/>
      <c r="AA112" s="381" t="s">
        <v>663</v>
      </c>
      <c r="AB112" s="381"/>
      <c r="AC112" s="384" t="s">
        <v>656</v>
      </c>
      <c r="AD112" s="384">
        <v>1</v>
      </c>
    </row>
    <row r="113" spans="1:30" ht="13.5" customHeight="1">
      <c r="A113" s="611">
        <f t="shared" si="12"/>
        <v>112</v>
      </c>
      <c r="B113" s="614" t="s">
        <v>796</v>
      </c>
      <c r="C113" s="615">
        <v>141157</v>
      </c>
      <c r="D113" s="614" t="s">
        <v>666</v>
      </c>
      <c r="E113" s="389"/>
      <c r="F113" s="389"/>
      <c r="G113" s="381" t="s">
        <v>515</v>
      </c>
      <c r="H113" s="382">
        <v>42500</v>
      </c>
      <c r="I113" s="616">
        <v>5.7</v>
      </c>
      <c r="J113" s="383">
        <f t="shared" si="13"/>
        <v>242250</v>
      </c>
      <c r="K113" s="383">
        <f>ROUND(J113*30%,0)</f>
        <v>72675</v>
      </c>
      <c r="L113" s="383"/>
      <c r="M113" s="383"/>
      <c r="N113" s="383"/>
      <c r="O113" s="383"/>
      <c r="P113" s="383">
        <f t="shared" si="16"/>
        <v>314900</v>
      </c>
      <c r="Q113" s="383"/>
      <c r="R113" s="381">
        <v>40</v>
      </c>
      <c r="S113" s="383" t="s">
        <v>787</v>
      </c>
      <c r="T113" s="383" t="s">
        <v>797</v>
      </c>
      <c r="U113" s="383"/>
      <c r="V113" s="381">
        <v>100</v>
      </c>
      <c r="W113" s="381">
        <f t="shared" si="17"/>
        <v>242250</v>
      </c>
      <c r="X113" s="381"/>
      <c r="Y113" s="381" t="s">
        <v>515</v>
      </c>
      <c r="Z113" s="381"/>
      <c r="AA113" s="381"/>
      <c r="AB113" s="381"/>
      <c r="AC113" s="384" t="s">
        <v>515</v>
      </c>
      <c r="AD113" s="384">
        <v>1</v>
      </c>
    </row>
    <row r="114" spans="1:30" ht="13.5" customHeight="1">
      <c r="A114" s="611">
        <f t="shared" si="12"/>
        <v>113</v>
      </c>
      <c r="B114" s="389" t="s">
        <v>798</v>
      </c>
      <c r="C114" s="390">
        <v>140077</v>
      </c>
      <c r="D114" s="389" t="s">
        <v>644</v>
      </c>
      <c r="E114" s="389" t="s">
        <v>686</v>
      </c>
      <c r="F114" s="389"/>
      <c r="G114" s="381" t="s">
        <v>515</v>
      </c>
      <c r="H114" s="382">
        <v>42500</v>
      </c>
      <c r="I114" s="616">
        <v>7</v>
      </c>
      <c r="J114" s="383">
        <v>348075</v>
      </c>
      <c r="K114" s="383">
        <f>ROUND(J114*30%,0)</f>
        <v>104423</v>
      </c>
      <c r="L114" s="383"/>
      <c r="M114" s="383">
        <f>+J114*0.1</f>
        <v>34807.5</v>
      </c>
      <c r="N114" s="383"/>
      <c r="O114" s="383">
        <v>25500</v>
      </c>
      <c r="P114" s="383">
        <f t="shared" si="16"/>
        <v>512800</v>
      </c>
      <c r="Q114" s="383"/>
      <c r="R114" s="381">
        <v>40</v>
      </c>
      <c r="S114" s="383" t="s">
        <v>787</v>
      </c>
      <c r="T114" s="383" t="s">
        <v>797</v>
      </c>
      <c r="U114" s="383"/>
      <c r="V114" s="381">
        <v>115</v>
      </c>
      <c r="W114" s="381">
        <f t="shared" si="17"/>
        <v>400286.25</v>
      </c>
      <c r="X114" s="381"/>
      <c r="Y114" s="381" t="s">
        <v>515</v>
      </c>
      <c r="Z114" s="381"/>
      <c r="AA114" s="381"/>
      <c r="AB114" s="381"/>
      <c r="AC114" s="384" t="s">
        <v>515</v>
      </c>
      <c r="AD114" s="384">
        <v>1</v>
      </c>
    </row>
    <row r="115" spans="1:30" ht="13.5" customHeight="1">
      <c r="A115" s="611">
        <f t="shared" si="12"/>
        <v>114</v>
      </c>
      <c r="B115" s="614" t="s">
        <v>852</v>
      </c>
      <c r="C115" s="615">
        <v>140077</v>
      </c>
      <c r="D115" s="614" t="s">
        <v>644</v>
      </c>
      <c r="E115" s="389" t="s">
        <v>686</v>
      </c>
      <c r="F115" s="389"/>
      <c r="G115" s="381" t="s">
        <v>515</v>
      </c>
      <c r="H115" s="382">
        <v>42500</v>
      </c>
      <c r="I115" s="616">
        <v>7</v>
      </c>
      <c r="J115" s="383">
        <v>348075</v>
      </c>
      <c r="K115" s="383">
        <f>ROUND(J115*30%,0)</f>
        <v>104423</v>
      </c>
      <c r="L115" s="383"/>
      <c r="M115" s="383">
        <f>+J115*0.1</f>
        <v>34807.5</v>
      </c>
      <c r="N115" s="383"/>
      <c r="O115" s="383">
        <v>25500</v>
      </c>
      <c r="P115" s="383">
        <f t="shared" si="16"/>
        <v>512800</v>
      </c>
      <c r="Q115" s="383"/>
      <c r="R115" s="381">
        <v>40</v>
      </c>
      <c r="S115" s="383" t="s">
        <v>787</v>
      </c>
      <c r="T115" s="383" t="s">
        <v>797</v>
      </c>
      <c r="U115" s="383"/>
      <c r="V115" s="381">
        <v>100</v>
      </c>
      <c r="W115" s="381">
        <f t="shared" si="17"/>
        <v>348075</v>
      </c>
      <c r="X115" s="381"/>
      <c r="Y115" s="381" t="s">
        <v>515</v>
      </c>
      <c r="Z115" s="381"/>
      <c r="AA115" s="381"/>
      <c r="AB115" s="381"/>
      <c r="AC115" s="384" t="s">
        <v>515</v>
      </c>
      <c r="AD115" s="384">
        <v>1</v>
      </c>
    </row>
    <row r="116" spans="1:30" ht="13.5" customHeight="1">
      <c r="A116" s="611">
        <f t="shared" si="12"/>
        <v>115</v>
      </c>
      <c r="B116" s="614" t="s">
        <v>799</v>
      </c>
      <c r="C116" s="615">
        <v>1411780</v>
      </c>
      <c r="D116" s="614" t="s">
        <v>853</v>
      </c>
      <c r="E116" s="389"/>
      <c r="F116" s="389"/>
      <c r="G116" s="381" t="s">
        <v>515</v>
      </c>
      <c r="H116" s="382">
        <v>42500</v>
      </c>
      <c r="I116" s="616">
        <v>6</v>
      </c>
      <c r="J116" s="383">
        <v>267750</v>
      </c>
      <c r="K116" s="383">
        <f>ROUND(J116*30%,0)</f>
        <v>80325</v>
      </c>
      <c r="L116" s="383"/>
      <c r="M116" s="383"/>
      <c r="N116" s="383"/>
      <c r="O116" s="383"/>
      <c r="P116" s="383">
        <f t="shared" si="16"/>
        <v>348100</v>
      </c>
      <c r="Q116" s="383"/>
      <c r="R116" s="381">
        <v>40</v>
      </c>
      <c r="S116" s="383" t="s">
        <v>787</v>
      </c>
      <c r="T116" s="383" t="s">
        <v>797</v>
      </c>
      <c r="U116" s="383"/>
      <c r="V116" s="381">
        <v>100</v>
      </c>
      <c r="W116" s="381">
        <f t="shared" si="17"/>
        <v>267750</v>
      </c>
      <c r="X116" s="381"/>
      <c r="Y116" s="381" t="s">
        <v>515</v>
      </c>
      <c r="Z116" s="381"/>
      <c r="AA116" s="381"/>
      <c r="AB116" s="381"/>
      <c r="AC116" s="384" t="s">
        <v>515</v>
      </c>
      <c r="AD116" s="384">
        <v>1</v>
      </c>
    </row>
    <row r="117" spans="1:30" ht="13.5" customHeight="1">
      <c r="A117" s="611">
        <f t="shared" si="12"/>
        <v>116</v>
      </c>
      <c r="B117" s="614" t="s">
        <v>800</v>
      </c>
      <c r="C117" s="615">
        <v>141177</v>
      </c>
      <c r="D117" s="614" t="s">
        <v>682</v>
      </c>
      <c r="E117" s="389"/>
      <c r="F117" s="389"/>
      <c r="G117" s="381" t="s">
        <v>515</v>
      </c>
      <c r="H117" s="382">
        <v>42500</v>
      </c>
      <c r="I117" s="616">
        <v>6</v>
      </c>
      <c r="J117" s="383">
        <v>267750</v>
      </c>
      <c r="K117" s="383">
        <f>ROUND(J117*30%,0)-1</f>
        <v>80324</v>
      </c>
      <c r="L117" s="383"/>
      <c r="M117" s="383"/>
      <c r="N117" s="383"/>
      <c r="O117" s="383"/>
      <c r="P117" s="383">
        <f t="shared" si="16"/>
        <v>348100</v>
      </c>
      <c r="Q117" s="383"/>
      <c r="R117" s="381">
        <v>40</v>
      </c>
      <c r="S117" s="383" t="s">
        <v>787</v>
      </c>
      <c r="T117" s="383" t="s">
        <v>797</v>
      </c>
      <c r="U117" s="383"/>
      <c r="V117" s="381">
        <v>102</v>
      </c>
      <c r="W117" s="381">
        <f t="shared" si="17"/>
        <v>273105</v>
      </c>
      <c r="X117" s="381"/>
      <c r="Y117" s="381" t="s">
        <v>515</v>
      </c>
      <c r="Z117" s="381"/>
      <c r="AA117" s="381"/>
      <c r="AB117" s="381"/>
      <c r="AC117" s="384" t="s">
        <v>515</v>
      </c>
      <c r="AD117" s="384">
        <v>1</v>
      </c>
    </row>
    <row r="118" spans="1:30" ht="13.5" customHeight="1">
      <c r="A118" s="611">
        <f t="shared" si="12"/>
        <v>117</v>
      </c>
      <c r="B118" s="614" t="s">
        <v>801</v>
      </c>
      <c r="C118" s="615">
        <v>141177</v>
      </c>
      <c r="D118" s="614" t="s">
        <v>682</v>
      </c>
      <c r="E118" s="389"/>
      <c r="F118" s="389"/>
      <c r="G118" s="381" t="s">
        <v>515</v>
      </c>
      <c r="H118" s="382">
        <v>42500</v>
      </c>
      <c r="I118" s="616">
        <v>6</v>
      </c>
      <c r="J118" s="383">
        <v>306000</v>
      </c>
      <c r="K118" s="383">
        <f t="shared" ref="K118:K124" si="18">ROUND(J118*30%,0)</f>
        <v>91800</v>
      </c>
      <c r="L118" s="383"/>
      <c r="M118" s="383"/>
      <c r="N118" s="383"/>
      <c r="O118" s="383"/>
      <c r="P118" s="383">
        <f t="shared" si="16"/>
        <v>397800</v>
      </c>
      <c r="Q118" s="383"/>
      <c r="R118" s="381">
        <v>40</v>
      </c>
      <c r="S118" s="383" t="s">
        <v>787</v>
      </c>
      <c r="T118" s="383" t="s">
        <v>797</v>
      </c>
      <c r="U118" s="383"/>
      <c r="V118" s="381">
        <v>125</v>
      </c>
      <c r="W118" s="381">
        <f t="shared" si="17"/>
        <v>382500</v>
      </c>
      <c r="X118" s="381"/>
      <c r="Y118" s="381" t="s">
        <v>515</v>
      </c>
      <c r="Z118" s="381"/>
      <c r="AA118" s="381"/>
      <c r="AB118" s="381"/>
      <c r="AC118" s="384" t="s">
        <v>515</v>
      </c>
      <c r="AD118" s="384">
        <v>1</v>
      </c>
    </row>
    <row r="119" spans="1:30" ht="13.5" customHeight="1">
      <c r="A119" s="611">
        <f t="shared" si="12"/>
        <v>118</v>
      </c>
      <c r="B119" s="389" t="s">
        <v>802</v>
      </c>
      <c r="C119" s="390">
        <v>144147</v>
      </c>
      <c r="D119" s="389" t="s">
        <v>644</v>
      </c>
      <c r="E119" s="389" t="s">
        <v>760</v>
      </c>
      <c r="F119" s="389"/>
      <c r="G119" s="381" t="s">
        <v>515</v>
      </c>
      <c r="H119" s="382">
        <v>42500</v>
      </c>
      <c r="I119" s="616">
        <v>7.5</v>
      </c>
      <c r="J119" s="383">
        <v>360188</v>
      </c>
      <c r="K119" s="383">
        <f t="shared" si="18"/>
        <v>108056</v>
      </c>
      <c r="L119" s="383"/>
      <c r="M119" s="383">
        <f>+J119*0.15</f>
        <v>54028.2</v>
      </c>
      <c r="N119" s="383"/>
      <c r="O119" s="383">
        <v>51000</v>
      </c>
      <c r="P119" s="383">
        <f t="shared" si="16"/>
        <v>573300</v>
      </c>
      <c r="Q119" s="383"/>
      <c r="R119" s="381">
        <v>40</v>
      </c>
      <c r="S119" s="383" t="s">
        <v>787</v>
      </c>
      <c r="T119" s="383" t="s">
        <v>797</v>
      </c>
      <c r="U119" s="383"/>
      <c r="V119" s="381">
        <v>110</v>
      </c>
      <c r="W119" s="381">
        <f t="shared" si="17"/>
        <v>396206.8</v>
      </c>
      <c r="X119" s="381"/>
      <c r="Y119" s="381" t="s">
        <v>515</v>
      </c>
      <c r="Z119" s="381"/>
      <c r="AA119" s="381"/>
      <c r="AB119" s="381"/>
      <c r="AC119" s="384" t="s">
        <v>515</v>
      </c>
      <c r="AD119" s="384">
        <v>1</v>
      </c>
    </row>
    <row r="120" spans="1:30" ht="13.5" customHeight="1">
      <c r="A120" s="611">
        <f t="shared" si="12"/>
        <v>119</v>
      </c>
      <c r="B120" s="614" t="s">
        <v>803</v>
      </c>
      <c r="C120" s="615">
        <v>1411680</v>
      </c>
      <c r="D120" s="614" t="s">
        <v>706</v>
      </c>
      <c r="E120" s="389"/>
      <c r="F120" s="389"/>
      <c r="G120" s="381" t="s">
        <v>515</v>
      </c>
      <c r="H120" s="382">
        <v>42500</v>
      </c>
      <c r="I120" s="616">
        <v>5.8</v>
      </c>
      <c r="J120" s="383">
        <f t="shared" si="13"/>
        <v>246500</v>
      </c>
      <c r="K120" s="383">
        <f t="shared" si="18"/>
        <v>73950</v>
      </c>
      <c r="L120" s="383"/>
      <c r="M120" s="383"/>
      <c r="N120" s="383"/>
      <c r="O120" s="383"/>
      <c r="P120" s="383">
        <f t="shared" si="16"/>
        <v>320500</v>
      </c>
      <c r="Q120" s="383"/>
      <c r="R120" s="381">
        <v>40</v>
      </c>
      <c r="S120" s="383" t="s">
        <v>787</v>
      </c>
      <c r="T120" s="383" t="s">
        <v>797</v>
      </c>
      <c r="U120" s="383"/>
      <c r="V120" s="381">
        <v>100</v>
      </c>
      <c r="W120" s="381">
        <f t="shared" si="17"/>
        <v>246500</v>
      </c>
      <c r="X120" s="381"/>
      <c r="Y120" s="381" t="s">
        <v>515</v>
      </c>
      <c r="Z120" s="381"/>
      <c r="AA120" s="381"/>
      <c r="AB120" s="381"/>
      <c r="AC120" s="384" t="s">
        <v>515</v>
      </c>
      <c r="AD120" s="384">
        <v>1</v>
      </c>
    </row>
    <row r="121" spans="1:30" ht="13.5" customHeight="1">
      <c r="A121" s="611">
        <f t="shared" si="12"/>
        <v>120</v>
      </c>
      <c r="B121" s="614" t="s">
        <v>804</v>
      </c>
      <c r="C121" s="615">
        <v>141168</v>
      </c>
      <c r="D121" s="614" t="s">
        <v>706</v>
      </c>
      <c r="E121" s="389"/>
      <c r="F121" s="389"/>
      <c r="G121" s="381" t="s">
        <v>515</v>
      </c>
      <c r="H121" s="382">
        <v>42500</v>
      </c>
      <c r="I121" s="616">
        <v>5.8</v>
      </c>
      <c r="J121" s="383">
        <v>271150</v>
      </c>
      <c r="K121" s="383">
        <f t="shared" si="18"/>
        <v>81345</v>
      </c>
      <c r="L121" s="383"/>
      <c r="M121" s="383"/>
      <c r="N121" s="383"/>
      <c r="O121" s="383">
        <v>25500</v>
      </c>
      <c r="P121" s="383">
        <f t="shared" si="16"/>
        <v>378000</v>
      </c>
      <c r="Q121" s="383"/>
      <c r="R121" s="381">
        <v>40</v>
      </c>
      <c r="S121" s="383" t="s">
        <v>787</v>
      </c>
      <c r="T121" s="383" t="s">
        <v>797</v>
      </c>
      <c r="U121" s="383"/>
      <c r="V121" s="381">
        <v>107</v>
      </c>
      <c r="W121" s="381">
        <f t="shared" si="17"/>
        <v>290130.5</v>
      </c>
      <c r="X121" s="381"/>
      <c r="Y121" s="381" t="s">
        <v>515</v>
      </c>
      <c r="Z121" s="381"/>
      <c r="AA121" s="381"/>
      <c r="AB121" s="381"/>
      <c r="AC121" s="384" t="s">
        <v>515</v>
      </c>
      <c r="AD121" s="384">
        <v>1</v>
      </c>
    </row>
    <row r="122" spans="1:30" ht="13.5" customHeight="1">
      <c r="A122" s="611">
        <f t="shared" si="12"/>
        <v>121</v>
      </c>
      <c r="B122" s="614" t="s">
        <v>805</v>
      </c>
      <c r="C122" s="615">
        <v>141168</v>
      </c>
      <c r="D122" s="614" t="s">
        <v>695</v>
      </c>
      <c r="E122" s="389"/>
      <c r="F122" s="389"/>
      <c r="G122" s="381" t="s">
        <v>515</v>
      </c>
      <c r="H122" s="382">
        <v>42500</v>
      </c>
      <c r="I122" s="616">
        <v>5.8</v>
      </c>
      <c r="J122" s="383">
        <v>283475</v>
      </c>
      <c r="K122" s="383">
        <f t="shared" si="18"/>
        <v>85043</v>
      </c>
      <c r="L122" s="383"/>
      <c r="M122" s="383"/>
      <c r="N122" s="383"/>
      <c r="O122" s="383"/>
      <c r="P122" s="383">
        <f t="shared" si="16"/>
        <v>368500</v>
      </c>
      <c r="Q122" s="383"/>
      <c r="R122" s="381">
        <v>40</v>
      </c>
      <c r="S122" s="383" t="s">
        <v>787</v>
      </c>
      <c r="T122" s="383" t="s">
        <v>797</v>
      </c>
      <c r="U122" s="383"/>
      <c r="V122" s="381">
        <v>119</v>
      </c>
      <c r="W122" s="381">
        <f t="shared" si="17"/>
        <v>337335.25</v>
      </c>
      <c r="X122" s="381"/>
      <c r="Y122" s="381" t="s">
        <v>515</v>
      </c>
      <c r="Z122" s="381"/>
      <c r="AA122" s="381"/>
      <c r="AB122" s="381"/>
      <c r="AC122" s="384" t="s">
        <v>515</v>
      </c>
      <c r="AD122" s="384">
        <v>1</v>
      </c>
    </row>
    <row r="123" spans="1:30" ht="13.5" customHeight="1">
      <c r="A123" s="611">
        <f t="shared" si="12"/>
        <v>122</v>
      </c>
      <c r="B123" s="614" t="s">
        <v>835</v>
      </c>
      <c r="C123" s="615">
        <v>141157</v>
      </c>
      <c r="D123" s="614" t="s">
        <v>666</v>
      </c>
      <c r="E123" s="389"/>
      <c r="F123" s="389"/>
      <c r="G123" s="381" t="s">
        <v>515</v>
      </c>
      <c r="H123" s="382">
        <v>42500</v>
      </c>
      <c r="I123" s="616">
        <v>5.7</v>
      </c>
      <c r="J123" s="383">
        <f t="shared" ref="J123" si="19">H123*I123</f>
        <v>242250</v>
      </c>
      <c r="K123" s="383">
        <f t="shared" si="18"/>
        <v>72675</v>
      </c>
      <c r="L123" s="383"/>
      <c r="M123" s="383"/>
      <c r="N123" s="383"/>
      <c r="O123" s="383"/>
      <c r="P123" s="383">
        <f t="shared" si="16"/>
        <v>314900</v>
      </c>
      <c r="Q123" s="383"/>
      <c r="R123" s="381">
        <v>40</v>
      </c>
      <c r="S123" s="383" t="s">
        <v>787</v>
      </c>
      <c r="T123" s="383" t="s">
        <v>797</v>
      </c>
      <c r="U123" s="383"/>
      <c r="V123" s="381">
        <v>100</v>
      </c>
      <c r="W123" s="381">
        <f t="shared" si="17"/>
        <v>242250</v>
      </c>
      <c r="X123" s="381" t="s">
        <v>651</v>
      </c>
      <c r="Y123" s="381"/>
      <c r="Z123" s="381"/>
      <c r="AA123" s="381"/>
      <c r="AB123" s="381"/>
      <c r="AC123" s="384" t="s">
        <v>656</v>
      </c>
      <c r="AD123" s="384">
        <v>1</v>
      </c>
    </row>
    <row r="124" spans="1:30" ht="13.5" customHeight="1">
      <c r="A124" s="611">
        <f t="shared" si="12"/>
        <v>123</v>
      </c>
      <c r="B124" s="614" t="s">
        <v>806</v>
      </c>
      <c r="C124" s="615">
        <v>141097</v>
      </c>
      <c r="D124" s="614" t="s">
        <v>675</v>
      </c>
      <c r="E124" s="389"/>
      <c r="F124" s="389"/>
      <c r="G124" s="381" t="s">
        <v>515</v>
      </c>
      <c r="H124" s="382">
        <v>42500</v>
      </c>
      <c r="I124" s="616">
        <v>4.4000000000000004</v>
      </c>
      <c r="J124" s="383">
        <v>215050</v>
      </c>
      <c r="K124" s="383">
        <f t="shared" si="18"/>
        <v>64515</v>
      </c>
      <c r="L124" s="383"/>
      <c r="M124" s="383"/>
      <c r="N124" s="383"/>
      <c r="O124" s="383">
        <v>25500</v>
      </c>
      <c r="P124" s="383">
        <f t="shared" si="16"/>
        <v>305100</v>
      </c>
      <c r="Q124" s="383"/>
      <c r="R124" s="381">
        <v>40</v>
      </c>
      <c r="S124" s="383" t="s">
        <v>787</v>
      </c>
      <c r="T124" s="383" t="s">
        <v>797</v>
      </c>
      <c r="U124" s="383"/>
      <c r="V124" s="381">
        <v>100</v>
      </c>
      <c r="W124" s="381">
        <f t="shared" si="17"/>
        <v>215050</v>
      </c>
      <c r="X124" s="381"/>
      <c r="Y124" s="381" t="s">
        <v>515</v>
      </c>
      <c r="Z124" s="381"/>
      <c r="AA124" s="381"/>
      <c r="AB124" s="381"/>
      <c r="AC124" s="384" t="s">
        <v>515</v>
      </c>
      <c r="AD124" s="384">
        <v>1</v>
      </c>
    </row>
    <row r="125" spans="1:30" ht="13.5" customHeight="1">
      <c r="A125" s="611">
        <f t="shared" si="12"/>
        <v>124</v>
      </c>
      <c r="B125" s="389" t="s">
        <v>807</v>
      </c>
      <c r="C125" s="390">
        <v>142177</v>
      </c>
      <c r="D125" s="389" t="s">
        <v>808</v>
      </c>
      <c r="E125" s="389"/>
      <c r="F125" s="389"/>
      <c r="G125" s="381" t="s">
        <v>656</v>
      </c>
      <c r="H125" s="382">
        <v>42500</v>
      </c>
      <c r="I125" s="616">
        <v>4.4000000000000004</v>
      </c>
      <c r="J125" s="383">
        <v>250580</v>
      </c>
      <c r="K125" s="383">
        <f>ROUND(J125*20%,0)</f>
        <v>50116</v>
      </c>
      <c r="L125" s="383"/>
      <c r="M125" s="383"/>
      <c r="N125" s="383"/>
      <c r="O125" s="383"/>
      <c r="P125" s="383">
        <f t="shared" si="16"/>
        <v>300700</v>
      </c>
      <c r="Q125" s="383"/>
      <c r="R125" s="381">
        <v>40</v>
      </c>
      <c r="S125" s="383" t="s">
        <v>787</v>
      </c>
      <c r="T125" s="383" t="s">
        <v>787</v>
      </c>
      <c r="U125" s="383"/>
      <c r="V125" s="381">
        <v>134</v>
      </c>
      <c r="W125" s="381">
        <f t="shared" si="17"/>
        <v>335777.2</v>
      </c>
      <c r="X125" s="381"/>
      <c r="Y125" s="381"/>
      <c r="Z125" s="381" t="s">
        <v>656</v>
      </c>
      <c r="AA125" s="381"/>
      <c r="AB125" s="381"/>
      <c r="AC125" s="384" t="s">
        <v>656</v>
      </c>
      <c r="AD125" s="384">
        <v>1</v>
      </c>
    </row>
    <row r="126" spans="1:30" ht="13.5" customHeight="1">
      <c r="A126" s="611">
        <f t="shared" si="12"/>
        <v>125</v>
      </c>
      <c r="B126" s="389" t="s">
        <v>809</v>
      </c>
      <c r="C126" s="390">
        <v>142157</v>
      </c>
      <c r="D126" s="389" t="s">
        <v>854</v>
      </c>
      <c r="E126" s="389"/>
      <c r="F126" s="389"/>
      <c r="G126" s="381" t="s">
        <v>656</v>
      </c>
      <c r="H126" s="382">
        <v>42500</v>
      </c>
      <c r="I126" s="616">
        <v>4.8</v>
      </c>
      <c r="J126" s="383">
        <v>204000</v>
      </c>
      <c r="K126" s="383">
        <f>ROUND(J126*20%,0)</f>
        <v>40800</v>
      </c>
      <c r="L126" s="383"/>
      <c r="M126" s="383"/>
      <c r="N126" s="383"/>
      <c r="O126" s="383"/>
      <c r="P126" s="383">
        <f t="shared" si="16"/>
        <v>244800</v>
      </c>
      <c r="Q126" s="383"/>
      <c r="R126" s="381">
        <v>40</v>
      </c>
      <c r="S126" s="383" t="s">
        <v>787</v>
      </c>
      <c r="T126" s="383" t="s">
        <v>787</v>
      </c>
      <c r="U126" s="383"/>
      <c r="V126" s="381">
        <v>118</v>
      </c>
      <c r="W126" s="381">
        <f t="shared" si="17"/>
        <v>240720</v>
      </c>
      <c r="X126" s="381"/>
      <c r="Y126" s="381"/>
      <c r="Z126" s="381" t="s">
        <v>656</v>
      </c>
      <c r="AA126" s="381"/>
      <c r="AB126" s="381"/>
      <c r="AC126" s="384" t="s">
        <v>656</v>
      </c>
      <c r="AD126" s="384">
        <v>1</v>
      </c>
    </row>
    <row r="127" spans="1:30" ht="13.5" customHeight="1">
      <c r="A127" s="611">
        <f t="shared" si="12"/>
        <v>126</v>
      </c>
      <c r="B127" s="389" t="s">
        <v>810</v>
      </c>
      <c r="C127" s="390">
        <v>142177</v>
      </c>
      <c r="D127" s="389" t="s">
        <v>808</v>
      </c>
      <c r="E127" s="389"/>
      <c r="F127" s="389"/>
      <c r="G127" s="381" t="s">
        <v>656</v>
      </c>
      <c r="H127" s="382">
        <v>42500</v>
      </c>
      <c r="I127" s="616">
        <v>4.4000000000000004</v>
      </c>
      <c r="J127" s="383">
        <f t="shared" si="13"/>
        <v>187000.00000000003</v>
      </c>
      <c r="K127" s="383">
        <f>ROUND(J127*20%,0)</f>
        <v>37400</v>
      </c>
      <c r="L127" s="383"/>
      <c r="M127" s="383"/>
      <c r="N127" s="383"/>
      <c r="O127" s="383"/>
      <c r="P127" s="383">
        <f t="shared" si="16"/>
        <v>224400</v>
      </c>
      <c r="Q127" s="383"/>
      <c r="R127" s="381">
        <v>40</v>
      </c>
      <c r="S127" s="383" t="s">
        <v>787</v>
      </c>
      <c r="T127" s="383" t="s">
        <v>787</v>
      </c>
      <c r="U127" s="383"/>
      <c r="V127" s="381">
        <v>100</v>
      </c>
      <c r="W127" s="381">
        <f t="shared" si="17"/>
        <v>187000.00000000003</v>
      </c>
      <c r="X127" s="381"/>
      <c r="Y127" s="381"/>
      <c r="Z127" s="381" t="s">
        <v>656</v>
      </c>
      <c r="AA127" s="381"/>
      <c r="AB127" s="381"/>
      <c r="AC127" s="384" t="s">
        <v>656</v>
      </c>
      <c r="AD127" s="384">
        <v>1</v>
      </c>
    </row>
    <row r="128" spans="1:30" ht="13.5" customHeight="1">
      <c r="A128" s="611">
        <f t="shared" si="12"/>
        <v>127</v>
      </c>
      <c r="B128" s="389" t="s">
        <v>623</v>
      </c>
      <c r="C128" s="390">
        <v>142067</v>
      </c>
      <c r="D128" s="389" t="s">
        <v>855</v>
      </c>
      <c r="E128" s="389"/>
      <c r="F128" s="389"/>
      <c r="G128" s="381" t="s">
        <v>656</v>
      </c>
      <c r="H128" s="382">
        <v>42500</v>
      </c>
      <c r="I128" s="631">
        <v>2.2999999999999998</v>
      </c>
      <c r="J128" s="383">
        <f t="shared" si="13"/>
        <v>97749.999999999985</v>
      </c>
      <c r="K128" s="383">
        <f>ROUND(J128*20%,0)</f>
        <v>19550</v>
      </c>
      <c r="L128" s="383">
        <f>180500-K128-J128</f>
        <v>63200.000000000015</v>
      </c>
      <c r="M128" s="383"/>
      <c r="N128" s="383"/>
      <c r="O128" s="383"/>
      <c r="P128" s="383">
        <f t="shared" si="16"/>
        <v>180500</v>
      </c>
      <c r="Q128" s="383"/>
      <c r="R128" s="381">
        <v>40</v>
      </c>
      <c r="S128" s="383" t="s">
        <v>787</v>
      </c>
      <c r="T128" s="383" t="s">
        <v>787</v>
      </c>
      <c r="U128" s="383"/>
      <c r="V128" s="381">
        <v>100</v>
      </c>
      <c r="W128" s="381">
        <f t="shared" si="17"/>
        <v>97749.999999999985</v>
      </c>
      <c r="X128" s="381"/>
      <c r="Y128" s="381"/>
      <c r="Z128" s="381" t="s">
        <v>656</v>
      </c>
      <c r="AA128" s="381"/>
      <c r="AB128" s="381"/>
      <c r="AC128" s="384" t="s">
        <v>656</v>
      </c>
      <c r="AD128" s="384">
        <v>1</v>
      </c>
    </row>
    <row r="129" spans="1:31" ht="13.5" customHeight="1">
      <c r="A129" s="611">
        <f t="shared" si="12"/>
        <v>128</v>
      </c>
      <c r="B129" s="389" t="s">
        <v>811</v>
      </c>
      <c r="C129" s="390">
        <v>141117</v>
      </c>
      <c r="D129" s="389" t="s">
        <v>856</v>
      </c>
      <c r="E129" s="389"/>
      <c r="F129" s="389"/>
      <c r="G129" s="381" t="s">
        <v>515</v>
      </c>
      <c r="H129" s="382">
        <v>42500</v>
      </c>
      <c r="I129" s="616">
        <v>4.8</v>
      </c>
      <c r="J129" s="383">
        <v>216750</v>
      </c>
      <c r="K129" s="383">
        <f>ROUND(J129*30%,0)</f>
        <v>65025</v>
      </c>
      <c r="L129" s="383"/>
      <c r="M129" s="383"/>
      <c r="N129" s="383"/>
      <c r="O129" s="383">
        <v>25500</v>
      </c>
      <c r="P129" s="383">
        <f t="shared" si="16"/>
        <v>307300</v>
      </c>
      <c r="Q129" s="383"/>
      <c r="R129" s="381">
        <v>40</v>
      </c>
      <c r="S129" s="383" t="s">
        <v>787</v>
      </c>
      <c r="T129" s="383" t="s">
        <v>787</v>
      </c>
      <c r="U129" s="383"/>
      <c r="V129" s="381">
        <v>100</v>
      </c>
      <c r="W129" s="381">
        <f t="shared" si="17"/>
        <v>216750</v>
      </c>
      <c r="X129" s="381"/>
      <c r="Y129" s="381" t="s">
        <v>515</v>
      </c>
      <c r="Z129" s="381"/>
      <c r="AA129" s="381"/>
      <c r="AB129" s="381"/>
      <c r="AC129" s="384" t="s">
        <v>515</v>
      </c>
      <c r="AD129" s="384">
        <v>1</v>
      </c>
    </row>
    <row r="130" spans="1:31" ht="13.5" customHeight="1">
      <c r="A130" s="611">
        <f t="shared" si="12"/>
        <v>129</v>
      </c>
      <c r="B130" s="389" t="s">
        <v>836</v>
      </c>
      <c r="C130" s="390">
        <v>840550</v>
      </c>
      <c r="D130" s="389"/>
      <c r="E130" s="389" t="s">
        <v>641</v>
      </c>
      <c r="F130" s="389"/>
      <c r="G130" s="381" t="s">
        <v>653</v>
      </c>
      <c r="H130" s="382">
        <v>1</v>
      </c>
      <c r="I130" s="382">
        <v>198600</v>
      </c>
      <c r="J130" s="383">
        <f t="shared" si="13"/>
        <v>198600</v>
      </c>
      <c r="K130" s="383">
        <v>0</v>
      </c>
      <c r="L130" s="383"/>
      <c r="M130" s="383"/>
      <c r="N130" s="383"/>
      <c r="O130" s="383"/>
      <c r="P130" s="383">
        <f t="shared" si="16"/>
        <v>198600</v>
      </c>
      <c r="Q130" s="383"/>
      <c r="R130" s="381">
        <v>40</v>
      </c>
      <c r="S130" s="383" t="s">
        <v>787</v>
      </c>
      <c r="T130" s="383"/>
      <c r="U130" s="383"/>
      <c r="V130" s="381">
        <v>110</v>
      </c>
      <c r="W130" s="381">
        <f t="shared" si="17"/>
        <v>218460</v>
      </c>
      <c r="X130" s="381"/>
      <c r="Y130" s="381"/>
      <c r="Z130" s="381"/>
      <c r="AA130" s="381"/>
      <c r="AB130" s="381" t="s">
        <v>653</v>
      </c>
      <c r="AC130" s="384" t="s">
        <v>653</v>
      </c>
      <c r="AD130" s="384">
        <v>1</v>
      </c>
    </row>
    <row r="131" spans="1:31" ht="13.5" customHeight="1">
      <c r="A131" s="611">
        <v>130</v>
      </c>
      <c r="B131" s="389" t="s">
        <v>837</v>
      </c>
      <c r="C131" s="390">
        <v>141177</v>
      </c>
      <c r="D131" s="389" t="s">
        <v>682</v>
      </c>
      <c r="E131" s="389" t="s">
        <v>843</v>
      </c>
      <c r="F131" s="389"/>
      <c r="G131" s="381"/>
      <c r="H131" s="382">
        <v>42500</v>
      </c>
      <c r="I131" s="616">
        <v>6</v>
      </c>
      <c r="J131" s="383">
        <f>H131*I131*0.5</f>
        <v>127500</v>
      </c>
      <c r="K131" s="383">
        <f>ROUND(J131*30%,0)</f>
        <v>38250</v>
      </c>
      <c r="L131" s="383"/>
      <c r="M131" s="383"/>
      <c r="N131" s="383"/>
      <c r="O131" s="383">
        <v>12750</v>
      </c>
      <c r="P131" s="383">
        <f t="shared" si="16"/>
        <v>178500</v>
      </c>
      <c r="Q131" s="383"/>
      <c r="R131" s="381">
        <v>20</v>
      </c>
      <c r="S131" s="383" t="s">
        <v>787</v>
      </c>
      <c r="T131" s="383"/>
      <c r="U131" s="383"/>
      <c r="V131" s="381"/>
      <c r="W131" s="381"/>
      <c r="X131" s="381"/>
      <c r="Y131" s="381"/>
      <c r="Z131" s="381"/>
      <c r="AA131" s="381"/>
      <c r="AB131" s="381"/>
      <c r="AC131" s="384" t="s">
        <v>653</v>
      </c>
      <c r="AD131" s="384">
        <v>1</v>
      </c>
    </row>
    <row r="132" spans="1:31" ht="13.5" customHeight="1">
      <c r="A132" s="611">
        <v>131</v>
      </c>
      <c r="B132" s="646" t="s">
        <v>838</v>
      </c>
      <c r="C132" s="646">
        <v>840550</v>
      </c>
      <c r="D132" s="646"/>
      <c r="E132" s="646" t="s">
        <v>641</v>
      </c>
      <c r="F132" s="646"/>
      <c r="G132" s="381"/>
      <c r="H132" s="382">
        <v>1</v>
      </c>
      <c r="I132" s="382">
        <v>180500</v>
      </c>
      <c r="J132" s="383">
        <f t="shared" si="13"/>
        <v>180500</v>
      </c>
      <c r="K132" s="383"/>
      <c r="L132" s="383"/>
      <c r="M132" s="383"/>
      <c r="N132" s="383"/>
      <c r="O132" s="383"/>
      <c r="P132" s="383">
        <f t="shared" si="16"/>
        <v>180500</v>
      </c>
      <c r="Q132" s="383"/>
      <c r="R132" s="381">
        <v>40</v>
      </c>
      <c r="S132" s="383" t="s">
        <v>787</v>
      </c>
      <c r="T132" s="383"/>
      <c r="U132" s="383"/>
      <c r="V132" s="381"/>
      <c r="W132" s="381"/>
      <c r="X132" s="381"/>
      <c r="Y132" s="381"/>
      <c r="Z132" s="381"/>
      <c r="AA132" s="381"/>
      <c r="AB132" s="381"/>
      <c r="AC132" s="384" t="s">
        <v>653</v>
      </c>
      <c r="AD132" s="384">
        <v>1</v>
      </c>
    </row>
    <row r="133" spans="1:31" ht="13.5" customHeight="1">
      <c r="A133" s="611">
        <v>132</v>
      </c>
      <c r="B133" s="646" t="s">
        <v>839</v>
      </c>
      <c r="C133" s="646">
        <v>840550</v>
      </c>
      <c r="D133" s="646"/>
      <c r="E133" s="646" t="s">
        <v>641</v>
      </c>
      <c r="F133" s="646"/>
      <c r="G133" s="381"/>
      <c r="H133" s="382">
        <v>1</v>
      </c>
      <c r="I133" s="382">
        <v>180500</v>
      </c>
      <c r="J133" s="383">
        <f t="shared" si="13"/>
        <v>180500</v>
      </c>
      <c r="K133" s="383"/>
      <c r="L133" s="383"/>
      <c r="M133" s="383"/>
      <c r="N133" s="383"/>
      <c r="O133" s="383"/>
      <c r="P133" s="383">
        <f t="shared" si="16"/>
        <v>180500</v>
      </c>
      <c r="Q133" s="383"/>
      <c r="R133" s="381">
        <v>40</v>
      </c>
      <c r="S133" s="383" t="s">
        <v>787</v>
      </c>
      <c r="T133" s="383"/>
      <c r="U133" s="383"/>
      <c r="V133" s="381"/>
      <c r="W133" s="381"/>
      <c r="X133" s="381"/>
      <c r="Y133" s="381"/>
      <c r="Z133" s="381"/>
      <c r="AA133" s="381"/>
      <c r="AB133" s="381"/>
      <c r="AC133" s="384" t="s">
        <v>653</v>
      </c>
      <c r="AD133" s="384">
        <v>1</v>
      </c>
    </row>
    <row r="134" spans="1:31" ht="13.5" customHeight="1">
      <c r="A134" s="611">
        <v>133</v>
      </c>
      <c r="B134" s="646" t="s">
        <v>840</v>
      </c>
      <c r="C134" s="646">
        <v>840550</v>
      </c>
      <c r="D134" s="646"/>
      <c r="E134" s="646" t="s">
        <v>641</v>
      </c>
      <c r="F134" s="646"/>
      <c r="G134" s="381"/>
      <c r="H134" s="382">
        <v>1</v>
      </c>
      <c r="I134" s="382">
        <v>180500</v>
      </c>
      <c r="J134" s="383">
        <f t="shared" si="13"/>
        <v>180500</v>
      </c>
      <c r="K134" s="383"/>
      <c r="L134" s="383"/>
      <c r="M134" s="383"/>
      <c r="N134" s="383"/>
      <c r="O134" s="383"/>
      <c r="P134" s="383">
        <f t="shared" si="16"/>
        <v>180500</v>
      </c>
      <c r="Q134" s="383"/>
      <c r="R134" s="381">
        <v>40</v>
      </c>
      <c r="S134" s="383" t="s">
        <v>787</v>
      </c>
      <c r="T134" s="383"/>
      <c r="U134" s="383"/>
      <c r="V134" s="381"/>
      <c r="W134" s="381"/>
      <c r="X134" s="381"/>
      <c r="Y134" s="381"/>
      <c r="Z134" s="381"/>
      <c r="AA134" s="381"/>
      <c r="AB134" s="381"/>
      <c r="AC134" s="384" t="s">
        <v>653</v>
      </c>
      <c r="AD134" s="384">
        <v>1</v>
      </c>
    </row>
    <row r="135" spans="1:31" ht="13.5" customHeight="1">
      <c r="A135" s="611">
        <v>134</v>
      </c>
      <c r="B135" s="646" t="s">
        <v>841</v>
      </c>
      <c r="C135" s="646">
        <v>840550</v>
      </c>
      <c r="D135" s="646"/>
      <c r="E135" s="646" t="s">
        <v>641</v>
      </c>
      <c r="F135" s="646"/>
      <c r="G135" s="381"/>
      <c r="H135" s="382">
        <v>1</v>
      </c>
      <c r="I135" s="382">
        <v>180500</v>
      </c>
      <c r="J135" s="383">
        <f t="shared" si="13"/>
        <v>180500</v>
      </c>
      <c r="K135" s="383"/>
      <c r="L135" s="383"/>
      <c r="M135" s="383"/>
      <c r="N135" s="383"/>
      <c r="O135" s="383"/>
      <c r="P135" s="383">
        <f t="shared" si="16"/>
        <v>180500</v>
      </c>
      <c r="Q135" s="383"/>
      <c r="R135" s="381">
        <v>40</v>
      </c>
      <c r="S135" s="383" t="s">
        <v>787</v>
      </c>
      <c r="T135" s="383"/>
      <c r="U135" s="383"/>
      <c r="V135" s="381"/>
      <c r="W135" s="381"/>
      <c r="X135" s="381"/>
      <c r="Y135" s="381"/>
      <c r="Z135" s="381"/>
      <c r="AA135" s="381"/>
      <c r="AB135" s="381"/>
      <c r="AC135" s="384" t="s">
        <v>653</v>
      </c>
      <c r="AD135" s="384">
        <v>1</v>
      </c>
    </row>
    <row r="136" spans="1:31" ht="13.5" customHeight="1">
      <c r="A136" s="611">
        <v>135</v>
      </c>
      <c r="B136" s="646" t="s">
        <v>842</v>
      </c>
      <c r="C136" s="646">
        <v>840550</v>
      </c>
      <c r="D136" s="646"/>
      <c r="E136" s="646" t="s">
        <v>641</v>
      </c>
      <c r="F136" s="646"/>
      <c r="G136" s="381"/>
      <c r="H136" s="382">
        <v>1</v>
      </c>
      <c r="I136" s="382">
        <v>180500</v>
      </c>
      <c r="J136" s="383">
        <f t="shared" si="13"/>
        <v>180500</v>
      </c>
      <c r="K136" s="383"/>
      <c r="L136" s="383"/>
      <c r="M136" s="383"/>
      <c r="N136" s="383"/>
      <c r="O136" s="383"/>
      <c r="P136" s="383">
        <f t="shared" si="16"/>
        <v>180500</v>
      </c>
      <c r="Q136" s="383"/>
      <c r="R136" s="381">
        <v>40</v>
      </c>
      <c r="S136" s="383" t="s">
        <v>787</v>
      </c>
      <c r="T136" s="383"/>
      <c r="U136" s="383"/>
      <c r="V136" s="381"/>
      <c r="W136" s="381"/>
      <c r="X136" s="381"/>
      <c r="Y136" s="381"/>
      <c r="Z136" s="381"/>
      <c r="AA136" s="381"/>
      <c r="AB136" s="381"/>
      <c r="AC136" s="384" t="s">
        <v>653</v>
      </c>
      <c r="AD136" s="384">
        <v>1</v>
      </c>
    </row>
    <row r="137" spans="1:31" s="378" customFormat="1" ht="21" customHeight="1">
      <c r="A137" s="638"/>
      <c r="B137" s="639" t="s">
        <v>524</v>
      </c>
      <c r="D137" s="400"/>
      <c r="E137" s="400"/>
      <c r="F137" s="400"/>
      <c r="G137" s="400"/>
      <c r="H137" s="401">
        <f t="shared" ref="H137:P137" si="20">SUM(H1:H130)</f>
        <v>9732211</v>
      </c>
      <c r="I137" s="401">
        <f t="shared" si="20"/>
        <v>2185120.9500000002</v>
      </c>
      <c r="J137" s="401">
        <f t="shared" si="20"/>
        <v>31153826</v>
      </c>
      <c r="K137" s="401">
        <f t="shared" si="20"/>
        <v>6665288</v>
      </c>
      <c r="L137" s="401">
        <f t="shared" si="20"/>
        <v>131500</v>
      </c>
      <c r="M137" s="401">
        <f t="shared" si="20"/>
        <v>562689.54999999993</v>
      </c>
      <c r="N137" s="401">
        <f t="shared" si="20"/>
        <v>44200</v>
      </c>
      <c r="O137" s="401">
        <f t="shared" si="20"/>
        <v>944493</v>
      </c>
      <c r="P137" s="401">
        <f t="shared" si="20"/>
        <v>39502200</v>
      </c>
      <c r="Q137" s="400"/>
      <c r="R137" s="400"/>
      <c r="S137" s="400"/>
      <c r="T137" s="400"/>
      <c r="U137" s="400"/>
    </row>
    <row r="138" spans="1:31" s="378" customFormat="1" ht="21" customHeight="1">
      <c r="A138" s="638"/>
      <c r="B138" s="639" t="s">
        <v>525</v>
      </c>
      <c r="C138" s="639"/>
      <c r="D138" s="400"/>
      <c r="E138" s="400"/>
      <c r="F138" s="400"/>
      <c r="G138" s="400"/>
      <c r="H138" s="401"/>
      <c r="I138" s="401">
        <f t="shared" ref="I138:P138" si="21">I137*12</f>
        <v>26221451.400000002</v>
      </c>
      <c r="J138" s="401">
        <f t="shared" si="21"/>
        <v>373845912</v>
      </c>
      <c r="K138" s="401">
        <f t="shared" si="21"/>
        <v>79983456</v>
      </c>
      <c r="L138" s="401">
        <f t="shared" si="21"/>
        <v>1578000</v>
      </c>
      <c r="M138" s="401">
        <f t="shared" si="21"/>
        <v>6752274.5999999996</v>
      </c>
      <c r="N138" s="401">
        <f t="shared" si="21"/>
        <v>530400</v>
      </c>
      <c r="O138" s="401">
        <f t="shared" si="21"/>
        <v>11333916</v>
      </c>
      <c r="P138" s="401">
        <f t="shared" si="21"/>
        <v>474026400</v>
      </c>
      <c r="Q138" s="400"/>
      <c r="R138" s="400"/>
      <c r="S138" s="400"/>
      <c r="T138" s="400"/>
      <c r="U138" s="400"/>
    </row>
    <row r="139" spans="1:31">
      <c r="A139" s="378">
        <v>1</v>
      </c>
      <c r="B139" s="396" t="s">
        <v>812</v>
      </c>
      <c r="C139" s="396">
        <v>840530</v>
      </c>
      <c r="D139" s="396" t="s">
        <v>647</v>
      </c>
      <c r="E139" s="396" t="s">
        <v>813</v>
      </c>
      <c r="F139" s="396"/>
      <c r="G139" s="379" t="s">
        <v>653</v>
      </c>
      <c r="H139" s="640">
        <v>75900</v>
      </c>
      <c r="I139" s="640"/>
      <c r="J139" s="640"/>
      <c r="K139" s="640"/>
      <c r="M139" s="396"/>
      <c r="N139" s="396"/>
      <c r="O139" s="396"/>
      <c r="P139" s="385">
        <f t="shared" ref="P139:P145" si="22">SUM(H139:K139,M139)</f>
        <v>75900</v>
      </c>
      <c r="Q139" s="379" t="s">
        <v>647</v>
      </c>
      <c r="R139" s="396"/>
      <c r="S139" s="396"/>
      <c r="T139" s="398"/>
      <c r="V139" s="379"/>
      <c r="W139" s="379"/>
      <c r="X139" s="379"/>
      <c r="Y139" s="379"/>
      <c r="Z139" s="379"/>
      <c r="AA139" s="379"/>
      <c r="AB139" s="379"/>
      <c r="AC139" s="379"/>
      <c r="AD139" s="379"/>
      <c r="AE139" s="379"/>
    </row>
    <row r="140" spans="1:31" ht="12.75" customHeight="1">
      <c r="A140" s="378">
        <f>+A139+1</f>
        <v>2</v>
      </c>
      <c r="B140" s="396" t="s">
        <v>814</v>
      </c>
      <c r="C140" s="396">
        <v>840530</v>
      </c>
      <c r="D140" s="396" t="s">
        <v>761</v>
      </c>
      <c r="E140" s="396" t="s">
        <v>813</v>
      </c>
      <c r="F140" s="396"/>
      <c r="G140" s="379" t="s">
        <v>653</v>
      </c>
      <c r="H140" s="640">
        <v>113900</v>
      </c>
      <c r="I140" s="640"/>
      <c r="J140" s="640"/>
      <c r="K140" s="640"/>
      <c r="M140" s="396"/>
      <c r="N140" s="396"/>
      <c r="O140" s="396"/>
      <c r="P140" s="385">
        <f t="shared" si="22"/>
        <v>113900</v>
      </c>
      <c r="Q140" s="396" t="s">
        <v>761</v>
      </c>
      <c r="R140" s="396"/>
      <c r="S140" s="396"/>
      <c r="T140" s="398"/>
      <c r="V140" s="379"/>
      <c r="W140" s="379"/>
      <c r="X140" s="379"/>
      <c r="Y140" s="379"/>
      <c r="Z140" s="379"/>
      <c r="AA140" s="379"/>
      <c r="AB140" s="379"/>
      <c r="AC140" s="379"/>
      <c r="AD140" s="379"/>
      <c r="AE140" s="379"/>
    </row>
    <row r="141" spans="1:31" ht="12.75" customHeight="1">
      <c r="A141" s="378">
        <f>+A140+1</f>
        <v>3</v>
      </c>
      <c r="B141" s="396" t="s">
        <v>815</v>
      </c>
      <c r="C141" s="396">
        <v>840530</v>
      </c>
      <c r="D141" s="396" t="s">
        <v>647</v>
      </c>
      <c r="E141" s="396" t="s">
        <v>813</v>
      </c>
      <c r="F141" s="396"/>
      <c r="G141" s="379" t="s">
        <v>653</v>
      </c>
      <c r="H141" s="640">
        <v>151800</v>
      </c>
      <c r="I141" s="640"/>
      <c r="J141" s="640"/>
      <c r="K141" s="640"/>
      <c r="M141" s="396"/>
      <c r="N141" s="396"/>
      <c r="O141" s="396"/>
      <c r="P141" s="385">
        <f t="shared" si="22"/>
        <v>151800</v>
      </c>
      <c r="Q141" s="396" t="s">
        <v>647</v>
      </c>
      <c r="R141" s="396"/>
      <c r="S141" s="396"/>
      <c r="T141" s="398"/>
      <c r="V141" s="379"/>
      <c r="W141" s="379"/>
      <c r="X141" s="379"/>
      <c r="Y141" s="379"/>
      <c r="Z141" s="379"/>
      <c r="AA141" s="379"/>
      <c r="AB141" s="379"/>
      <c r="AC141" s="379"/>
      <c r="AD141" s="379"/>
      <c r="AE141" s="379"/>
    </row>
    <row r="142" spans="1:31">
      <c r="A142" s="378">
        <v>4</v>
      </c>
      <c r="B142" s="396" t="s">
        <v>816</v>
      </c>
      <c r="C142" s="396">
        <v>840530</v>
      </c>
      <c r="D142" s="396" t="s">
        <v>858</v>
      </c>
      <c r="E142" s="396" t="s">
        <v>813</v>
      </c>
      <c r="G142" s="379" t="s">
        <v>653</v>
      </c>
      <c r="H142" s="640">
        <v>75900</v>
      </c>
      <c r="I142" s="385"/>
      <c r="J142" s="385"/>
      <c r="K142" s="385"/>
      <c r="O142" s="398"/>
      <c r="P142" s="385">
        <f t="shared" si="22"/>
        <v>75900</v>
      </c>
      <c r="Q142" s="385" t="s">
        <v>707</v>
      </c>
      <c r="R142" s="379"/>
      <c r="T142" s="398"/>
      <c r="V142" s="379"/>
      <c r="W142" s="379"/>
      <c r="X142" s="379"/>
      <c r="Y142" s="379"/>
      <c r="Z142" s="379"/>
      <c r="AA142" s="379"/>
      <c r="AB142" s="379"/>
      <c r="AC142" s="379"/>
      <c r="AD142" s="379"/>
      <c r="AE142" s="379"/>
    </row>
    <row r="143" spans="1:31">
      <c r="A143" s="378">
        <v>5</v>
      </c>
      <c r="B143" s="396" t="s">
        <v>817</v>
      </c>
      <c r="C143" s="396">
        <v>840530</v>
      </c>
      <c r="D143" s="396" t="s">
        <v>858</v>
      </c>
      <c r="E143" s="396" t="s">
        <v>813</v>
      </c>
      <c r="G143" s="379" t="s">
        <v>653</v>
      </c>
      <c r="H143" s="640">
        <v>75900</v>
      </c>
      <c r="I143" s="385"/>
      <c r="J143" s="385"/>
      <c r="K143" s="385"/>
      <c r="O143" s="398"/>
      <c r="P143" s="385">
        <f t="shared" si="22"/>
        <v>75900</v>
      </c>
      <c r="Q143" s="385" t="s">
        <v>707</v>
      </c>
      <c r="R143" s="379"/>
      <c r="T143" s="398"/>
      <c r="V143" s="379"/>
      <c r="W143" s="379"/>
      <c r="X143" s="379"/>
      <c r="Y143" s="379"/>
      <c r="Z143" s="379"/>
      <c r="AA143" s="379"/>
      <c r="AB143" s="379"/>
      <c r="AC143" s="379"/>
      <c r="AD143" s="379"/>
      <c r="AE143" s="379"/>
    </row>
    <row r="144" spans="1:31">
      <c r="A144" s="378">
        <v>6</v>
      </c>
      <c r="B144" s="396" t="s">
        <v>857</v>
      </c>
      <c r="C144" s="396">
        <v>840530</v>
      </c>
      <c r="D144" s="396" t="s">
        <v>647</v>
      </c>
      <c r="E144" s="396" t="s">
        <v>813</v>
      </c>
      <c r="G144" s="379" t="s">
        <v>653</v>
      </c>
      <c r="H144" s="640">
        <v>75900</v>
      </c>
      <c r="I144" s="385"/>
      <c r="J144" s="385"/>
      <c r="K144" s="385"/>
      <c r="O144" s="398"/>
      <c r="P144" s="385">
        <f t="shared" si="22"/>
        <v>75900</v>
      </c>
      <c r="Q144" s="379" t="s">
        <v>647</v>
      </c>
      <c r="R144" s="379"/>
      <c r="T144" s="398"/>
      <c r="V144" s="379"/>
      <c r="W144" s="379"/>
      <c r="X144" s="379"/>
      <c r="Y144" s="379"/>
      <c r="Z144" s="379"/>
      <c r="AA144" s="379"/>
      <c r="AB144" s="379"/>
      <c r="AC144" s="379"/>
      <c r="AD144" s="379"/>
      <c r="AE144" s="379"/>
    </row>
    <row r="145" spans="1:32">
      <c r="A145" s="378">
        <v>7</v>
      </c>
      <c r="E145" s="396" t="s">
        <v>813</v>
      </c>
      <c r="G145" s="379" t="s">
        <v>653</v>
      </c>
      <c r="H145" s="640">
        <v>75900</v>
      </c>
      <c r="I145" s="385"/>
      <c r="J145" s="385"/>
      <c r="K145" s="385"/>
      <c r="O145" s="398"/>
      <c r="P145" s="385">
        <f t="shared" si="22"/>
        <v>75900</v>
      </c>
      <c r="Q145" s="396" t="s">
        <v>818</v>
      </c>
      <c r="R145" s="379"/>
      <c r="T145" s="398"/>
      <c r="V145" s="379"/>
      <c r="W145" s="379"/>
      <c r="X145" s="379"/>
      <c r="Y145" s="379"/>
      <c r="Z145" s="379"/>
      <c r="AA145" s="379"/>
      <c r="AB145" s="379"/>
      <c r="AC145" s="379"/>
      <c r="AD145" s="379"/>
      <c r="AE145" s="379"/>
    </row>
    <row r="146" spans="1:32" s="388" customFormat="1">
      <c r="A146" s="395"/>
      <c r="B146" s="639" t="s">
        <v>819</v>
      </c>
      <c r="C146" s="639"/>
      <c r="D146" s="394"/>
      <c r="E146" s="393"/>
      <c r="H146" s="385">
        <f>SUM(H139:H145)</f>
        <v>645200</v>
      </c>
      <c r="I146" s="641"/>
      <c r="J146" s="641"/>
      <c r="K146" s="641"/>
      <c r="L146" s="641"/>
      <c r="P146" s="385">
        <f>SUM(H146:L146,N146)</f>
        <v>645200</v>
      </c>
      <c r="Q146" s="395"/>
      <c r="U146" s="395"/>
    </row>
    <row r="147" spans="1:32" s="388" customFormat="1">
      <c r="A147" s="395"/>
      <c r="B147" s="639" t="s">
        <v>820</v>
      </c>
      <c r="C147" s="639"/>
      <c r="D147" s="394"/>
      <c r="E147" s="393"/>
      <c r="H147" s="416">
        <f>+H146*12</f>
        <v>7742400</v>
      </c>
      <c r="I147" s="385"/>
      <c r="J147" s="385"/>
      <c r="K147" s="385"/>
      <c r="L147" s="385"/>
      <c r="P147" s="416">
        <f>SUM(H147:L147,N147)</f>
        <v>7742400</v>
      </c>
      <c r="Q147" s="395"/>
      <c r="U147" s="395"/>
    </row>
    <row r="148" spans="1:32" s="388" customFormat="1">
      <c r="A148" s="395"/>
      <c r="B148" s="388" t="s">
        <v>821</v>
      </c>
      <c r="C148" s="393"/>
      <c r="D148" s="394"/>
      <c r="E148" s="393"/>
      <c r="P148" s="395"/>
      <c r="Q148" s="395"/>
      <c r="U148" s="395"/>
    </row>
    <row r="149" spans="1:32" s="388" customFormat="1" ht="13.5" customHeight="1">
      <c r="A149" s="611">
        <v>1</v>
      </c>
      <c r="B149" s="391" t="s">
        <v>643</v>
      </c>
      <c r="C149" s="392">
        <v>140037</v>
      </c>
      <c r="D149" s="391" t="s">
        <v>644</v>
      </c>
      <c r="E149" s="391" t="s">
        <v>645</v>
      </c>
      <c r="F149" s="391" t="s">
        <v>646</v>
      </c>
      <c r="G149" s="381" t="str">
        <f>+Y149</f>
        <v>F</v>
      </c>
      <c r="H149" s="382"/>
      <c r="I149" s="616">
        <v>8</v>
      </c>
      <c r="J149" s="383">
        <v>375169</v>
      </c>
      <c r="K149" s="612">
        <f t="shared" ref="K149:K159" si="23">ROUND(J149*30%,0)</f>
        <v>112551</v>
      </c>
      <c r="L149" s="612"/>
      <c r="M149" s="612">
        <f>+J149*0.4</f>
        <v>150067.6</v>
      </c>
      <c r="N149" s="612"/>
      <c r="O149" s="612"/>
      <c r="P149" s="612">
        <f t="shared" ref="P149:P163" si="24">ROUND(SUM(J149:O149)/100,0)*100+Q149</f>
        <v>637800</v>
      </c>
      <c r="Q149" s="383"/>
      <c r="R149" s="381">
        <v>40</v>
      </c>
      <c r="S149" s="383" t="s">
        <v>647</v>
      </c>
      <c r="T149" s="383" t="s">
        <v>647</v>
      </c>
      <c r="U149" s="383"/>
      <c r="V149" s="613">
        <v>110</v>
      </c>
      <c r="W149" s="381">
        <f t="shared" ref="W149:W163" si="25">+J149*V149/100</f>
        <v>412685.9</v>
      </c>
      <c r="X149" s="381"/>
      <c r="Y149" s="380" t="s">
        <v>515</v>
      </c>
      <c r="Z149" s="380"/>
      <c r="AA149" s="380"/>
      <c r="AB149" s="381"/>
      <c r="AC149" s="384" t="s">
        <v>515</v>
      </c>
      <c r="AD149" s="384">
        <v>1</v>
      </c>
      <c r="AE149" s="385"/>
      <c r="AF149" s="379"/>
    </row>
    <row r="150" spans="1:32" ht="13.5" customHeight="1">
      <c r="A150" s="611">
        <f t="shared" ref="A150:A163" si="26">+A149+1</f>
        <v>2</v>
      </c>
      <c r="B150" s="632" t="s">
        <v>744</v>
      </c>
      <c r="C150" s="633">
        <v>140060</v>
      </c>
      <c r="D150" s="632" t="s">
        <v>695</v>
      </c>
      <c r="E150" s="632" t="s">
        <v>701</v>
      </c>
      <c r="F150" s="632"/>
      <c r="G150" s="381" t="s">
        <v>515</v>
      </c>
      <c r="H150" s="382">
        <v>42500</v>
      </c>
      <c r="I150" s="616">
        <v>7.5</v>
      </c>
      <c r="J150" s="383">
        <v>382500</v>
      </c>
      <c r="K150" s="383">
        <f t="shared" si="23"/>
        <v>114750</v>
      </c>
      <c r="L150" s="383"/>
      <c r="M150" s="383">
        <f>+J150*0.15</f>
        <v>57375</v>
      </c>
      <c r="N150" s="383"/>
      <c r="O150" s="383"/>
      <c r="P150" s="383">
        <f t="shared" si="24"/>
        <v>554600</v>
      </c>
      <c r="Q150" s="383"/>
      <c r="R150" s="381">
        <v>40</v>
      </c>
      <c r="S150" s="383" t="s">
        <v>731</v>
      </c>
      <c r="T150" s="383" t="s">
        <v>731</v>
      </c>
      <c r="U150" s="383"/>
      <c r="V150" s="381">
        <v>120</v>
      </c>
      <c r="W150" s="381">
        <f t="shared" si="25"/>
        <v>459000</v>
      </c>
      <c r="X150" s="381"/>
      <c r="Y150" s="381" t="s">
        <v>515</v>
      </c>
      <c r="Z150" s="381"/>
      <c r="AA150" s="381"/>
      <c r="AB150" s="381"/>
      <c r="AC150" s="384" t="s">
        <v>515</v>
      </c>
      <c r="AD150" s="384">
        <v>1</v>
      </c>
    </row>
    <row r="151" spans="1:32" ht="13.5" customHeight="1">
      <c r="A151" s="611">
        <f t="shared" si="26"/>
        <v>3</v>
      </c>
      <c r="B151" s="632" t="s">
        <v>745</v>
      </c>
      <c r="C151" s="633">
        <v>140077</v>
      </c>
      <c r="D151" s="632"/>
      <c r="E151" s="632" t="s">
        <v>686</v>
      </c>
      <c r="F151" s="632"/>
      <c r="G151" s="381" t="s">
        <v>515</v>
      </c>
      <c r="H151" s="382">
        <v>42500</v>
      </c>
      <c r="I151" s="616">
        <v>7</v>
      </c>
      <c r="J151" s="383">
        <v>357000</v>
      </c>
      <c r="K151" s="383">
        <f t="shared" si="23"/>
        <v>107100</v>
      </c>
      <c r="L151" s="383"/>
      <c r="M151" s="383">
        <f>+J151*0.1</f>
        <v>35700</v>
      </c>
      <c r="N151" s="383"/>
      <c r="O151" s="383"/>
      <c r="P151" s="383">
        <f t="shared" si="24"/>
        <v>499800</v>
      </c>
      <c r="Q151" s="383"/>
      <c r="R151" s="381">
        <v>40</v>
      </c>
      <c r="S151" s="383" t="s">
        <v>731</v>
      </c>
      <c r="T151" s="383" t="s">
        <v>731</v>
      </c>
      <c r="U151" s="383"/>
      <c r="V151" s="381">
        <v>115</v>
      </c>
      <c r="W151" s="381">
        <f t="shared" si="25"/>
        <v>410550</v>
      </c>
      <c r="X151" s="381"/>
      <c r="Y151" s="381" t="s">
        <v>515</v>
      </c>
      <c r="Z151" s="381"/>
      <c r="AA151" s="381"/>
      <c r="AB151" s="381"/>
      <c r="AC151" s="384" t="s">
        <v>515</v>
      </c>
      <c r="AD151" s="384">
        <v>1</v>
      </c>
    </row>
    <row r="152" spans="1:32" ht="13.5" customHeight="1">
      <c r="A152" s="611">
        <f t="shared" si="26"/>
        <v>4</v>
      </c>
      <c r="B152" s="386" t="s">
        <v>730</v>
      </c>
      <c r="C152" s="387">
        <v>144167</v>
      </c>
      <c r="D152" s="386" t="s">
        <v>644</v>
      </c>
      <c r="E152" s="386"/>
      <c r="F152" s="386"/>
      <c r="G152" s="381" t="s">
        <v>515</v>
      </c>
      <c r="H152" s="382">
        <v>42500</v>
      </c>
      <c r="I152" s="616">
        <v>5.7</v>
      </c>
      <c r="J152" s="383">
        <v>300730</v>
      </c>
      <c r="K152" s="383">
        <f t="shared" si="23"/>
        <v>90219</v>
      </c>
      <c r="L152" s="383"/>
      <c r="M152" s="383"/>
      <c r="N152" s="383"/>
      <c r="O152" s="383">
        <v>6375</v>
      </c>
      <c r="P152" s="383">
        <f t="shared" si="24"/>
        <v>397300</v>
      </c>
      <c r="Q152" s="383"/>
      <c r="R152" s="381">
        <v>40</v>
      </c>
      <c r="S152" s="383" t="s">
        <v>731</v>
      </c>
      <c r="T152" s="383" t="s">
        <v>732</v>
      </c>
      <c r="U152" s="383"/>
      <c r="V152" s="381">
        <v>115</v>
      </c>
      <c r="W152" s="381">
        <f t="shared" si="25"/>
        <v>345839.5</v>
      </c>
      <c r="X152" s="381"/>
      <c r="Y152" s="381" t="s">
        <v>515</v>
      </c>
      <c r="Z152" s="381"/>
      <c r="AA152" s="381"/>
      <c r="AB152" s="381"/>
      <c r="AC152" s="384" t="s">
        <v>515</v>
      </c>
      <c r="AD152" s="384">
        <v>1</v>
      </c>
    </row>
    <row r="153" spans="1:32" ht="13.5" customHeight="1">
      <c r="A153" s="611">
        <f t="shared" si="26"/>
        <v>5</v>
      </c>
      <c r="B153" s="386" t="s">
        <v>733</v>
      </c>
      <c r="C153" s="387">
        <v>141147</v>
      </c>
      <c r="D153" s="386" t="s">
        <v>723</v>
      </c>
      <c r="E153" s="386"/>
      <c r="F153" s="386"/>
      <c r="G153" s="381" t="s">
        <v>515</v>
      </c>
      <c r="H153" s="382">
        <v>42500</v>
      </c>
      <c r="I153" s="616">
        <v>5.4</v>
      </c>
      <c r="J153" s="383">
        <v>249900</v>
      </c>
      <c r="K153" s="383">
        <f t="shared" si="23"/>
        <v>74970</v>
      </c>
      <c r="L153" s="383"/>
      <c r="M153" s="383"/>
      <c r="N153" s="383"/>
      <c r="O153" s="383"/>
      <c r="P153" s="383">
        <f t="shared" si="24"/>
        <v>324900</v>
      </c>
      <c r="Q153" s="383"/>
      <c r="R153" s="381">
        <v>40</v>
      </c>
      <c r="S153" s="383" t="s">
        <v>731</v>
      </c>
      <c r="T153" s="383" t="s">
        <v>732</v>
      </c>
      <c r="U153" s="383"/>
      <c r="V153" s="381">
        <v>105</v>
      </c>
      <c r="W153" s="381">
        <f t="shared" si="25"/>
        <v>262395</v>
      </c>
      <c r="X153" s="381"/>
      <c r="Y153" s="381" t="s">
        <v>515</v>
      </c>
      <c r="Z153" s="381"/>
      <c r="AA153" s="381"/>
      <c r="AB153" s="381"/>
      <c r="AC153" s="384" t="s">
        <v>515</v>
      </c>
      <c r="AD153" s="384">
        <v>1</v>
      </c>
    </row>
    <row r="154" spans="1:32" ht="13.5" customHeight="1">
      <c r="A154" s="611">
        <f t="shared" si="26"/>
        <v>6</v>
      </c>
      <c r="B154" s="386" t="s">
        <v>734</v>
      </c>
      <c r="C154" s="387">
        <v>141147</v>
      </c>
      <c r="D154" s="386" t="s">
        <v>669</v>
      </c>
      <c r="E154" s="386"/>
      <c r="F154" s="386"/>
      <c r="G154" s="381" t="s">
        <v>515</v>
      </c>
      <c r="H154" s="382">
        <v>42500</v>
      </c>
      <c r="I154" s="616">
        <v>5.6</v>
      </c>
      <c r="J154" s="383">
        <v>254660</v>
      </c>
      <c r="K154" s="383">
        <f t="shared" si="23"/>
        <v>76398</v>
      </c>
      <c r="L154" s="383"/>
      <c r="M154" s="383"/>
      <c r="N154" s="383"/>
      <c r="O154" s="383">
        <v>6375</v>
      </c>
      <c r="P154" s="383">
        <f t="shared" si="24"/>
        <v>337400</v>
      </c>
      <c r="Q154" s="383"/>
      <c r="R154" s="381">
        <v>40</v>
      </c>
      <c r="S154" s="383" t="s">
        <v>731</v>
      </c>
      <c r="T154" s="383" t="s">
        <v>732</v>
      </c>
      <c r="U154" s="383"/>
      <c r="V154" s="381">
        <v>105</v>
      </c>
      <c r="W154" s="381">
        <f t="shared" si="25"/>
        <v>267393</v>
      </c>
      <c r="X154" s="381"/>
      <c r="Y154" s="381" t="s">
        <v>515</v>
      </c>
      <c r="Z154" s="381"/>
      <c r="AA154" s="381"/>
      <c r="AB154" s="381"/>
      <c r="AC154" s="384" t="s">
        <v>515</v>
      </c>
      <c r="AD154" s="384">
        <v>1</v>
      </c>
    </row>
    <row r="155" spans="1:32" ht="13.5" customHeight="1">
      <c r="A155" s="611">
        <f t="shared" si="26"/>
        <v>7</v>
      </c>
      <c r="B155" s="386" t="s">
        <v>735</v>
      </c>
      <c r="C155" s="387">
        <v>141147</v>
      </c>
      <c r="D155" s="386" t="s">
        <v>669</v>
      </c>
      <c r="E155" s="386"/>
      <c r="F155" s="386"/>
      <c r="G155" s="381" t="s">
        <v>515</v>
      </c>
      <c r="H155" s="382">
        <v>42500</v>
      </c>
      <c r="I155" s="616">
        <v>5.6</v>
      </c>
      <c r="J155" s="383">
        <v>245140</v>
      </c>
      <c r="K155" s="383">
        <f t="shared" si="23"/>
        <v>73542</v>
      </c>
      <c r="L155" s="383"/>
      <c r="M155" s="383"/>
      <c r="N155" s="383"/>
      <c r="O155" s="383">
        <v>68000</v>
      </c>
      <c r="P155" s="383">
        <f t="shared" si="24"/>
        <v>386700</v>
      </c>
      <c r="Q155" s="383"/>
      <c r="R155" s="381">
        <v>40</v>
      </c>
      <c r="S155" s="383" t="s">
        <v>731</v>
      </c>
      <c r="T155" s="383" t="s">
        <v>732</v>
      </c>
      <c r="U155" s="383"/>
      <c r="V155" s="381">
        <v>103</v>
      </c>
      <c r="W155" s="381">
        <f t="shared" si="25"/>
        <v>252494.2</v>
      </c>
      <c r="X155" s="381"/>
      <c r="Y155" s="381" t="s">
        <v>515</v>
      </c>
      <c r="Z155" s="381"/>
      <c r="AA155" s="381"/>
      <c r="AB155" s="381"/>
      <c r="AC155" s="384" t="s">
        <v>515</v>
      </c>
      <c r="AD155" s="384">
        <v>1</v>
      </c>
    </row>
    <row r="156" spans="1:32" ht="13.5" customHeight="1">
      <c r="A156" s="611">
        <f t="shared" si="26"/>
        <v>8</v>
      </c>
      <c r="B156" s="386" t="s">
        <v>736</v>
      </c>
      <c r="C156" s="387">
        <v>141117</v>
      </c>
      <c r="D156" s="386" t="s">
        <v>671</v>
      </c>
      <c r="E156" s="386"/>
      <c r="F156" s="386"/>
      <c r="G156" s="381" t="s">
        <v>515</v>
      </c>
      <c r="H156" s="382">
        <v>42500</v>
      </c>
      <c r="I156" s="616">
        <v>5.0999999999999996</v>
      </c>
      <c r="J156" s="383">
        <v>238680</v>
      </c>
      <c r="K156" s="383">
        <f t="shared" si="23"/>
        <v>71604</v>
      </c>
      <c r="L156" s="383"/>
      <c r="M156" s="383"/>
      <c r="N156" s="383"/>
      <c r="O156" s="383">
        <v>25500</v>
      </c>
      <c r="P156" s="383">
        <f t="shared" si="24"/>
        <v>335800</v>
      </c>
      <c r="Q156" s="383"/>
      <c r="R156" s="381">
        <v>40</v>
      </c>
      <c r="S156" s="383" t="s">
        <v>731</v>
      </c>
      <c r="T156" s="383" t="s">
        <v>732</v>
      </c>
      <c r="U156" s="383"/>
      <c r="V156" s="381">
        <v>108</v>
      </c>
      <c r="W156" s="381">
        <f t="shared" si="25"/>
        <v>257774.4</v>
      </c>
      <c r="X156" s="381"/>
      <c r="Y156" s="381" t="s">
        <v>515</v>
      </c>
      <c r="Z156" s="381"/>
      <c r="AA156" s="381"/>
      <c r="AB156" s="381"/>
      <c r="AC156" s="384" t="s">
        <v>515</v>
      </c>
      <c r="AD156" s="384">
        <v>1</v>
      </c>
    </row>
    <row r="157" spans="1:32" ht="13.5" customHeight="1">
      <c r="A157" s="611">
        <f t="shared" si="26"/>
        <v>9</v>
      </c>
      <c r="B157" s="386" t="s">
        <v>737</v>
      </c>
      <c r="C157" s="387">
        <v>141087</v>
      </c>
      <c r="D157" s="386" t="s">
        <v>848</v>
      </c>
      <c r="E157" s="386"/>
      <c r="F157" s="386"/>
      <c r="G157" s="381" t="s">
        <v>515</v>
      </c>
      <c r="H157" s="382">
        <v>42500</v>
      </c>
      <c r="I157" s="616">
        <v>4.3</v>
      </c>
      <c r="J157" s="383">
        <v>213180</v>
      </c>
      <c r="K157" s="383">
        <f t="shared" si="23"/>
        <v>63954</v>
      </c>
      <c r="L157" s="383"/>
      <c r="M157" s="383"/>
      <c r="N157" s="383"/>
      <c r="O157" s="383">
        <v>25500</v>
      </c>
      <c r="P157" s="383">
        <f t="shared" si="24"/>
        <v>302600</v>
      </c>
      <c r="Q157" s="383"/>
      <c r="R157" s="381">
        <v>40</v>
      </c>
      <c r="S157" s="383" t="s">
        <v>731</v>
      </c>
      <c r="T157" s="383" t="s">
        <v>732</v>
      </c>
      <c r="U157" s="383"/>
      <c r="V157" s="381">
        <v>114</v>
      </c>
      <c r="W157" s="381">
        <f t="shared" si="25"/>
        <v>243025.2</v>
      </c>
      <c r="X157" s="381"/>
      <c r="Y157" s="381" t="s">
        <v>515</v>
      </c>
      <c r="Z157" s="381"/>
      <c r="AA157" s="381"/>
      <c r="AB157" s="381"/>
      <c r="AC157" s="384" t="s">
        <v>515</v>
      </c>
      <c r="AD157" s="384">
        <v>1</v>
      </c>
    </row>
    <row r="158" spans="1:32" ht="13.5" customHeight="1">
      <c r="A158" s="611">
        <f t="shared" si="26"/>
        <v>10</v>
      </c>
      <c r="B158" s="386" t="s">
        <v>738</v>
      </c>
      <c r="C158" s="387">
        <v>141127</v>
      </c>
      <c r="D158" s="386" t="s">
        <v>739</v>
      </c>
      <c r="E158" s="386"/>
      <c r="F158" s="386"/>
      <c r="G158" s="381" t="s">
        <v>515</v>
      </c>
      <c r="H158" s="382">
        <v>42500</v>
      </c>
      <c r="I158" s="616">
        <v>5.0999999999999996</v>
      </c>
      <c r="J158" s="383">
        <v>238680</v>
      </c>
      <c r="K158" s="383">
        <f t="shared" si="23"/>
        <v>71604</v>
      </c>
      <c r="L158" s="383"/>
      <c r="M158" s="383"/>
      <c r="N158" s="383"/>
      <c r="O158" s="383">
        <v>25500</v>
      </c>
      <c r="P158" s="383">
        <f t="shared" si="24"/>
        <v>335800</v>
      </c>
      <c r="Q158" s="383"/>
      <c r="R158" s="381">
        <v>40</v>
      </c>
      <c r="S158" s="383" t="s">
        <v>731</v>
      </c>
      <c r="T158" s="383" t="s">
        <v>732</v>
      </c>
      <c r="U158" s="383"/>
      <c r="V158" s="381">
        <v>108</v>
      </c>
      <c r="W158" s="381">
        <f t="shared" si="25"/>
        <v>257774.4</v>
      </c>
      <c r="X158" s="381"/>
      <c r="Y158" s="381" t="s">
        <v>515</v>
      </c>
      <c r="Z158" s="381"/>
      <c r="AA158" s="381"/>
      <c r="AB158" s="381"/>
      <c r="AC158" s="384" t="s">
        <v>515</v>
      </c>
      <c r="AD158" s="384">
        <v>1</v>
      </c>
    </row>
    <row r="159" spans="1:32" ht="13.5" customHeight="1">
      <c r="A159" s="611">
        <f t="shared" si="26"/>
        <v>11</v>
      </c>
      <c r="B159" s="386" t="s">
        <v>740</v>
      </c>
      <c r="C159" s="387">
        <v>141157</v>
      </c>
      <c r="D159" s="386" t="s">
        <v>666</v>
      </c>
      <c r="E159" s="386"/>
      <c r="F159" s="386"/>
      <c r="G159" s="381" t="s">
        <v>515</v>
      </c>
      <c r="H159" s="382">
        <v>42500</v>
      </c>
      <c r="I159" s="616">
        <v>5.7</v>
      </c>
      <c r="J159" s="383">
        <v>254363</v>
      </c>
      <c r="K159" s="383">
        <f t="shared" si="23"/>
        <v>76309</v>
      </c>
      <c r="L159" s="383"/>
      <c r="M159" s="383"/>
      <c r="N159" s="383"/>
      <c r="O159" s="383">
        <v>31875</v>
      </c>
      <c r="P159" s="383">
        <f t="shared" si="24"/>
        <v>362500</v>
      </c>
      <c r="Q159" s="383"/>
      <c r="R159" s="381">
        <v>40</v>
      </c>
      <c r="S159" s="383" t="s">
        <v>731</v>
      </c>
      <c r="T159" s="383" t="s">
        <v>732</v>
      </c>
      <c r="U159" s="383"/>
      <c r="V159" s="381">
        <v>100</v>
      </c>
      <c r="W159" s="381">
        <f t="shared" si="25"/>
        <v>254363</v>
      </c>
      <c r="X159" s="381"/>
      <c r="Y159" s="381" t="s">
        <v>515</v>
      </c>
      <c r="Z159" s="381"/>
      <c r="AA159" s="381"/>
      <c r="AB159" s="381"/>
      <c r="AC159" s="384" t="s">
        <v>515</v>
      </c>
      <c r="AD159" s="384">
        <v>1</v>
      </c>
    </row>
    <row r="160" spans="1:32" ht="13.5" customHeight="1">
      <c r="A160" s="611">
        <f t="shared" si="26"/>
        <v>12</v>
      </c>
      <c r="B160" s="648" t="s">
        <v>741</v>
      </c>
      <c r="C160" s="387">
        <v>1430000</v>
      </c>
      <c r="D160" s="386" t="s">
        <v>662</v>
      </c>
      <c r="E160" s="386"/>
      <c r="F160" s="386"/>
      <c r="G160" s="381" t="s">
        <v>663</v>
      </c>
      <c r="H160" s="382">
        <v>1</v>
      </c>
      <c r="I160" s="382">
        <v>198600</v>
      </c>
      <c r="J160" s="383">
        <f t="shared" ref="J160" si="27">H160*I160</f>
        <v>198600</v>
      </c>
      <c r="K160" s="383">
        <v>0</v>
      </c>
      <c r="L160" s="383"/>
      <c r="M160" s="383"/>
      <c r="N160" s="383"/>
      <c r="O160" s="383"/>
      <c r="P160" s="383">
        <f t="shared" si="24"/>
        <v>198600</v>
      </c>
      <c r="Q160" s="383"/>
      <c r="R160" s="381">
        <v>40</v>
      </c>
      <c r="S160" s="383" t="s">
        <v>731</v>
      </c>
      <c r="T160" s="383" t="s">
        <v>732</v>
      </c>
      <c r="U160" s="383"/>
      <c r="V160" s="381">
        <v>118</v>
      </c>
      <c r="W160" s="381">
        <f t="shared" si="25"/>
        <v>234348</v>
      </c>
      <c r="X160" s="381"/>
      <c r="Y160" s="381"/>
      <c r="Z160" s="381"/>
      <c r="AA160" s="381" t="s">
        <v>663</v>
      </c>
      <c r="AB160" s="381"/>
      <c r="AC160" s="384" t="s">
        <v>656</v>
      </c>
      <c r="AD160" s="384">
        <v>1</v>
      </c>
    </row>
    <row r="161" spans="1:30">
      <c r="A161" s="611">
        <f t="shared" si="26"/>
        <v>13</v>
      </c>
      <c r="B161" s="386" t="s">
        <v>827</v>
      </c>
      <c r="C161" s="387">
        <v>141127</v>
      </c>
      <c r="D161" s="386" t="s">
        <v>739</v>
      </c>
      <c r="E161" s="386"/>
      <c r="F161" s="386"/>
      <c r="G161" s="381" t="s">
        <v>656</v>
      </c>
      <c r="H161" s="382">
        <v>42500</v>
      </c>
      <c r="I161" s="616">
        <v>5.2</v>
      </c>
      <c r="J161" s="383">
        <v>221000</v>
      </c>
      <c r="K161" s="383">
        <f>ROUND(J161*30%,0)</f>
        <v>66300</v>
      </c>
      <c r="L161" s="383"/>
      <c r="M161" s="383"/>
      <c r="N161" s="383"/>
      <c r="O161" s="383">
        <v>51000</v>
      </c>
      <c r="P161" s="383">
        <f t="shared" si="24"/>
        <v>338300</v>
      </c>
      <c r="Q161" s="383"/>
      <c r="R161" s="381">
        <v>40</v>
      </c>
      <c r="S161" s="383" t="s">
        <v>731</v>
      </c>
      <c r="T161" s="383" t="s">
        <v>732</v>
      </c>
      <c r="U161" s="383"/>
      <c r="V161" s="381">
        <v>100</v>
      </c>
      <c r="W161" s="381">
        <f t="shared" si="25"/>
        <v>221000</v>
      </c>
      <c r="X161" s="381"/>
      <c r="Y161" s="381"/>
      <c r="Z161" s="381" t="s">
        <v>656</v>
      </c>
      <c r="AA161" s="381"/>
      <c r="AB161" s="381"/>
      <c r="AC161" s="384" t="s">
        <v>515</v>
      </c>
      <c r="AD161" s="384">
        <v>1</v>
      </c>
    </row>
    <row r="162" spans="1:30" ht="13.5" customHeight="1">
      <c r="A162" s="611">
        <f t="shared" si="26"/>
        <v>14</v>
      </c>
      <c r="B162" s="386" t="s">
        <v>828</v>
      </c>
      <c r="C162" s="387">
        <v>141127</v>
      </c>
      <c r="D162" s="386" t="s">
        <v>739</v>
      </c>
      <c r="E162" s="386"/>
      <c r="F162" s="386"/>
      <c r="G162" s="381" t="s">
        <v>515</v>
      </c>
      <c r="H162" s="382">
        <v>42500</v>
      </c>
      <c r="I162" s="616">
        <v>5.2</v>
      </c>
      <c r="J162" s="383">
        <f t="shared" ref="J162" si="28">H162*I162</f>
        <v>221000</v>
      </c>
      <c r="K162" s="383">
        <f>ROUND(J162*30%,0)</f>
        <v>66300</v>
      </c>
      <c r="L162" s="383"/>
      <c r="M162" s="383"/>
      <c r="N162" s="383"/>
      <c r="O162" s="383">
        <v>6375</v>
      </c>
      <c r="P162" s="383">
        <f t="shared" si="24"/>
        <v>293700</v>
      </c>
      <c r="Q162" s="383"/>
      <c r="R162" s="381">
        <v>40</v>
      </c>
      <c r="S162" s="383" t="s">
        <v>731</v>
      </c>
      <c r="T162" s="383" t="s">
        <v>732</v>
      </c>
      <c r="U162" s="383"/>
      <c r="V162" s="381">
        <v>104</v>
      </c>
      <c r="W162" s="381">
        <f t="shared" si="25"/>
        <v>229840</v>
      </c>
      <c r="X162" s="381"/>
      <c r="Y162" s="381" t="s">
        <v>515</v>
      </c>
      <c r="Z162" s="381"/>
      <c r="AA162" s="381"/>
      <c r="AB162" s="381"/>
      <c r="AC162" s="384" t="s">
        <v>515</v>
      </c>
      <c r="AD162" s="384">
        <v>1</v>
      </c>
    </row>
    <row r="163" spans="1:30" ht="13.5" customHeight="1">
      <c r="A163" s="611">
        <f t="shared" si="26"/>
        <v>15</v>
      </c>
      <c r="B163" s="386" t="s">
        <v>743</v>
      </c>
      <c r="C163" s="387">
        <v>141117</v>
      </c>
      <c r="D163" s="386" t="s">
        <v>671</v>
      </c>
      <c r="E163" s="386"/>
      <c r="F163" s="386"/>
      <c r="G163" s="381" t="s">
        <v>515</v>
      </c>
      <c r="H163" s="382">
        <v>42500</v>
      </c>
      <c r="I163" s="616">
        <v>5.0999999999999996</v>
      </c>
      <c r="J163" s="383">
        <v>234090</v>
      </c>
      <c r="K163" s="383">
        <f>ROUND(J163*30%,0)</f>
        <v>70227</v>
      </c>
      <c r="L163" s="383"/>
      <c r="M163" s="383"/>
      <c r="N163" s="383"/>
      <c r="O163" s="383">
        <v>25500</v>
      </c>
      <c r="P163" s="383">
        <f t="shared" si="24"/>
        <v>329800</v>
      </c>
      <c r="Q163" s="383"/>
      <c r="R163" s="381">
        <v>40</v>
      </c>
      <c r="S163" s="383" t="s">
        <v>731</v>
      </c>
      <c r="T163" s="383" t="s">
        <v>732</v>
      </c>
      <c r="U163" s="383"/>
      <c r="V163" s="381">
        <v>108</v>
      </c>
      <c r="W163" s="381">
        <f t="shared" si="25"/>
        <v>252817.2</v>
      </c>
      <c r="X163" s="381"/>
      <c r="Y163" s="381" t="s">
        <v>515</v>
      </c>
      <c r="Z163" s="381"/>
      <c r="AA163" s="381"/>
      <c r="AB163" s="381"/>
      <c r="AC163" s="384" t="s">
        <v>515</v>
      </c>
      <c r="AD163" s="384">
        <v>1</v>
      </c>
    </row>
    <row r="164" spans="1:30">
      <c r="P164" s="416">
        <f>SUM(P149:P163)</f>
        <v>5635600</v>
      </c>
    </row>
  </sheetData>
  <autoFilter ref="A1:AD164" xr:uid="{00000000-0009-0000-0000-00001A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5"/>
  <sheetViews>
    <sheetView zoomScale="110" zoomScaleNormal="11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L15" sqref="L15"/>
    </sheetView>
  </sheetViews>
  <sheetFormatPr defaultColWidth="9.140625" defaultRowHeight="12.75"/>
  <cols>
    <col min="1" max="1" width="6.5703125" style="1" customWidth="1"/>
    <col min="2" max="2" width="24.5703125" style="2" customWidth="1"/>
    <col min="3" max="4" width="14" style="23" customWidth="1"/>
    <col min="5" max="5" width="12.85546875" style="23" customWidth="1"/>
    <col min="6" max="6" width="14" style="23" customWidth="1"/>
    <col min="7" max="8" width="12.85546875" style="23" bestFit="1" customWidth="1"/>
    <col min="9" max="9" width="14" style="23" bestFit="1" customWidth="1"/>
    <col min="10" max="10" width="6.42578125" style="4" customWidth="1"/>
    <col min="11" max="11" width="6.5703125" style="1" customWidth="1"/>
    <col min="12" max="12" width="26.42578125" style="1" customWidth="1"/>
    <col min="13" max="15" width="14" style="1" customWidth="1"/>
    <col min="16" max="16" width="13.7109375" style="763" customWidth="1"/>
    <col min="17" max="18" width="12.85546875" style="1" bestFit="1" customWidth="1"/>
    <col min="19" max="19" width="14" style="1" bestFit="1" customWidth="1"/>
    <col min="20" max="20" width="7.42578125" style="1203" customWidth="1"/>
    <col min="21" max="16384" width="9.140625" style="1"/>
  </cols>
  <sheetData>
    <row r="1" spans="1:20" ht="16.5" customHeight="1" thickBot="1">
      <c r="C1" s="4"/>
      <c r="D1" s="4"/>
      <c r="E1" s="4"/>
      <c r="F1" s="4"/>
      <c r="H1" s="4"/>
      <c r="I1" s="4"/>
      <c r="M1" s="421"/>
      <c r="N1" s="421"/>
      <c r="O1" s="421"/>
      <c r="P1" s="760"/>
      <c r="S1" s="421"/>
      <c r="T1" s="1196" t="s">
        <v>481</v>
      </c>
    </row>
    <row r="2" spans="1:20" ht="27" customHeight="1" thickTop="1">
      <c r="A2" s="1705" t="s">
        <v>0</v>
      </c>
      <c r="B2" s="1703" t="s">
        <v>1</v>
      </c>
      <c r="C2" s="1712" t="s">
        <v>1034</v>
      </c>
      <c r="D2" s="1707" t="s">
        <v>1037</v>
      </c>
      <c r="E2" s="1708"/>
      <c r="F2" s="1709"/>
      <c r="G2" s="1695" t="s">
        <v>859</v>
      </c>
      <c r="H2" s="1695"/>
      <c r="I2" s="1696"/>
      <c r="J2" s="1710" t="s">
        <v>1255</v>
      </c>
      <c r="K2" s="1703" t="s">
        <v>0</v>
      </c>
      <c r="L2" s="1703" t="s">
        <v>3</v>
      </c>
      <c r="M2" s="1712" t="s">
        <v>1034</v>
      </c>
      <c r="N2" s="1707" t="s">
        <v>1037</v>
      </c>
      <c r="O2" s="1708"/>
      <c r="P2" s="1709"/>
      <c r="Q2" s="1695" t="s">
        <v>859</v>
      </c>
      <c r="R2" s="1695"/>
      <c r="S2" s="1696"/>
      <c r="T2" s="1693" t="s">
        <v>1255</v>
      </c>
    </row>
    <row r="3" spans="1:20" s="3" customFormat="1">
      <c r="A3" s="1706"/>
      <c r="B3" s="1704"/>
      <c r="C3" s="1713"/>
      <c r="D3" s="716" t="s">
        <v>403</v>
      </c>
      <c r="E3" s="716" t="s">
        <v>404</v>
      </c>
      <c r="F3" s="761" t="s">
        <v>4</v>
      </c>
      <c r="G3" s="423" t="s">
        <v>403</v>
      </c>
      <c r="H3" s="716" t="s">
        <v>404</v>
      </c>
      <c r="I3" s="716" t="s">
        <v>4</v>
      </c>
      <c r="J3" s="1711"/>
      <c r="K3" s="1704"/>
      <c r="L3" s="1704"/>
      <c r="M3" s="1713"/>
      <c r="N3" s="716" t="s">
        <v>403</v>
      </c>
      <c r="O3" s="716" t="s">
        <v>404</v>
      </c>
      <c r="P3" s="716" t="s">
        <v>4</v>
      </c>
      <c r="Q3" s="423" t="s">
        <v>403</v>
      </c>
      <c r="R3" s="716" t="s">
        <v>404</v>
      </c>
      <c r="S3" s="716" t="s">
        <v>4</v>
      </c>
      <c r="T3" s="1694"/>
    </row>
    <row r="4" spans="1:20" ht="25.5">
      <c r="A4" s="5">
        <v>1</v>
      </c>
      <c r="B4" s="6" t="s">
        <v>5</v>
      </c>
      <c r="C4" s="8">
        <v>1587911860</v>
      </c>
      <c r="D4" s="8">
        <v>2103159387</v>
      </c>
      <c r="E4" s="8">
        <v>0</v>
      </c>
      <c r="F4" s="8">
        <v>2103159387</v>
      </c>
      <c r="G4" s="1197">
        <v>2042148339</v>
      </c>
      <c r="H4" s="8">
        <v>0</v>
      </c>
      <c r="I4" s="8">
        <v>2042148339</v>
      </c>
      <c r="J4" s="1266">
        <v>97.099076352599795</v>
      </c>
      <c r="K4" s="7">
        <v>1</v>
      </c>
      <c r="L4" s="6" t="s">
        <v>6</v>
      </c>
      <c r="M4" s="8">
        <v>1663235395.4000001</v>
      </c>
      <c r="N4" s="521">
        <v>1768084107.4000001</v>
      </c>
      <c r="O4" s="521">
        <v>0</v>
      </c>
      <c r="P4" s="8">
        <v>1768084107.4000001</v>
      </c>
      <c r="Q4" s="1197">
        <v>1689048061</v>
      </c>
      <c r="R4" s="8">
        <v>0</v>
      </c>
      <c r="S4" s="8">
        <v>1689048061</v>
      </c>
      <c r="T4" s="1198">
        <v>95.529848038947421</v>
      </c>
    </row>
    <row r="5" spans="1:20" ht="28.5" customHeight="1">
      <c r="A5" s="5">
        <v>2</v>
      </c>
      <c r="B5" s="6" t="s">
        <v>7</v>
      </c>
      <c r="C5" s="8">
        <v>667535396</v>
      </c>
      <c r="D5" s="8">
        <v>0</v>
      </c>
      <c r="E5" s="8">
        <v>821150564</v>
      </c>
      <c r="F5" s="8">
        <v>821150564</v>
      </c>
      <c r="G5" s="1197">
        <v>0</v>
      </c>
      <c r="H5" s="8">
        <v>172160099</v>
      </c>
      <c r="I5" s="8">
        <v>172160099</v>
      </c>
      <c r="J5" s="1266">
        <v>20.965716465123197</v>
      </c>
      <c r="K5" s="7">
        <v>2</v>
      </c>
      <c r="L5" s="6" t="s">
        <v>8</v>
      </c>
      <c r="M5" s="8">
        <v>314626786.56800002</v>
      </c>
      <c r="N5" s="521">
        <v>336118778.56800002</v>
      </c>
      <c r="O5" s="521">
        <v>0</v>
      </c>
      <c r="P5" s="8">
        <v>336118778.56800002</v>
      </c>
      <c r="Q5" s="1197">
        <v>321917699.49333334</v>
      </c>
      <c r="R5" s="8">
        <v>0</v>
      </c>
      <c r="S5" s="8">
        <v>321917699.49333334</v>
      </c>
      <c r="T5" s="1198">
        <v>95.774981946807941</v>
      </c>
    </row>
    <row r="6" spans="1:20">
      <c r="A6" s="5">
        <v>3</v>
      </c>
      <c r="B6" s="9" t="s">
        <v>9</v>
      </c>
      <c r="C6" s="8">
        <v>3011950000</v>
      </c>
      <c r="D6" s="8">
        <v>3490810000</v>
      </c>
      <c r="E6" s="8">
        <v>0</v>
      </c>
      <c r="F6" s="8">
        <v>3490810000</v>
      </c>
      <c r="G6" s="1197">
        <v>3489299681</v>
      </c>
      <c r="H6" s="8">
        <v>0</v>
      </c>
      <c r="I6" s="8">
        <v>3489299681</v>
      </c>
      <c r="J6" s="1266">
        <v>99.956734425534478</v>
      </c>
      <c r="K6" s="7">
        <v>3</v>
      </c>
      <c r="L6" s="6" t="s">
        <v>10</v>
      </c>
      <c r="M6" s="8">
        <v>1906239031</v>
      </c>
      <c r="N6" s="521">
        <v>2587092744.6300001</v>
      </c>
      <c r="O6" s="521">
        <v>0</v>
      </c>
      <c r="P6" s="8">
        <v>2587092744.6300001</v>
      </c>
      <c r="Q6" s="1197">
        <v>2296539930.3600001</v>
      </c>
      <c r="R6" s="8">
        <v>0</v>
      </c>
      <c r="S6" s="8">
        <v>2296539930.3600001</v>
      </c>
      <c r="T6" s="1198">
        <v>88.769138065378712</v>
      </c>
    </row>
    <row r="7" spans="1:20">
      <c r="A7" s="5"/>
      <c r="B7" s="9" t="s">
        <v>11</v>
      </c>
      <c r="C7" s="8">
        <v>2910000000</v>
      </c>
      <c r="D7" s="8">
        <v>3382270000</v>
      </c>
      <c r="E7" s="8">
        <v>0</v>
      </c>
      <c r="F7" s="8">
        <v>3382270000</v>
      </c>
      <c r="G7" s="1197">
        <v>3382155647</v>
      </c>
      <c r="H7" s="8">
        <v>0</v>
      </c>
      <c r="I7" s="8">
        <v>3382155647</v>
      </c>
      <c r="J7" s="1266">
        <v>99.996619045788776</v>
      </c>
      <c r="K7" s="7">
        <v>4</v>
      </c>
      <c r="L7" s="6" t="s">
        <v>12</v>
      </c>
      <c r="M7" s="8">
        <v>68287000</v>
      </c>
      <c r="N7" s="521">
        <v>60403000</v>
      </c>
      <c r="O7" s="521">
        <v>0</v>
      </c>
      <c r="P7" s="8">
        <v>60403000</v>
      </c>
      <c r="Q7" s="1197">
        <v>40114098</v>
      </c>
      <c r="R7" s="8">
        <v>0</v>
      </c>
      <c r="S7" s="8">
        <v>40114098</v>
      </c>
      <c r="T7" s="1198">
        <v>66.410770988195949</v>
      </c>
    </row>
    <row r="8" spans="1:20" ht="25.5">
      <c r="A8" s="5">
        <v>4</v>
      </c>
      <c r="B8" s="6" t="s">
        <v>13</v>
      </c>
      <c r="C8" s="8">
        <v>1456984626</v>
      </c>
      <c r="D8" s="8">
        <v>1413386142</v>
      </c>
      <c r="E8" s="8">
        <v>0</v>
      </c>
      <c r="F8" s="8">
        <v>1413386142</v>
      </c>
      <c r="G8" s="1197">
        <v>821576411</v>
      </c>
      <c r="H8" s="8">
        <v>0</v>
      </c>
      <c r="I8" s="8">
        <v>821576411</v>
      </c>
      <c r="J8" s="1266">
        <v>58.128234499132368</v>
      </c>
      <c r="K8" s="7">
        <v>5</v>
      </c>
      <c r="L8" s="6" t="s">
        <v>14</v>
      </c>
      <c r="M8" s="8">
        <v>1406851074</v>
      </c>
      <c r="N8" s="521">
        <v>1723637936</v>
      </c>
      <c r="O8" s="521">
        <v>0</v>
      </c>
      <c r="P8" s="8">
        <v>1723637936</v>
      </c>
      <c r="Q8" s="1197">
        <v>1714232128</v>
      </c>
      <c r="R8" s="8">
        <v>0</v>
      </c>
      <c r="S8" s="8">
        <v>1714232128</v>
      </c>
      <c r="T8" s="1198">
        <v>99.454304885988549</v>
      </c>
    </row>
    <row r="9" spans="1:20">
      <c r="A9" s="5">
        <v>5</v>
      </c>
      <c r="B9" s="6" t="s">
        <v>15</v>
      </c>
      <c r="C9" s="8">
        <v>54529044</v>
      </c>
      <c r="D9" s="8">
        <v>0</v>
      </c>
      <c r="E9" s="8">
        <v>294204627</v>
      </c>
      <c r="F9" s="8">
        <v>294204627</v>
      </c>
      <c r="G9" s="1197">
        <v>0</v>
      </c>
      <c r="H9" s="8">
        <v>237080325</v>
      </c>
      <c r="I9" s="8">
        <v>237080325</v>
      </c>
      <c r="J9" s="1266">
        <v>80.583479402586008</v>
      </c>
      <c r="K9" s="7">
        <v>6</v>
      </c>
      <c r="L9" s="6" t="s">
        <v>16</v>
      </c>
      <c r="M9" s="8">
        <v>4746253321</v>
      </c>
      <c r="N9" s="521">
        <v>0</v>
      </c>
      <c r="O9" s="521">
        <v>4876293425</v>
      </c>
      <c r="P9" s="8">
        <v>4876293425</v>
      </c>
      <c r="Q9" s="1197">
        <v>0</v>
      </c>
      <c r="R9" s="1199">
        <v>1386825213</v>
      </c>
      <c r="S9" s="8">
        <v>1386825213</v>
      </c>
      <c r="T9" s="1198">
        <v>28.440150994400014</v>
      </c>
    </row>
    <row r="10" spans="1:20" ht="25.5">
      <c r="A10" s="5">
        <v>6</v>
      </c>
      <c r="B10" s="6" t="s">
        <v>17</v>
      </c>
      <c r="C10" s="8">
        <v>48059000</v>
      </c>
      <c r="D10" s="8">
        <v>87031932</v>
      </c>
      <c r="E10" s="8">
        <v>0</v>
      </c>
      <c r="F10" s="8">
        <v>87031932</v>
      </c>
      <c r="G10" s="1197">
        <v>31049940</v>
      </c>
      <c r="H10" s="8">
        <v>0</v>
      </c>
      <c r="I10" s="8">
        <v>31049940</v>
      </c>
      <c r="J10" s="1266">
        <v>35.676491704217248</v>
      </c>
      <c r="K10" s="7"/>
      <c r="L10" s="9" t="s">
        <v>18</v>
      </c>
      <c r="M10" s="8">
        <v>27400</v>
      </c>
      <c r="N10" s="521">
        <v>0</v>
      </c>
      <c r="O10" s="521">
        <v>27400</v>
      </c>
      <c r="P10" s="8">
        <v>27400</v>
      </c>
      <c r="Q10" s="1197">
        <v>0</v>
      </c>
      <c r="R10" s="1197">
        <v>0</v>
      </c>
      <c r="S10" s="8">
        <v>0</v>
      </c>
      <c r="T10" s="1198">
        <v>0</v>
      </c>
    </row>
    <row r="11" spans="1:20" ht="25.5">
      <c r="A11" s="5">
        <v>7</v>
      </c>
      <c r="B11" s="6" t="s">
        <v>19</v>
      </c>
      <c r="C11" s="8">
        <v>109000000</v>
      </c>
      <c r="D11" s="8">
        <v>0</v>
      </c>
      <c r="E11" s="8">
        <v>137405959</v>
      </c>
      <c r="F11" s="8">
        <v>137405959</v>
      </c>
      <c r="G11" s="8">
        <v>0</v>
      </c>
      <c r="H11" s="8">
        <v>96702120</v>
      </c>
      <c r="I11" s="8">
        <v>96702120</v>
      </c>
      <c r="J11" s="1266">
        <v>70.376947771238946</v>
      </c>
      <c r="K11" s="7">
        <v>7</v>
      </c>
      <c r="L11" s="6" t="s">
        <v>20</v>
      </c>
      <c r="M11" s="8">
        <v>1584879445</v>
      </c>
      <c r="N11" s="521">
        <v>0</v>
      </c>
      <c r="O11" s="521">
        <v>1658244047</v>
      </c>
      <c r="P11" s="8">
        <v>1658244047</v>
      </c>
      <c r="Q11" s="1197">
        <v>0</v>
      </c>
      <c r="R11" s="1197">
        <v>652849794</v>
      </c>
      <c r="S11" s="8">
        <v>652849794</v>
      </c>
      <c r="T11" s="1198">
        <v>39.369946491356231</v>
      </c>
    </row>
    <row r="12" spans="1:20" ht="24.75" customHeight="1">
      <c r="A12" s="1697"/>
      <c r="B12" s="1698"/>
      <c r="C12" s="1698"/>
      <c r="D12" s="1698"/>
      <c r="E12" s="1698"/>
      <c r="F12" s="1698"/>
      <c r="G12" s="1698"/>
      <c r="H12" s="1698"/>
      <c r="I12" s="1698"/>
      <c r="J12" s="1699"/>
      <c r="K12" s="7">
        <v>8</v>
      </c>
      <c r="L12" s="6" t="s">
        <v>21</v>
      </c>
      <c r="M12" s="8">
        <v>214207650</v>
      </c>
      <c r="N12" s="521">
        <v>0</v>
      </c>
      <c r="O12" s="521">
        <v>254452422</v>
      </c>
      <c r="P12" s="8">
        <v>254452422</v>
      </c>
      <c r="Q12" s="1197">
        <v>0</v>
      </c>
      <c r="R12" s="1197">
        <v>238716359</v>
      </c>
      <c r="S12" s="8">
        <v>238716359</v>
      </c>
      <c r="T12" s="1198">
        <v>93.815714986591871</v>
      </c>
    </row>
    <row r="13" spans="1:20" ht="20.100000000000001" customHeight="1">
      <c r="A13" s="1700"/>
      <c r="B13" s="1701"/>
      <c r="C13" s="1701"/>
      <c r="D13" s="1701"/>
      <c r="E13" s="1701"/>
      <c r="F13" s="1701"/>
      <c r="G13" s="1701"/>
      <c r="H13" s="1701"/>
      <c r="I13" s="1701"/>
      <c r="J13" s="1702"/>
      <c r="K13" s="7">
        <v>9</v>
      </c>
      <c r="L13" s="6" t="s">
        <v>22</v>
      </c>
      <c r="M13" s="8">
        <v>456487156</v>
      </c>
      <c r="N13" s="521">
        <v>303037986</v>
      </c>
      <c r="O13" s="521">
        <v>139734645</v>
      </c>
      <c r="P13" s="8">
        <v>442772631</v>
      </c>
      <c r="Q13" s="1197">
        <v>0</v>
      </c>
      <c r="R13" s="1197">
        <v>0</v>
      </c>
      <c r="S13" s="8">
        <v>0</v>
      </c>
      <c r="T13" s="1198">
        <v>0</v>
      </c>
    </row>
    <row r="14" spans="1:20" ht="25.5">
      <c r="A14" s="10">
        <v>8</v>
      </c>
      <c r="B14" s="11" t="s">
        <v>23</v>
      </c>
      <c r="C14" s="12">
        <v>6935969926</v>
      </c>
      <c r="D14" s="12">
        <v>7094387461</v>
      </c>
      <c r="E14" s="12">
        <v>1252761150</v>
      </c>
      <c r="F14" s="12">
        <v>8347148611</v>
      </c>
      <c r="G14" s="13">
        <v>6384074371</v>
      </c>
      <c r="H14" s="12">
        <v>505942544</v>
      </c>
      <c r="I14" s="12">
        <v>6890016915</v>
      </c>
      <c r="J14" s="1267">
        <v>82.543359847699733</v>
      </c>
      <c r="K14" s="14">
        <v>10</v>
      </c>
      <c r="L14" s="11" t="s">
        <v>24</v>
      </c>
      <c r="M14" s="12">
        <v>12361066858.968</v>
      </c>
      <c r="N14" s="522">
        <v>6778374552.5980005</v>
      </c>
      <c r="O14" s="522">
        <v>6928724539</v>
      </c>
      <c r="P14" s="12">
        <v>13707099091.598</v>
      </c>
      <c r="Q14" s="13">
        <v>6061851916.8533335</v>
      </c>
      <c r="R14" s="13">
        <v>2278391366</v>
      </c>
      <c r="S14" s="12">
        <v>8340243282.8533335</v>
      </c>
      <c r="T14" s="1200">
        <v>60.846158819743465</v>
      </c>
    </row>
    <row r="15" spans="1:20" ht="25.5" customHeight="1">
      <c r="A15" s="10">
        <v>9</v>
      </c>
      <c r="B15" s="11" t="s">
        <v>25</v>
      </c>
      <c r="C15" s="15">
        <v>5425096932.9680004</v>
      </c>
      <c r="D15" s="15" t="s">
        <v>1254</v>
      </c>
      <c r="E15" s="15">
        <v>5675963389</v>
      </c>
      <c r="F15" s="15">
        <v>5359950480.5979996</v>
      </c>
      <c r="G15" s="15" t="s">
        <v>1254</v>
      </c>
      <c r="H15" s="15">
        <v>1772448822</v>
      </c>
      <c r="I15" s="15">
        <v>1450226367.8533335</v>
      </c>
      <c r="J15" s="1268"/>
      <c r="K15" s="14">
        <v>11</v>
      </c>
      <c r="L15" s="11" t="s">
        <v>26</v>
      </c>
      <c r="M15" s="525" t="s">
        <v>1254</v>
      </c>
      <c r="N15" s="522">
        <v>316012908.40199947</v>
      </c>
      <c r="O15" s="526" t="s">
        <v>1254</v>
      </c>
      <c r="P15" s="526" t="s">
        <v>1254</v>
      </c>
      <c r="Q15" s="526">
        <v>322222454.14666653</v>
      </c>
      <c r="R15" s="526" t="s">
        <v>1254</v>
      </c>
      <c r="S15" s="526" t="s">
        <v>1254</v>
      </c>
      <c r="T15" s="1200"/>
    </row>
    <row r="16" spans="1:20">
      <c r="A16" s="5">
        <v>10</v>
      </c>
      <c r="B16" s="6" t="s">
        <v>27</v>
      </c>
      <c r="C16" s="8">
        <v>450000000</v>
      </c>
      <c r="D16" s="8">
        <v>450000000</v>
      </c>
      <c r="E16" s="8">
        <v>0</v>
      </c>
      <c r="F16" s="8">
        <v>450000000</v>
      </c>
      <c r="G16" s="1197">
        <v>300000000</v>
      </c>
      <c r="H16" s="8">
        <v>0</v>
      </c>
      <c r="I16" s="8">
        <v>300000000</v>
      </c>
      <c r="J16" s="1266">
        <v>66.666666666666657</v>
      </c>
      <c r="K16" s="7">
        <v>12</v>
      </c>
      <c r="L16" s="6" t="s">
        <v>28</v>
      </c>
      <c r="M16" s="8">
        <v>59464287</v>
      </c>
      <c r="N16" s="521">
        <v>0</v>
      </c>
      <c r="O16" s="521">
        <v>59464287</v>
      </c>
      <c r="P16" s="8">
        <v>59464287</v>
      </c>
      <c r="Q16" s="1197">
        <v>0</v>
      </c>
      <c r="R16" s="8">
        <v>47647059</v>
      </c>
      <c r="S16" s="8">
        <v>47647059</v>
      </c>
      <c r="T16" s="1198">
        <v>80.127184573826639</v>
      </c>
    </row>
    <row r="17" spans="1:20" ht="25.5">
      <c r="A17" s="5">
        <v>11</v>
      </c>
      <c r="B17" s="6" t="s">
        <v>1235</v>
      </c>
      <c r="C17" s="8">
        <v>0</v>
      </c>
      <c r="D17" s="8">
        <v>366368661</v>
      </c>
      <c r="E17" s="8">
        <v>0</v>
      </c>
      <c r="F17" s="8">
        <v>366368661</v>
      </c>
      <c r="G17" s="1197">
        <v>366368661</v>
      </c>
      <c r="H17" s="8">
        <v>0</v>
      </c>
      <c r="I17" s="8">
        <v>366368661</v>
      </c>
      <c r="J17" s="1266">
        <v>100</v>
      </c>
      <c r="K17" s="7">
        <v>13</v>
      </c>
      <c r="L17" s="6" t="s">
        <v>1251</v>
      </c>
      <c r="M17" s="8"/>
      <c r="N17" s="521">
        <v>366368661</v>
      </c>
      <c r="O17" s="521">
        <v>0</v>
      </c>
      <c r="P17" s="8">
        <v>366368661</v>
      </c>
      <c r="Q17" s="1197">
        <v>366368661</v>
      </c>
      <c r="R17" s="8">
        <v>0</v>
      </c>
      <c r="S17" s="8">
        <v>366368661</v>
      </c>
      <c r="T17" s="1198">
        <v>100</v>
      </c>
    </row>
    <row r="18" spans="1:20">
      <c r="A18" s="5">
        <v>12</v>
      </c>
      <c r="B18" s="6" t="s">
        <v>29</v>
      </c>
      <c r="C18" s="8">
        <v>63071000</v>
      </c>
      <c r="D18" s="8">
        <v>63071000</v>
      </c>
      <c r="E18" s="8">
        <v>0</v>
      </c>
      <c r="F18" s="8">
        <v>63071000</v>
      </c>
      <c r="G18" s="1197">
        <v>0</v>
      </c>
      <c r="H18" s="8">
        <v>0</v>
      </c>
      <c r="I18" s="8">
        <v>0</v>
      </c>
      <c r="J18" s="1266">
        <v>0</v>
      </c>
      <c r="K18" s="7">
        <v>14</v>
      </c>
      <c r="L18" s="6" t="s">
        <v>30</v>
      </c>
      <c r="M18" s="8">
        <v>0</v>
      </c>
      <c r="N18" s="521">
        <v>0</v>
      </c>
      <c r="O18" s="521">
        <v>0</v>
      </c>
      <c r="P18" s="8">
        <v>0</v>
      </c>
      <c r="Q18" s="1197">
        <v>0</v>
      </c>
      <c r="R18" s="8">
        <v>0</v>
      </c>
      <c r="S18" s="8">
        <v>0</v>
      </c>
      <c r="T18" s="1198">
        <v>0</v>
      </c>
    </row>
    <row r="19" spans="1:20" ht="25.5">
      <c r="A19" s="5">
        <v>13</v>
      </c>
      <c r="B19" s="6" t="s">
        <v>1124</v>
      </c>
      <c r="C19" s="8">
        <v>0</v>
      </c>
      <c r="D19" s="8">
        <v>57798720</v>
      </c>
      <c r="E19" s="8">
        <v>0</v>
      </c>
      <c r="F19" s="8">
        <v>57798720</v>
      </c>
      <c r="G19" s="1197">
        <v>57798720</v>
      </c>
      <c r="H19" s="8">
        <v>0</v>
      </c>
      <c r="I19" s="8">
        <v>57798720</v>
      </c>
      <c r="J19" s="1266">
        <v>100</v>
      </c>
      <c r="K19" s="7">
        <v>15</v>
      </c>
      <c r="L19" s="6" t="s">
        <v>599</v>
      </c>
      <c r="M19" s="8">
        <v>46741177</v>
      </c>
      <c r="N19" s="521">
        <v>104539897</v>
      </c>
      <c r="O19" s="521">
        <v>0</v>
      </c>
      <c r="P19" s="8">
        <v>104539897</v>
      </c>
      <c r="Q19" s="1197">
        <v>46818499</v>
      </c>
      <c r="R19" s="8">
        <v>0</v>
      </c>
      <c r="S19" s="8">
        <v>46818499</v>
      </c>
      <c r="T19" s="1198">
        <v>44.785292834179849</v>
      </c>
    </row>
    <row r="20" spans="1:20" ht="25.5">
      <c r="A20" s="5">
        <v>14</v>
      </c>
      <c r="B20" s="6" t="s">
        <v>31</v>
      </c>
      <c r="C20" s="8">
        <v>5018231397</v>
      </c>
      <c r="D20" s="8">
        <v>627221048</v>
      </c>
      <c r="E20" s="8">
        <v>4325863897</v>
      </c>
      <c r="F20" s="8">
        <v>4953084945</v>
      </c>
      <c r="G20" s="1197">
        <v>627221048</v>
      </c>
      <c r="H20" s="1197">
        <v>4325863897</v>
      </c>
      <c r="I20" s="8">
        <v>4953084945</v>
      </c>
      <c r="J20" s="1266">
        <v>100</v>
      </c>
      <c r="K20" s="7">
        <v>16</v>
      </c>
      <c r="L20" s="6" t="s">
        <v>32</v>
      </c>
      <c r="M20" s="8">
        <v>1937631645</v>
      </c>
      <c r="N20" s="521">
        <v>1942860441</v>
      </c>
      <c r="O20" s="521">
        <v>0</v>
      </c>
      <c r="P20" s="8">
        <v>1942860441</v>
      </c>
      <c r="Q20" s="1197">
        <v>1925214119</v>
      </c>
      <c r="R20" s="8">
        <v>0</v>
      </c>
      <c r="S20" s="8">
        <v>1925214119</v>
      </c>
      <c r="T20" s="1198">
        <v>99.091734968317269</v>
      </c>
    </row>
    <row r="21" spans="1:20" ht="24" customHeight="1">
      <c r="A21" s="5">
        <v>15</v>
      </c>
      <c r="B21" s="6" t="s">
        <v>33</v>
      </c>
      <c r="C21" s="8">
        <v>1937631645</v>
      </c>
      <c r="D21" s="8">
        <v>1918944881</v>
      </c>
      <c r="E21" s="8">
        <v>23915560</v>
      </c>
      <c r="F21" s="8">
        <v>1942860441</v>
      </c>
      <c r="G21" s="1197">
        <v>1916179283</v>
      </c>
      <c r="H21" s="8">
        <v>9034836</v>
      </c>
      <c r="I21" s="8">
        <v>1925214119</v>
      </c>
      <c r="J21" s="1266">
        <v>99.091734968317269</v>
      </c>
      <c r="K21" s="7">
        <v>17</v>
      </c>
      <c r="L21" s="6" t="s">
        <v>34</v>
      </c>
      <c r="M21" s="8">
        <v>0</v>
      </c>
      <c r="N21" s="521">
        <v>0</v>
      </c>
      <c r="O21" s="521">
        <v>0</v>
      </c>
      <c r="P21" s="8">
        <v>0</v>
      </c>
      <c r="Q21" s="1197">
        <v>0</v>
      </c>
      <c r="R21" s="8">
        <v>0</v>
      </c>
      <c r="S21" s="8">
        <v>0</v>
      </c>
      <c r="T21" s="1198">
        <v>0</v>
      </c>
    </row>
    <row r="22" spans="1:20" ht="25.5">
      <c r="A22" s="5">
        <v>16</v>
      </c>
      <c r="B22" s="6" t="s">
        <v>35</v>
      </c>
      <c r="C22" s="8">
        <v>0</v>
      </c>
      <c r="D22" s="8">
        <v>0</v>
      </c>
      <c r="E22" s="8">
        <v>0</v>
      </c>
      <c r="F22" s="8">
        <v>0</v>
      </c>
      <c r="G22" s="1197">
        <v>0</v>
      </c>
      <c r="H22" s="8">
        <v>0</v>
      </c>
      <c r="I22" s="8">
        <v>0</v>
      </c>
      <c r="J22" s="1266">
        <v>0</v>
      </c>
      <c r="K22" s="7">
        <v>18</v>
      </c>
      <c r="L22" s="16" t="s">
        <v>1250</v>
      </c>
      <c r="M22" s="422">
        <v>2043837109</v>
      </c>
      <c r="N22" s="523">
        <v>2413768999</v>
      </c>
      <c r="O22" s="523">
        <v>59464287</v>
      </c>
      <c r="P22" s="422">
        <v>2473233286</v>
      </c>
      <c r="Q22" s="424">
        <v>2338401279</v>
      </c>
      <c r="R22" s="422">
        <v>47647059</v>
      </c>
      <c r="S22" s="422">
        <v>2386048338</v>
      </c>
      <c r="T22" s="1201">
        <v>96.474859509067755</v>
      </c>
    </row>
    <row r="23" spans="1:20" ht="25.5">
      <c r="A23" s="17">
        <v>17</v>
      </c>
      <c r="B23" s="16" t="s">
        <v>1000</v>
      </c>
      <c r="C23" s="422">
        <v>7468934042</v>
      </c>
      <c r="D23" s="422">
        <v>3483404310</v>
      </c>
      <c r="E23" s="422">
        <v>4349779457</v>
      </c>
      <c r="F23" s="422">
        <v>7833183767</v>
      </c>
      <c r="G23" s="424">
        <v>3267567712</v>
      </c>
      <c r="H23" s="422">
        <v>4334898733</v>
      </c>
      <c r="I23" s="422">
        <v>7602466445</v>
      </c>
      <c r="J23" s="1269">
        <v>97.054616247202361</v>
      </c>
      <c r="K23" s="1690"/>
      <c r="L23" s="1691"/>
      <c r="M23" s="1691"/>
      <c r="N23" s="1691"/>
      <c r="O23" s="1691"/>
      <c r="P23" s="1691"/>
      <c r="Q23" s="1691"/>
      <c r="R23" s="1691"/>
      <c r="S23" s="1691"/>
      <c r="T23" s="1692"/>
    </row>
    <row r="24" spans="1:20" ht="24" customHeight="1" thickBot="1">
      <c r="A24" s="18">
        <v>18</v>
      </c>
      <c r="B24" s="19" t="s">
        <v>1001</v>
      </c>
      <c r="C24" s="21">
        <v>14404903968</v>
      </c>
      <c r="D24" s="21">
        <v>10577791771</v>
      </c>
      <c r="E24" s="21">
        <v>5602540607</v>
      </c>
      <c r="F24" s="21">
        <v>16180332378</v>
      </c>
      <c r="G24" s="22">
        <v>9651642083</v>
      </c>
      <c r="H24" s="21">
        <v>4840841277</v>
      </c>
      <c r="I24" s="21">
        <v>14492483360</v>
      </c>
      <c r="J24" s="1270">
        <v>89.568514548595275</v>
      </c>
      <c r="K24" s="20">
        <v>19</v>
      </c>
      <c r="L24" s="19" t="s">
        <v>1252</v>
      </c>
      <c r="M24" s="21">
        <v>14404903967.968</v>
      </c>
      <c r="N24" s="762">
        <v>9192143551.5979996</v>
      </c>
      <c r="O24" s="762">
        <v>6988188826</v>
      </c>
      <c r="P24" s="21">
        <v>16180332377.598</v>
      </c>
      <c r="Q24" s="22">
        <v>8400253195.8533335</v>
      </c>
      <c r="R24" s="22">
        <v>2326038425</v>
      </c>
      <c r="S24" s="21">
        <v>10726291620.853333</v>
      </c>
      <c r="T24" s="1202">
        <v>66.292158717976051</v>
      </c>
    </row>
    <row r="25" spans="1:20" ht="15" customHeight="1" thickTop="1">
      <c r="S25" s="23"/>
    </row>
  </sheetData>
  <mergeCells count="14">
    <mergeCell ref="K23:T23"/>
    <mergeCell ref="T2:T3"/>
    <mergeCell ref="Q2:S2"/>
    <mergeCell ref="A12:J13"/>
    <mergeCell ref="B2:B3"/>
    <mergeCell ref="A2:A3"/>
    <mergeCell ref="G2:I2"/>
    <mergeCell ref="N2:P2"/>
    <mergeCell ref="D2:F2"/>
    <mergeCell ref="L2:L3"/>
    <mergeCell ref="K2:K3"/>
    <mergeCell ref="J2:J3"/>
    <mergeCell ref="C2:C3"/>
    <mergeCell ref="M2:M3"/>
  </mergeCells>
  <printOptions horizontalCentered="1"/>
  <pageMargins left="0" right="0" top="0.98425196850393704" bottom="0.19685039370078741" header="0.55118110236220474" footer="0.27559055118110237"/>
  <pageSetup paperSize="9" scale="52" orientation="landscape" r:id="rId1"/>
  <headerFooter alignWithMargins="0">
    <oddHeader xml:space="preserve">&amp;C&amp;"Arial,Félkövér"&amp;12GYÖNGYÖS VÁROSI ÖNKORMÁNYZAT
KÖLTSÉGVETÉSI MÉRLEGE 2019&amp;R&amp;"Arial,Félkövér"&amp;12 1.  melléklet a ./2020. (VI...) önkormányzati rendelethez
</oddHeader>
    <oddFooter>&amp;L&amp;"Arial,Normál"&amp;F&amp;C&amp;"Arial,Normál"&amp;P/&amp;N&amp;R&amp;"Arial,Normál" 1.  melléklet a ./2020. (VI...)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69"/>
  <sheetViews>
    <sheetView showGridLines="0" zoomScale="90" zoomScaleNormal="90" workbookViewId="0">
      <pane xSplit="10" ySplit="2" topLeftCell="K48" activePane="bottomRight" state="frozen"/>
      <selection activeCell="Y8" sqref="Y8"/>
      <selection pane="topRight" activeCell="Y8" sqref="Y8"/>
      <selection pane="bottomLeft" activeCell="Y8" sqref="Y8"/>
      <selection pane="bottomRight" activeCell="K162" sqref="K162:R162"/>
    </sheetView>
  </sheetViews>
  <sheetFormatPr defaultColWidth="9.140625" defaultRowHeight="12.75"/>
  <cols>
    <col min="1" max="1" width="4" style="1206" customWidth="1"/>
    <col min="2" max="2" width="2.140625" style="1206" customWidth="1"/>
    <col min="3" max="4" width="4" style="1206" customWidth="1"/>
    <col min="5" max="5" width="3.28515625" style="1206" customWidth="1"/>
    <col min="6" max="6" width="3.42578125" style="1206" bestFit="1" customWidth="1"/>
    <col min="7" max="9" width="4" style="1206" customWidth="1"/>
    <col min="10" max="10" width="38.7109375" style="1264" customWidth="1"/>
    <col min="11" max="11" width="15.42578125" style="1217" bestFit="1" customWidth="1"/>
    <col min="12" max="12" width="17.85546875" style="1264" customWidth="1"/>
    <col min="13" max="13" width="13.140625" style="1264" bestFit="1" customWidth="1"/>
    <col min="14" max="14" width="17.85546875" style="1264" customWidth="1"/>
    <col min="15" max="15" width="15.42578125" style="1264" bestFit="1" customWidth="1"/>
    <col min="16" max="16" width="12.42578125" style="1264" bestFit="1" customWidth="1"/>
    <col min="17" max="17" width="15.42578125" style="1264" bestFit="1" customWidth="1"/>
    <col min="18" max="18" width="8.85546875" style="1264" customWidth="1"/>
    <col min="19" max="19" width="5.85546875" style="1217" customWidth="1"/>
    <col min="20" max="21" width="13.5703125" style="1217" bestFit="1" customWidth="1"/>
    <col min="22" max="22" width="17.85546875" style="1217" customWidth="1"/>
    <col min="23" max="16384" width="9.140625" style="1206"/>
  </cols>
  <sheetData>
    <row r="1" spans="1:22" ht="66" customHeight="1" thickTop="1">
      <c r="A1" s="1732" t="s">
        <v>36</v>
      </c>
      <c r="B1" s="1719" t="s">
        <v>37</v>
      </c>
      <c r="C1" s="1719" t="s">
        <v>38</v>
      </c>
      <c r="D1" s="1719" t="s">
        <v>39</v>
      </c>
      <c r="E1" s="1719" t="s">
        <v>40</v>
      </c>
      <c r="F1" s="1719" t="s">
        <v>41</v>
      </c>
      <c r="G1" s="1719" t="s">
        <v>36</v>
      </c>
      <c r="H1" s="1719" t="s">
        <v>37</v>
      </c>
      <c r="I1" s="1719" t="s">
        <v>39</v>
      </c>
      <c r="J1" s="1725" t="s">
        <v>42</v>
      </c>
      <c r="K1" s="1730" t="s">
        <v>1034</v>
      </c>
      <c r="L1" s="1721" t="s">
        <v>1037</v>
      </c>
      <c r="M1" s="1721"/>
      <c r="N1" s="1722"/>
      <c r="O1" s="1727" t="s">
        <v>859</v>
      </c>
      <c r="P1" s="1728"/>
      <c r="Q1" s="1729"/>
      <c r="R1" s="1723" t="s">
        <v>1255</v>
      </c>
      <c r="S1" s="1204"/>
      <c r="T1" s="162"/>
      <c r="U1" s="162"/>
      <c r="V1" s="162"/>
    </row>
    <row r="2" spans="1:22" s="24" customFormat="1" ht="37.5" customHeight="1">
      <c r="A2" s="1733"/>
      <c r="B2" s="1720"/>
      <c r="C2" s="1720"/>
      <c r="D2" s="1720"/>
      <c r="E2" s="1720"/>
      <c r="F2" s="1720"/>
      <c r="G2" s="1720"/>
      <c r="H2" s="1720"/>
      <c r="I2" s="1720"/>
      <c r="J2" s="1726"/>
      <c r="K2" s="1731"/>
      <c r="L2" s="717" t="s">
        <v>43</v>
      </c>
      <c r="M2" s="718" t="s">
        <v>44</v>
      </c>
      <c r="N2" s="717" t="s">
        <v>45</v>
      </c>
      <c r="O2" s="717" t="s">
        <v>43</v>
      </c>
      <c r="P2" s="718" t="s">
        <v>44</v>
      </c>
      <c r="Q2" s="717" t="s">
        <v>45</v>
      </c>
      <c r="R2" s="1724"/>
      <c r="S2" s="1204"/>
      <c r="T2" s="163"/>
      <c r="U2" s="163"/>
      <c r="V2" s="163"/>
    </row>
    <row r="3" spans="1:22" s="26" customFormat="1" ht="15">
      <c r="A3" s="478" t="s">
        <v>46</v>
      </c>
      <c r="B3" s="479"/>
      <c r="C3" s="479"/>
      <c r="D3" s="479"/>
      <c r="E3" s="480"/>
      <c r="F3" s="25"/>
      <c r="G3" s="1717" t="s">
        <v>47</v>
      </c>
      <c r="H3" s="1718"/>
      <c r="I3" s="1718"/>
      <c r="J3" s="1718"/>
      <c r="K3" s="32"/>
      <c r="L3" s="465"/>
      <c r="M3" s="465"/>
      <c r="N3" s="465"/>
      <c r="O3" s="465"/>
      <c r="P3" s="465"/>
      <c r="Q3" s="465"/>
      <c r="R3" s="1207"/>
      <c r="S3" s="1208"/>
      <c r="T3" s="51"/>
      <c r="U3" s="51"/>
      <c r="V3" s="51"/>
    </row>
    <row r="4" spans="1:22" ht="15">
      <c r="A4" s="27" t="s">
        <v>48</v>
      </c>
      <c r="J4" s="1209"/>
      <c r="K4" s="32"/>
      <c r="L4" s="1179"/>
      <c r="M4" s="1179"/>
      <c r="N4" s="1179"/>
      <c r="O4" s="1179"/>
      <c r="P4" s="1179"/>
      <c r="Q4" s="1179"/>
      <c r="R4" s="1210"/>
      <c r="S4" s="1208"/>
      <c r="T4" s="51"/>
      <c r="U4" s="51"/>
      <c r="V4" s="51"/>
    </row>
    <row r="5" spans="1:22" s="26" customFormat="1" ht="14.25">
      <c r="A5" s="28"/>
      <c r="B5" s="25"/>
      <c r="C5" s="1211"/>
      <c r="D5" s="25"/>
      <c r="E5" s="1211">
        <v>1</v>
      </c>
      <c r="F5" s="1211">
        <v>1</v>
      </c>
      <c r="G5" s="1212"/>
      <c r="H5" s="29"/>
      <c r="I5" s="29"/>
      <c r="J5" s="1212" t="s">
        <v>5</v>
      </c>
      <c r="K5" s="1214">
        <v>0</v>
      </c>
      <c r="L5" s="1213">
        <v>15798301</v>
      </c>
      <c r="M5" s="1213">
        <v>0</v>
      </c>
      <c r="N5" s="793">
        <v>15798301</v>
      </c>
      <c r="O5" s="793">
        <v>15798301</v>
      </c>
      <c r="P5" s="793">
        <v>0</v>
      </c>
      <c r="Q5" s="793">
        <v>15798301</v>
      </c>
      <c r="R5" s="1215">
        <v>100</v>
      </c>
      <c r="S5" s="1216"/>
      <c r="T5" s="108"/>
      <c r="U5" s="1217"/>
      <c r="V5" s="1217"/>
    </row>
    <row r="6" spans="1:22">
      <c r="A6" s="1218"/>
      <c r="B6" s="1211"/>
      <c r="C6" s="1211"/>
      <c r="D6" s="1211"/>
      <c r="E6" s="1211">
        <v>3</v>
      </c>
      <c r="F6" s="1211">
        <v>2</v>
      </c>
      <c r="G6" s="1212"/>
      <c r="H6" s="29"/>
      <c r="I6" s="1212"/>
      <c r="J6" s="1212" t="s">
        <v>9</v>
      </c>
      <c r="K6" s="793">
        <v>50000</v>
      </c>
      <c r="L6" s="1213">
        <v>50000</v>
      </c>
      <c r="M6" s="1213">
        <v>0</v>
      </c>
      <c r="N6" s="793">
        <v>50000</v>
      </c>
      <c r="O6" s="793">
        <v>0</v>
      </c>
      <c r="P6" s="793">
        <v>0</v>
      </c>
      <c r="Q6" s="793">
        <v>0</v>
      </c>
      <c r="R6" s="1215">
        <v>0</v>
      </c>
      <c r="S6" s="1219"/>
    </row>
    <row r="7" spans="1:22">
      <c r="A7" s="1218"/>
      <c r="B7" s="1211"/>
      <c r="C7" s="1211"/>
      <c r="D7" s="1211"/>
      <c r="E7" s="1211">
        <v>4</v>
      </c>
      <c r="F7" s="1211">
        <v>3</v>
      </c>
      <c r="G7" s="1212"/>
      <c r="H7" s="29"/>
      <c r="I7" s="1212"/>
      <c r="J7" s="1212" t="s">
        <v>13</v>
      </c>
      <c r="K7" s="793">
        <v>6130000</v>
      </c>
      <c r="L7" s="1213">
        <v>8236900</v>
      </c>
      <c r="M7" s="1213">
        <v>1192100</v>
      </c>
      <c r="N7" s="793">
        <v>9429000</v>
      </c>
      <c r="O7" s="793">
        <v>7054853</v>
      </c>
      <c r="P7" s="793">
        <v>788656</v>
      </c>
      <c r="Q7" s="793">
        <v>7843509</v>
      </c>
      <c r="R7" s="1215">
        <v>83.184950684059814</v>
      </c>
      <c r="S7" s="1219"/>
    </row>
    <row r="8" spans="1:22">
      <c r="A8" s="1218"/>
      <c r="B8" s="1211"/>
      <c r="C8" s="1211"/>
      <c r="D8" s="1211"/>
      <c r="E8" s="1211">
        <v>5</v>
      </c>
      <c r="F8" s="1211">
        <v>4</v>
      </c>
      <c r="G8" s="1212"/>
      <c r="H8" s="29"/>
      <c r="I8" s="1212"/>
      <c r="J8" s="1212" t="s">
        <v>15</v>
      </c>
      <c r="K8" s="793">
        <v>9500000</v>
      </c>
      <c r="L8" s="1213">
        <v>12209000</v>
      </c>
      <c r="M8" s="1213">
        <v>0</v>
      </c>
      <c r="N8" s="793">
        <v>12209000</v>
      </c>
      <c r="O8" s="793">
        <v>12727558</v>
      </c>
      <c r="P8" s="793">
        <v>0</v>
      </c>
      <c r="Q8" s="793">
        <v>12727558</v>
      </c>
      <c r="R8" s="1215">
        <v>104.24734212466214</v>
      </c>
      <c r="S8" s="1219"/>
    </row>
    <row r="9" spans="1:22">
      <c r="A9" s="1218"/>
      <c r="B9" s="1211"/>
      <c r="C9" s="1211"/>
      <c r="D9" s="1211"/>
      <c r="E9" s="1211">
        <v>8</v>
      </c>
      <c r="F9" s="1211">
        <v>5</v>
      </c>
      <c r="G9" s="1212"/>
      <c r="H9" s="29"/>
      <c r="I9" s="1212"/>
      <c r="J9" s="1212" t="s">
        <v>460</v>
      </c>
      <c r="K9" s="793">
        <v>728750876</v>
      </c>
      <c r="L9" s="1213">
        <v>712318077</v>
      </c>
      <c r="M9" s="1213">
        <v>0</v>
      </c>
      <c r="N9" s="793">
        <v>712318077</v>
      </c>
      <c r="O9" s="793">
        <v>713952078</v>
      </c>
      <c r="P9" s="793">
        <v>0</v>
      </c>
      <c r="Q9" s="793">
        <v>713952078</v>
      </c>
      <c r="R9" s="1215">
        <v>100.22939204447565</v>
      </c>
      <c r="S9" s="1219"/>
    </row>
    <row r="10" spans="1:22">
      <c r="A10" s="1218"/>
      <c r="B10" s="1211"/>
      <c r="C10" s="1211"/>
      <c r="D10" s="1211"/>
      <c r="E10" s="1211">
        <v>8</v>
      </c>
      <c r="F10" s="1211">
        <v>6</v>
      </c>
      <c r="G10" s="1212"/>
      <c r="H10" s="29"/>
      <c r="I10" s="1212"/>
      <c r="J10" s="1212" t="s">
        <v>461</v>
      </c>
      <c r="K10" s="793">
        <v>17850000</v>
      </c>
      <c r="L10" s="1213">
        <v>17194784</v>
      </c>
      <c r="M10" s="1213">
        <v>0</v>
      </c>
      <c r="N10" s="793">
        <v>17194784</v>
      </c>
      <c r="O10" s="793">
        <v>0</v>
      </c>
      <c r="P10" s="793">
        <v>0</v>
      </c>
      <c r="Q10" s="793">
        <v>0</v>
      </c>
      <c r="R10" s="1215">
        <v>0</v>
      </c>
      <c r="S10" s="1219"/>
    </row>
    <row r="11" spans="1:22">
      <c r="A11" s="1218"/>
      <c r="B11" s="1211"/>
      <c r="C11" s="1211"/>
      <c r="D11" s="1211"/>
      <c r="E11" s="1211">
        <v>11</v>
      </c>
      <c r="F11" s="1211">
        <v>7</v>
      </c>
      <c r="G11" s="1212"/>
      <c r="H11" s="29"/>
      <c r="I11" s="1212"/>
      <c r="J11" s="1212" t="s">
        <v>49</v>
      </c>
      <c r="K11" s="793">
        <v>14453904</v>
      </c>
      <c r="L11" s="1213">
        <v>16942316</v>
      </c>
      <c r="M11" s="1213">
        <v>0</v>
      </c>
      <c r="N11" s="793">
        <v>16942316</v>
      </c>
      <c r="O11" s="793">
        <v>16942316</v>
      </c>
      <c r="P11" s="793">
        <v>0</v>
      </c>
      <c r="Q11" s="793">
        <v>16942316</v>
      </c>
      <c r="R11" s="1215">
        <v>100</v>
      </c>
      <c r="S11" s="1219"/>
    </row>
    <row r="12" spans="1:22">
      <c r="A12" s="1218"/>
      <c r="B12" s="1211"/>
      <c r="C12" s="1211"/>
      <c r="D12" s="1211"/>
      <c r="E12" s="1211">
        <v>12</v>
      </c>
      <c r="F12" s="1211">
        <v>8</v>
      </c>
      <c r="G12" s="1212"/>
      <c r="H12" s="29"/>
      <c r="I12" s="1212"/>
      <c r="J12" s="1212" t="s">
        <v>56</v>
      </c>
      <c r="K12" s="793">
        <v>14453904</v>
      </c>
      <c r="L12" s="793">
        <v>68580</v>
      </c>
      <c r="M12" s="793">
        <v>0</v>
      </c>
      <c r="N12" s="793">
        <v>68580</v>
      </c>
      <c r="O12" s="793">
        <v>68580</v>
      </c>
      <c r="P12" s="793">
        <v>0</v>
      </c>
      <c r="Q12" s="793">
        <v>68580</v>
      </c>
      <c r="R12" s="1215">
        <v>100</v>
      </c>
      <c r="S12" s="1219"/>
    </row>
    <row r="13" spans="1:22" ht="15.75" thickBot="1">
      <c r="A13" s="466" t="s">
        <v>50</v>
      </c>
      <c r="B13" s="467"/>
      <c r="C13" s="467"/>
      <c r="D13" s="467"/>
      <c r="E13" s="467"/>
      <c r="F13" s="467"/>
      <c r="G13" s="467"/>
      <c r="H13" s="467"/>
      <c r="I13" s="467"/>
      <c r="J13" s="468"/>
      <c r="K13" s="30">
        <v>776734780</v>
      </c>
      <c r="L13" s="30">
        <v>782817958</v>
      </c>
      <c r="M13" s="30">
        <v>1192100</v>
      </c>
      <c r="N13" s="30">
        <v>784010058</v>
      </c>
      <c r="O13" s="30">
        <v>766543686</v>
      </c>
      <c r="P13" s="30">
        <v>788656</v>
      </c>
      <c r="Q13" s="30">
        <v>767332342</v>
      </c>
      <c r="R13" s="1220">
        <v>97.872767596560607</v>
      </c>
      <c r="S13" s="1221"/>
      <c r="T13" s="51"/>
      <c r="U13" s="51"/>
      <c r="V13" s="51"/>
    </row>
    <row r="14" spans="1:22" ht="15">
      <c r="A14" s="458" t="s">
        <v>51</v>
      </c>
      <c r="B14" s="459"/>
      <c r="C14" s="459"/>
      <c r="D14" s="459"/>
      <c r="E14" s="459"/>
      <c r="F14" s="459"/>
      <c r="G14" s="459"/>
      <c r="H14" s="459"/>
      <c r="I14" s="459"/>
      <c r="J14" s="459"/>
      <c r="K14" s="517"/>
      <c r="L14" s="460"/>
      <c r="M14" s="460"/>
      <c r="N14" s="460"/>
      <c r="O14" s="460"/>
      <c r="P14" s="460"/>
      <c r="Q14" s="460"/>
      <c r="R14" s="1222"/>
      <c r="S14" s="1223"/>
      <c r="T14" s="713"/>
      <c r="U14" s="164"/>
      <c r="V14" s="164"/>
    </row>
    <row r="15" spans="1:22" s="26" customFormat="1">
      <c r="A15" s="28"/>
      <c r="B15" s="25">
        <v>1</v>
      </c>
      <c r="C15" s="25"/>
      <c r="D15" s="25"/>
      <c r="E15" s="25"/>
      <c r="F15" s="25"/>
      <c r="G15" s="29"/>
      <c r="H15" s="29" t="s">
        <v>52</v>
      </c>
      <c r="I15" s="29"/>
      <c r="J15" s="452"/>
      <c r="K15" s="32">
        <v>111359033</v>
      </c>
      <c r="L15" s="32">
        <v>110010125</v>
      </c>
      <c r="M15" s="32">
        <v>2796964</v>
      </c>
      <c r="N15" s="32">
        <v>112807089</v>
      </c>
      <c r="O15" s="32">
        <v>109644819</v>
      </c>
      <c r="P15" s="32">
        <v>2457893</v>
      </c>
      <c r="Q15" s="32">
        <v>112102712</v>
      </c>
      <c r="R15" s="1224">
        <v>99.3755915463788</v>
      </c>
      <c r="S15" s="1225"/>
      <c r="T15" s="51"/>
      <c r="U15" s="51"/>
      <c r="V15" s="51"/>
    </row>
    <row r="16" spans="1:22" s="26" customFormat="1">
      <c r="A16" s="34"/>
      <c r="B16" s="795"/>
      <c r="C16" s="35"/>
      <c r="D16" s="35"/>
      <c r="E16" s="795">
        <v>1</v>
      </c>
      <c r="F16" s="795">
        <v>1</v>
      </c>
      <c r="G16" s="36"/>
      <c r="H16" s="36"/>
      <c r="I16" s="36"/>
      <c r="J16" s="1212" t="s">
        <v>5</v>
      </c>
      <c r="K16" s="793">
        <v>0</v>
      </c>
      <c r="L16" s="794">
        <v>60000</v>
      </c>
      <c r="M16" s="794">
        <v>0</v>
      </c>
      <c r="N16" s="793">
        <v>60000</v>
      </c>
      <c r="O16" s="794">
        <v>60000</v>
      </c>
      <c r="P16" s="794">
        <v>0</v>
      </c>
      <c r="Q16" s="793">
        <v>60000</v>
      </c>
      <c r="R16" s="1215">
        <v>100</v>
      </c>
      <c r="S16" s="1216"/>
      <c r="T16" s="1217"/>
      <c r="U16" s="1217"/>
      <c r="V16" s="1217"/>
    </row>
    <row r="17" spans="1:22">
      <c r="A17" s="1226"/>
      <c r="B17" s="795"/>
      <c r="C17" s="795"/>
      <c r="D17" s="795"/>
      <c r="E17" s="1211">
        <v>4</v>
      </c>
      <c r="F17" s="795">
        <v>2</v>
      </c>
      <c r="G17" s="1227"/>
      <c r="H17" s="1228"/>
      <c r="I17" s="1227"/>
      <c r="J17" s="1212" t="s">
        <v>13</v>
      </c>
      <c r="K17" s="793">
        <v>13156089</v>
      </c>
      <c r="L17" s="793">
        <v>10359125</v>
      </c>
      <c r="M17" s="793">
        <v>2796964</v>
      </c>
      <c r="N17" s="793">
        <v>13156089</v>
      </c>
      <c r="O17" s="793">
        <v>11516011</v>
      </c>
      <c r="P17" s="793">
        <v>2457893</v>
      </c>
      <c r="Q17" s="793">
        <v>13973904</v>
      </c>
      <c r="R17" s="1215">
        <v>106.21624709288604</v>
      </c>
      <c r="S17" s="1216"/>
    </row>
    <row r="18" spans="1:22">
      <c r="A18" s="1226"/>
      <c r="B18" s="795"/>
      <c r="C18" s="795"/>
      <c r="D18" s="795"/>
      <c r="E18" s="1211"/>
      <c r="F18" s="795"/>
      <c r="G18" s="1227"/>
      <c r="H18" s="1229"/>
      <c r="I18" s="1227"/>
      <c r="J18" s="33" t="s">
        <v>53</v>
      </c>
      <c r="K18" s="436">
        <v>892305</v>
      </c>
      <c r="L18" s="436">
        <v>702602</v>
      </c>
      <c r="M18" s="436">
        <v>189703</v>
      </c>
      <c r="N18" s="436">
        <v>892305</v>
      </c>
      <c r="O18" s="436">
        <v>1083113</v>
      </c>
      <c r="P18" s="436">
        <v>292441</v>
      </c>
      <c r="Q18" s="793">
        <v>1375554</v>
      </c>
      <c r="R18" s="1230">
        <v>154.15737892312606</v>
      </c>
      <c r="S18" s="1216"/>
    </row>
    <row r="19" spans="1:22">
      <c r="A19" s="1226"/>
      <c r="B19" s="795"/>
      <c r="C19" s="795"/>
      <c r="D19" s="795"/>
      <c r="E19" s="795">
        <v>8</v>
      </c>
      <c r="F19" s="795">
        <v>3</v>
      </c>
      <c r="G19" s="1227"/>
      <c r="H19" s="1229"/>
      <c r="I19" s="1227"/>
      <c r="J19" s="1212" t="s">
        <v>460</v>
      </c>
      <c r="K19" s="793">
        <v>97160820</v>
      </c>
      <c r="L19" s="794">
        <v>97206770</v>
      </c>
      <c r="M19" s="794">
        <v>0</v>
      </c>
      <c r="N19" s="793">
        <v>97206770</v>
      </c>
      <c r="O19" s="794">
        <v>96070518</v>
      </c>
      <c r="P19" s="794">
        <v>0</v>
      </c>
      <c r="Q19" s="793">
        <v>96070518</v>
      </c>
      <c r="R19" s="1215">
        <v>98.83109787517887</v>
      </c>
      <c r="S19" s="1216"/>
      <c r="T19" s="165"/>
      <c r="U19" s="165"/>
      <c r="V19" s="165"/>
    </row>
    <row r="20" spans="1:22">
      <c r="A20" s="1226"/>
      <c r="B20" s="795"/>
      <c r="C20" s="795"/>
      <c r="D20" s="795"/>
      <c r="E20" s="795">
        <v>8</v>
      </c>
      <c r="F20" s="795">
        <v>4</v>
      </c>
      <c r="G20" s="1227"/>
      <c r="H20" s="1229"/>
      <c r="I20" s="1227"/>
      <c r="J20" s="1212" t="s">
        <v>461</v>
      </c>
      <c r="K20" s="793">
        <v>1005000</v>
      </c>
      <c r="L20" s="794">
        <v>1005000</v>
      </c>
      <c r="M20" s="794">
        <v>0</v>
      </c>
      <c r="N20" s="793">
        <v>1005000</v>
      </c>
      <c r="O20" s="794">
        <v>619060</v>
      </c>
      <c r="P20" s="794">
        <v>0</v>
      </c>
      <c r="Q20" s="793">
        <v>619060</v>
      </c>
      <c r="R20" s="1215">
        <v>61.598009950248752</v>
      </c>
      <c r="S20" s="1216"/>
    </row>
    <row r="21" spans="1:22">
      <c r="A21" s="1226"/>
      <c r="B21" s="795"/>
      <c r="C21" s="795"/>
      <c r="D21" s="795"/>
      <c r="E21" s="795">
        <v>11</v>
      </c>
      <c r="F21" s="795">
        <v>5</v>
      </c>
      <c r="G21" s="1227"/>
      <c r="H21" s="1229"/>
      <c r="I21" s="1227"/>
      <c r="J21" s="1212" t="s">
        <v>49</v>
      </c>
      <c r="K21" s="793">
        <v>37124</v>
      </c>
      <c r="L21" s="794">
        <v>1379230</v>
      </c>
      <c r="M21" s="794">
        <v>0</v>
      </c>
      <c r="N21" s="793">
        <v>1379230</v>
      </c>
      <c r="O21" s="794">
        <v>1379230</v>
      </c>
      <c r="P21" s="794">
        <v>0</v>
      </c>
      <c r="Q21" s="793">
        <v>1379230</v>
      </c>
      <c r="R21" s="1215">
        <v>100</v>
      </c>
      <c r="S21" s="1216"/>
    </row>
    <row r="22" spans="1:22" s="26" customFormat="1">
      <c r="A22" s="34"/>
      <c r="B22" s="35">
        <v>2</v>
      </c>
      <c r="C22" s="35"/>
      <c r="D22" s="35"/>
      <c r="E22" s="35"/>
      <c r="F22" s="35"/>
      <c r="G22" s="36"/>
      <c r="H22" s="36" t="s">
        <v>54</v>
      </c>
      <c r="I22" s="36"/>
      <c r="J22" s="453"/>
      <c r="K22" s="37">
        <v>204242778</v>
      </c>
      <c r="L22" s="32">
        <v>200437332</v>
      </c>
      <c r="M22" s="32">
        <v>5684111</v>
      </c>
      <c r="N22" s="37">
        <v>206121443</v>
      </c>
      <c r="O22" s="32">
        <v>201156978</v>
      </c>
      <c r="P22" s="32">
        <v>5054587</v>
      </c>
      <c r="Q22" s="37">
        <v>206211565</v>
      </c>
      <c r="R22" s="1231">
        <v>100.04372276784419</v>
      </c>
      <c r="S22" s="1216"/>
      <c r="T22" s="1217"/>
      <c r="U22" s="1217"/>
      <c r="V22" s="1217"/>
    </row>
    <row r="23" spans="1:22" s="26" customFormat="1">
      <c r="A23" s="34"/>
      <c r="B23" s="795"/>
      <c r="C23" s="35"/>
      <c r="D23" s="35"/>
      <c r="E23" s="795">
        <v>1</v>
      </c>
      <c r="F23" s="795">
        <v>1</v>
      </c>
      <c r="G23" s="36"/>
      <c r="H23" s="36"/>
      <c r="I23" s="36"/>
      <c r="J23" s="1212" t="s">
        <v>5</v>
      </c>
      <c r="K23" s="793">
        <v>0</v>
      </c>
      <c r="L23" s="794">
        <v>1152446</v>
      </c>
      <c r="M23" s="794">
        <v>0</v>
      </c>
      <c r="N23" s="793">
        <v>1152446</v>
      </c>
      <c r="O23" s="794">
        <v>1180846</v>
      </c>
      <c r="P23" s="794">
        <v>0</v>
      </c>
      <c r="Q23" s="793">
        <v>1180846</v>
      </c>
      <c r="R23" s="1215">
        <v>102.46432370800889</v>
      </c>
      <c r="S23" s="1216"/>
      <c r="T23" s="418"/>
      <c r="U23" s="418"/>
      <c r="V23" s="418"/>
    </row>
    <row r="24" spans="1:22" s="26" customFormat="1">
      <c r="A24" s="34"/>
      <c r="B24" s="35"/>
      <c r="C24" s="35"/>
      <c r="D24" s="35"/>
      <c r="E24" s="1211">
        <v>4</v>
      </c>
      <c r="F24" s="795">
        <v>2</v>
      </c>
      <c r="G24" s="1227"/>
      <c r="H24" s="1228"/>
      <c r="I24" s="1227"/>
      <c r="J24" s="1212" t="s">
        <v>13</v>
      </c>
      <c r="K24" s="793">
        <v>25868050</v>
      </c>
      <c r="L24" s="794">
        <v>21052264</v>
      </c>
      <c r="M24" s="794">
        <v>5684111</v>
      </c>
      <c r="N24" s="793">
        <v>26736375</v>
      </c>
      <c r="O24" s="794">
        <v>22306857</v>
      </c>
      <c r="P24" s="794">
        <v>5054587</v>
      </c>
      <c r="Q24" s="793">
        <v>27361444</v>
      </c>
      <c r="R24" s="1215">
        <v>102.33789734023404</v>
      </c>
      <c r="S24" s="1216"/>
      <c r="T24" s="1217"/>
      <c r="U24" s="1217"/>
      <c r="V24" s="1217"/>
    </row>
    <row r="25" spans="1:22" s="26" customFormat="1">
      <c r="A25" s="34"/>
      <c r="B25" s="35"/>
      <c r="C25" s="35"/>
      <c r="D25" s="35"/>
      <c r="E25" s="1211"/>
      <c r="F25" s="795"/>
      <c r="G25" s="1227"/>
      <c r="H25" s="1229"/>
      <c r="I25" s="1227"/>
      <c r="J25" s="33" t="s">
        <v>53</v>
      </c>
      <c r="K25" s="793">
        <v>2271250</v>
      </c>
      <c r="L25" s="321">
        <v>1788386</v>
      </c>
      <c r="M25" s="321">
        <v>482864</v>
      </c>
      <c r="N25" s="793">
        <v>2271250</v>
      </c>
      <c r="O25" s="321">
        <v>1447088</v>
      </c>
      <c r="P25" s="321">
        <v>390710</v>
      </c>
      <c r="Q25" s="793">
        <v>1837798</v>
      </c>
      <c r="R25" s="1215">
        <v>80.915707209686289</v>
      </c>
      <c r="S25" s="1216"/>
      <c r="T25" s="1217"/>
      <c r="U25" s="1032"/>
      <c r="V25" s="1217"/>
    </row>
    <row r="26" spans="1:22">
      <c r="A26" s="1226"/>
      <c r="B26" s="795"/>
      <c r="C26" s="795"/>
      <c r="D26" s="795"/>
      <c r="E26" s="795">
        <v>8</v>
      </c>
      <c r="F26" s="795">
        <v>3</v>
      </c>
      <c r="G26" s="1227"/>
      <c r="H26" s="1229"/>
      <c r="I26" s="1227"/>
      <c r="J26" s="1212" t="s">
        <v>460</v>
      </c>
      <c r="K26" s="793">
        <v>172980606</v>
      </c>
      <c r="L26" s="793">
        <v>175418174</v>
      </c>
      <c r="M26" s="793">
        <v>0</v>
      </c>
      <c r="N26" s="793">
        <v>175418174</v>
      </c>
      <c r="O26" s="793">
        <v>174854827</v>
      </c>
      <c r="P26" s="793">
        <v>0</v>
      </c>
      <c r="Q26" s="793">
        <v>174854827</v>
      </c>
      <c r="R26" s="1215">
        <v>99.67885482606836</v>
      </c>
      <c r="S26" s="1216"/>
      <c r="T26" s="165"/>
      <c r="U26" s="165"/>
      <c r="V26" s="165"/>
    </row>
    <row r="27" spans="1:22">
      <c r="A27" s="1226"/>
      <c r="B27" s="795"/>
      <c r="C27" s="795"/>
      <c r="D27" s="795"/>
      <c r="E27" s="795">
        <v>8</v>
      </c>
      <c r="F27" s="795">
        <v>4</v>
      </c>
      <c r="G27" s="1227"/>
      <c r="H27" s="1229"/>
      <c r="I27" s="1227"/>
      <c r="J27" s="1212" t="s">
        <v>461</v>
      </c>
      <c r="K27" s="793">
        <v>5000000</v>
      </c>
      <c r="L27" s="793">
        <v>2607035</v>
      </c>
      <c r="M27" s="793">
        <v>0</v>
      </c>
      <c r="N27" s="793">
        <v>2607035</v>
      </c>
      <c r="O27" s="793">
        <v>2607035</v>
      </c>
      <c r="P27" s="793">
        <v>0</v>
      </c>
      <c r="Q27" s="793">
        <v>2607035</v>
      </c>
      <c r="R27" s="1215">
        <v>100</v>
      </c>
      <c r="S27" s="1216"/>
    </row>
    <row r="28" spans="1:22">
      <c r="A28" s="1226"/>
      <c r="B28" s="795"/>
      <c r="C28" s="795"/>
      <c r="D28" s="795"/>
      <c r="E28" s="795">
        <v>11</v>
      </c>
      <c r="F28" s="795">
        <v>5</v>
      </c>
      <c r="G28" s="1227"/>
      <c r="H28" s="1229"/>
      <c r="I28" s="1227"/>
      <c r="J28" s="1212" t="s">
        <v>49</v>
      </c>
      <c r="K28" s="793">
        <v>394122</v>
      </c>
      <c r="L28" s="793">
        <v>207413</v>
      </c>
      <c r="M28" s="793">
        <v>0</v>
      </c>
      <c r="N28" s="793">
        <v>207413</v>
      </c>
      <c r="O28" s="793">
        <v>207413</v>
      </c>
      <c r="P28" s="793">
        <v>0</v>
      </c>
      <c r="Q28" s="793">
        <v>207413</v>
      </c>
      <c r="R28" s="1215">
        <v>100</v>
      </c>
      <c r="S28" s="1216"/>
    </row>
    <row r="29" spans="1:22" s="26" customFormat="1">
      <c r="A29" s="34"/>
      <c r="B29" s="35">
        <v>3</v>
      </c>
      <c r="C29" s="35"/>
      <c r="D29" s="35"/>
      <c r="E29" s="35"/>
      <c r="F29" s="35"/>
      <c r="G29" s="36"/>
      <c r="H29" s="36" t="s">
        <v>55</v>
      </c>
      <c r="I29" s="36"/>
      <c r="J29" s="453"/>
      <c r="K29" s="37">
        <v>873741532</v>
      </c>
      <c r="L29" s="498">
        <v>904426511</v>
      </c>
      <c r="M29" s="498">
        <v>5037318</v>
      </c>
      <c r="N29" s="37">
        <v>909463829</v>
      </c>
      <c r="O29" s="719">
        <v>904426511</v>
      </c>
      <c r="P29" s="500">
        <v>5037318</v>
      </c>
      <c r="Q29" s="37">
        <v>909463829</v>
      </c>
      <c r="R29" s="1231">
        <v>100</v>
      </c>
      <c r="S29" s="1216"/>
      <c r="T29" s="1217"/>
      <c r="U29" s="1217"/>
      <c r="V29" s="1217"/>
    </row>
    <row r="30" spans="1:22" s="26" customFormat="1">
      <c r="A30" s="34"/>
      <c r="B30" s="795"/>
      <c r="C30" s="35"/>
      <c r="D30" s="35"/>
      <c r="E30" s="795">
        <v>1</v>
      </c>
      <c r="F30" s="795">
        <v>1</v>
      </c>
      <c r="G30" s="36"/>
      <c r="H30" s="36"/>
      <c r="I30" s="36"/>
      <c r="J30" s="1212" t="s">
        <v>5</v>
      </c>
      <c r="K30" s="793">
        <v>0</v>
      </c>
      <c r="L30" s="794">
        <v>11469629</v>
      </c>
      <c r="M30" s="794">
        <v>0</v>
      </c>
      <c r="N30" s="793">
        <v>11469629</v>
      </c>
      <c r="O30" s="794">
        <v>11469629</v>
      </c>
      <c r="P30" s="794">
        <v>0</v>
      </c>
      <c r="Q30" s="793">
        <v>11469629</v>
      </c>
      <c r="R30" s="1215">
        <v>100</v>
      </c>
      <c r="S30" s="1216"/>
      <c r="T30" s="51"/>
      <c r="U30" s="51"/>
      <c r="V30" s="51"/>
    </row>
    <row r="31" spans="1:22">
      <c r="A31" s="1218"/>
      <c r="B31" s="1211"/>
      <c r="C31" s="1211"/>
      <c r="D31" s="1211"/>
      <c r="E31" s="1211">
        <v>4</v>
      </c>
      <c r="F31" s="795">
        <v>2</v>
      </c>
      <c r="G31" s="1227"/>
      <c r="H31" s="1228"/>
      <c r="I31" s="1227"/>
      <c r="J31" s="1212" t="s">
        <v>13</v>
      </c>
      <c r="K31" s="793">
        <v>26537000</v>
      </c>
      <c r="L31" s="793">
        <v>26463961</v>
      </c>
      <c r="M31" s="793">
        <v>5037318</v>
      </c>
      <c r="N31" s="793">
        <v>31501279</v>
      </c>
      <c r="O31" s="793">
        <v>26463961</v>
      </c>
      <c r="P31" s="793">
        <v>5037318</v>
      </c>
      <c r="Q31" s="793">
        <v>31501279</v>
      </c>
      <c r="R31" s="1215">
        <v>100</v>
      </c>
      <c r="S31" s="1216"/>
    </row>
    <row r="32" spans="1:22">
      <c r="A32" s="1218"/>
      <c r="B32" s="1211"/>
      <c r="C32" s="1211"/>
      <c r="D32" s="1211"/>
      <c r="E32" s="1211"/>
      <c r="F32" s="795"/>
      <c r="G32" s="1227"/>
      <c r="H32" s="1229"/>
      <c r="I32" s="1227"/>
      <c r="J32" s="33" t="s">
        <v>53</v>
      </c>
      <c r="K32" s="793">
        <v>14168000</v>
      </c>
      <c r="L32" s="436">
        <v>9506303</v>
      </c>
      <c r="M32" s="436">
        <v>2566697</v>
      </c>
      <c r="N32" s="793">
        <v>12073000</v>
      </c>
      <c r="O32" s="436">
        <v>13028170</v>
      </c>
      <c r="P32" s="436">
        <v>2566670</v>
      </c>
      <c r="Q32" s="793">
        <v>15594840</v>
      </c>
      <c r="R32" s="1215">
        <v>129.1712084817361</v>
      </c>
      <c r="S32" s="1216"/>
    </row>
    <row r="33" spans="1:22">
      <c r="A33" s="1218"/>
      <c r="B33" s="1211"/>
      <c r="C33" s="1211"/>
      <c r="D33" s="1211"/>
      <c r="E33" s="795">
        <v>8</v>
      </c>
      <c r="F33" s="795">
        <v>3</v>
      </c>
      <c r="G33" s="1227"/>
      <c r="H33" s="1229"/>
      <c r="I33" s="1227"/>
      <c r="J33" s="1212" t="s">
        <v>460</v>
      </c>
      <c r="K33" s="793">
        <v>843487966</v>
      </c>
      <c r="L33" s="793">
        <v>860603047</v>
      </c>
      <c r="M33" s="793">
        <v>0</v>
      </c>
      <c r="N33" s="793">
        <v>860603047</v>
      </c>
      <c r="O33" s="793">
        <v>860603047</v>
      </c>
      <c r="P33" s="793">
        <v>0</v>
      </c>
      <c r="Q33" s="793">
        <v>860603047</v>
      </c>
      <c r="R33" s="1215">
        <v>100</v>
      </c>
      <c r="S33" s="1216"/>
      <c r="T33" s="165"/>
      <c r="U33" s="165"/>
      <c r="V33" s="165"/>
    </row>
    <row r="34" spans="1:22">
      <c r="A34" s="1226"/>
      <c r="B34" s="795"/>
      <c r="C34" s="795"/>
      <c r="D34" s="795"/>
      <c r="E34" s="795">
        <v>8</v>
      </c>
      <c r="F34" s="795">
        <v>4</v>
      </c>
      <c r="G34" s="1227"/>
      <c r="H34" s="1229"/>
      <c r="I34" s="1227"/>
      <c r="J34" s="1212" t="s">
        <v>461</v>
      </c>
      <c r="K34" s="793">
        <v>3500000</v>
      </c>
      <c r="L34" s="793">
        <v>3433289</v>
      </c>
      <c r="M34" s="793">
        <v>0</v>
      </c>
      <c r="N34" s="793">
        <v>3433289</v>
      </c>
      <c r="O34" s="793">
        <v>3433289</v>
      </c>
      <c r="P34" s="793">
        <v>0</v>
      </c>
      <c r="Q34" s="793">
        <v>3433289</v>
      </c>
      <c r="R34" s="1215">
        <v>100</v>
      </c>
      <c r="S34" s="1216"/>
    </row>
    <row r="35" spans="1:22">
      <c r="A35" s="1226"/>
      <c r="B35" s="795"/>
      <c r="C35" s="795"/>
      <c r="D35" s="795"/>
      <c r="E35" s="795">
        <v>11</v>
      </c>
      <c r="F35" s="795">
        <v>5</v>
      </c>
      <c r="G35" s="1227"/>
      <c r="H35" s="1229"/>
      <c r="I35" s="1227"/>
      <c r="J35" s="1212" t="s">
        <v>49</v>
      </c>
      <c r="K35" s="793">
        <v>216566</v>
      </c>
      <c r="L35" s="793">
        <v>2456585</v>
      </c>
      <c r="M35" s="793">
        <v>0</v>
      </c>
      <c r="N35" s="793">
        <v>2456585</v>
      </c>
      <c r="O35" s="793">
        <v>2456585</v>
      </c>
      <c r="P35" s="793">
        <v>0</v>
      </c>
      <c r="Q35" s="793">
        <v>2456585</v>
      </c>
      <c r="R35" s="1215">
        <v>100</v>
      </c>
      <c r="S35" s="1216"/>
    </row>
    <row r="36" spans="1:22" s="26" customFormat="1">
      <c r="A36" s="34"/>
      <c r="B36" s="795">
        <v>4</v>
      </c>
      <c r="C36" s="35"/>
      <c r="D36" s="35"/>
      <c r="E36" s="35"/>
      <c r="F36" s="35"/>
      <c r="G36" s="36"/>
      <c r="H36" s="36" t="s">
        <v>57</v>
      </c>
      <c r="I36" s="36"/>
      <c r="J36" s="453"/>
      <c r="K36" s="37">
        <v>76331148</v>
      </c>
      <c r="L36" s="719">
        <v>81687279</v>
      </c>
      <c r="M36" s="500">
        <v>252789</v>
      </c>
      <c r="N36" s="37">
        <v>81940068</v>
      </c>
      <c r="O36" s="719">
        <v>81687279</v>
      </c>
      <c r="P36" s="500">
        <v>252789</v>
      </c>
      <c r="Q36" s="37">
        <v>81940068</v>
      </c>
      <c r="R36" s="1231">
        <v>100</v>
      </c>
      <c r="S36" s="1216"/>
      <c r="T36" s="1217"/>
      <c r="U36" s="1217"/>
      <c r="V36" s="1217"/>
    </row>
    <row r="37" spans="1:22" s="26" customFormat="1">
      <c r="A37" s="34"/>
      <c r="B37" s="795"/>
      <c r="C37" s="35"/>
      <c r="D37" s="35"/>
      <c r="E37" s="795">
        <v>1</v>
      </c>
      <c r="F37" s="795">
        <v>1</v>
      </c>
      <c r="G37" s="36"/>
      <c r="H37" s="36"/>
      <c r="I37" s="36"/>
      <c r="J37" s="1212" t="s">
        <v>5</v>
      </c>
      <c r="K37" s="794">
        <v>421672</v>
      </c>
      <c r="L37" s="794">
        <v>2355672</v>
      </c>
      <c r="M37" s="794">
        <v>0</v>
      </c>
      <c r="N37" s="793">
        <v>2355672</v>
      </c>
      <c r="O37" s="794">
        <v>2576167</v>
      </c>
      <c r="P37" s="794">
        <v>0</v>
      </c>
      <c r="Q37" s="793">
        <v>2576167</v>
      </c>
      <c r="R37" s="1215">
        <v>109.36017408196048</v>
      </c>
      <c r="S37" s="1225"/>
      <c r="T37" s="51"/>
      <c r="U37" s="51"/>
      <c r="V37" s="51"/>
    </row>
    <row r="38" spans="1:22" s="26" customFormat="1">
      <c r="A38" s="34"/>
      <c r="B38" s="795"/>
      <c r="C38" s="35"/>
      <c r="D38" s="35"/>
      <c r="E38" s="795">
        <v>2</v>
      </c>
      <c r="F38" s="1211">
        <v>2</v>
      </c>
      <c r="G38" s="36"/>
      <c r="H38" s="36"/>
      <c r="I38" s="36"/>
      <c r="J38" s="1212" t="s">
        <v>7</v>
      </c>
      <c r="K38" s="794">
        <v>0</v>
      </c>
      <c r="L38" s="794">
        <v>600000</v>
      </c>
      <c r="M38" s="794">
        <v>0</v>
      </c>
      <c r="N38" s="793">
        <v>600000</v>
      </c>
      <c r="O38" s="794">
        <v>379505</v>
      </c>
      <c r="P38" s="794">
        <v>0</v>
      </c>
      <c r="Q38" s="793">
        <v>379505</v>
      </c>
      <c r="R38" s="1215">
        <v>63.250833333333333</v>
      </c>
      <c r="S38" s="1216"/>
      <c r="T38" s="1217"/>
      <c r="U38" s="1217"/>
      <c r="V38" s="1217"/>
    </row>
    <row r="39" spans="1:22" s="26" customFormat="1">
      <c r="A39" s="34"/>
      <c r="B39" s="795"/>
      <c r="C39" s="35"/>
      <c r="D39" s="35"/>
      <c r="E39" s="795">
        <v>4</v>
      </c>
      <c r="F39" s="1211">
        <v>3</v>
      </c>
      <c r="G39" s="1227"/>
      <c r="H39" s="1227"/>
      <c r="I39" s="1227"/>
      <c r="J39" s="1232" t="s">
        <v>13</v>
      </c>
      <c r="K39" s="794">
        <v>1244000</v>
      </c>
      <c r="L39" s="794">
        <v>1188243</v>
      </c>
      <c r="M39" s="794">
        <v>252789</v>
      </c>
      <c r="N39" s="793">
        <v>1441032</v>
      </c>
      <c r="O39" s="794">
        <v>1188243</v>
      </c>
      <c r="P39" s="794">
        <v>252789</v>
      </c>
      <c r="Q39" s="793">
        <v>1441032</v>
      </c>
      <c r="R39" s="1215">
        <v>100</v>
      </c>
      <c r="S39" s="1216"/>
      <c r="T39" s="1217"/>
      <c r="U39" s="1217"/>
      <c r="V39" s="1217"/>
    </row>
    <row r="40" spans="1:22">
      <c r="A40" s="1218"/>
      <c r="B40" s="1211"/>
      <c r="C40" s="1211"/>
      <c r="D40" s="1211"/>
      <c r="E40" s="1211">
        <v>8</v>
      </c>
      <c r="F40" s="1211">
        <v>4</v>
      </c>
      <c r="G40" s="1212"/>
      <c r="H40" s="1212"/>
      <c r="I40" s="1212"/>
      <c r="J40" s="1212" t="s">
        <v>460</v>
      </c>
      <c r="K40" s="793">
        <v>69010894</v>
      </c>
      <c r="L40" s="793">
        <v>70698813</v>
      </c>
      <c r="M40" s="793">
        <v>0</v>
      </c>
      <c r="N40" s="793">
        <v>70698813</v>
      </c>
      <c r="O40" s="793">
        <v>70698813</v>
      </c>
      <c r="P40" s="793">
        <v>0</v>
      </c>
      <c r="Q40" s="793">
        <v>70698813</v>
      </c>
      <c r="R40" s="1215">
        <v>100</v>
      </c>
      <c r="S40" s="1216"/>
    </row>
    <row r="41" spans="1:22">
      <c r="A41" s="1218"/>
      <c r="B41" s="1211"/>
      <c r="C41" s="1211"/>
      <c r="D41" s="1211"/>
      <c r="E41" s="1211">
        <v>8</v>
      </c>
      <c r="F41" s="1211">
        <v>5</v>
      </c>
      <c r="G41" s="1212"/>
      <c r="H41" s="1212"/>
      <c r="I41" s="1212"/>
      <c r="J41" s="1212" t="s">
        <v>461</v>
      </c>
      <c r="K41" s="793">
        <v>1585483</v>
      </c>
      <c r="L41" s="793">
        <v>2375452</v>
      </c>
      <c r="M41" s="793">
        <v>0</v>
      </c>
      <c r="N41" s="793">
        <v>2375452</v>
      </c>
      <c r="O41" s="793">
        <v>2375452</v>
      </c>
      <c r="P41" s="793">
        <v>0</v>
      </c>
      <c r="Q41" s="793">
        <v>2375452</v>
      </c>
      <c r="R41" s="1215">
        <v>100</v>
      </c>
      <c r="S41" s="1216"/>
    </row>
    <row r="42" spans="1:22">
      <c r="A42" s="1218"/>
      <c r="B42" s="1211"/>
      <c r="C42" s="1211"/>
      <c r="D42" s="1211"/>
      <c r="E42" s="1211">
        <v>11</v>
      </c>
      <c r="F42" s="1211">
        <v>6</v>
      </c>
      <c r="G42" s="1212"/>
      <c r="H42" s="1212"/>
      <c r="I42" s="1212"/>
      <c r="J42" s="1212" t="s">
        <v>49</v>
      </c>
      <c r="K42" s="793">
        <v>191990</v>
      </c>
      <c r="L42" s="793">
        <v>591990</v>
      </c>
      <c r="M42" s="793">
        <v>0</v>
      </c>
      <c r="N42" s="793">
        <v>591990</v>
      </c>
      <c r="O42" s="793">
        <v>591990</v>
      </c>
      <c r="P42" s="793">
        <v>0</v>
      </c>
      <c r="Q42" s="793">
        <v>591990</v>
      </c>
      <c r="R42" s="1215">
        <v>100</v>
      </c>
      <c r="S42" s="1216"/>
    </row>
    <row r="43" spans="1:22">
      <c r="A43" s="1218"/>
      <c r="B43" s="1211"/>
      <c r="C43" s="1211"/>
      <c r="D43" s="1211"/>
      <c r="E43" s="1211">
        <v>12</v>
      </c>
      <c r="F43" s="1211">
        <v>7</v>
      </c>
      <c r="G43" s="1212"/>
      <c r="H43" s="1212"/>
      <c r="I43" s="1212"/>
      <c r="J43" s="1212" t="s">
        <v>56</v>
      </c>
      <c r="K43" s="793">
        <v>3877109</v>
      </c>
      <c r="L43" s="793">
        <v>3877109</v>
      </c>
      <c r="M43" s="793">
        <v>0</v>
      </c>
      <c r="N43" s="793">
        <v>3877109</v>
      </c>
      <c r="O43" s="793">
        <v>3877109</v>
      </c>
      <c r="P43" s="793">
        <v>0</v>
      </c>
      <c r="Q43" s="793">
        <v>3877109</v>
      </c>
      <c r="R43" s="1215">
        <v>100</v>
      </c>
      <c r="S43" s="1216"/>
    </row>
    <row r="44" spans="1:22" ht="13.5" thickBot="1">
      <c r="A44" s="38" t="s">
        <v>58</v>
      </c>
      <c r="B44" s="1233"/>
      <c r="C44" s="1233"/>
      <c r="D44" s="1233"/>
      <c r="E44" s="1233"/>
      <c r="F44" s="1233"/>
      <c r="G44" s="1234"/>
      <c r="H44" s="1234"/>
      <c r="I44" s="1234"/>
      <c r="J44" s="1235"/>
      <c r="K44" s="497">
        <v>1265674491</v>
      </c>
      <c r="L44" s="497">
        <v>1296561247</v>
      </c>
      <c r="M44" s="497">
        <v>13771182</v>
      </c>
      <c r="N44" s="30">
        <v>1310332429</v>
      </c>
      <c r="O44" s="497">
        <v>1296915587</v>
      </c>
      <c r="P44" s="497">
        <v>12802587</v>
      </c>
      <c r="Q44" s="30">
        <v>1309718174</v>
      </c>
      <c r="R44" s="1220">
        <v>99.953122201175404</v>
      </c>
      <c r="S44" s="1216"/>
    </row>
    <row r="45" spans="1:22" ht="15">
      <c r="A45" s="458" t="s">
        <v>59</v>
      </c>
      <c r="B45" s="459"/>
      <c r="C45" s="459"/>
      <c r="D45" s="459"/>
      <c r="E45" s="459"/>
      <c r="F45" s="459"/>
      <c r="G45" s="459"/>
      <c r="H45" s="459"/>
      <c r="I45" s="459"/>
      <c r="J45" s="459"/>
      <c r="K45" s="461"/>
      <c r="L45" s="671"/>
      <c r="M45" s="459"/>
      <c r="N45" s="459"/>
      <c r="O45" s="459"/>
      <c r="P45" s="459"/>
      <c r="Q45" s="459"/>
      <c r="R45" s="1236"/>
      <c r="S45" s="1216"/>
      <c r="T45" s="51"/>
      <c r="U45" s="51"/>
      <c r="V45" s="51"/>
    </row>
    <row r="46" spans="1:22" s="26" customFormat="1" ht="15">
      <c r="A46" s="28">
        <v>1</v>
      </c>
      <c r="B46" s="25"/>
      <c r="C46" s="25"/>
      <c r="D46" s="25"/>
      <c r="E46" s="25">
        <v>1</v>
      </c>
      <c r="F46" s="25"/>
      <c r="G46" s="29" t="s">
        <v>5</v>
      </c>
      <c r="H46" s="29"/>
      <c r="I46" s="29"/>
      <c r="J46" s="452"/>
      <c r="K46" s="32">
        <v>1587490188</v>
      </c>
      <c r="L46" s="498">
        <v>2072323339</v>
      </c>
      <c r="M46" s="498">
        <v>0</v>
      </c>
      <c r="N46" s="32">
        <v>2072323339</v>
      </c>
      <c r="O46" s="31">
        <v>2011063396</v>
      </c>
      <c r="P46" s="498">
        <v>0</v>
      </c>
      <c r="Q46" s="32">
        <v>2011063396</v>
      </c>
      <c r="R46" s="1224">
        <v>97.043900348602889</v>
      </c>
      <c r="S46" s="1237"/>
      <c r="T46" s="759"/>
      <c r="U46" s="164"/>
      <c r="V46" s="164"/>
    </row>
    <row r="47" spans="1:22" s="26" customFormat="1">
      <c r="A47" s="28"/>
      <c r="B47" s="25">
        <v>1</v>
      </c>
      <c r="C47" s="25"/>
      <c r="D47" s="25"/>
      <c r="E47" s="25"/>
      <c r="F47" s="25"/>
      <c r="G47" s="29"/>
      <c r="H47" s="1714" t="s">
        <v>60</v>
      </c>
      <c r="I47" s="1715"/>
      <c r="J47" s="1716"/>
      <c r="K47" s="32">
        <v>1390176530</v>
      </c>
      <c r="L47" s="32">
        <v>1589061604</v>
      </c>
      <c r="M47" s="498">
        <v>0</v>
      </c>
      <c r="N47" s="32">
        <v>1589061604</v>
      </c>
      <c r="O47" s="32">
        <v>1589061604</v>
      </c>
      <c r="P47" s="498">
        <v>0</v>
      </c>
      <c r="Q47" s="32">
        <v>1589061604</v>
      </c>
      <c r="R47" s="1224">
        <v>100</v>
      </c>
      <c r="S47" s="1221"/>
      <c r="T47" s="51"/>
      <c r="U47" s="51"/>
      <c r="V47" s="51"/>
    </row>
    <row r="48" spans="1:22">
      <c r="A48" s="1218"/>
      <c r="B48" s="1211"/>
      <c r="C48" s="1211"/>
      <c r="D48" s="1211"/>
      <c r="E48" s="1211"/>
      <c r="F48" s="1211">
        <v>1</v>
      </c>
      <c r="G48" s="1212"/>
      <c r="H48" s="1212"/>
      <c r="I48" s="1212"/>
      <c r="J48" s="1238" t="s">
        <v>61</v>
      </c>
      <c r="K48" s="793">
        <v>1011724000</v>
      </c>
      <c r="L48" s="793">
        <v>1040510081</v>
      </c>
      <c r="M48" s="793"/>
      <c r="N48" s="793">
        <v>1040510081</v>
      </c>
      <c r="O48" s="793">
        <v>1040510081</v>
      </c>
      <c r="P48" s="793"/>
      <c r="Q48" s="793">
        <v>1040510081</v>
      </c>
      <c r="R48" s="1215">
        <v>100</v>
      </c>
      <c r="S48" s="1221"/>
      <c r="T48" s="51"/>
      <c r="U48" s="51"/>
      <c r="V48" s="51"/>
    </row>
    <row r="49" spans="1:22" ht="25.5">
      <c r="A49" s="1218"/>
      <c r="B49" s="1211"/>
      <c r="C49" s="1211"/>
      <c r="D49" s="1211"/>
      <c r="E49" s="1211"/>
      <c r="F49" s="1211">
        <v>2</v>
      </c>
      <c r="G49" s="1212"/>
      <c r="H49" s="1212"/>
      <c r="I49" s="1212"/>
      <c r="J49" s="1238" t="s">
        <v>62</v>
      </c>
      <c r="K49" s="793">
        <v>378452530</v>
      </c>
      <c r="L49" s="793">
        <v>448905530</v>
      </c>
      <c r="M49" s="793">
        <v>0</v>
      </c>
      <c r="N49" s="793">
        <v>448905530</v>
      </c>
      <c r="O49" s="793">
        <v>448905530</v>
      </c>
      <c r="P49" s="793">
        <v>0</v>
      </c>
      <c r="Q49" s="793">
        <v>448905530</v>
      </c>
      <c r="R49" s="1215">
        <v>100</v>
      </c>
      <c r="S49" s="1219"/>
    </row>
    <row r="50" spans="1:22">
      <c r="A50" s="1226"/>
      <c r="B50" s="795"/>
      <c r="C50" s="795"/>
      <c r="D50" s="795"/>
      <c r="E50" s="795"/>
      <c r="F50" s="795">
        <v>3</v>
      </c>
      <c r="G50" s="1227"/>
      <c r="H50" s="1229"/>
      <c r="I50" s="1227"/>
      <c r="J50" s="1232" t="s">
        <v>1074</v>
      </c>
      <c r="K50" s="854">
        <v>0</v>
      </c>
      <c r="L50" s="794">
        <v>8044981</v>
      </c>
      <c r="M50" s="794">
        <v>0</v>
      </c>
      <c r="N50" s="793">
        <v>8044981</v>
      </c>
      <c r="O50" s="793">
        <v>8044981</v>
      </c>
      <c r="P50" s="793">
        <v>0</v>
      </c>
      <c r="Q50" s="793">
        <v>8044981</v>
      </c>
      <c r="R50" s="1215">
        <v>100</v>
      </c>
      <c r="S50" s="1219"/>
    </row>
    <row r="51" spans="1:22" ht="25.5">
      <c r="A51" s="1226"/>
      <c r="B51" s="795"/>
      <c r="C51" s="795"/>
      <c r="D51" s="795"/>
      <c r="E51" s="795"/>
      <c r="F51" s="795">
        <v>4</v>
      </c>
      <c r="G51" s="1227"/>
      <c r="H51" s="1229"/>
      <c r="I51" s="1227"/>
      <c r="J51" s="1232" t="s">
        <v>1075</v>
      </c>
      <c r="K51" s="854">
        <v>0</v>
      </c>
      <c r="L51" s="794">
        <v>76415539</v>
      </c>
      <c r="M51" s="794">
        <v>0</v>
      </c>
      <c r="N51" s="793">
        <v>76415539</v>
      </c>
      <c r="O51" s="793">
        <v>76415539</v>
      </c>
      <c r="P51" s="793">
        <v>0</v>
      </c>
      <c r="Q51" s="793">
        <v>76415539</v>
      </c>
      <c r="R51" s="1215">
        <v>100</v>
      </c>
      <c r="S51" s="1219"/>
    </row>
    <row r="52" spans="1:22">
      <c r="A52" s="1226"/>
      <c r="B52" s="795"/>
      <c r="C52" s="795"/>
      <c r="D52" s="795"/>
      <c r="E52" s="795"/>
      <c r="F52" s="795">
        <v>5</v>
      </c>
      <c r="G52" s="1227"/>
      <c r="H52" s="1229"/>
      <c r="I52" s="1227"/>
      <c r="J52" s="1232" t="s">
        <v>1076</v>
      </c>
      <c r="K52" s="854">
        <v>0</v>
      </c>
      <c r="L52" s="794">
        <v>2032000</v>
      </c>
      <c r="M52" s="794">
        <v>0</v>
      </c>
      <c r="N52" s="793">
        <v>2032000</v>
      </c>
      <c r="O52" s="793">
        <v>2032000</v>
      </c>
      <c r="P52" s="793">
        <v>0</v>
      </c>
      <c r="Q52" s="793">
        <v>2032000</v>
      </c>
      <c r="R52" s="1215">
        <v>100</v>
      </c>
      <c r="S52" s="1219"/>
    </row>
    <row r="53" spans="1:22">
      <c r="A53" s="1226"/>
      <c r="B53" s="795"/>
      <c r="C53" s="795"/>
      <c r="D53" s="795"/>
      <c r="E53" s="795"/>
      <c r="F53" s="795">
        <v>6</v>
      </c>
      <c r="G53" s="1227"/>
      <c r="H53" s="1229"/>
      <c r="I53" s="1227"/>
      <c r="J53" s="1232" t="s">
        <v>1077</v>
      </c>
      <c r="K53" s="854">
        <v>0</v>
      </c>
      <c r="L53" s="794">
        <v>4939832</v>
      </c>
      <c r="M53" s="794">
        <v>0</v>
      </c>
      <c r="N53" s="793">
        <v>4939832</v>
      </c>
      <c r="O53" s="793">
        <v>4939832</v>
      </c>
      <c r="P53" s="793">
        <v>0</v>
      </c>
      <c r="Q53" s="793">
        <v>4939832</v>
      </c>
      <c r="R53" s="1215">
        <v>100</v>
      </c>
      <c r="S53" s="1219"/>
    </row>
    <row r="54" spans="1:22" ht="25.5">
      <c r="A54" s="1226"/>
      <c r="B54" s="795"/>
      <c r="C54" s="795"/>
      <c r="D54" s="795"/>
      <c r="E54" s="795"/>
      <c r="F54" s="795">
        <v>7</v>
      </c>
      <c r="G54" s="1227"/>
      <c r="H54" s="1229"/>
      <c r="I54" s="1227"/>
      <c r="J54" s="1232" t="s">
        <v>1112</v>
      </c>
      <c r="K54" s="854">
        <v>0</v>
      </c>
      <c r="L54" s="794">
        <v>5032950</v>
      </c>
      <c r="M54" s="794">
        <v>0</v>
      </c>
      <c r="N54" s="793">
        <v>5032950</v>
      </c>
      <c r="O54" s="1213">
        <v>5032950</v>
      </c>
      <c r="P54" s="794">
        <v>0</v>
      </c>
      <c r="Q54" s="793">
        <v>5032950</v>
      </c>
      <c r="R54" s="1215">
        <v>100</v>
      </c>
      <c r="S54" s="1219"/>
    </row>
    <row r="55" spans="1:22">
      <c r="A55" s="1226"/>
      <c r="B55" s="795"/>
      <c r="C55" s="795"/>
      <c r="D55" s="795"/>
      <c r="E55" s="795"/>
      <c r="F55" s="795">
        <v>8</v>
      </c>
      <c r="G55" s="1227"/>
      <c r="H55" s="1229"/>
      <c r="I55" s="1227"/>
      <c r="J55" s="1232" t="s">
        <v>1231</v>
      </c>
      <c r="K55" s="854">
        <v>0</v>
      </c>
      <c r="L55" s="794">
        <v>2531000</v>
      </c>
      <c r="M55" s="794">
        <v>0</v>
      </c>
      <c r="N55" s="793">
        <v>2531000</v>
      </c>
      <c r="O55" s="1213">
        <v>2531000</v>
      </c>
      <c r="P55" s="794">
        <v>0</v>
      </c>
      <c r="Q55" s="793">
        <v>2531000</v>
      </c>
      <c r="R55" s="1215">
        <v>100</v>
      </c>
      <c r="S55" s="1219"/>
    </row>
    <row r="56" spans="1:22">
      <c r="A56" s="1226"/>
      <c r="B56" s="795"/>
      <c r="C56" s="795"/>
      <c r="D56" s="795"/>
      <c r="E56" s="795"/>
      <c r="F56" s="795">
        <v>9</v>
      </c>
      <c r="G56" s="1227"/>
      <c r="H56" s="1229"/>
      <c r="I56" s="1227"/>
      <c r="J56" s="1232" t="s">
        <v>1232</v>
      </c>
      <c r="K56" s="854">
        <v>0</v>
      </c>
      <c r="L56" s="794">
        <v>350000</v>
      </c>
      <c r="M56" s="794">
        <v>0</v>
      </c>
      <c r="N56" s="793">
        <v>350000</v>
      </c>
      <c r="O56" s="1213">
        <v>350000</v>
      </c>
      <c r="P56" s="794">
        <v>0</v>
      </c>
      <c r="Q56" s="793">
        <v>350000</v>
      </c>
      <c r="R56" s="1215">
        <v>100</v>
      </c>
      <c r="S56" s="1219"/>
    </row>
    <row r="57" spans="1:22">
      <c r="A57" s="1226"/>
      <c r="B57" s="795"/>
      <c r="C57" s="795"/>
      <c r="D57" s="795"/>
      <c r="E57" s="795"/>
      <c r="F57" s="795">
        <v>10</v>
      </c>
      <c r="G57" s="1227"/>
      <c r="H57" s="1229"/>
      <c r="I57" s="1227"/>
      <c r="J57" s="1232" t="s">
        <v>1113</v>
      </c>
      <c r="K57" s="854">
        <v>0</v>
      </c>
      <c r="L57" s="794">
        <v>299691</v>
      </c>
      <c r="M57" s="794">
        <v>0</v>
      </c>
      <c r="N57" s="794">
        <v>299691</v>
      </c>
      <c r="O57" s="1213">
        <v>299691</v>
      </c>
      <c r="P57" s="794">
        <v>0</v>
      </c>
      <c r="Q57" s="793">
        <v>299691</v>
      </c>
      <c r="R57" s="1215">
        <v>100</v>
      </c>
      <c r="S57" s="1219"/>
    </row>
    <row r="58" spans="1:22">
      <c r="A58" s="1226"/>
      <c r="B58" s="35">
        <v>2</v>
      </c>
      <c r="C58" s="795"/>
      <c r="D58" s="795"/>
      <c r="E58" s="35"/>
      <c r="F58" s="795"/>
      <c r="G58" s="1227"/>
      <c r="H58" s="39" t="s">
        <v>604</v>
      </c>
      <c r="I58" s="1227"/>
      <c r="J58" s="36"/>
      <c r="K58" s="37">
        <v>197313658</v>
      </c>
      <c r="L58" s="500">
        <v>483261735</v>
      </c>
      <c r="M58" s="500">
        <v>0</v>
      </c>
      <c r="N58" s="37">
        <v>483261735</v>
      </c>
      <c r="O58" s="719">
        <v>422001792</v>
      </c>
      <c r="P58" s="500">
        <v>0</v>
      </c>
      <c r="Q58" s="37">
        <v>422001792</v>
      </c>
      <c r="R58" s="1231">
        <v>87.323651230114464</v>
      </c>
      <c r="S58" s="1219"/>
    </row>
    <row r="59" spans="1:22">
      <c r="A59" s="1226"/>
      <c r="B59" s="795"/>
      <c r="C59" s="795"/>
      <c r="D59" s="795"/>
      <c r="E59" s="795"/>
      <c r="F59" s="795">
        <v>1</v>
      </c>
      <c r="G59" s="1227"/>
      <c r="H59" s="1227"/>
      <c r="I59" s="1227"/>
      <c r="J59" s="1238" t="s">
        <v>1147</v>
      </c>
      <c r="K59" s="794">
        <v>105898000</v>
      </c>
      <c r="L59" s="794">
        <v>112595000</v>
      </c>
      <c r="M59" s="794">
        <v>0</v>
      </c>
      <c r="N59" s="794">
        <v>112595000</v>
      </c>
      <c r="O59" s="794">
        <v>112595000</v>
      </c>
      <c r="P59" s="794">
        <v>0</v>
      </c>
      <c r="Q59" s="794">
        <v>112595000</v>
      </c>
      <c r="R59" s="1239">
        <v>100</v>
      </c>
      <c r="S59" s="1221"/>
      <c r="T59" s="51"/>
      <c r="U59" s="51"/>
      <c r="V59" s="51"/>
    </row>
    <row r="60" spans="1:22">
      <c r="A60" s="1218"/>
      <c r="B60" s="1211"/>
      <c r="C60" s="1211"/>
      <c r="D60" s="1211"/>
      <c r="E60" s="1211"/>
      <c r="F60" s="1211">
        <v>2</v>
      </c>
      <c r="G60" s="1212"/>
      <c r="H60" s="1212"/>
      <c r="I60" s="1212"/>
      <c r="J60" s="1238" t="s">
        <v>64</v>
      </c>
      <c r="K60" s="793">
        <v>13496312</v>
      </c>
      <c r="L60" s="793">
        <v>47769866</v>
      </c>
      <c r="M60" s="793">
        <v>0</v>
      </c>
      <c r="N60" s="793">
        <v>47769866</v>
      </c>
      <c r="O60" s="793">
        <v>41170473</v>
      </c>
      <c r="P60" s="793">
        <v>0</v>
      </c>
      <c r="Q60" s="793">
        <v>41170473</v>
      </c>
      <c r="R60" s="1215">
        <v>86.185029281848941</v>
      </c>
      <c r="S60" s="1219"/>
    </row>
    <row r="61" spans="1:22">
      <c r="A61" s="1226"/>
      <c r="B61" s="795"/>
      <c r="C61" s="795"/>
      <c r="D61" s="795"/>
      <c r="E61" s="795"/>
      <c r="F61" s="795">
        <v>3</v>
      </c>
      <c r="G61" s="1227"/>
      <c r="H61" s="1229"/>
      <c r="I61" s="1227"/>
      <c r="J61" s="1232" t="s">
        <v>65</v>
      </c>
      <c r="K61" s="793">
        <v>6480000</v>
      </c>
      <c r="L61" s="793">
        <v>6480000</v>
      </c>
      <c r="M61" s="793">
        <v>0</v>
      </c>
      <c r="N61" s="793">
        <v>6480000</v>
      </c>
      <c r="O61" s="793">
        <v>6210000</v>
      </c>
      <c r="P61" s="793">
        <v>0</v>
      </c>
      <c r="Q61" s="793">
        <v>6210000</v>
      </c>
      <c r="R61" s="1215">
        <v>95.833333333333343</v>
      </c>
      <c r="S61" s="1219"/>
    </row>
    <row r="62" spans="1:22">
      <c r="A62" s="1226"/>
      <c r="B62" s="795"/>
      <c r="C62" s="795"/>
      <c r="D62" s="795"/>
      <c r="E62" s="795"/>
      <c r="F62" s="1211">
        <v>4</v>
      </c>
      <c r="G62" s="1227"/>
      <c r="H62" s="1229"/>
      <c r="I62" s="1227"/>
      <c r="J62" s="1232" t="s">
        <v>547</v>
      </c>
      <c r="K62" s="793">
        <v>10704720</v>
      </c>
      <c r="L62" s="793">
        <v>10930320</v>
      </c>
      <c r="M62" s="793">
        <v>0</v>
      </c>
      <c r="N62" s="793">
        <v>10930320</v>
      </c>
      <c r="O62" s="793">
        <v>10930320</v>
      </c>
      <c r="P62" s="793">
        <v>0</v>
      </c>
      <c r="Q62" s="793">
        <v>10930320</v>
      </c>
      <c r="R62" s="1215">
        <v>100</v>
      </c>
      <c r="S62" s="1219"/>
    </row>
    <row r="63" spans="1:22" ht="38.25">
      <c r="A63" s="1226"/>
      <c r="B63" s="795"/>
      <c r="C63" s="795"/>
      <c r="D63" s="795"/>
      <c r="E63" s="795"/>
      <c r="F63" s="795">
        <v>5</v>
      </c>
      <c r="G63" s="1227"/>
      <c r="H63" s="1229"/>
      <c r="I63" s="1227"/>
      <c r="J63" s="1232" t="s">
        <v>1120</v>
      </c>
      <c r="K63" s="793">
        <v>6325656</v>
      </c>
      <c r="L63" s="793">
        <v>6325656</v>
      </c>
      <c r="M63" s="793">
        <v>0</v>
      </c>
      <c r="N63" s="793">
        <v>6325656</v>
      </c>
      <c r="O63" s="793">
        <v>6325656</v>
      </c>
      <c r="P63" s="793">
        <v>0</v>
      </c>
      <c r="Q63" s="793">
        <v>6325656</v>
      </c>
      <c r="R63" s="1215">
        <v>100</v>
      </c>
      <c r="S63" s="1219"/>
    </row>
    <row r="64" spans="1:22" ht="38.25">
      <c r="A64" s="1226"/>
      <c r="B64" s="795"/>
      <c r="C64" s="795"/>
      <c r="D64" s="795"/>
      <c r="E64" s="795"/>
      <c r="F64" s="1211">
        <v>6</v>
      </c>
      <c r="G64" s="1227"/>
      <c r="H64" s="1229"/>
      <c r="I64" s="1227"/>
      <c r="J64" s="1232" t="s">
        <v>1084</v>
      </c>
      <c r="K64" s="793">
        <v>0</v>
      </c>
      <c r="L64" s="794">
        <v>840954</v>
      </c>
      <c r="M64" s="794">
        <v>0</v>
      </c>
      <c r="N64" s="793">
        <v>840954</v>
      </c>
      <c r="O64" s="794">
        <v>840954</v>
      </c>
      <c r="P64" s="794">
        <v>0</v>
      </c>
      <c r="Q64" s="794">
        <v>840954</v>
      </c>
      <c r="R64" s="1215">
        <v>100</v>
      </c>
      <c r="S64" s="1219"/>
    </row>
    <row r="65" spans="1:19" ht="25.5">
      <c r="A65" s="1226"/>
      <c r="B65" s="795"/>
      <c r="C65" s="795"/>
      <c r="D65" s="795"/>
      <c r="E65" s="795"/>
      <c r="F65" s="1211">
        <v>7</v>
      </c>
      <c r="G65" s="1227"/>
      <c r="H65" s="1229"/>
      <c r="I65" s="1227"/>
      <c r="J65" s="1232" t="s">
        <v>66</v>
      </c>
      <c r="K65" s="793">
        <v>10284000</v>
      </c>
      <c r="L65" s="793">
        <v>0</v>
      </c>
      <c r="M65" s="793">
        <v>0</v>
      </c>
      <c r="N65" s="793">
        <v>0</v>
      </c>
      <c r="O65" s="793">
        <v>0</v>
      </c>
      <c r="P65" s="793">
        <v>0</v>
      </c>
      <c r="Q65" s="793">
        <v>0</v>
      </c>
      <c r="R65" s="1215">
        <v>0</v>
      </c>
      <c r="S65" s="1219"/>
    </row>
    <row r="66" spans="1:19">
      <c r="A66" s="1226"/>
      <c r="B66" s="795"/>
      <c r="C66" s="795"/>
      <c r="D66" s="795"/>
      <c r="E66" s="795"/>
      <c r="F66" s="1211">
        <v>8</v>
      </c>
      <c r="G66" s="1227"/>
      <c r="H66" s="1229"/>
      <c r="I66" s="1227"/>
      <c r="J66" s="1232" t="s">
        <v>67</v>
      </c>
      <c r="K66" s="793">
        <v>7335716</v>
      </c>
      <c r="L66" s="793">
        <v>0</v>
      </c>
      <c r="M66" s="793">
        <v>0</v>
      </c>
      <c r="N66" s="793">
        <v>0</v>
      </c>
      <c r="O66" s="793">
        <v>0</v>
      </c>
      <c r="P66" s="793">
        <v>0</v>
      </c>
      <c r="Q66" s="793">
        <v>0</v>
      </c>
      <c r="R66" s="1215">
        <v>0</v>
      </c>
      <c r="S66" s="1219"/>
    </row>
    <row r="67" spans="1:19">
      <c r="A67" s="1226"/>
      <c r="B67" s="795"/>
      <c r="C67" s="795"/>
      <c r="D67" s="795"/>
      <c r="E67" s="795"/>
      <c r="F67" s="795">
        <v>9</v>
      </c>
      <c r="G67" s="1227"/>
      <c r="H67" s="1229"/>
      <c r="I67" s="1227"/>
      <c r="J67" s="1232" t="s">
        <v>63</v>
      </c>
      <c r="K67" s="793">
        <v>4312800</v>
      </c>
      <c r="L67" s="793">
        <v>0</v>
      </c>
      <c r="M67" s="793">
        <v>0</v>
      </c>
      <c r="N67" s="793">
        <v>0</v>
      </c>
      <c r="O67" s="793">
        <v>0</v>
      </c>
      <c r="P67" s="793">
        <v>0</v>
      </c>
      <c r="Q67" s="793">
        <v>0</v>
      </c>
      <c r="R67" s="1215">
        <v>0</v>
      </c>
      <c r="S67" s="1219"/>
    </row>
    <row r="68" spans="1:19">
      <c r="A68" s="1226"/>
      <c r="B68" s="795"/>
      <c r="C68" s="795"/>
      <c r="D68" s="795"/>
      <c r="E68" s="795"/>
      <c r="F68" s="1211">
        <v>10</v>
      </c>
      <c r="G68" s="1227"/>
      <c r="H68" s="1229"/>
      <c r="I68" s="1227"/>
      <c r="J68" s="1232" t="s">
        <v>486</v>
      </c>
      <c r="K68" s="793">
        <v>350000</v>
      </c>
      <c r="L68" s="793">
        <v>350000</v>
      </c>
      <c r="M68" s="793">
        <v>0</v>
      </c>
      <c r="N68" s="793">
        <v>350000</v>
      </c>
      <c r="O68" s="793">
        <v>0</v>
      </c>
      <c r="P68" s="793">
        <v>0</v>
      </c>
      <c r="Q68" s="793">
        <v>0</v>
      </c>
      <c r="R68" s="1215">
        <v>0</v>
      </c>
      <c r="S68" s="1219"/>
    </row>
    <row r="69" spans="1:19" ht="25.5">
      <c r="A69" s="1226"/>
      <c r="B69" s="795"/>
      <c r="C69" s="795"/>
      <c r="D69" s="795"/>
      <c r="E69" s="795"/>
      <c r="F69" s="795">
        <v>11</v>
      </c>
      <c r="G69" s="1227"/>
      <c r="H69" s="1229"/>
      <c r="I69" s="1227"/>
      <c r="J69" s="1232" t="s">
        <v>1006</v>
      </c>
      <c r="K69" s="793">
        <v>6772900</v>
      </c>
      <c r="L69" s="794">
        <v>16543602</v>
      </c>
      <c r="M69" s="794">
        <v>0</v>
      </c>
      <c r="N69" s="794">
        <v>16543602</v>
      </c>
      <c r="O69" s="794">
        <v>16543602</v>
      </c>
      <c r="P69" s="794">
        <v>0</v>
      </c>
      <c r="Q69" s="794">
        <v>16543602</v>
      </c>
      <c r="R69" s="1239">
        <v>100</v>
      </c>
      <c r="S69" s="1219"/>
    </row>
    <row r="70" spans="1:19" ht="25.5">
      <c r="A70" s="1226"/>
      <c r="B70" s="795"/>
      <c r="C70" s="795"/>
      <c r="D70" s="795"/>
      <c r="E70" s="795"/>
      <c r="F70" s="1211">
        <v>12</v>
      </c>
      <c r="G70" s="1227"/>
      <c r="H70" s="1229"/>
      <c r="I70" s="1227"/>
      <c r="J70" s="1232" t="s">
        <v>1023</v>
      </c>
      <c r="K70" s="793">
        <v>1000000</v>
      </c>
      <c r="L70" s="794">
        <v>1000000</v>
      </c>
      <c r="M70" s="794">
        <v>0</v>
      </c>
      <c r="N70" s="794">
        <v>1000000</v>
      </c>
      <c r="O70" s="794">
        <v>1000000</v>
      </c>
      <c r="P70" s="794">
        <v>0</v>
      </c>
      <c r="Q70" s="794">
        <v>1000000</v>
      </c>
      <c r="R70" s="1239">
        <v>100</v>
      </c>
      <c r="S70" s="1219"/>
    </row>
    <row r="71" spans="1:19">
      <c r="A71" s="1226"/>
      <c r="B71" s="795"/>
      <c r="C71" s="795"/>
      <c r="D71" s="795"/>
      <c r="E71" s="795"/>
      <c r="F71" s="795">
        <v>13</v>
      </c>
      <c r="G71" s="1227"/>
      <c r="H71" s="1229"/>
      <c r="I71" s="1227"/>
      <c r="J71" s="1232" t="s">
        <v>1078</v>
      </c>
      <c r="K71" s="854">
        <v>0</v>
      </c>
      <c r="L71" s="794">
        <v>427791</v>
      </c>
      <c r="M71" s="794">
        <v>0</v>
      </c>
      <c r="N71" s="794">
        <v>427791</v>
      </c>
      <c r="O71" s="794">
        <v>427791</v>
      </c>
      <c r="P71" s="794">
        <v>0</v>
      </c>
      <c r="Q71" s="794">
        <v>427791</v>
      </c>
      <c r="R71" s="1239">
        <v>100</v>
      </c>
      <c r="S71" s="1219"/>
    </row>
    <row r="72" spans="1:19">
      <c r="A72" s="1226"/>
      <c r="B72" s="795"/>
      <c r="C72" s="795"/>
      <c r="D72" s="795"/>
      <c r="E72" s="795"/>
      <c r="F72" s="1211">
        <v>14</v>
      </c>
      <c r="G72" s="1227"/>
      <c r="H72" s="1229"/>
      <c r="I72" s="1227"/>
      <c r="J72" s="1232" t="s">
        <v>1079</v>
      </c>
      <c r="K72" s="854">
        <v>0</v>
      </c>
      <c r="L72" s="794">
        <v>50000</v>
      </c>
      <c r="M72" s="794">
        <v>0</v>
      </c>
      <c r="N72" s="794">
        <v>50000</v>
      </c>
      <c r="O72" s="794">
        <v>50000</v>
      </c>
      <c r="P72" s="794">
        <v>0</v>
      </c>
      <c r="Q72" s="794">
        <v>50000</v>
      </c>
      <c r="R72" s="1239">
        <v>100</v>
      </c>
      <c r="S72" s="1219"/>
    </row>
    <row r="73" spans="1:19">
      <c r="A73" s="1226"/>
      <c r="B73" s="795"/>
      <c r="C73" s="795"/>
      <c r="D73" s="795"/>
      <c r="E73" s="795"/>
      <c r="F73" s="795">
        <v>15</v>
      </c>
      <c r="G73" s="1227"/>
      <c r="H73" s="1229"/>
      <c r="I73" s="1227"/>
      <c r="J73" s="1232" t="s">
        <v>1080</v>
      </c>
      <c r="K73" s="854">
        <v>0</v>
      </c>
      <c r="L73" s="794">
        <v>7747000</v>
      </c>
      <c r="M73" s="794">
        <v>0</v>
      </c>
      <c r="N73" s="794">
        <v>7747000</v>
      </c>
      <c r="O73" s="794">
        <v>7747000</v>
      </c>
      <c r="P73" s="794">
        <v>0</v>
      </c>
      <c r="Q73" s="794">
        <v>7747000</v>
      </c>
      <c r="R73" s="1239">
        <v>100</v>
      </c>
      <c r="S73" s="1219"/>
    </row>
    <row r="74" spans="1:19" ht="25.5">
      <c r="A74" s="1226"/>
      <c r="B74" s="795"/>
      <c r="C74" s="795"/>
      <c r="D74" s="795"/>
      <c r="E74" s="795"/>
      <c r="F74" s="795">
        <v>16</v>
      </c>
      <c r="G74" s="1227"/>
      <c r="H74" s="1229"/>
      <c r="I74" s="1227"/>
      <c r="J74" s="1232" t="s">
        <v>1081</v>
      </c>
      <c r="K74" s="854">
        <v>0</v>
      </c>
      <c r="L74" s="794">
        <v>526320</v>
      </c>
      <c r="M74" s="794">
        <v>0</v>
      </c>
      <c r="N74" s="794">
        <v>526320</v>
      </c>
      <c r="O74" s="794">
        <v>526320</v>
      </c>
      <c r="P74" s="794">
        <v>0</v>
      </c>
      <c r="Q74" s="794">
        <v>526320</v>
      </c>
      <c r="R74" s="1239">
        <v>100</v>
      </c>
      <c r="S74" s="1219"/>
    </row>
    <row r="75" spans="1:19">
      <c r="A75" s="1226"/>
      <c r="B75" s="795"/>
      <c r="C75" s="795"/>
      <c r="D75" s="795"/>
      <c r="E75" s="795"/>
      <c r="F75" s="795">
        <v>17</v>
      </c>
      <c r="G75" s="1227"/>
      <c r="H75" s="1229"/>
      <c r="I75" s="1227"/>
      <c r="J75" s="1232" t="s">
        <v>1142</v>
      </c>
      <c r="K75" s="854">
        <v>0</v>
      </c>
      <c r="L75" s="794">
        <v>2013374</v>
      </c>
      <c r="M75" s="794">
        <v>0</v>
      </c>
      <c r="N75" s="794">
        <v>2013374</v>
      </c>
      <c r="O75" s="794">
        <v>2013374</v>
      </c>
      <c r="P75" s="794">
        <v>0</v>
      </c>
      <c r="Q75" s="794">
        <v>2013374</v>
      </c>
      <c r="R75" s="1239">
        <v>100</v>
      </c>
      <c r="S75" s="1219"/>
    </row>
    <row r="76" spans="1:19" ht="25.5">
      <c r="A76" s="1226"/>
      <c r="B76" s="795"/>
      <c r="C76" s="795"/>
      <c r="D76" s="795"/>
      <c r="E76" s="795"/>
      <c r="F76" s="795">
        <v>18</v>
      </c>
      <c r="G76" s="1227"/>
      <c r="H76" s="1229"/>
      <c r="I76" s="1227"/>
      <c r="J76" s="1232" t="s">
        <v>1233</v>
      </c>
      <c r="K76" s="854">
        <v>0</v>
      </c>
      <c r="L76" s="794">
        <v>1408765</v>
      </c>
      <c r="M76" s="794">
        <v>0</v>
      </c>
      <c r="N76" s="794">
        <v>1408765</v>
      </c>
      <c r="O76" s="794">
        <v>1408765</v>
      </c>
      <c r="P76" s="794">
        <v>0</v>
      </c>
      <c r="Q76" s="794">
        <v>1408765</v>
      </c>
      <c r="R76" s="1239">
        <v>100</v>
      </c>
      <c r="S76" s="1219"/>
    </row>
    <row r="77" spans="1:19">
      <c r="A77" s="1226"/>
      <c r="B77" s="795"/>
      <c r="C77" s="795"/>
      <c r="D77" s="795"/>
      <c r="E77" s="795"/>
      <c r="F77" s="795"/>
      <c r="G77" s="1227"/>
      <c r="H77" s="1229"/>
      <c r="I77" s="1227"/>
      <c r="J77" s="454" t="s">
        <v>506</v>
      </c>
      <c r="K77" s="436">
        <v>24353554</v>
      </c>
      <c r="L77" s="436">
        <v>268253087</v>
      </c>
      <c r="M77" s="436">
        <v>0</v>
      </c>
      <c r="N77" s="436">
        <v>268253087</v>
      </c>
      <c r="O77" s="436">
        <v>214212537</v>
      </c>
      <c r="P77" s="436">
        <v>0</v>
      </c>
      <c r="Q77" s="436">
        <v>214212537</v>
      </c>
      <c r="R77" s="1230">
        <v>79.85464003253017</v>
      </c>
      <c r="S77" s="1219"/>
    </row>
    <row r="78" spans="1:19" ht="43.5" customHeight="1">
      <c r="A78" s="1226"/>
      <c r="B78" s="795"/>
      <c r="C78" s="795"/>
      <c r="D78" s="795"/>
      <c r="E78" s="795"/>
      <c r="F78" s="795">
        <v>18</v>
      </c>
      <c r="G78" s="1227"/>
      <c r="H78" s="1229"/>
      <c r="I78" s="1227"/>
      <c r="J78" s="1232" t="s">
        <v>546</v>
      </c>
      <c r="K78" s="793">
        <v>24353554</v>
      </c>
      <c r="L78" s="794">
        <v>24353554</v>
      </c>
      <c r="M78" s="794">
        <v>0</v>
      </c>
      <c r="N78" s="794">
        <v>24353554</v>
      </c>
      <c r="O78" s="794">
        <v>4201974</v>
      </c>
      <c r="P78" s="794">
        <v>0</v>
      </c>
      <c r="Q78" s="794">
        <v>4201974</v>
      </c>
      <c r="R78" s="1239">
        <v>17.254048423486772</v>
      </c>
      <c r="S78" s="1219"/>
    </row>
    <row r="79" spans="1:19" ht="51">
      <c r="A79" s="1226"/>
      <c r="B79" s="795"/>
      <c r="C79" s="795"/>
      <c r="D79" s="795"/>
      <c r="E79" s="795"/>
      <c r="F79" s="795">
        <v>19</v>
      </c>
      <c r="G79" s="1227"/>
      <c r="H79" s="1229"/>
      <c r="I79" s="1227"/>
      <c r="J79" s="1232" t="s">
        <v>1043</v>
      </c>
      <c r="K79" s="793">
        <v>0</v>
      </c>
      <c r="L79" s="854">
        <v>68888970</v>
      </c>
      <c r="M79" s="794">
        <v>0</v>
      </c>
      <c r="N79" s="794">
        <v>68888970</v>
      </c>
      <c r="O79" s="794">
        <v>35000000</v>
      </c>
      <c r="P79" s="794">
        <v>0</v>
      </c>
      <c r="Q79" s="794">
        <v>35000000</v>
      </c>
      <c r="R79" s="1239">
        <v>50.80639179247418</v>
      </c>
      <c r="S79" s="1219"/>
    </row>
    <row r="80" spans="1:19" ht="38.25">
      <c r="A80" s="1226"/>
      <c r="B80" s="795"/>
      <c r="C80" s="795"/>
      <c r="D80" s="795"/>
      <c r="E80" s="795"/>
      <c r="F80" s="795">
        <v>20</v>
      </c>
      <c r="G80" s="1227"/>
      <c r="H80" s="1229"/>
      <c r="I80" s="1227"/>
      <c r="J80" s="1238" t="s">
        <v>552</v>
      </c>
      <c r="K80" s="793">
        <v>0</v>
      </c>
      <c r="L80" s="794">
        <v>175010563</v>
      </c>
      <c r="M80" s="794">
        <v>0</v>
      </c>
      <c r="N80" s="794">
        <v>175010563</v>
      </c>
      <c r="O80" s="794">
        <v>175010563</v>
      </c>
      <c r="P80" s="794"/>
      <c r="Q80" s="794">
        <v>175010563</v>
      </c>
      <c r="R80" s="1239">
        <v>100</v>
      </c>
      <c r="S80" s="1219"/>
    </row>
    <row r="81" spans="1:22" s="26" customFormat="1">
      <c r="A81" s="34">
        <v>2</v>
      </c>
      <c r="B81" s="35"/>
      <c r="C81" s="35"/>
      <c r="D81" s="35"/>
      <c r="E81" s="35">
        <v>2</v>
      </c>
      <c r="F81" s="35"/>
      <c r="G81" s="36" t="s">
        <v>7</v>
      </c>
      <c r="H81" s="36"/>
      <c r="I81" s="36"/>
      <c r="J81" s="453"/>
      <c r="K81" s="32">
        <v>667535396</v>
      </c>
      <c r="L81" s="32">
        <v>820550564</v>
      </c>
      <c r="M81" s="32">
        <v>0</v>
      </c>
      <c r="N81" s="37">
        <v>820550564</v>
      </c>
      <c r="O81" s="32">
        <v>171780594</v>
      </c>
      <c r="P81" s="32">
        <v>0</v>
      </c>
      <c r="Q81" s="37">
        <v>171780594</v>
      </c>
      <c r="R81" s="1231">
        <v>20.934796895709649</v>
      </c>
      <c r="S81" s="1219"/>
      <c r="T81" s="1217"/>
      <c r="U81" s="1217"/>
      <c r="V81" s="1217"/>
    </row>
    <row r="82" spans="1:22" s="26" customFormat="1" ht="25.5">
      <c r="A82" s="34"/>
      <c r="B82" s="35"/>
      <c r="C82" s="35"/>
      <c r="D82" s="35"/>
      <c r="E82" s="35"/>
      <c r="F82" s="795">
        <v>1</v>
      </c>
      <c r="G82" s="36"/>
      <c r="H82" s="39"/>
      <c r="I82" s="36"/>
      <c r="J82" s="1232" t="s">
        <v>1114</v>
      </c>
      <c r="K82" s="793">
        <v>4000000</v>
      </c>
      <c r="L82" s="793">
        <v>3899000</v>
      </c>
      <c r="M82" s="793">
        <v>0</v>
      </c>
      <c r="N82" s="794">
        <v>3899000</v>
      </c>
      <c r="O82" s="793">
        <v>3899000</v>
      </c>
      <c r="P82" s="793">
        <v>0</v>
      </c>
      <c r="Q82" s="794">
        <v>3899000</v>
      </c>
      <c r="R82" s="1239">
        <v>100</v>
      </c>
      <c r="S82" s="1221"/>
      <c r="T82" s="51"/>
      <c r="U82" s="1217"/>
      <c r="V82" s="1217"/>
    </row>
    <row r="83" spans="1:22" s="26" customFormat="1">
      <c r="A83" s="34"/>
      <c r="B83" s="35"/>
      <c r="C83" s="35"/>
      <c r="D83" s="35"/>
      <c r="E83" s="35"/>
      <c r="F83" s="795">
        <v>2</v>
      </c>
      <c r="G83" s="36"/>
      <c r="H83" s="39"/>
      <c r="I83" s="36"/>
      <c r="J83" s="1232" t="s">
        <v>1248</v>
      </c>
      <c r="K83" s="793">
        <v>0</v>
      </c>
      <c r="L83" s="793">
        <v>1668000</v>
      </c>
      <c r="M83" s="793">
        <v>0</v>
      </c>
      <c r="N83" s="794">
        <v>1668000</v>
      </c>
      <c r="O83" s="793">
        <v>1668000</v>
      </c>
      <c r="P83" s="793"/>
      <c r="Q83" s="794">
        <v>1668000</v>
      </c>
      <c r="R83" s="1239">
        <v>100</v>
      </c>
      <c r="S83" s="1219"/>
      <c r="T83" s="51"/>
      <c r="U83" s="1217"/>
      <c r="V83" s="1217"/>
    </row>
    <row r="84" spans="1:22" s="26" customFormat="1">
      <c r="A84" s="34"/>
      <c r="B84" s="35"/>
      <c r="C84" s="35"/>
      <c r="D84" s="35"/>
      <c r="E84" s="35"/>
      <c r="F84" s="795">
        <v>3</v>
      </c>
      <c r="G84" s="36"/>
      <c r="H84" s="39"/>
      <c r="I84" s="36"/>
      <c r="J84" s="1232" t="s">
        <v>1115</v>
      </c>
      <c r="K84" s="793">
        <v>0</v>
      </c>
      <c r="L84" s="793">
        <v>299839</v>
      </c>
      <c r="M84" s="793">
        <v>0</v>
      </c>
      <c r="N84" s="794">
        <v>299839</v>
      </c>
      <c r="O84" s="793">
        <v>299839</v>
      </c>
      <c r="P84" s="793">
        <v>0</v>
      </c>
      <c r="Q84" s="794">
        <v>299839</v>
      </c>
      <c r="R84" s="1239">
        <v>100</v>
      </c>
      <c r="S84" s="1240"/>
      <c r="T84" s="51"/>
      <c r="U84" s="1217"/>
      <c r="V84" s="1217"/>
    </row>
    <row r="85" spans="1:22" s="26" customFormat="1">
      <c r="A85" s="34"/>
      <c r="B85" s="35"/>
      <c r="C85" s="35"/>
      <c r="D85" s="35"/>
      <c r="E85" s="35"/>
      <c r="F85" s="795">
        <v>4</v>
      </c>
      <c r="G85" s="36"/>
      <c r="H85" s="39"/>
      <c r="I85" s="36"/>
      <c r="J85" s="1232" t="s">
        <v>1173</v>
      </c>
      <c r="K85" s="793">
        <v>0</v>
      </c>
      <c r="L85" s="793">
        <v>10000000</v>
      </c>
      <c r="M85" s="793">
        <v>0</v>
      </c>
      <c r="N85" s="794">
        <v>10000000</v>
      </c>
      <c r="O85" s="793">
        <v>3000000</v>
      </c>
      <c r="P85" s="793"/>
      <c r="Q85" s="794">
        <v>3000000</v>
      </c>
      <c r="R85" s="1239">
        <v>30</v>
      </c>
      <c r="S85" s="1219"/>
      <c r="T85" s="51"/>
      <c r="U85" s="1217"/>
      <c r="V85" s="1217"/>
    </row>
    <row r="86" spans="1:22" s="41" customFormat="1">
      <c r="A86" s="471"/>
      <c r="B86" s="472"/>
      <c r="C86" s="472"/>
      <c r="D86" s="472"/>
      <c r="E86" s="472"/>
      <c r="F86" s="1241"/>
      <c r="G86" s="40"/>
      <c r="H86" s="1242"/>
      <c r="I86" s="1243"/>
      <c r="J86" s="455" t="s">
        <v>507</v>
      </c>
      <c r="K86" s="436">
        <v>663535396</v>
      </c>
      <c r="L86" s="720">
        <v>804683725</v>
      </c>
      <c r="M86" s="720">
        <v>0</v>
      </c>
      <c r="N86" s="721">
        <v>804683725</v>
      </c>
      <c r="O86" s="720">
        <v>162913755</v>
      </c>
      <c r="P86" s="720">
        <v>0</v>
      </c>
      <c r="Q86" s="721">
        <v>162913755</v>
      </c>
      <c r="R86" s="1244">
        <v>20.245687832197675</v>
      </c>
      <c r="S86" s="1219"/>
      <c r="T86" s="51"/>
      <c r="U86" s="1217"/>
      <c r="V86" s="1217"/>
    </row>
    <row r="87" spans="1:22" s="26" customFormat="1" ht="38.25">
      <c r="A87" s="34"/>
      <c r="B87" s="35">
        <v>1</v>
      </c>
      <c r="C87" s="35"/>
      <c r="D87" s="35"/>
      <c r="E87" s="35"/>
      <c r="F87" s="795">
        <v>5</v>
      </c>
      <c r="G87" s="36"/>
      <c r="H87" s="1229"/>
      <c r="I87" s="1227"/>
      <c r="J87" s="1232" t="s">
        <v>554</v>
      </c>
      <c r="K87" s="793">
        <v>239361896</v>
      </c>
      <c r="L87" s="1158">
        <v>239361896</v>
      </c>
      <c r="M87" s="794">
        <v>0</v>
      </c>
      <c r="N87" s="794">
        <v>239361896</v>
      </c>
      <c r="O87" s="794">
        <v>0</v>
      </c>
      <c r="P87" s="794">
        <v>0</v>
      </c>
      <c r="Q87" s="794">
        <v>0</v>
      </c>
      <c r="R87" s="1239">
        <v>0</v>
      </c>
      <c r="S87" s="1245"/>
      <c r="T87" s="165"/>
      <c r="U87" s="1205"/>
      <c r="V87" s="1205"/>
    </row>
    <row r="88" spans="1:22" s="26" customFormat="1" ht="25.5">
      <c r="A88" s="34"/>
      <c r="B88" s="35"/>
      <c r="C88" s="35"/>
      <c r="D88" s="35"/>
      <c r="E88" s="35"/>
      <c r="F88" s="795">
        <v>6</v>
      </c>
      <c r="G88" s="36"/>
      <c r="H88" s="1229"/>
      <c r="I88" s="1227"/>
      <c r="J88" s="1182" t="s">
        <v>934</v>
      </c>
      <c r="K88" s="794">
        <v>4822650</v>
      </c>
      <c r="L88" s="1158">
        <v>4822650</v>
      </c>
      <c r="M88" s="794">
        <v>0</v>
      </c>
      <c r="N88" s="794">
        <v>4822650</v>
      </c>
      <c r="O88" s="794">
        <v>0</v>
      </c>
      <c r="P88" s="794">
        <v>0</v>
      </c>
      <c r="Q88" s="794">
        <v>0</v>
      </c>
      <c r="R88" s="1239">
        <v>0</v>
      </c>
      <c r="S88" s="1219"/>
      <c r="T88" s="1217"/>
      <c r="U88" s="1217"/>
      <c r="V88" s="1217"/>
    </row>
    <row r="89" spans="1:22" ht="25.5">
      <c r="A89" s="1226"/>
      <c r="B89" s="795"/>
      <c r="C89" s="795"/>
      <c r="D89" s="795"/>
      <c r="E89" s="795"/>
      <c r="F89" s="795">
        <v>7</v>
      </c>
      <c r="G89" s="1227"/>
      <c r="H89" s="1229"/>
      <c r="I89" s="1227"/>
      <c r="J89" s="1232" t="s">
        <v>607</v>
      </c>
      <c r="K89" s="794">
        <v>418547000</v>
      </c>
      <c r="L89" s="794">
        <v>418547000</v>
      </c>
      <c r="M89" s="794">
        <v>0</v>
      </c>
      <c r="N89" s="794">
        <v>418547000</v>
      </c>
      <c r="O89" s="794">
        <v>27913755</v>
      </c>
      <c r="P89" s="794">
        <v>0</v>
      </c>
      <c r="Q89" s="794">
        <v>27913755</v>
      </c>
      <c r="R89" s="1239">
        <v>6.6692044143190605</v>
      </c>
      <c r="S89" s="1219"/>
    </row>
    <row r="90" spans="1:22" ht="25.5">
      <c r="A90" s="1226"/>
      <c r="B90" s="472"/>
      <c r="C90" s="795"/>
      <c r="D90" s="795"/>
      <c r="E90" s="795"/>
      <c r="F90" s="795">
        <v>8</v>
      </c>
      <c r="G90" s="1227"/>
      <c r="H90" s="1229"/>
      <c r="I90" s="1227"/>
      <c r="J90" s="1232" t="s">
        <v>913</v>
      </c>
      <c r="K90" s="793">
        <v>803850</v>
      </c>
      <c r="L90" s="794">
        <v>803850</v>
      </c>
      <c r="M90" s="794">
        <v>0</v>
      </c>
      <c r="N90" s="794">
        <v>803850</v>
      </c>
      <c r="O90" s="794">
        <v>0</v>
      </c>
      <c r="P90" s="794">
        <v>0</v>
      </c>
      <c r="Q90" s="794">
        <v>0</v>
      </c>
      <c r="R90" s="1239">
        <v>0</v>
      </c>
      <c r="S90" s="1219"/>
    </row>
    <row r="91" spans="1:22" ht="51">
      <c r="A91" s="1226"/>
      <c r="B91" s="82"/>
      <c r="C91" s="795"/>
      <c r="D91" s="795"/>
      <c r="E91" s="795"/>
      <c r="F91" s="795">
        <v>9</v>
      </c>
      <c r="G91" s="1227"/>
      <c r="H91" s="1229"/>
      <c r="I91" s="1227"/>
      <c r="J91" s="1232" t="s">
        <v>1043</v>
      </c>
      <c r="K91" s="794">
        <v>0</v>
      </c>
      <c r="L91" s="794">
        <v>6148329</v>
      </c>
      <c r="M91" s="794">
        <v>0</v>
      </c>
      <c r="N91" s="794">
        <v>6148329</v>
      </c>
      <c r="O91" s="794">
        <v>0</v>
      </c>
      <c r="P91" s="794">
        <v>0</v>
      </c>
      <c r="Q91" s="794">
        <v>0</v>
      </c>
      <c r="R91" s="1239">
        <v>0</v>
      </c>
      <c r="S91" s="1219"/>
      <c r="U91" s="1205"/>
      <c r="V91" s="1205"/>
    </row>
    <row r="92" spans="1:22" ht="25.5">
      <c r="A92" s="1226"/>
      <c r="B92" s="82"/>
      <c r="C92" s="795"/>
      <c r="D92" s="795"/>
      <c r="E92" s="795"/>
      <c r="F92" s="795">
        <v>10</v>
      </c>
      <c r="G92" s="1227"/>
      <c r="H92" s="1229"/>
      <c r="I92" s="1227"/>
      <c r="J92" s="1232" t="s">
        <v>1234</v>
      </c>
      <c r="K92" s="794">
        <v>0</v>
      </c>
      <c r="L92" s="794">
        <v>135000000</v>
      </c>
      <c r="M92" s="794">
        <v>0</v>
      </c>
      <c r="N92" s="794">
        <v>135000000</v>
      </c>
      <c r="O92" s="794">
        <v>135000000</v>
      </c>
      <c r="P92" s="794">
        <v>0</v>
      </c>
      <c r="Q92" s="794">
        <v>135000000</v>
      </c>
      <c r="R92" s="1239">
        <v>100</v>
      </c>
      <c r="S92" s="1219"/>
      <c r="U92" s="1205"/>
      <c r="V92" s="1205"/>
    </row>
    <row r="93" spans="1:22" s="26" customFormat="1">
      <c r="A93" s="34">
        <v>3</v>
      </c>
      <c r="B93" s="35"/>
      <c r="C93" s="35"/>
      <c r="D93" s="35"/>
      <c r="E93" s="35">
        <v>3</v>
      </c>
      <c r="F93" s="35"/>
      <c r="G93" s="36" t="s">
        <v>9</v>
      </c>
      <c r="H93" s="36"/>
      <c r="I93" s="36"/>
      <c r="J93" s="453"/>
      <c r="K93" s="37">
        <v>3011900000</v>
      </c>
      <c r="L93" s="32">
        <v>3490760000</v>
      </c>
      <c r="M93" s="498">
        <v>0</v>
      </c>
      <c r="N93" s="37">
        <v>3490760000</v>
      </c>
      <c r="O93" s="32">
        <v>3489299681</v>
      </c>
      <c r="P93" s="498">
        <v>0</v>
      </c>
      <c r="Q93" s="37">
        <v>3489299681</v>
      </c>
      <c r="R93" s="1231">
        <v>99.958166158658855</v>
      </c>
      <c r="S93" s="1219"/>
      <c r="T93" s="1217"/>
      <c r="U93" s="1205"/>
      <c r="V93" s="1205"/>
    </row>
    <row r="94" spans="1:22" s="26" customFormat="1">
      <c r="A94" s="34"/>
      <c r="B94" s="35">
        <v>1</v>
      </c>
      <c r="C94" s="35"/>
      <c r="D94" s="35"/>
      <c r="E94" s="35"/>
      <c r="F94" s="35"/>
      <c r="G94" s="36"/>
      <c r="H94" s="36" t="s">
        <v>71</v>
      </c>
      <c r="I94" s="36"/>
      <c r="J94" s="453"/>
      <c r="K94" s="37">
        <v>2910000000</v>
      </c>
      <c r="L94" s="32">
        <v>3382270000</v>
      </c>
      <c r="M94" s="498">
        <v>0</v>
      </c>
      <c r="N94" s="37">
        <v>3382270000</v>
      </c>
      <c r="O94" s="32">
        <v>3382155647</v>
      </c>
      <c r="P94" s="1213">
        <v>0</v>
      </c>
      <c r="Q94" s="37">
        <v>3382155647</v>
      </c>
      <c r="R94" s="1231">
        <v>99.996619045788776</v>
      </c>
      <c r="S94" s="1221"/>
      <c r="T94" s="51"/>
      <c r="U94" s="1217"/>
      <c r="V94" s="1217"/>
    </row>
    <row r="95" spans="1:22">
      <c r="A95" s="1218"/>
      <c r="B95" s="1211"/>
      <c r="C95" s="1211"/>
      <c r="D95" s="1211"/>
      <c r="E95" s="1211"/>
      <c r="F95" s="1211">
        <v>1</v>
      </c>
      <c r="G95" s="1212"/>
      <c r="H95" s="1212"/>
      <c r="I95" s="1212"/>
      <c r="J95" s="1238" t="s">
        <v>72</v>
      </c>
      <c r="K95" s="793">
        <v>455000000</v>
      </c>
      <c r="L95" s="793">
        <v>478040000</v>
      </c>
      <c r="M95" s="793">
        <v>0</v>
      </c>
      <c r="N95" s="793">
        <v>478040000</v>
      </c>
      <c r="O95" s="793">
        <v>478035679</v>
      </c>
      <c r="P95" s="793">
        <v>0</v>
      </c>
      <c r="Q95" s="793">
        <v>478035679</v>
      </c>
      <c r="R95" s="1215">
        <v>99.999096100744708</v>
      </c>
      <c r="S95" s="1219"/>
    </row>
    <row r="96" spans="1:22">
      <c r="A96" s="1218"/>
      <c r="B96" s="1211"/>
      <c r="C96" s="1211"/>
      <c r="D96" s="1211"/>
      <c r="E96" s="1211"/>
      <c r="F96" s="1211">
        <v>2</v>
      </c>
      <c r="G96" s="1212"/>
      <c r="H96" s="1212"/>
      <c r="I96" s="1212"/>
      <c r="J96" s="1238" t="s">
        <v>73</v>
      </c>
      <c r="K96" s="793">
        <v>2250000000</v>
      </c>
      <c r="L96" s="793">
        <v>2699410000</v>
      </c>
      <c r="M96" s="793">
        <v>0</v>
      </c>
      <c r="N96" s="793">
        <v>2699410000</v>
      </c>
      <c r="O96" s="793">
        <v>2699408075</v>
      </c>
      <c r="P96" s="793">
        <v>0</v>
      </c>
      <c r="Q96" s="793">
        <v>2699408075</v>
      </c>
      <c r="R96" s="1215">
        <v>99.999928688120747</v>
      </c>
      <c r="S96" s="1219"/>
    </row>
    <row r="97" spans="1:22">
      <c r="A97" s="1218"/>
      <c r="B97" s="1211"/>
      <c r="C97" s="1211"/>
      <c r="D97" s="1211"/>
      <c r="E97" s="1211"/>
      <c r="F97" s="1211">
        <v>3</v>
      </c>
      <c r="G97" s="1212"/>
      <c r="H97" s="1212"/>
      <c r="I97" s="1212"/>
      <c r="J97" s="1238" t="s">
        <v>74</v>
      </c>
      <c r="K97" s="793">
        <v>90000000</v>
      </c>
      <c r="L97" s="793">
        <v>86500000</v>
      </c>
      <c r="M97" s="793">
        <v>0</v>
      </c>
      <c r="N97" s="793">
        <v>86500000</v>
      </c>
      <c r="O97" s="793">
        <v>86393130</v>
      </c>
      <c r="P97" s="793">
        <v>0</v>
      </c>
      <c r="Q97" s="793">
        <v>86393130</v>
      </c>
      <c r="R97" s="1215">
        <v>99.876450867052029</v>
      </c>
      <c r="S97" s="1219"/>
    </row>
    <row r="98" spans="1:22">
      <c r="A98" s="1218"/>
      <c r="B98" s="1211"/>
      <c r="C98" s="1211"/>
      <c r="D98" s="1211"/>
      <c r="E98" s="1211"/>
      <c r="F98" s="1211">
        <v>4</v>
      </c>
      <c r="G98" s="1212"/>
      <c r="H98" s="1212"/>
      <c r="I98" s="1212"/>
      <c r="J98" s="1238" t="s">
        <v>76</v>
      </c>
      <c r="K98" s="793">
        <v>115000000</v>
      </c>
      <c r="L98" s="793">
        <v>118320000</v>
      </c>
      <c r="M98" s="793">
        <v>0</v>
      </c>
      <c r="N98" s="793">
        <v>118320000</v>
      </c>
      <c r="O98" s="793">
        <v>118318763</v>
      </c>
      <c r="P98" s="793">
        <v>0</v>
      </c>
      <c r="Q98" s="793">
        <v>118318763</v>
      </c>
      <c r="R98" s="1215">
        <v>99.9989545300879</v>
      </c>
      <c r="S98" s="1219"/>
    </row>
    <row r="99" spans="1:22">
      <c r="A99" s="1218"/>
      <c r="B99" s="25">
        <v>2</v>
      </c>
      <c r="C99" s="1211"/>
      <c r="D99" s="1211"/>
      <c r="E99" s="1211"/>
      <c r="F99" s="1211"/>
      <c r="G99" s="1212"/>
      <c r="H99" s="42" t="s">
        <v>77</v>
      </c>
      <c r="I99" s="1212"/>
      <c r="J99" s="1212"/>
      <c r="K99" s="32">
        <v>95000000</v>
      </c>
      <c r="L99" s="31">
        <v>101450000</v>
      </c>
      <c r="M99" s="1213">
        <v>0</v>
      </c>
      <c r="N99" s="32">
        <v>101450000</v>
      </c>
      <c r="O99" s="31">
        <v>101447035</v>
      </c>
      <c r="P99" s="1213">
        <v>0</v>
      </c>
      <c r="Q99" s="32">
        <v>101447035</v>
      </c>
      <c r="R99" s="1224">
        <v>99.99707737801873</v>
      </c>
      <c r="S99" s="1219"/>
    </row>
    <row r="100" spans="1:22">
      <c r="A100" s="1246"/>
      <c r="B100" s="25">
        <v>3</v>
      </c>
      <c r="C100" s="1247"/>
      <c r="D100" s="1247"/>
      <c r="E100" s="1247"/>
      <c r="F100" s="1211"/>
      <c r="G100" s="43"/>
      <c r="H100" s="44" t="s">
        <v>78</v>
      </c>
      <c r="I100" s="1248"/>
      <c r="J100" s="1249"/>
      <c r="K100" s="437">
        <v>6900000</v>
      </c>
      <c r="L100" s="32">
        <v>7040000</v>
      </c>
      <c r="M100" s="32">
        <v>0</v>
      </c>
      <c r="N100" s="437">
        <v>7040000</v>
      </c>
      <c r="O100" s="32">
        <v>5696999</v>
      </c>
      <c r="P100" s="32">
        <v>0</v>
      </c>
      <c r="Q100" s="437">
        <v>5696999</v>
      </c>
      <c r="R100" s="1250">
        <v>80.923281250000002</v>
      </c>
      <c r="S100" s="1219"/>
    </row>
    <row r="101" spans="1:22">
      <c r="A101" s="1246"/>
      <c r="B101" s="25"/>
      <c r="C101" s="1247"/>
      <c r="D101" s="1247"/>
      <c r="E101" s="1247"/>
      <c r="F101" s="1211">
        <v>1</v>
      </c>
      <c r="G101" s="43"/>
      <c r="H101" s="44"/>
      <c r="I101" s="1248"/>
      <c r="J101" s="1238" t="s">
        <v>75</v>
      </c>
      <c r="K101" s="1251">
        <v>1000000</v>
      </c>
      <c r="L101" s="1251">
        <v>1000000</v>
      </c>
      <c r="M101" s="1251">
        <v>0</v>
      </c>
      <c r="N101" s="1251">
        <v>1000000</v>
      </c>
      <c r="O101" s="1251">
        <v>578788</v>
      </c>
      <c r="P101" s="1251">
        <v>0</v>
      </c>
      <c r="Q101" s="1251">
        <v>578788</v>
      </c>
      <c r="R101" s="1252">
        <v>57.878799999999998</v>
      </c>
      <c r="S101" s="1219"/>
    </row>
    <row r="102" spans="1:22">
      <c r="A102" s="1246"/>
      <c r="B102" s="25"/>
      <c r="C102" s="1247"/>
      <c r="D102" s="1247"/>
      <c r="E102" s="1247"/>
      <c r="F102" s="1211">
        <v>2</v>
      </c>
      <c r="G102" s="43"/>
      <c r="H102" s="44"/>
      <c r="I102" s="1248"/>
      <c r="J102" s="1249" t="s">
        <v>79</v>
      </c>
      <c r="K102" s="1251">
        <v>2500000</v>
      </c>
      <c r="L102" s="1251">
        <v>2500000</v>
      </c>
      <c r="M102" s="1251">
        <v>0</v>
      </c>
      <c r="N102" s="1251">
        <v>2500000</v>
      </c>
      <c r="O102" s="1251">
        <v>2029790</v>
      </c>
      <c r="P102" s="1251">
        <v>0</v>
      </c>
      <c r="Q102" s="1251">
        <v>2029790</v>
      </c>
      <c r="R102" s="1252">
        <v>81.191599999999994</v>
      </c>
      <c r="S102" s="1219"/>
    </row>
    <row r="103" spans="1:22">
      <c r="A103" s="1246"/>
      <c r="B103" s="25"/>
      <c r="C103" s="1247"/>
      <c r="D103" s="1247"/>
      <c r="E103" s="1247"/>
      <c r="F103" s="1211">
        <v>3</v>
      </c>
      <c r="G103" s="43"/>
      <c r="H103" s="44"/>
      <c r="I103" s="1248"/>
      <c r="J103" s="1249" t="s">
        <v>522</v>
      </c>
      <c r="K103" s="1251">
        <v>400000</v>
      </c>
      <c r="L103" s="1251">
        <v>400000</v>
      </c>
      <c r="M103" s="1251">
        <v>0</v>
      </c>
      <c r="N103" s="1251">
        <v>400000</v>
      </c>
      <c r="O103" s="1251">
        <v>0</v>
      </c>
      <c r="P103" s="1251">
        <v>0</v>
      </c>
      <c r="Q103" s="1251">
        <v>0</v>
      </c>
      <c r="R103" s="1252">
        <v>0</v>
      </c>
      <c r="S103" s="1219"/>
    </row>
    <row r="104" spans="1:22">
      <c r="A104" s="1218"/>
      <c r="B104" s="25"/>
      <c r="C104" s="1211"/>
      <c r="D104" s="1211"/>
      <c r="E104" s="1211"/>
      <c r="F104" s="1211">
        <v>4</v>
      </c>
      <c r="G104" s="29"/>
      <c r="H104" s="42"/>
      <c r="I104" s="1212"/>
      <c r="J104" s="1238" t="s">
        <v>523</v>
      </c>
      <c r="K104" s="1213">
        <v>1000000</v>
      </c>
      <c r="L104" s="793">
        <v>1140000</v>
      </c>
      <c r="M104" s="793">
        <v>0</v>
      </c>
      <c r="N104" s="793">
        <v>1140000</v>
      </c>
      <c r="O104" s="793">
        <v>1166421</v>
      </c>
      <c r="P104" s="793">
        <v>0</v>
      </c>
      <c r="Q104" s="793">
        <v>1166421</v>
      </c>
      <c r="R104" s="1215">
        <v>102.31763157894737</v>
      </c>
      <c r="S104" s="1219"/>
    </row>
    <row r="105" spans="1:22">
      <c r="A105" s="1226"/>
      <c r="B105" s="35"/>
      <c r="C105" s="795"/>
      <c r="D105" s="795"/>
      <c r="E105" s="795"/>
      <c r="F105" s="795">
        <v>5</v>
      </c>
      <c r="G105" s="36"/>
      <c r="H105" s="39"/>
      <c r="I105" s="1227"/>
      <c r="J105" s="1232" t="s">
        <v>619</v>
      </c>
      <c r="K105" s="794">
        <v>2000000</v>
      </c>
      <c r="L105" s="1213">
        <v>2000000</v>
      </c>
      <c r="M105" s="794">
        <v>0</v>
      </c>
      <c r="N105" s="793">
        <v>2000000</v>
      </c>
      <c r="O105" s="1213">
        <v>1922000</v>
      </c>
      <c r="P105" s="794">
        <v>0</v>
      </c>
      <c r="Q105" s="793">
        <v>1922000</v>
      </c>
      <c r="R105" s="1215">
        <v>96.1</v>
      </c>
      <c r="S105" s="1219"/>
      <c r="U105" s="51"/>
      <c r="V105" s="51"/>
    </row>
    <row r="106" spans="1:22" s="26" customFormat="1">
      <c r="A106" s="34">
        <v>4</v>
      </c>
      <c r="B106" s="35"/>
      <c r="C106" s="35"/>
      <c r="D106" s="35"/>
      <c r="E106" s="35">
        <v>4</v>
      </c>
      <c r="F106" s="35"/>
      <c r="G106" s="36" t="s">
        <v>13</v>
      </c>
      <c r="H106" s="36"/>
      <c r="I106" s="36"/>
      <c r="J106" s="453"/>
      <c r="K106" s="37">
        <v>1390070402</v>
      </c>
      <c r="L106" s="719">
        <v>650568024</v>
      </c>
      <c r="M106" s="500">
        <v>738195115</v>
      </c>
      <c r="N106" s="37">
        <v>1388763139</v>
      </c>
      <c r="O106" s="719">
        <v>583541916</v>
      </c>
      <c r="P106" s="500">
        <v>155913327</v>
      </c>
      <c r="Q106" s="37">
        <v>739455243</v>
      </c>
      <c r="R106" s="1231">
        <v>53.245598348214799</v>
      </c>
      <c r="S106" s="1219"/>
      <c r="T106" s="1217"/>
      <c r="U106" s="51"/>
      <c r="V106" s="51"/>
    </row>
    <row r="107" spans="1:22">
      <c r="A107" s="1218"/>
      <c r="B107" s="1211"/>
      <c r="C107" s="1211"/>
      <c r="D107" s="1211"/>
      <c r="E107" s="1211"/>
      <c r="F107" s="1211">
        <v>1</v>
      </c>
      <c r="G107" s="29"/>
      <c r="H107" s="1212"/>
      <c r="I107" s="1212"/>
      <c r="J107" s="1238" t="s">
        <v>80</v>
      </c>
      <c r="K107" s="793">
        <v>120681000</v>
      </c>
      <c r="L107" s="793">
        <v>117481000</v>
      </c>
      <c r="M107" s="793">
        <v>0</v>
      </c>
      <c r="N107" s="793">
        <v>117481000</v>
      </c>
      <c r="O107" s="793">
        <v>117444615</v>
      </c>
      <c r="P107" s="793">
        <v>57151</v>
      </c>
      <c r="Q107" s="793">
        <v>117501766</v>
      </c>
      <c r="R107" s="1215">
        <v>100.01767604974421</v>
      </c>
      <c r="S107" s="1221"/>
      <c r="T107" s="51"/>
    </row>
    <row r="108" spans="1:22" ht="25.5">
      <c r="A108" s="1218"/>
      <c r="B108" s="1211"/>
      <c r="C108" s="1211"/>
      <c r="D108" s="1211"/>
      <c r="E108" s="1211"/>
      <c r="F108" s="1211">
        <v>2</v>
      </c>
      <c r="G108" s="29"/>
      <c r="H108" s="1212"/>
      <c r="I108" s="1212"/>
      <c r="J108" s="1238" t="s">
        <v>81</v>
      </c>
      <c r="K108" s="793">
        <v>13147000</v>
      </c>
      <c r="L108" s="793">
        <v>10356000</v>
      </c>
      <c r="M108" s="793">
        <v>2791000</v>
      </c>
      <c r="N108" s="793">
        <v>13147000</v>
      </c>
      <c r="O108" s="793">
        <v>10308765</v>
      </c>
      <c r="P108" s="793">
        <v>2725720</v>
      </c>
      <c r="Q108" s="793">
        <v>13034485</v>
      </c>
      <c r="R108" s="1215">
        <v>99.144177378869699</v>
      </c>
      <c r="S108" s="1219"/>
    </row>
    <row r="109" spans="1:22" ht="25.5">
      <c r="A109" s="1218"/>
      <c r="B109" s="1211"/>
      <c r="C109" s="1211"/>
      <c r="D109" s="1211"/>
      <c r="E109" s="1211"/>
      <c r="F109" s="1211">
        <v>3</v>
      </c>
      <c r="G109" s="29"/>
      <c r="H109" s="1212"/>
      <c r="I109" s="1212"/>
      <c r="J109" s="1238" t="s">
        <v>82</v>
      </c>
      <c r="K109" s="793">
        <v>53322743</v>
      </c>
      <c r="L109" s="793">
        <v>40790979</v>
      </c>
      <c r="M109" s="793">
        <v>11515764</v>
      </c>
      <c r="N109" s="793">
        <v>52306743</v>
      </c>
      <c r="O109" s="793">
        <v>40758129</v>
      </c>
      <c r="P109" s="793">
        <v>11335045</v>
      </c>
      <c r="Q109" s="793">
        <v>52093174</v>
      </c>
      <c r="R109" s="1215">
        <v>99.591698913465137</v>
      </c>
      <c r="S109" s="1219"/>
    </row>
    <row r="110" spans="1:22">
      <c r="A110" s="1218"/>
      <c r="B110" s="1211"/>
      <c r="C110" s="1211"/>
      <c r="D110" s="1211"/>
      <c r="E110" s="1211"/>
      <c r="F110" s="1211">
        <v>4</v>
      </c>
      <c r="G110" s="29"/>
      <c r="H110" s="1212"/>
      <c r="I110" s="1212"/>
      <c r="J110" s="1238" t="s">
        <v>83</v>
      </c>
      <c r="K110" s="793">
        <v>19305000</v>
      </c>
      <c r="L110" s="793">
        <v>16801000</v>
      </c>
      <c r="M110" s="793">
        <v>4536000</v>
      </c>
      <c r="N110" s="793">
        <v>21337000</v>
      </c>
      <c r="O110" s="793">
        <v>16807997</v>
      </c>
      <c r="P110" s="793">
        <v>4538159</v>
      </c>
      <c r="Q110" s="793">
        <v>21346156</v>
      </c>
      <c r="R110" s="1215">
        <v>100.04291137460748</v>
      </c>
      <c r="S110" s="1219"/>
    </row>
    <row r="111" spans="1:22">
      <c r="A111" s="1218"/>
      <c r="B111" s="1211"/>
      <c r="C111" s="1211"/>
      <c r="D111" s="1211"/>
      <c r="E111" s="1211"/>
      <c r="F111" s="1211">
        <v>5</v>
      </c>
      <c r="G111" s="29"/>
      <c r="H111" s="1212"/>
      <c r="I111" s="1212"/>
      <c r="J111" s="1238" t="s">
        <v>84</v>
      </c>
      <c r="K111" s="793">
        <v>76273000</v>
      </c>
      <c r="L111" s="793">
        <v>68807000</v>
      </c>
      <c r="M111" s="793">
        <v>16673500</v>
      </c>
      <c r="N111" s="793">
        <v>85480500</v>
      </c>
      <c r="O111" s="793">
        <v>68802960</v>
      </c>
      <c r="P111" s="793">
        <v>16508690</v>
      </c>
      <c r="Q111" s="793">
        <v>85311650</v>
      </c>
      <c r="R111" s="1215">
        <v>99.802469569083001</v>
      </c>
      <c r="S111" s="1219"/>
    </row>
    <row r="112" spans="1:22">
      <c r="A112" s="1218"/>
      <c r="B112" s="1211"/>
      <c r="C112" s="1211"/>
      <c r="D112" s="1211"/>
      <c r="E112" s="1211"/>
      <c r="F112" s="1211">
        <v>6</v>
      </c>
      <c r="G112" s="29"/>
      <c r="H112" s="1212"/>
      <c r="I112" s="1212"/>
      <c r="J112" s="1253" t="s">
        <v>85</v>
      </c>
      <c r="K112" s="793">
        <v>53966000</v>
      </c>
      <c r="L112" s="793">
        <v>48211024</v>
      </c>
      <c r="M112" s="793">
        <v>12930476</v>
      </c>
      <c r="N112" s="793">
        <v>61141500</v>
      </c>
      <c r="O112" s="793">
        <v>48220647</v>
      </c>
      <c r="P112" s="793">
        <v>12976907</v>
      </c>
      <c r="Q112" s="793">
        <v>61197554</v>
      </c>
      <c r="R112" s="1215">
        <v>100.09167913773787</v>
      </c>
      <c r="S112" s="1219"/>
    </row>
    <row r="113" spans="1:22" s="26" customFormat="1" ht="25.5">
      <c r="A113" s="34"/>
      <c r="B113" s="35"/>
      <c r="C113" s="35"/>
      <c r="D113" s="35"/>
      <c r="E113" s="35"/>
      <c r="F113" s="35"/>
      <c r="G113" s="36"/>
      <c r="H113" s="36"/>
      <c r="I113" s="36"/>
      <c r="J113" s="454" t="s">
        <v>86</v>
      </c>
      <c r="K113" s="436">
        <v>336694743</v>
      </c>
      <c r="L113" s="321">
        <v>302447003</v>
      </c>
      <c r="M113" s="321">
        <v>48446740</v>
      </c>
      <c r="N113" s="321">
        <v>350893743</v>
      </c>
      <c r="O113" s="321">
        <v>302343113</v>
      </c>
      <c r="P113" s="321">
        <v>48141672</v>
      </c>
      <c r="Q113" s="321">
        <v>350484785</v>
      </c>
      <c r="R113" s="1254">
        <v>99.883452467261577</v>
      </c>
      <c r="S113" s="1219"/>
      <c r="T113" s="1217"/>
      <c r="U113" s="51"/>
      <c r="V113" s="51"/>
    </row>
    <row r="114" spans="1:22">
      <c r="A114" s="1218"/>
      <c r="B114" s="1211"/>
      <c r="C114" s="1211"/>
      <c r="D114" s="1211"/>
      <c r="E114" s="1211"/>
      <c r="F114" s="1211">
        <v>7</v>
      </c>
      <c r="G114" s="1212"/>
      <c r="H114" s="1212"/>
      <c r="I114" s="1212"/>
      <c r="J114" s="1238" t="s">
        <v>87</v>
      </c>
      <c r="K114" s="793">
        <v>90170000</v>
      </c>
      <c r="L114" s="793">
        <v>71000000</v>
      </c>
      <c r="M114" s="793">
        <v>19170000</v>
      </c>
      <c r="N114" s="793">
        <v>90170000</v>
      </c>
      <c r="O114" s="793">
        <v>33620000</v>
      </c>
      <c r="P114" s="793">
        <v>9077400</v>
      </c>
      <c r="Q114" s="793">
        <v>42697400</v>
      </c>
      <c r="R114" s="1215">
        <v>47.352112676056343</v>
      </c>
      <c r="S114" s="1245"/>
      <c r="T114" s="165"/>
    </row>
    <row r="115" spans="1:22">
      <c r="A115" s="1218"/>
      <c r="B115" s="1211"/>
      <c r="C115" s="1211"/>
      <c r="D115" s="1211"/>
      <c r="E115" s="1211"/>
      <c r="F115" s="1211">
        <v>8</v>
      </c>
      <c r="G115" s="1212"/>
      <c r="H115" s="1212"/>
      <c r="I115" s="1212"/>
      <c r="J115" s="1238" t="s">
        <v>88</v>
      </c>
      <c r="K115" s="793">
        <v>51752500</v>
      </c>
      <c r="L115" s="793">
        <v>40750000</v>
      </c>
      <c r="M115" s="793">
        <v>11002500</v>
      </c>
      <c r="N115" s="793">
        <v>51752500</v>
      </c>
      <c r="O115" s="793">
        <v>13214048</v>
      </c>
      <c r="P115" s="793">
        <v>3567793</v>
      </c>
      <c r="Q115" s="793">
        <v>16781841</v>
      </c>
      <c r="R115" s="1215">
        <v>32.427111733732673</v>
      </c>
      <c r="S115" s="1219"/>
    </row>
    <row r="116" spans="1:22">
      <c r="A116" s="1246"/>
      <c r="B116" s="1211"/>
      <c r="C116" s="1247"/>
      <c r="D116" s="1247"/>
      <c r="E116" s="1247"/>
      <c r="F116" s="1211">
        <v>9</v>
      </c>
      <c r="G116" s="43"/>
      <c r="H116" s="1248"/>
      <c r="I116" s="1248"/>
      <c r="J116" s="1249" t="s">
        <v>89</v>
      </c>
      <c r="K116" s="1251">
        <v>90746438</v>
      </c>
      <c r="L116" s="1251">
        <v>71453889</v>
      </c>
      <c r="M116" s="1251">
        <v>19292549</v>
      </c>
      <c r="N116" s="1251">
        <v>90746438</v>
      </c>
      <c r="O116" s="1251">
        <v>71264443</v>
      </c>
      <c r="P116" s="1251">
        <v>19241400</v>
      </c>
      <c r="Q116" s="1251">
        <v>90505843</v>
      </c>
      <c r="R116" s="1252">
        <v>99.734871136209222</v>
      </c>
      <c r="S116" s="1219"/>
    </row>
    <row r="117" spans="1:22" ht="25.5">
      <c r="A117" s="1246"/>
      <c r="B117" s="1211"/>
      <c r="C117" s="1247"/>
      <c r="D117" s="1247"/>
      <c r="E117" s="1247"/>
      <c r="F117" s="1211">
        <v>10</v>
      </c>
      <c r="G117" s="43"/>
      <c r="H117" s="1248"/>
      <c r="I117" s="1248"/>
      <c r="J117" s="1249" t="s">
        <v>1002</v>
      </c>
      <c r="K117" s="1251">
        <v>9607436</v>
      </c>
      <c r="L117" s="1251">
        <v>0</v>
      </c>
      <c r="M117" s="1251">
        <v>9607436</v>
      </c>
      <c r="N117" s="1251">
        <v>9607436</v>
      </c>
      <c r="O117" s="1251">
        <v>0</v>
      </c>
      <c r="P117" s="1251">
        <v>0</v>
      </c>
      <c r="Q117" s="1251">
        <v>0</v>
      </c>
      <c r="R117" s="1252">
        <v>0</v>
      </c>
      <c r="S117" s="1219"/>
    </row>
    <row r="118" spans="1:22" ht="25.5">
      <c r="A118" s="1246"/>
      <c r="B118" s="1211"/>
      <c r="C118" s="1247"/>
      <c r="D118" s="1247"/>
      <c r="E118" s="1247"/>
      <c r="F118" s="1211">
        <v>11</v>
      </c>
      <c r="G118" s="43"/>
      <c r="H118" s="1248"/>
      <c r="I118" s="1248"/>
      <c r="J118" s="1249" t="s">
        <v>553</v>
      </c>
      <c r="K118" s="1251">
        <v>83316060</v>
      </c>
      <c r="L118" s="1251">
        <v>0</v>
      </c>
      <c r="M118" s="1251">
        <v>83316060</v>
      </c>
      <c r="N118" s="1251">
        <v>83316060</v>
      </c>
      <c r="O118" s="1251">
        <v>0</v>
      </c>
      <c r="P118" s="1251">
        <v>0</v>
      </c>
      <c r="Q118" s="1251">
        <v>0</v>
      </c>
      <c r="R118" s="1252">
        <v>0</v>
      </c>
      <c r="S118" s="1219"/>
    </row>
    <row r="119" spans="1:22" ht="38.25">
      <c r="A119" s="1246"/>
      <c r="B119" s="1211"/>
      <c r="C119" s="1247"/>
      <c r="D119" s="1247"/>
      <c r="E119" s="1247"/>
      <c r="F119" s="1211">
        <v>12</v>
      </c>
      <c r="G119" s="43"/>
      <c r="H119" s="1248"/>
      <c r="I119" s="1248"/>
      <c r="J119" s="1249" t="s">
        <v>552</v>
      </c>
      <c r="K119" s="1251">
        <v>646277119</v>
      </c>
      <c r="L119" s="1251">
        <v>0</v>
      </c>
      <c r="M119" s="1251">
        <v>471266556</v>
      </c>
      <c r="N119" s="1251">
        <v>471266556</v>
      </c>
      <c r="O119" s="1251">
        <v>0</v>
      </c>
      <c r="P119" s="1251">
        <v>0</v>
      </c>
      <c r="Q119" s="1251">
        <v>0</v>
      </c>
      <c r="R119" s="1252">
        <v>0</v>
      </c>
      <c r="S119" s="1219"/>
    </row>
    <row r="120" spans="1:22" ht="25.5">
      <c r="A120" s="1246"/>
      <c r="B120" s="1211"/>
      <c r="C120" s="1247"/>
      <c r="D120" s="1247"/>
      <c r="E120" s="1247"/>
      <c r="F120" s="1211">
        <v>13</v>
      </c>
      <c r="G120" s="43"/>
      <c r="H120" s="1248"/>
      <c r="I120" s="1248"/>
      <c r="J120" s="1249" t="s">
        <v>1132</v>
      </c>
      <c r="K120" s="1251">
        <v>0</v>
      </c>
      <c r="L120" s="1251">
        <v>49044308</v>
      </c>
      <c r="M120" s="1251">
        <v>0</v>
      </c>
      <c r="N120" s="1251">
        <v>49044308</v>
      </c>
      <c r="O120" s="1251">
        <v>49044308</v>
      </c>
      <c r="P120" s="1251">
        <v>0</v>
      </c>
      <c r="Q120" s="1251">
        <v>49044308</v>
      </c>
      <c r="R120" s="1252">
        <v>100</v>
      </c>
      <c r="S120" s="1219"/>
    </row>
    <row r="121" spans="1:22">
      <c r="A121" s="1218"/>
      <c r="B121" s="1211"/>
      <c r="C121" s="1211"/>
      <c r="D121" s="1211"/>
      <c r="E121" s="1211"/>
      <c r="F121" s="1211">
        <v>14</v>
      </c>
      <c r="G121" s="29"/>
      <c r="H121" s="1212"/>
      <c r="I121" s="1212"/>
      <c r="J121" s="1238" t="s">
        <v>90</v>
      </c>
      <c r="K121" s="793">
        <v>75485191</v>
      </c>
      <c r="L121" s="793">
        <v>115872824</v>
      </c>
      <c r="M121" s="793">
        <v>18443502</v>
      </c>
      <c r="N121" s="793">
        <v>134316326</v>
      </c>
      <c r="O121" s="793">
        <v>114056004</v>
      </c>
      <c r="P121" s="793">
        <v>18235301</v>
      </c>
      <c r="Q121" s="793">
        <v>132291305</v>
      </c>
      <c r="R121" s="1215">
        <v>98.492349321704936</v>
      </c>
      <c r="S121" s="1219"/>
    </row>
    <row r="122" spans="1:22">
      <c r="A122" s="1246"/>
      <c r="B122" s="1247"/>
      <c r="C122" s="1247"/>
      <c r="D122" s="1211"/>
      <c r="E122" s="45"/>
      <c r="F122" s="1211"/>
      <c r="G122" s="46"/>
      <c r="H122" s="47"/>
      <c r="I122" s="47"/>
      <c r="J122" s="456" t="s">
        <v>91</v>
      </c>
      <c r="K122" s="436">
        <v>5000000</v>
      </c>
      <c r="L122" s="720">
        <v>4680000</v>
      </c>
      <c r="M122" s="720">
        <v>320000</v>
      </c>
      <c r="N122" s="720">
        <v>5000000</v>
      </c>
      <c r="O122" s="720">
        <v>4651324</v>
      </c>
      <c r="P122" s="720">
        <v>281752</v>
      </c>
      <c r="Q122" s="720">
        <v>4933076</v>
      </c>
      <c r="R122" s="1255">
        <v>98.661519999999996</v>
      </c>
      <c r="S122" s="1219"/>
      <c r="U122" s="165"/>
      <c r="V122" s="165"/>
    </row>
    <row r="123" spans="1:22">
      <c r="A123" s="1246"/>
      <c r="B123" s="1247"/>
      <c r="C123" s="1247"/>
      <c r="D123" s="795"/>
      <c r="E123" s="1154"/>
      <c r="F123" s="795">
        <v>15</v>
      </c>
      <c r="G123" s="1155"/>
      <c r="H123" s="1156"/>
      <c r="I123" s="1156"/>
      <c r="J123" s="1157" t="s">
        <v>1515</v>
      </c>
      <c r="K123" s="793">
        <v>6020915</v>
      </c>
      <c r="L123" s="1159">
        <v>0</v>
      </c>
      <c r="M123" s="1158">
        <v>57649772</v>
      </c>
      <c r="N123" s="1158">
        <v>57649772</v>
      </c>
      <c r="O123" s="1256">
        <v>0</v>
      </c>
      <c r="P123" s="1158">
        <v>57649761</v>
      </c>
      <c r="Q123" s="1158">
        <v>57649761</v>
      </c>
      <c r="R123" s="1244">
        <v>99.999980919265383</v>
      </c>
      <c r="S123" s="1219"/>
      <c r="U123" s="165"/>
      <c r="V123" s="165"/>
    </row>
    <row r="124" spans="1:22" s="26" customFormat="1">
      <c r="A124" s="28">
        <v>5</v>
      </c>
      <c r="B124" s="25"/>
      <c r="C124" s="25"/>
      <c r="D124" s="35"/>
      <c r="E124" s="35">
        <v>5</v>
      </c>
      <c r="F124" s="35"/>
      <c r="G124" s="36" t="s">
        <v>15</v>
      </c>
      <c r="H124" s="36"/>
      <c r="I124" s="36"/>
      <c r="J124" s="453"/>
      <c r="K124" s="37">
        <v>36308129</v>
      </c>
      <c r="L124" s="719">
        <v>224354855</v>
      </c>
      <c r="M124" s="500">
        <v>57649772</v>
      </c>
      <c r="N124" s="37">
        <v>282004627</v>
      </c>
      <c r="O124" s="719">
        <v>224352767</v>
      </c>
      <c r="P124" s="500">
        <v>0</v>
      </c>
      <c r="Q124" s="37">
        <v>224352767</v>
      </c>
      <c r="R124" s="1231">
        <v>79.556413448492819</v>
      </c>
      <c r="S124" s="1245"/>
      <c r="T124" s="165"/>
      <c r="U124" s="51"/>
      <c r="V124" s="51"/>
    </row>
    <row r="125" spans="1:22" ht="25.5">
      <c r="A125" s="1218"/>
      <c r="B125" s="1211"/>
      <c r="C125" s="1211"/>
      <c r="D125" s="1211"/>
      <c r="E125" s="1211"/>
      <c r="F125" s="1211">
        <v>1</v>
      </c>
      <c r="G125" s="1212"/>
      <c r="H125" s="1212"/>
      <c r="I125" s="1212"/>
      <c r="J125" s="1238" t="s">
        <v>92</v>
      </c>
      <c r="K125" s="793">
        <v>33395945</v>
      </c>
      <c r="L125" s="793">
        <v>220117671</v>
      </c>
      <c r="M125" s="793">
        <v>57649772</v>
      </c>
      <c r="N125" s="793">
        <v>277767443</v>
      </c>
      <c r="O125" s="793">
        <v>220117682</v>
      </c>
      <c r="P125" s="793">
        <v>0</v>
      </c>
      <c r="Q125" s="793">
        <v>220117682</v>
      </c>
      <c r="R125" s="1215">
        <v>79.245313857751142</v>
      </c>
      <c r="S125" s="1221"/>
      <c r="T125" s="51"/>
    </row>
    <row r="126" spans="1:22">
      <c r="A126" s="1218"/>
      <c r="B126" s="1211"/>
      <c r="C126" s="1211"/>
      <c r="D126" s="1211"/>
      <c r="E126" s="1211"/>
      <c r="F126" s="1211">
        <v>2</v>
      </c>
      <c r="G126" s="1212"/>
      <c r="H126" s="1212"/>
      <c r="I126" s="1212"/>
      <c r="J126" s="1238" t="s">
        <v>93</v>
      </c>
      <c r="K126" s="793">
        <v>2912184</v>
      </c>
      <c r="L126" s="793">
        <v>4237184</v>
      </c>
      <c r="M126" s="793">
        <v>0</v>
      </c>
      <c r="N126" s="793">
        <v>4237184</v>
      </c>
      <c r="O126" s="793">
        <v>4235085</v>
      </c>
      <c r="P126" s="793">
        <v>0</v>
      </c>
      <c r="Q126" s="793">
        <v>4235085</v>
      </c>
      <c r="R126" s="1215">
        <v>99.950462382563515</v>
      </c>
      <c r="S126" s="1219"/>
    </row>
    <row r="127" spans="1:22" s="26" customFormat="1">
      <c r="A127" s="48">
        <v>6</v>
      </c>
      <c r="B127" s="49"/>
      <c r="C127" s="49"/>
      <c r="D127" s="49"/>
      <c r="E127" s="49">
        <v>6</v>
      </c>
      <c r="F127" s="49"/>
      <c r="G127" s="50" t="s">
        <v>94</v>
      </c>
      <c r="H127" s="50"/>
      <c r="I127" s="50"/>
      <c r="J127" s="457"/>
      <c r="K127" s="499">
        <v>48059000</v>
      </c>
      <c r="L127" s="51">
        <v>87031932</v>
      </c>
      <c r="M127" s="498">
        <v>0</v>
      </c>
      <c r="N127" s="499">
        <v>87031932</v>
      </c>
      <c r="O127" s="51">
        <v>31049940</v>
      </c>
      <c r="P127" s="498">
        <v>0</v>
      </c>
      <c r="Q127" s="499">
        <v>31049940</v>
      </c>
      <c r="R127" s="1257">
        <v>35.676491704217248</v>
      </c>
      <c r="S127" s="1219"/>
      <c r="T127" s="1217"/>
      <c r="U127" s="51"/>
      <c r="V127" s="51"/>
    </row>
    <row r="128" spans="1:22" s="26" customFormat="1">
      <c r="A128" s="1218"/>
      <c r="B128" s="1211"/>
      <c r="C128" s="1211"/>
      <c r="D128" s="1211"/>
      <c r="E128" s="1211"/>
      <c r="F128" s="1211">
        <v>1</v>
      </c>
      <c r="G128" s="1212"/>
      <c r="H128" s="1212"/>
      <c r="I128" s="1212"/>
      <c r="J128" s="1238" t="s">
        <v>95</v>
      </c>
      <c r="K128" s="793">
        <v>47636060</v>
      </c>
      <c r="L128" s="1213">
        <v>60634000</v>
      </c>
      <c r="M128" s="793">
        <v>0</v>
      </c>
      <c r="N128" s="793">
        <v>60634000</v>
      </c>
      <c r="O128" s="793">
        <v>26615000</v>
      </c>
      <c r="P128" s="793">
        <v>0</v>
      </c>
      <c r="Q128" s="793">
        <v>26615000</v>
      </c>
      <c r="R128" s="1215">
        <v>43.894514628756141</v>
      </c>
      <c r="S128" s="1221"/>
      <c r="T128" s="51"/>
      <c r="U128" s="1217"/>
      <c r="V128" s="1217"/>
    </row>
    <row r="129" spans="1:22" s="26" customFormat="1" ht="25.5">
      <c r="A129" s="1226"/>
      <c r="B129" s="795"/>
      <c r="C129" s="795"/>
      <c r="D129" s="795"/>
      <c r="E129" s="795"/>
      <c r="F129" s="795">
        <v>2</v>
      </c>
      <c r="G129" s="1212"/>
      <c r="H129" s="1227"/>
      <c r="I129" s="1227"/>
      <c r="J129" s="1232" t="s">
        <v>1134</v>
      </c>
      <c r="K129" s="793">
        <v>0</v>
      </c>
      <c r="L129" s="793">
        <v>6000000</v>
      </c>
      <c r="M129" s="793">
        <v>0</v>
      </c>
      <c r="N129" s="793">
        <v>6000000</v>
      </c>
      <c r="O129" s="793">
        <v>0</v>
      </c>
      <c r="P129" s="793">
        <v>0</v>
      </c>
      <c r="Q129" s="793">
        <v>0</v>
      </c>
      <c r="R129" s="1215">
        <v>0</v>
      </c>
      <c r="S129" s="1219"/>
      <c r="T129" s="1217"/>
      <c r="U129" s="1217"/>
      <c r="V129" s="1217"/>
    </row>
    <row r="130" spans="1:22" s="26" customFormat="1" ht="25.5">
      <c r="A130" s="1226"/>
      <c r="B130" s="795"/>
      <c r="C130" s="795"/>
      <c r="D130" s="795"/>
      <c r="E130" s="795"/>
      <c r="F130" s="795">
        <v>3</v>
      </c>
      <c r="G130" s="1212"/>
      <c r="H130" s="1227"/>
      <c r="I130" s="1227"/>
      <c r="J130" s="1232" t="s">
        <v>1205</v>
      </c>
      <c r="K130" s="793">
        <v>0</v>
      </c>
      <c r="L130" s="793">
        <v>9475000</v>
      </c>
      <c r="M130" s="793">
        <v>0</v>
      </c>
      <c r="N130" s="793">
        <v>9475000</v>
      </c>
      <c r="O130" s="793">
        <v>0</v>
      </c>
      <c r="P130" s="793">
        <v>0</v>
      </c>
      <c r="Q130" s="793">
        <v>0</v>
      </c>
      <c r="R130" s="1215">
        <v>0</v>
      </c>
      <c r="S130" s="1219"/>
      <c r="T130" s="1217"/>
      <c r="U130" s="1217"/>
      <c r="V130" s="1217"/>
    </row>
    <row r="131" spans="1:22" s="26" customFormat="1" ht="25.5">
      <c r="A131" s="1226"/>
      <c r="B131" s="795"/>
      <c r="C131" s="795"/>
      <c r="D131" s="795"/>
      <c r="E131" s="795"/>
      <c r="F131" s="795">
        <v>4</v>
      </c>
      <c r="G131" s="1212"/>
      <c r="H131" s="1227"/>
      <c r="I131" s="1227"/>
      <c r="J131" s="1232" t="s">
        <v>1206</v>
      </c>
      <c r="K131" s="793">
        <v>0</v>
      </c>
      <c r="L131" s="793">
        <v>4999992</v>
      </c>
      <c r="M131" s="793">
        <v>0</v>
      </c>
      <c r="N131" s="793">
        <v>4999992</v>
      </c>
      <c r="O131" s="793">
        <v>0</v>
      </c>
      <c r="P131" s="793">
        <v>0</v>
      </c>
      <c r="Q131" s="793">
        <v>0</v>
      </c>
      <c r="R131" s="1215">
        <v>0</v>
      </c>
      <c r="S131" s="1219"/>
      <c r="T131" s="1217"/>
      <c r="U131" s="1217"/>
      <c r="V131" s="1217"/>
    </row>
    <row r="132" spans="1:22" s="26" customFormat="1" ht="38.25">
      <c r="A132" s="1226"/>
      <c r="B132" s="795"/>
      <c r="C132" s="795"/>
      <c r="D132" s="795"/>
      <c r="E132" s="795"/>
      <c r="F132" s="795">
        <v>5</v>
      </c>
      <c r="G132" s="1212"/>
      <c r="H132" s="1227"/>
      <c r="I132" s="1227"/>
      <c r="J132" s="1232" t="s">
        <v>1207</v>
      </c>
      <c r="K132" s="793">
        <v>0</v>
      </c>
      <c r="L132" s="793">
        <v>500000</v>
      </c>
      <c r="M132" s="793">
        <v>0</v>
      </c>
      <c r="N132" s="793">
        <v>500000</v>
      </c>
      <c r="O132" s="793">
        <v>0</v>
      </c>
      <c r="P132" s="793">
        <v>0</v>
      </c>
      <c r="Q132" s="793">
        <v>0</v>
      </c>
      <c r="R132" s="1215">
        <v>0</v>
      </c>
      <c r="S132" s="1219"/>
      <c r="T132" s="1217"/>
      <c r="U132" s="1217"/>
      <c r="V132" s="1217"/>
    </row>
    <row r="133" spans="1:22" s="26" customFormat="1" ht="38.25">
      <c r="A133" s="1226"/>
      <c r="B133" s="795"/>
      <c r="C133" s="795"/>
      <c r="D133" s="795"/>
      <c r="E133" s="795"/>
      <c r="F133" s="795">
        <v>6</v>
      </c>
      <c r="G133" s="1212"/>
      <c r="H133" s="1227"/>
      <c r="I133" s="1227"/>
      <c r="J133" s="1232" t="s">
        <v>1208</v>
      </c>
      <c r="K133" s="793">
        <v>0</v>
      </c>
      <c r="L133" s="793">
        <v>1000000</v>
      </c>
      <c r="M133" s="793">
        <v>0</v>
      </c>
      <c r="N133" s="793">
        <v>1000000</v>
      </c>
      <c r="O133" s="793">
        <v>0</v>
      </c>
      <c r="P133" s="793">
        <v>0</v>
      </c>
      <c r="Q133" s="793">
        <v>0</v>
      </c>
      <c r="R133" s="1215">
        <v>0</v>
      </c>
      <c r="S133" s="1219"/>
      <c r="T133" s="1217"/>
      <c r="U133" s="1217"/>
      <c r="V133" s="1217"/>
    </row>
    <row r="134" spans="1:22" s="26" customFormat="1">
      <c r="A134" s="1226"/>
      <c r="B134" s="795"/>
      <c r="C134" s="795"/>
      <c r="D134" s="795"/>
      <c r="E134" s="795"/>
      <c r="F134" s="795">
        <v>7</v>
      </c>
      <c r="G134" s="1212"/>
      <c r="H134" s="1227"/>
      <c r="I134" s="1227"/>
      <c r="J134" s="1232" t="s">
        <v>96</v>
      </c>
      <c r="K134" s="793">
        <v>422940</v>
      </c>
      <c r="L134" s="793">
        <v>422940</v>
      </c>
      <c r="M134" s="793">
        <v>0</v>
      </c>
      <c r="N134" s="793">
        <v>422940</v>
      </c>
      <c r="O134" s="793">
        <v>422940</v>
      </c>
      <c r="P134" s="793">
        <v>0</v>
      </c>
      <c r="Q134" s="793">
        <v>422940</v>
      </c>
      <c r="R134" s="1215">
        <v>100</v>
      </c>
      <c r="S134" s="1219"/>
      <c r="T134" s="1217"/>
      <c r="U134" s="1217"/>
      <c r="V134" s="1217"/>
    </row>
    <row r="135" spans="1:22" s="26" customFormat="1">
      <c r="A135" s="1226"/>
      <c r="B135" s="795"/>
      <c r="C135" s="795"/>
      <c r="D135" s="795"/>
      <c r="E135" s="795"/>
      <c r="F135" s="795">
        <v>8</v>
      </c>
      <c r="G135" s="1212"/>
      <c r="H135" s="1227"/>
      <c r="I135" s="1227"/>
      <c r="J135" s="1232" t="s">
        <v>1044</v>
      </c>
      <c r="K135" s="794">
        <v>0</v>
      </c>
      <c r="L135" s="793">
        <v>2000000</v>
      </c>
      <c r="M135" s="793">
        <v>0</v>
      </c>
      <c r="N135" s="793">
        <v>2000000</v>
      </c>
      <c r="O135" s="793">
        <v>2000000</v>
      </c>
      <c r="P135" s="793">
        <v>0</v>
      </c>
      <c r="Q135" s="793">
        <v>2000000</v>
      </c>
      <c r="R135" s="1215">
        <v>100</v>
      </c>
      <c r="S135" s="1219"/>
      <c r="T135" s="1217"/>
      <c r="U135" s="51"/>
      <c r="V135" s="51"/>
    </row>
    <row r="136" spans="1:22" s="26" customFormat="1">
      <c r="A136" s="1226"/>
      <c r="B136" s="795"/>
      <c r="C136" s="795"/>
      <c r="D136" s="795"/>
      <c r="E136" s="795"/>
      <c r="F136" s="795">
        <v>9</v>
      </c>
      <c r="G136" s="1212"/>
      <c r="H136" s="1227"/>
      <c r="I136" s="1227"/>
      <c r="J136" s="1232" t="s">
        <v>1071</v>
      </c>
      <c r="K136" s="794">
        <v>0</v>
      </c>
      <c r="L136" s="793">
        <v>2000000</v>
      </c>
      <c r="M136" s="793">
        <v>0</v>
      </c>
      <c r="N136" s="794">
        <v>2000000</v>
      </c>
      <c r="O136" s="793">
        <v>2000000</v>
      </c>
      <c r="P136" s="793">
        <v>0</v>
      </c>
      <c r="Q136" s="793">
        <v>2000000</v>
      </c>
      <c r="R136" s="1239">
        <v>100</v>
      </c>
      <c r="S136" s="1219"/>
      <c r="T136" s="1217"/>
      <c r="U136" s="51"/>
      <c r="V136" s="51"/>
    </row>
    <row r="137" spans="1:22" s="26" customFormat="1">
      <c r="A137" s="1226"/>
      <c r="B137" s="795"/>
      <c r="C137" s="795"/>
      <c r="D137" s="795"/>
      <c r="E137" s="795"/>
      <c r="F137" s="795">
        <v>10</v>
      </c>
      <c r="G137" s="1212"/>
      <c r="H137" s="1227"/>
      <c r="I137" s="1227"/>
      <c r="J137" s="1232" t="s">
        <v>1116</v>
      </c>
      <c r="K137" s="794">
        <v>0</v>
      </c>
      <c r="L137" s="793">
        <v>0</v>
      </c>
      <c r="M137" s="793">
        <v>0</v>
      </c>
      <c r="N137" s="794">
        <v>0</v>
      </c>
      <c r="O137" s="793">
        <v>12000</v>
      </c>
      <c r="P137" s="793">
        <v>0</v>
      </c>
      <c r="Q137" s="793">
        <v>12000</v>
      </c>
      <c r="R137" s="1239">
        <v>0</v>
      </c>
      <c r="S137" s="1219"/>
      <c r="T137" s="1217"/>
      <c r="U137" s="51"/>
      <c r="V137" s="51"/>
    </row>
    <row r="138" spans="1:22">
      <c r="A138" s="34">
        <v>7</v>
      </c>
      <c r="B138" s="35"/>
      <c r="C138" s="35"/>
      <c r="D138" s="35"/>
      <c r="E138" s="35">
        <v>7</v>
      </c>
      <c r="F138" s="35"/>
      <c r="G138" s="50" t="s">
        <v>97</v>
      </c>
      <c r="H138" s="36"/>
      <c r="I138" s="36"/>
      <c r="J138" s="453"/>
      <c r="K138" s="37">
        <v>109000000</v>
      </c>
      <c r="L138" s="32">
        <v>137405959</v>
      </c>
      <c r="M138" s="498">
        <v>0</v>
      </c>
      <c r="N138" s="37">
        <v>137405959</v>
      </c>
      <c r="O138" s="32">
        <v>96702120</v>
      </c>
      <c r="P138" s="32">
        <v>0</v>
      </c>
      <c r="Q138" s="37">
        <v>96702120</v>
      </c>
      <c r="R138" s="1231">
        <v>70.376947771238946</v>
      </c>
      <c r="S138" s="1219"/>
      <c r="U138" s="51"/>
      <c r="V138" s="51"/>
    </row>
    <row r="139" spans="1:22" ht="25.5">
      <c r="A139" s="1218"/>
      <c r="B139" s="1211"/>
      <c r="C139" s="1211"/>
      <c r="D139" s="1211"/>
      <c r="E139" s="1211"/>
      <c r="F139" s="1211">
        <v>1</v>
      </c>
      <c r="G139" s="1212"/>
      <c r="H139" s="1212"/>
      <c r="I139" s="1212"/>
      <c r="J139" s="1238" t="s">
        <v>98</v>
      </c>
      <c r="K139" s="793">
        <v>6500000</v>
      </c>
      <c r="L139" s="793">
        <v>18342284</v>
      </c>
      <c r="M139" s="793">
        <v>0</v>
      </c>
      <c r="N139" s="793">
        <v>18342284</v>
      </c>
      <c r="O139" s="793">
        <v>18337562</v>
      </c>
      <c r="P139" s="793">
        <v>0</v>
      </c>
      <c r="Q139" s="793">
        <v>18337562</v>
      </c>
      <c r="R139" s="1215">
        <v>99.974256204952454</v>
      </c>
      <c r="S139" s="1221"/>
      <c r="T139" s="51"/>
    </row>
    <row r="140" spans="1:22">
      <c r="A140" s="1246"/>
      <c r="B140" s="1247"/>
      <c r="C140" s="1247"/>
      <c r="D140" s="1247"/>
      <c r="E140" s="1247"/>
      <c r="F140" s="1247">
        <v>2</v>
      </c>
      <c r="G140" s="1248"/>
      <c r="H140" s="1248"/>
      <c r="I140" s="1248"/>
      <c r="J140" s="1249" t="s">
        <v>99</v>
      </c>
      <c r="K140" s="793">
        <v>2500000</v>
      </c>
      <c r="L140" s="793">
        <v>4920895</v>
      </c>
      <c r="M140" s="793">
        <v>0</v>
      </c>
      <c r="N140" s="793">
        <v>4920895</v>
      </c>
      <c r="O140" s="793">
        <v>4917979</v>
      </c>
      <c r="P140" s="793">
        <v>0</v>
      </c>
      <c r="Q140" s="793">
        <v>4917979</v>
      </c>
      <c r="R140" s="1215">
        <v>99.940742486885</v>
      </c>
      <c r="S140" s="1219"/>
    </row>
    <row r="141" spans="1:22" ht="25.5">
      <c r="A141" s="1246"/>
      <c r="B141" s="1247"/>
      <c r="C141" s="1247"/>
      <c r="D141" s="1247"/>
      <c r="E141" s="1247"/>
      <c r="F141" s="1247">
        <v>3</v>
      </c>
      <c r="G141" s="1248"/>
      <c r="H141" s="1248"/>
      <c r="I141" s="1248"/>
      <c r="J141" s="1249" t="s">
        <v>600</v>
      </c>
      <c r="K141" s="793">
        <v>100000000</v>
      </c>
      <c r="L141" s="793">
        <v>100000000</v>
      </c>
      <c r="M141" s="1213">
        <v>0</v>
      </c>
      <c r="N141" s="793">
        <v>100000000</v>
      </c>
      <c r="O141" s="793">
        <v>72380000</v>
      </c>
      <c r="P141" s="1213">
        <v>0</v>
      </c>
      <c r="Q141" s="793">
        <v>72380000</v>
      </c>
      <c r="R141" s="1215">
        <v>72.38</v>
      </c>
      <c r="S141" s="1219"/>
      <c r="U141" s="51"/>
      <c r="V141" s="51"/>
    </row>
    <row r="142" spans="1:22" ht="25.5">
      <c r="A142" s="1246"/>
      <c r="B142" s="1247"/>
      <c r="C142" s="1247"/>
      <c r="D142" s="1247"/>
      <c r="E142" s="1247"/>
      <c r="F142" s="1247">
        <v>4</v>
      </c>
      <c r="G142" s="1248"/>
      <c r="H142" s="1248"/>
      <c r="I142" s="1248"/>
      <c r="J142" s="1249" t="s">
        <v>1152</v>
      </c>
      <c r="K142" s="794">
        <v>0</v>
      </c>
      <c r="L142" s="1258">
        <v>10000000</v>
      </c>
      <c r="M142" s="1213">
        <v>0</v>
      </c>
      <c r="N142" s="793">
        <v>10000000</v>
      </c>
      <c r="O142" s="1258">
        <v>0</v>
      </c>
      <c r="P142" s="1213">
        <v>0</v>
      </c>
      <c r="Q142" s="793">
        <v>0</v>
      </c>
      <c r="R142" s="1215">
        <v>0</v>
      </c>
      <c r="S142" s="1219"/>
      <c r="U142" s="51"/>
      <c r="V142" s="51"/>
    </row>
    <row r="143" spans="1:22">
      <c r="A143" s="1246"/>
      <c r="B143" s="1247"/>
      <c r="C143" s="1247"/>
      <c r="D143" s="1247"/>
      <c r="E143" s="1247"/>
      <c r="F143" s="1247">
        <v>5</v>
      </c>
      <c r="G143" s="1248"/>
      <c r="H143" s="1248"/>
      <c r="I143" s="1248"/>
      <c r="J143" s="1238" t="s">
        <v>1082</v>
      </c>
      <c r="K143" s="794">
        <v>0</v>
      </c>
      <c r="L143" s="1258">
        <v>1070000</v>
      </c>
      <c r="M143" s="1213">
        <v>0</v>
      </c>
      <c r="N143" s="793">
        <v>1070000</v>
      </c>
      <c r="O143" s="1258">
        <v>1066579</v>
      </c>
      <c r="P143" s="1213">
        <v>0</v>
      </c>
      <c r="Q143" s="793">
        <v>1066579</v>
      </c>
      <c r="R143" s="1215">
        <v>99.680280373831778</v>
      </c>
      <c r="S143" s="1219"/>
      <c r="U143" s="51"/>
      <c r="V143" s="51"/>
    </row>
    <row r="144" spans="1:22" ht="25.5">
      <c r="A144" s="1246"/>
      <c r="B144" s="1247"/>
      <c r="C144" s="1247"/>
      <c r="D144" s="1247"/>
      <c r="E144" s="1247"/>
      <c r="F144" s="1247">
        <v>6</v>
      </c>
      <c r="G144" s="1248"/>
      <c r="H144" s="1248"/>
      <c r="I144" s="1248"/>
      <c r="J144" s="1232" t="s">
        <v>1138</v>
      </c>
      <c r="K144" s="794">
        <v>0</v>
      </c>
      <c r="L144" s="1259">
        <v>3072780</v>
      </c>
      <c r="M144" s="854">
        <v>0</v>
      </c>
      <c r="N144" s="794">
        <v>3072780</v>
      </c>
      <c r="O144" s="1259">
        <v>0</v>
      </c>
      <c r="P144" s="854">
        <v>0</v>
      </c>
      <c r="Q144" s="793">
        <v>0</v>
      </c>
      <c r="R144" s="1215">
        <v>0</v>
      </c>
      <c r="S144" s="1219"/>
      <c r="U144" s="51"/>
      <c r="V144" s="51"/>
    </row>
    <row r="145" spans="1:22" ht="13.5" thickBot="1">
      <c r="A145" s="52" t="s">
        <v>100</v>
      </c>
      <c r="B145" s="53"/>
      <c r="C145" s="53"/>
      <c r="D145" s="53"/>
      <c r="E145" s="53"/>
      <c r="F145" s="53"/>
      <c r="G145" s="54"/>
      <c r="H145" s="54"/>
      <c r="I145" s="54"/>
      <c r="J145" s="783"/>
      <c r="K145" s="518">
        <v>6850363115</v>
      </c>
      <c r="L145" s="722">
        <v>7482994673</v>
      </c>
      <c r="M145" s="509">
        <v>795844887</v>
      </c>
      <c r="N145" s="524">
        <v>8278839560</v>
      </c>
      <c r="O145" s="722">
        <v>6607790414</v>
      </c>
      <c r="P145" s="509">
        <v>155913327</v>
      </c>
      <c r="Q145" s="524">
        <v>6763703741</v>
      </c>
      <c r="R145" s="1260">
        <v>81.698693300924404</v>
      </c>
      <c r="S145" s="1219"/>
      <c r="U145" s="51"/>
      <c r="V145" s="51"/>
    </row>
    <row r="146" spans="1:22" ht="15.75" thickTop="1">
      <c r="A146" s="462" t="s">
        <v>101</v>
      </c>
      <c r="B146" s="463"/>
      <c r="C146" s="463"/>
      <c r="D146" s="463"/>
      <c r="E146" s="463"/>
      <c r="F146" s="463"/>
      <c r="G146" s="463"/>
      <c r="H146" s="463"/>
      <c r="I146" s="463"/>
      <c r="J146" s="463"/>
      <c r="K146" s="464"/>
      <c r="L146" s="463"/>
      <c r="M146" s="463"/>
      <c r="N146" s="463"/>
      <c r="O146" s="463"/>
      <c r="P146" s="463"/>
      <c r="Q146" s="463"/>
      <c r="R146" s="1261"/>
      <c r="S146" s="1221"/>
      <c r="T146" s="51"/>
      <c r="U146" s="166"/>
      <c r="V146" s="166"/>
    </row>
    <row r="147" spans="1:22" ht="15">
      <c r="A147" s="1226"/>
      <c r="B147" s="795"/>
      <c r="C147" s="795"/>
      <c r="D147" s="795"/>
      <c r="E147" s="795"/>
      <c r="F147" s="795">
        <v>1</v>
      </c>
      <c r="G147" s="36"/>
      <c r="H147" s="1227"/>
      <c r="I147" s="1227"/>
      <c r="J147" s="1238" t="s">
        <v>102</v>
      </c>
      <c r="K147" s="794">
        <v>450000000</v>
      </c>
      <c r="L147" s="794">
        <v>450000000</v>
      </c>
      <c r="M147" s="794">
        <v>0</v>
      </c>
      <c r="N147" s="794">
        <v>450000000</v>
      </c>
      <c r="O147" s="794">
        <v>300000000</v>
      </c>
      <c r="P147" s="794">
        <v>0</v>
      </c>
      <c r="Q147" s="794">
        <v>300000000</v>
      </c>
      <c r="R147" s="1239">
        <v>66.666666666666657</v>
      </c>
      <c r="S147" s="1237"/>
      <c r="T147" s="759"/>
    </row>
    <row r="148" spans="1:22">
      <c r="A148" s="1226"/>
      <c r="B148" s="795"/>
      <c r="C148" s="795"/>
      <c r="D148" s="795"/>
      <c r="E148" s="795"/>
      <c r="F148" s="795">
        <v>2</v>
      </c>
      <c r="G148" s="36"/>
      <c r="H148" s="1227"/>
      <c r="I148" s="1227"/>
      <c r="J148" s="1238" t="s">
        <v>1235</v>
      </c>
      <c r="K148" s="794">
        <v>0</v>
      </c>
      <c r="L148" s="794">
        <v>366368661</v>
      </c>
      <c r="M148" s="794">
        <v>0</v>
      </c>
      <c r="N148" s="794">
        <v>366368661</v>
      </c>
      <c r="O148" s="794">
        <v>366368661</v>
      </c>
      <c r="P148" s="794">
        <v>0</v>
      </c>
      <c r="Q148" s="794">
        <v>366368661</v>
      </c>
      <c r="R148" s="1239">
        <v>100</v>
      </c>
      <c r="S148" s="1219"/>
    </row>
    <row r="149" spans="1:22">
      <c r="A149" s="1226"/>
      <c r="B149" s="795"/>
      <c r="C149" s="795"/>
      <c r="D149" s="795"/>
      <c r="E149" s="795"/>
      <c r="F149" s="795">
        <v>3</v>
      </c>
      <c r="G149" s="36"/>
      <c r="H149" s="1227"/>
      <c r="I149" s="1227"/>
      <c r="J149" s="1238" t="s">
        <v>29</v>
      </c>
      <c r="K149" s="794">
        <v>63071000</v>
      </c>
      <c r="L149" s="794">
        <v>63071000</v>
      </c>
      <c r="M149" s="794">
        <v>0</v>
      </c>
      <c r="N149" s="794">
        <v>63071000</v>
      </c>
      <c r="O149" s="794">
        <v>0</v>
      </c>
      <c r="P149" s="794">
        <v>0</v>
      </c>
      <c r="Q149" s="794">
        <v>0</v>
      </c>
      <c r="R149" s="1239">
        <v>0</v>
      </c>
      <c r="S149" s="1219"/>
    </row>
    <row r="150" spans="1:22">
      <c r="A150" s="1226"/>
      <c r="B150" s="795"/>
      <c r="C150" s="795"/>
      <c r="D150" s="795"/>
      <c r="E150" s="795"/>
      <c r="F150" s="795">
        <v>4</v>
      </c>
      <c r="G150" s="36"/>
      <c r="H150" s="1227"/>
      <c r="I150" s="1227"/>
      <c r="J150" s="1238" t="s">
        <v>1511</v>
      </c>
      <c r="K150" s="794">
        <v>0</v>
      </c>
      <c r="L150" s="794">
        <v>57798720</v>
      </c>
      <c r="M150" s="794">
        <v>0</v>
      </c>
      <c r="N150" s="794">
        <v>57798720</v>
      </c>
      <c r="O150" s="794">
        <v>57798720</v>
      </c>
      <c r="P150" s="794">
        <v>0</v>
      </c>
      <c r="Q150" s="794">
        <v>57798720</v>
      </c>
      <c r="R150" s="1239">
        <v>100</v>
      </c>
      <c r="S150" s="1219"/>
    </row>
    <row r="151" spans="1:22">
      <c r="A151" s="1226"/>
      <c r="B151" s="795"/>
      <c r="C151" s="795"/>
      <c r="D151" s="795"/>
      <c r="E151" s="795"/>
      <c r="F151" s="795">
        <v>5</v>
      </c>
      <c r="G151" s="36"/>
      <c r="H151" s="1227"/>
      <c r="I151" s="1227"/>
      <c r="J151" s="1238" t="s">
        <v>935</v>
      </c>
      <c r="K151" s="794">
        <v>3887988908</v>
      </c>
      <c r="L151" s="794">
        <v>3834532111</v>
      </c>
      <c r="M151" s="794">
        <v>0</v>
      </c>
      <c r="N151" s="794">
        <v>3834532111</v>
      </c>
      <c r="O151" s="794">
        <v>3834532111</v>
      </c>
      <c r="P151" s="794">
        <v>0</v>
      </c>
      <c r="Q151" s="794">
        <v>3834532111</v>
      </c>
      <c r="R151" s="1239">
        <v>100</v>
      </c>
      <c r="S151" s="1219"/>
    </row>
    <row r="152" spans="1:22" ht="25.5">
      <c r="A152" s="1218"/>
      <c r="B152" s="1211"/>
      <c r="C152" s="1211"/>
      <c r="D152" s="1211"/>
      <c r="E152" s="1211">
        <v>11</v>
      </c>
      <c r="F152" s="1211"/>
      <c r="G152" s="1212"/>
      <c r="H152" s="1212"/>
      <c r="I152" s="1212">
        <v>1</v>
      </c>
      <c r="J152" s="1238" t="s">
        <v>103</v>
      </c>
      <c r="K152" s="793">
        <v>215483518</v>
      </c>
      <c r="L152" s="793">
        <v>198058190</v>
      </c>
      <c r="M152" s="793">
        <v>0</v>
      </c>
      <c r="N152" s="793">
        <v>198058190</v>
      </c>
      <c r="O152" s="793">
        <v>198058190</v>
      </c>
      <c r="P152" s="793">
        <v>0</v>
      </c>
      <c r="Q152" s="793">
        <v>198058190</v>
      </c>
      <c r="R152" s="1215">
        <v>100</v>
      </c>
      <c r="S152" s="1219"/>
    </row>
    <row r="153" spans="1:22" ht="25.5">
      <c r="A153" s="1218"/>
      <c r="B153" s="1211"/>
      <c r="C153" s="1211"/>
      <c r="D153" s="1211"/>
      <c r="E153" s="1211">
        <v>11</v>
      </c>
      <c r="F153" s="1211"/>
      <c r="G153" s="1212"/>
      <c r="H153" s="1212"/>
      <c r="I153" s="1212">
        <v>2</v>
      </c>
      <c r="J153" s="1238" t="s">
        <v>104</v>
      </c>
      <c r="K153" s="793">
        <v>403208791</v>
      </c>
      <c r="L153" s="793">
        <v>407585324</v>
      </c>
      <c r="M153" s="793">
        <v>0</v>
      </c>
      <c r="N153" s="793">
        <v>407585324</v>
      </c>
      <c r="O153" s="793">
        <v>407585324</v>
      </c>
      <c r="P153" s="793">
        <v>0</v>
      </c>
      <c r="Q153" s="793">
        <v>407585324</v>
      </c>
      <c r="R153" s="1215">
        <v>100</v>
      </c>
      <c r="S153" s="1219"/>
    </row>
    <row r="154" spans="1:22" ht="25.5">
      <c r="A154" s="1218"/>
      <c r="B154" s="1211"/>
      <c r="C154" s="1211"/>
      <c r="D154" s="1211"/>
      <c r="E154" s="1211">
        <v>12</v>
      </c>
      <c r="F154" s="1211"/>
      <c r="G154" s="1212"/>
      <c r="H154" s="1212"/>
      <c r="I154" s="1212">
        <v>3</v>
      </c>
      <c r="J154" s="1238" t="s">
        <v>555</v>
      </c>
      <c r="K154" s="793">
        <v>3199040235</v>
      </c>
      <c r="L154" s="793">
        <v>3158632233</v>
      </c>
      <c r="M154" s="793">
        <v>0</v>
      </c>
      <c r="N154" s="793">
        <v>3158632233</v>
      </c>
      <c r="O154" s="793">
        <v>3158632233</v>
      </c>
      <c r="P154" s="793">
        <v>0</v>
      </c>
      <c r="Q154" s="793">
        <v>3158632233</v>
      </c>
      <c r="R154" s="1215">
        <v>100</v>
      </c>
      <c r="S154" s="1219"/>
    </row>
    <row r="155" spans="1:22" ht="25.5">
      <c r="A155" s="1218"/>
      <c r="B155" s="1211"/>
      <c r="C155" s="1211"/>
      <c r="D155" s="1211"/>
      <c r="E155" s="1211">
        <v>12</v>
      </c>
      <c r="F155" s="1211"/>
      <c r="G155" s="1212"/>
      <c r="H155" s="1212"/>
      <c r="I155" s="1212">
        <v>4</v>
      </c>
      <c r="J155" s="1238" t="s">
        <v>105</v>
      </c>
      <c r="K155" s="793">
        <v>70256364</v>
      </c>
      <c r="L155" s="793">
        <v>70256364</v>
      </c>
      <c r="M155" s="793">
        <v>0</v>
      </c>
      <c r="N155" s="793">
        <v>70256364</v>
      </c>
      <c r="O155" s="793">
        <v>70256364</v>
      </c>
      <c r="P155" s="793">
        <v>0</v>
      </c>
      <c r="Q155" s="793">
        <v>70256364</v>
      </c>
      <c r="R155" s="1215">
        <v>100</v>
      </c>
      <c r="S155" s="1219"/>
    </row>
    <row r="156" spans="1:22" ht="25.5">
      <c r="A156" s="1218"/>
      <c r="B156" s="1211"/>
      <c r="C156" s="1211"/>
      <c r="D156" s="1211"/>
      <c r="E156" s="1211">
        <v>12</v>
      </c>
      <c r="F156" s="1211">
        <v>5</v>
      </c>
      <c r="G156" s="1212"/>
      <c r="H156" s="1212"/>
      <c r="I156" s="1212"/>
      <c r="J156" s="1238" t="s">
        <v>936</v>
      </c>
      <c r="K156" s="793">
        <v>1111071674</v>
      </c>
      <c r="L156" s="793">
        <v>1093029611</v>
      </c>
      <c r="M156" s="793">
        <v>0</v>
      </c>
      <c r="N156" s="793">
        <v>1093029611</v>
      </c>
      <c r="O156" s="793">
        <v>1093029611</v>
      </c>
      <c r="P156" s="793">
        <v>0</v>
      </c>
      <c r="Q156" s="793">
        <v>1093029611</v>
      </c>
      <c r="R156" s="1215">
        <v>100</v>
      </c>
      <c r="S156" s="1219"/>
    </row>
    <row r="157" spans="1:22">
      <c r="A157" s="1218"/>
      <c r="B157" s="1211"/>
      <c r="C157" s="1211"/>
      <c r="D157" s="1211"/>
      <c r="E157" s="1211"/>
      <c r="F157" s="1211">
        <v>6</v>
      </c>
      <c r="G157" s="1212"/>
      <c r="H157" s="1212"/>
      <c r="I157" s="1212"/>
      <c r="J157" s="1238" t="s">
        <v>35</v>
      </c>
      <c r="K157" s="793">
        <v>0</v>
      </c>
      <c r="L157" s="793">
        <v>0</v>
      </c>
      <c r="M157" s="793">
        <v>0</v>
      </c>
      <c r="N157" s="793">
        <v>0</v>
      </c>
      <c r="O157" s="793">
        <v>0</v>
      </c>
      <c r="P157" s="793">
        <v>0</v>
      </c>
      <c r="Q157" s="793">
        <v>0</v>
      </c>
      <c r="R157" s="1215">
        <v>0</v>
      </c>
      <c r="S157" s="1219"/>
    </row>
    <row r="158" spans="1:22" ht="13.5" thickBot="1">
      <c r="A158" s="55" t="s">
        <v>106</v>
      </c>
      <c r="B158" s="56"/>
      <c r="C158" s="56"/>
      <c r="D158" s="56"/>
      <c r="E158" s="56"/>
      <c r="F158" s="56"/>
      <c r="G158" s="57"/>
      <c r="H158" s="57"/>
      <c r="I158" s="57"/>
      <c r="J158" s="58"/>
      <c r="K158" s="519">
        <v>5512131582</v>
      </c>
      <c r="L158" s="438">
        <v>5864800103</v>
      </c>
      <c r="M158" s="322">
        <v>0</v>
      </c>
      <c r="N158" s="723">
        <v>5864800103</v>
      </c>
      <c r="O158" s="438">
        <v>5651729103</v>
      </c>
      <c r="P158" s="322">
        <v>0</v>
      </c>
      <c r="Q158" s="723">
        <v>5651729103</v>
      </c>
      <c r="R158" s="1262">
        <v>96.36695204852748</v>
      </c>
      <c r="S158" s="1219"/>
      <c r="U158" s="51"/>
      <c r="V158" s="51"/>
    </row>
    <row r="159" spans="1:22" ht="15.75" thickBot="1">
      <c r="A159" s="476"/>
      <c r="B159" s="477"/>
      <c r="C159" s="477"/>
      <c r="D159" s="477"/>
      <c r="E159" s="477"/>
      <c r="F159" s="477"/>
      <c r="G159" s="477"/>
      <c r="H159" s="477"/>
      <c r="I159" s="477"/>
      <c r="J159" s="477"/>
      <c r="K159" s="519"/>
      <c r="L159" s="438"/>
      <c r="M159" s="438"/>
      <c r="N159" s="438"/>
      <c r="O159" s="438"/>
      <c r="P159" s="438"/>
      <c r="Q159" s="438"/>
      <c r="R159" s="1262"/>
      <c r="S159" s="1221"/>
      <c r="T159" s="51"/>
      <c r="U159" s="51"/>
      <c r="V159" s="51"/>
    </row>
    <row r="160" spans="1:22" ht="15.75" thickBot="1">
      <c r="A160" s="473" t="s">
        <v>107</v>
      </c>
      <c r="B160" s="474"/>
      <c r="C160" s="474"/>
      <c r="D160" s="474"/>
      <c r="E160" s="474"/>
      <c r="F160" s="474"/>
      <c r="G160" s="474"/>
      <c r="H160" s="474"/>
      <c r="I160" s="474"/>
      <c r="J160" s="475"/>
      <c r="K160" s="520">
        <v>14404903968</v>
      </c>
      <c r="L160" s="724">
        <v>15427173981</v>
      </c>
      <c r="M160" s="59">
        <v>810808169</v>
      </c>
      <c r="N160" s="59">
        <v>16237982150</v>
      </c>
      <c r="O160" s="724">
        <v>14322978790</v>
      </c>
      <c r="P160" s="59">
        <v>169504570</v>
      </c>
      <c r="Q160" s="59">
        <v>14492483360</v>
      </c>
      <c r="R160" s="1263">
        <v>89.250519098519888</v>
      </c>
      <c r="S160" s="1208"/>
      <c r="T160" s="51"/>
      <c r="U160" s="51"/>
      <c r="V160" s="51"/>
    </row>
    <row r="161" spans="1:22" s="60" customFormat="1" ht="15.75" thickTop="1">
      <c r="A161" s="1206"/>
      <c r="B161" s="1206"/>
      <c r="C161" s="1206"/>
      <c r="D161" s="1206"/>
      <c r="E161" s="1206"/>
      <c r="F161" s="1206"/>
      <c r="G161" s="1206"/>
      <c r="H161" s="1206"/>
      <c r="I161" s="1206"/>
      <c r="J161" s="1264"/>
      <c r="K161" s="1217"/>
      <c r="L161" s="1217"/>
      <c r="M161" s="1217"/>
      <c r="N161" s="1217"/>
      <c r="O161" s="1217"/>
      <c r="P161" s="1217"/>
      <c r="Q161" s="1217"/>
      <c r="R161" s="1217"/>
      <c r="S161" s="1221"/>
      <c r="T161" s="166"/>
      <c r="U161" s="1217"/>
      <c r="V161" s="1217"/>
    </row>
    <row r="162" spans="1:22">
      <c r="L162" s="1217"/>
      <c r="M162" s="1217"/>
      <c r="N162" s="1217"/>
      <c r="O162" s="1217"/>
      <c r="P162" s="1217"/>
      <c r="Q162" s="1217"/>
      <c r="R162" s="1217"/>
    </row>
    <row r="163" spans="1:22" s="1265" customFormat="1">
      <c r="A163" s="1206"/>
      <c r="B163" s="1206"/>
      <c r="C163" s="1206"/>
      <c r="D163" s="1206"/>
      <c r="E163" s="1206"/>
      <c r="F163" s="1206"/>
      <c r="G163" s="1206"/>
      <c r="H163" s="1206"/>
      <c r="I163" s="1206"/>
      <c r="K163" s="1217"/>
      <c r="L163" s="1217"/>
      <c r="M163" s="1217"/>
      <c r="N163" s="1217"/>
      <c r="O163" s="1217"/>
      <c r="P163" s="1217"/>
      <c r="Q163" s="1217"/>
      <c r="R163" s="1217"/>
      <c r="S163" s="1217"/>
      <c r="T163" s="1217"/>
      <c r="U163" s="1217"/>
      <c r="V163" s="1217"/>
    </row>
    <row r="164" spans="1:22">
      <c r="J164" s="1206"/>
      <c r="L164" s="1217"/>
      <c r="M164" s="1217"/>
      <c r="N164" s="1217"/>
      <c r="O164" s="1217"/>
      <c r="P164" s="1217"/>
      <c r="Q164" s="1217"/>
      <c r="R164" s="1217"/>
    </row>
    <row r="165" spans="1:22" s="61" customFormat="1" ht="14.25">
      <c r="A165" s="1206"/>
      <c r="B165" s="1206"/>
      <c r="C165" s="1206"/>
      <c r="D165" s="1206"/>
      <c r="E165" s="1206"/>
      <c r="F165" s="1206"/>
      <c r="G165" s="1206"/>
      <c r="H165" s="1206"/>
      <c r="I165" s="1206"/>
      <c r="K165" s="1217"/>
      <c r="L165" s="1217"/>
      <c r="M165" s="1217"/>
      <c r="N165" s="1217"/>
      <c r="O165" s="1217"/>
      <c r="P165" s="1217"/>
      <c r="Q165" s="1217"/>
      <c r="R165" s="1217"/>
      <c r="S165" s="1217"/>
      <c r="T165" s="1217"/>
      <c r="U165" s="1217"/>
      <c r="V165" s="1217"/>
    </row>
    <row r="166" spans="1:22" s="1264" customFormat="1">
      <c r="K166" s="1217"/>
      <c r="L166" s="1217"/>
      <c r="M166" s="1217"/>
      <c r="N166" s="1217"/>
      <c r="O166" s="1217"/>
      <c r="P166" s="1217"/>
      <c r="Q166" s="1217"/>
      <c r="R166" s="1217"/>
      <c r="S166" s="1217"/>
      <c r="T166" s="1217"/>
      <c r="U166" s="1217"/>
      <c r="V166" s="1217"/>
    </row>
    <row r="167" spans="1:22" s="1264" customFormat="1">
      <c r="K167" s="1217"/>
      <c r="L167" s="1217"/>
      <c r="M167" s="1217"/>
      <c r="N167" s="1217"/>
      <c r="O167" s="1217"/>
      <c r="P167" s="1217"/>
      <c r="Q167" s="1217"/>
      <c r="R167" s="1217"/>
      <c r="S167" s="1217"/>
      <c r="T167" s="1217"/>
      <c r="U167" s="1217"/>
      <c r="V167" s="1217"/>
    </row>
    <row r="168" spans="1:22" s="1264" customFormat="1">
      <c r="K168" s="1217"/>
      <c r="L168" s="1217"/>
      <c r="M168" s="1217"/>
      <c r="N168" s="1217"/>
      <c r="O168" s="1217"/>
      <c r="P168" s="1217"/>
      <c r="Q168" s="1217"/>
      <c r="R168" s="1217"/>
      <c r="S168" s="1217"/>
      <c r="T168" s="1217"/>
      <c r="U168" s="1217"/>
      <c r="V168" s="1217"/>
    </row>
    <row r="169" spans="1:22" s="1264" customFormat="1">
      <c r="K169" s="1217"/>
      <c r="L169" s="1217"/>
      <c r="M169" s="1217"/>
      <c r="N169" s="1217"/>
      <c r="O169" s="1217"/>
      <c r="P169" s="1217"/>
      <c r="Q169" s="1217"/>
      <c r="R169" s="1217"/>
      <c r="S169" s="1217"/>
      <c r="T169" s="1217"/>
      <c r="U169" s="1217"/>
      <c r="V169" s="1217"/>
    </row>
  </sheetData>
  <mergeCells count="16"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O1:Q1"/>
    <mergeCell ref="K1:K2"/>
    <mergeCell ref="H47:J47"/>
    <mergeCell ref="G3:J3"/>
    <mergeCell ref="H1:H2"/>
    <mergeCell ref="L1:N1"/>
    <mergeCell ref="R1:R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0" orientation="portrait" r:id="rId1"/>
  <headerFooter alignWithMargins="0">
    <oddHeader>&amp;C&amp;"Arial,Félkövér"&amp;12
GYÖNGYÖS VÁROSI ÖNKORMÁNYZAT
 2019. ÉVI BEVÉTELEINEK RÉSZLETEZŐ KIMUTATÁSA&amp;R&amp;"Arial,Félkövér"&amp;12 2.  melléklet a /2020. (VI...) önkormányzati rendelethez</oddHeader>
    <oddFooter>&amp;L&amp;"Arial,Normál"&amp;F&amp;C&amp;"Arial,Normál"&amp;D &amp;T&amp;R&amp;"Arial,Normál" 2.  melléklet a ./2020. (VI...) önkormányzati rendelethez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2"/>
  <sheetViews>
    <sheetView showGridLines="0" zoomScale="90" zoomScaleNormal="90" workbookViewId="0">
      <pane xSplit="3" ySplit="5" topLeftCell="D54" activePane="bottomRight" state="frozen"/>
      <selection activeCell="Y2" sqref="Y2:AA2"/>
      <selection pane="topRight" activeCell="Y2" sqref="Y2:AA2"/>
      <selection pane="bottomLeft" activeCell="Y2" sqref="Y2:AA2"/>
      <selection pane="bottomRight" activeCell="N58" sqref="N58"/>
    </sheetView>
  </sheetViews>
  <sheetFormatPr defaultColWidth="10.28515625" defaultRowHeight="12.75"/>
  <cols>
    <col min="1" max="1" width="5.5703125" style="180" customWidth="1"/>
    <col min="2" max="2" width="56.28515625" style="316" customWidth="1"/>
    <col min="3" max="3" width="13.28515625" style="181" customWidth="1"/>
    <col min="4" max="4" width="7.28515625" style="180" bestFit="1" customWidth="1"/>
    <col min="5" max="5" width="13.5703125" style="180" customWidth="1"/>
    <col min="6" max="6" width="7.28515625" style="180" bestFit="1" customWidth="1"/>
    <col min="7" max="7" width="13.5703125" style="180" bestFit="1" customWidth="1"/>
    <col min="8" max="8" width="7.5703125" style="180" bestFit="1" customWidth="1"/>
    <col min="9" max="9" width="14" style="180" customWidth="1"/>
    <col min="10" max="10" width="7.28515625" style="180" bestFit="1" customWidth="1"/>
    <col min="11" max="11" width="11.42578125" style="180" customWidth="1"/>
    <col min="12" max="12" width="13.28515625" style="789" bestFit="1" customWidth="1"/>
    <col min="13" max="256" width="10.28515625" style="180"/>
    <col min="257" max="257" width="5.5703125" style="180" customWidth="1"/>
    <col min="258" max="258" width="73.42578125" style="180" customWidth="1"/>
    <col min="259" max="259" width="13.28515625" style="180" customWidth="1"/>
    <col min="260" max="260" width="7.28515625" style="180" customWidth="1"/>
    <col min="261" max="261" width="12.28515625" style="180" customWidth="1"/>
    <col min="262" max="262" width="7.28515625" style="180" customWidth="1"/>
    <col min="263" max="263" width="13.5703125" style="180" customWidth="1"/>
    <col min="264" max="264" width="7.28515625" style="180" customWidth="1"/>
    <col min="265" max="265" width="13.5703125" style="180" customWidth="1"/>
    <col min="266" max="266" width="7.28515625" style="180" customWidth="1"/>
    <col min="267" max="267" width="13.5703125" style="180" customWidth="1"/>
    <col min="268" max="512" width="10.28515625" style="180"/>
    <col min="513" max="513" width="5.5703125" style="180" customWidth="1"/>
    <col min="514" max="514" width="73.42578125" style="180" customWidth="1"/>
    <col min="515" max="515" width="13.28515625" style="180" customWidth="1"/>
    <col min="516" max="516" width="7.28515625" style="180" customWidth="1"/>
    <col min="517" max="517" width="12.28515625" style="180" customWidth="1"/>
    <col min="518" max="518" width="7.28515625" style="180" customWidth="1"/>
    <col min="519" max="519" width="13.5703125" style="180" customWidth="1"/>
    <col min="520" max="520" width="7.28515625" style="180" customWidth="1"/>
    <col min="521" max="521" width="13.5703125" style="180" customWidth="1"/>
    <col min="522" max="522" width="7.28515625" style="180" customWidth="1"/>
    <col min="523" max="523" width="13.5703125" style="180" customWidth="1"/>
    <col min="524" max="768" width="10.28515625" style="180"/>
    <col min="769" max="769" width="5.5703125" style="180" customWidth="1"/>
    <col min="770" max="770" width="73.42578125" style="180" customWidth="1"/>
    <col min="771" max="771" width="13.28515625" style="180" customWidth="1"/>
    <col min="772" max="772" width="7.28515625" style="180" customWidth="1"/>
    <col min="773" max="773" width="12.28515625" style="180" customWidth="1"/>
    <col min="774" max="774" width="7.28515625" style="180" customWidth="1"/>
    <col min="775" max="775" width="13.5703125" style="180" customWidth="1"/>
    <col min="776" max="776" width="7.28515625" style="180" customWidth="1"/>
    <col min="777" max="777" width="13.5703125" style="180" customWidth="1"/>
    <col min="778" max="778" width="7.28515625" style="180" customWidth="1"/>
    <col min="779" max="779" width="13.5703125" style="180" customWidth="1"/>
    <col min="780" max="1024" width="10.28515625" style="180"/>
    <col min="1025" max="1025" width="5.5703125" style="180" customWidth="1"/>
    <col min="1026" max="1026" width="73.42578125" style="180" customWidth="1"/>
    <col min="1027" max="1027" width="13.28515625" style="180" customWidth="1"/>
    <col min="1028" max="1028" width="7.28515625" style="180" customWidth="1"/>
    <col min="1029" max="1029" width="12.28515625" style="180" customWidth="1"/>
    <col min="1030" max="1030" width="7.28515625" style="180" customWidth="1"/>
    <col min="1031" max="1031" width="13.5703125" style="180" customWidth="1"/>
    <col min="1032" max="1032" width="7.28515625" style="180" customWidth="1"/>
    <col min="1033" max="1033" width="13.5703125" style="180" customWidth="1"/>
    <col min="1034" max="1034" width="7.28515625" style="180" customWidth="1"/>
    <col min="1035" max="1035" width="13.5703125" style="180" customWidth="1"/>
    <col min="1036" max="1280" width="10.28515625" style="180"/>
    <col min="1281" max="1281" width="5.5703125" style="180" customWidth="1"/>
    <col min="1282" max="1282" width="73.42578125" style="180" customWidth="1"/>
    <col min="1283" max="1283" width="13.28515625" style="180" customWidth="1"/>
    <col min="1284" max="1284" width="7.28515625" style="180" customWidth="1"/>
    <col min="1285" max="1285" width="12.28515625" style="180" customWidth="1"/>
    <col min="1286" max="1286" width="7.28515625" style="180" customWidth="1"/>
    <col min="1287" max="1287" width="13.5703125" style="180" customWidth="1"/>
    <col min="1288" max="1288" width="7.28515625" style="180" customWidth="1"/>
    <col min="1289" max="1289" width="13.5703125" style="180" customWidth="1"/>
    <col min="1290" max="1290" width="7.28515625" style="180" customWidth="1"/>
    <col min="1291" max="1291" width="13.5703125" style="180" customWidth="1"/>
    <col min="1292" max="1536" width="10.28515625" style="180"/>
    <col min="1537" max="1537" width="5.5703125" style="180" customWidth="1"/>
    <col min="1538" max="1538" width="73.42578125" style="180" customWidth="1"/>
    <col min="1539" max="1539" width="13.28515625" style="180" customWidth="1"/>
    <col min="1540" max="1540" width="7.28515625" style="180" customWidth="1"/>
    <col min="1541" max="1541" width="12.28515625" style="180" customWidth="1"/>
    <col min="1542" max="1542" width="7.28515625" style="180" customWidth="1"/>
    <col min="1543" max="1543" width="13.5703125" style="180" customWidth="1"/>
    <col min="1544" max="1544" width="7.28515625" style="180" customWidth="1"/>
    <col min="1545" max="1545" width="13.5703125" style="180" customWidth="1"/>
    <col min="1546" max="1546" width="7.28515625" style="180" customWidth="1"/>
    <col min="1547" max="1547" width="13.5703125" style="180" customWidth="1"/>
    <col min="1548" max="1792" width="10.28515625" style="180"/>
    <col min="1793" max="1793" width="5.5703125" style="180" customWidth="1"/>
    <col min="1794" max="1794" width="73.42578125" style="180" customWidth="1"/>
    <col min="1795" max="1795" width="13.28515625" style="180" customWidth="1"/>
    <col min="1796" max="1796" width="7.28515625" style="180" customWidth="1"/>
    <col min="1797" max="1797" width="12.28515625" style="180" customWidth="1"/>
    <col min="1798" max="1798" width="7.28515625" style="180" customWidth="1"/>
    <col min="1799" max="1799" width="13.5703125" style="180" customWidth="1"/>
    <col min="1800" max="1800" width="7.28515625" style="180" customWidth="1"/>
    <col min="1801" max="1801" width="13.5703125" style="180" customWidth="1"/>
    <col min="1802" max="1802" width="7.28515625" style="180" customWidth="1"/>
    <col min="1803" max="1803" width="13.5703125" style="180" customWidth="1"/>
    <col min="1804" max="2048" width="10.28515625" style="180"/>
    <col min="2049" max="2049" width="5.5703125" style="180" customWidth="1"/>
    <col min="2050" max="2050" width="73.42578125" style="180" customWidth="1"/>
    <col min="2051" max="2051" width="13.28515625" style="180" customWidth="1"/>
    <col min="2052" max="2052" width="7.28515625" style="180" customWidth="1"/>
    <col min="2053" max="2053" width="12.28515625" style="180" customWidth="1"/>
    <col min="2054" max="2054" width="7.28515625" style="180" customWidth="1"/>
    <col min="2055" max="2055" width="13.5703125" style="180" customWidth="1"/>
    <col min="2056" max="2056" width="7.28515625" style="180" customWidth="1"/>
    <col min="2057" max="2057" width="13.5703125" style="180" customWidth="1"/>
    <col min="2058" max="2058" width="7.28515625" style="180" customWidth="1"/>
    <col min="2059" max="2059" width="13.5703125" style="180" customWidth="1"/>
    <col min="2060" max="2304" width="10.28515625" style="180"/>
    <col min="2305" max="2305" width="5.5703125" style="180" customWidth="1"/>
    <col min="2306" max="2306" width="73.42578125" style="180" customWidth="1"/>
    <col min="2307" max="2307" width="13.28515625" style="180" customWidth="1"/>
    <col min="2308" max="2308" width="7.28515625" style="180" customWidth="1"/>
    <col min="2309" max="2309" width="12.28515625" style="180" customWidth="1"/>
    <col min="2310" max="2310" width="7.28515625" style="180" customWidth="1"/>
    <col min="2311" max="2311" width="13.5703125" style="180" customWidth="1"/>
    <col min="2312" max="2312" width="7.28515625" style="180" customWidth="1"/>
    <col min="2313" max="2313" width="13.5703125" style="180" customWidth="1"/>
    <col min="2314" max="2314" width="7.28515625" style="180" customWidth="1"/>
    <col min="2315" max="2315" width="13.5703125" style="180" customWidth="1"/>
    <col min="2316" max="2560" width="10.28515625" style="180"/>
    <col min="2561" max="2561" width="5.5703125" style="180" customWidth="1"/>
    <col min="2562" max="2562" width="73.42578125" style="180" customWidth="1"/>
    <col min="2563" max="2563" width="13.28515625" style="180" customWidth="1"/>
    <col min="2564" max="2564" width="7.28515625" style="180" customWidth="1"/>
    <col min="2565" max="2565" width="12.28515625" style="180" customWidth="1"/>
    <col min="2566" max="2566" width="7.28515625" style="180" customWidth="1"/>
    <col min="2567" max="2567" width="13.5703125" style="180" customWidth="1"/>
    <col min="2568" max="2568" width="7.28515625" style="180" customWidth="1"/>
    <col min="2569" max="2569" width="13.5703125" style="180" customWidth="1"/>
    <col min="2570" max="2570" width="7.28515625" style="180" customWidth="1"/>
    <col min="2571" max="2571" width="13.5703125" style="180" customWidth="1"/>
    <col min="2572" max="2816" width="10.28515625" style="180"/>
    <col min="2817" max="2817" width="5.5703125" style="180" customWidth="1"/>
    <col min="2818" max="2818" width="73.42578125" style="180" customWidth="1"/>
    <col min="2819" max="2819" width="13.28515625" style="180" customWidth="1"/>
    <col min="2820" max="2820" width="7.28515625" style="180" customWidth="1"/>
    <col min="2821" max="2821" width="12.28515625" style="180" customWidth="1"/>
    <col min="2822" max="2822" width="7.28515625" style="180" customWidth="1"/>
    <col min="2823" max="2823" width="13.5703125" style="180" customWidth="1"/>
    <col min="2824" max="2824" width="7.28515625" style="180" customWidth="1"/>
    <col min="2825" max="2825" width="13.5703125" style="180" customWidth="1"/>
    <col min="2826" max="2826" width="7.28515625" style="180" customWidth="1"/>
    <col min="2827" max="2827" width="13.5703125" style="180" customWidth="1"/>
    <col min="2828" max="3072" width="10.28515625" style="180"/>
    <col min="3073" max="3073" width="5.5703125" style="180" customWidth="1"/>
    <col min="3074" max="3074" width="73.42578125" style="180" customWidth="1"/>
    <col min="3075" max="3075" width="13.28515625" style="180" customWidth="1"/>
    <col min="3076" max="3076" width="7.28515625" style="180" customWidth="1"/>
    <col min="3077" max="3077" width="12.28515625" style="180" customWidth="1"/>
    <col min="3078" max="3078" width="7.28515625" style="180" customWidth="1"/>
    <col min="3079" max="3079" width="13.5703125" style="180" customWidth="1"/>
    <col min="3080" max="3080" width="7.28515625" style="180" customWidth="1"/>
    <col min="3081" max="3081" width="13.5703125" style="180" customWidth="1"/>
    <col min="3082" max="3082" width="7.28515625" style="180" customWidth="1"/>
    <col min="3083" max="3083" width="13.5703125" style="180" customWidth="1"/>
    <col min="3084" max="3328" width="10.28515625" style="180"/>
    <col min="3329" max="3329" width="5.5703125" style="180" customWidth="1"/>
    <col min="3330" max="3330" width="73.42578125" style="180" customWidth="1"/>
    <col min="3331" max="3331" width="13.28515625" style="180" customWidth="1"/>
    <col min="3332" max="3332" width="7.28515625" style="180" customWidth="1"/>
    <col min="3333" max="3333" width="12.28515625" style="180" customWidth="1"/>
    <col min="3334" max="3334" width="7.28515625" style="180" customWidth="1"/>
    <col min="3335" max="3335" width="13.5703125" style="180" customWidth="1"/>
    <col min="3336" max="3336" width="7.28515625" style="180" customWidth="1"/>
    <col min="3337" max="3337" width="13.5703125" style="180" customWidth="1"/>
    <col min="3338" max="3338" width="7.28515625" style="180" customWidth="1"/>
    <col min="3339" max="3339" width="13.5703125" style="180" customWidth="1"/>
    <col min="3340" max="3584" width="10.28515625" style="180"/>
    <col min="3585" max="3585" width="5.5703125" style="180" customWidth="1"/>
    <col min="3586" max="3586" width="73.42578125" style="180" customWidth="1"/>
    <col min="3587" max="3587" width="13.28515625" style="180" customWidth="1"/>
    <col min="3588" max="3588" width="7.28515625" style="180" customWidth="1"/>
    <col min="3589" max="3589" width="12.28515625" style="180" customWidth="1"/>
    <col min="3590" max="3590" width="7.28515625" style="180" customWidth="1"/>
    <col min="3591" max="3591" width="13.5703125" style="180" customWidth="1"/>
    <col min="3592" max="3592" width="7.28515625" style="180" customWidth="1"/>
    <col min="3593" max="3593" width="13.5703125" style="180" customWidth="1"/>
    <col min="3594" max="3594" width="7.28515625" style="180" customWidth="1"/>
    <col min="3595" max="3595" width="13.5703125" style="180" customWidth="1"/>
    <col min="3596" max="3840" width="10.28515625" style="180"/>
    <col min="3841" max="3841" width="5.5703125" style="180" customWidth="1"/>
    <col min="3842" max="3842" width="73.42578125" style="180" customWidth="1"/>
    <col min="3843" max="3843" width="13.28515625" style="180" customWidth="1"/>
    <col min="3844" max="3844" width="7.28515625" style="180" customWidth="1"/>
    <col min="3845" max="3845" width="12.28515625" style="180" customWidth="1"/>
    <col min="3846" max="3846" width="7.28515625" style="180" customWidth="1"/>
    <col min="3847" max="3847" width="13.5703125" style="180" customWidth="1"/>
    <col min="3848" max="3848" width="7.28515625" style="180" customWidth="1"/>
    <col min="3849" max="3849" width="13.5703125" style="180" customWidth="1"/>
    <col min="3850" max="3850" width="7.28515625" style="180" customWidth="1"/>
    <col min="3851" max="3851" width="13.5703125" style="180" customWidth="1"/>
    <col min="3852" max="4096" width="10.28515625" style="180"/>
    <col min="4097" max="4097" width="5.5703125" style="180" customWidth="1"/>
    <col min="4098" max="4098" width="73.42578125" style="180" customWidth="1"/>
    <col min="4099" max="4099" width="13.28515625" style="180" customWidth="1"/>
    <col min="4100" max="4100" width="7.28515625" style="180" customWidth="1"/>
    <col min="4101" max="4101" width="12.28515625" style="180" customWidth="1"/>
    <col min="4102" max="4102" width="7.28515625" style="180" customWidth="1"/>
    <col min="4103" max="4103" width="13.5703125" style="180" customWidth="1"/>
    <col min="4104" max="4104" width="7.28515625" style="180" customWidth="1"/>
    <col min="4105" max="4105" width="13.5703125" style="180" customWidth="1"/>
    <col min="4106" max="4106" width="7.28515625" style="180" customWidth="1"/>
    <col min="4107" max="4107" width="13.5703125" style="180" customWidth="1"/>
    <col min="4108" max="4352" width="10.28515625" style="180"/>
    <col min="4353" max="4353" width="5.5703125" style="180" customWidth="1"/>
    <col min="4354" max="4354" width="73.42578125" style="180" customWidth="1"/>
    <col min="4355" max="4355" width="13.28515625" style="180" customWidth="1"/>
    <col min="4356" max="4356" width="7.28515625" style="180" customWidth="1"/>
    <col min="4357" max="4357" width="12.28515625" style="180" customWidth="1"/>
    <col min="4358" max="4358" width="7.28515625" style="180" customWidth="1"/>
    <col min="4359" max="4359" width="13.5703125" style="180" customWidth="1"/>
    <col min="4360" max="4360" width="7.28515625" style="180" customWidth="1"/>
    <col min="4361" max="4361" width="13.5703125" style="180" customWidth="1"/>
    <col min="4362" max="4362" width="7.28515625" style="180" customWidth="1"/>
    <col min="4363" max="4363" width="13.5703125" style="180" customWidth="1"/>
    <col min="4364" max="4608" width="10.28515625" style="180"/>
    <col min="4609" max="4609" width="5.5703125" style="180" customWidth="1"/>
    <col min="4610" max="4610" width="73.42578125" style="180" customWidth="1"/>
    <col min="4611" max="4611" width="13.28515625" style="180" customWidth="1"/>
    <col min="4612" max="4612" width="7.28515625" style="180" customWidth="1"/>
    <col min="4613" max="4613" width="12.28515625" style="180" customWidth="1"/>
    <col min="4614" max="4614" width="7.28515625" style="180" customWidth="1"/>
    <col min="4615" max="4615" width="13.5703125" style="180" customWidth="1"/>
    <col min="4616" max="4616" width="7.28515625" style="180" customWidth="1"/>
    <col min="4617" max="4617" width="13.5703125" style="180" customWidth="1"/>
    <col min="4618" max="4618" width="7.28515625" style="180" customWidth="1"/>
    <col min="4619" max="4619" width="13.5703125" style="180" customWidth="1"/>
    <col min="4620" max="4864" width="10.28515625" style="180"/>
    <col min="4865" max="4865" width="5.5703125" style="180" customWidth="1"/>
    <col min="4866" max="4866" width="73.42578125" style="180" customWidth="1"/>
    <col min="4867" max="4867" width="13.28515625" style="180" customWidth="1"/>
    <col min="4868" max="4868" width="7.28515625" style="180" customWidth="1"/>
    <col min="4869" max="4869" width="12.28515625" style="180" customWidth="1"/>
    <col min="4870" max="4870" width="7.28515625" style="180" customWidth="1"/>
    <col min="4871" max="4871" width="13.5703125" style="180" customWidth="1"/>
    <col min="4872" max="4872" width="7.28515625" style="180" customWidth="1"/>
    <col min="4873" max="4873" width="13.5703125" style="180" customWidth="1"/>
    <col min="4874" max="4874" width="7.28515625" style="180" customWidth="1"/>
    <col min="4875" max="4875" width="13.5703125" style="180" customWidth="1"/>
    <col min="4876" max="5120" width="10.28515625" style="180"/>
    <col min="5121" max="5121" width="5.5703125" style="180" customWidth="1"/>
    <col min="5122" max="5122" width="73.42578125" style="180" customWidth="1"/>
    <col min="5123" max="5123" width="13.28515625" style="180" customWidth="1"/>
    <col min="5124" max="5124" width="7.28515625" style="180" customWidth="1"/>
    <col min="5125" max="5125" width="12.28515625" style="180" customWidth="1"/>
    <col min="5126" max="5126" width="7.28515625" style="180" customWidth="1"/>
    <col min="5127" max="5127" width="13.5703125" style="180" customWidth="1"/>
    <col min="5128" max="5128" width="7.28515625" style="180" customWidth="1"/>
    <col min="5129" max="5129" width="13.5703125" style="180" customWidth="1"/>
    <col min="5130" max="5130" width="7.28515625" style="180" customWidth="1"/>
    <col min="5131" max="5131" width="13.5703125" style="180" customWidth="1"/>
    <col min="5132" max="5376" width="10.28515625" style="180"/>
    <col min="5377" max="5377" width="5.5703125" style="180" customWidth="1"/>
    <col min="5378" max="5378" width="73.42578125" style="180" customWidth="1"/>
    <col min="5379" max="5379" width="13.28515625" style="180" customWidth="1"/>
    <col min="5380" max="5380" width="7.28515625" style="180" customWidth="1"/>
    <col min="5381" max="5381" width="12.28515625" style="180" customWidth="1"/>
    <col min="5382" max="5382" width="7.28515625" style="180" customWidth="1"/>
    <col min="5383" max="5383" width="13.5703125" style="180" customWidth="1"/>
    <col min="5384" max="5384" width="7.28515625" style="180" customWidth="1"/>
    <col min="5385" max="5385" width="13.5703125" style="180" customWidth="1"/>
    <col min="5386" max="5386" width="7.28515625" style="180" customWidth="1"/>
    <col min="5387" max="5387" width="13.5703125" style="180" customWidth="1"/>
    <col min="5388" max="5632" width="10.28515625" style="180"/>
    <col min="5633" max="5633" width="5.5703125" style="180" customWidth="1"/>
    <col min="5634" max="5634" width="73.42578125" style="180" customWidth="1"/>
    <col min="5635" max="5635" width="13.28515625" style="180" customWidth="1"/>
    <col min="5636" max="5636" width="7.28515625" style="180" customWidth="1"/>
    <col min="5637" max="5637" width="12.28515625" style="180" customWidth="1"/>
    <col min="5638" max="5638" width="7.28515625" style="180" customWidth="1"/>
    <col min="5639" max="5639" width="13.5703125" style="180" customWidth="1"/>
    <col min="5640" max="5640" width="7.28515625" style="180" customWidth="1"/>
    <col min="5641" max="5641" width="13.5703125" style="180" customWidth="1"/>
    <col min="5642" max="5642" width="7.28515625" style="180" customWidth="1"/>
    <col min="5643" max="5643" width="13.5703125" style="180" customWidth="1"/>
    <col min="5644" max="5888" width="10.28515625" style="180"/>
    <col min="5889" max="5889" width="5.5703125" style="180" customWidth="1"/>
    <col min="5890" max="5890" width="73.42578125" style="180" customWidth="1"/>
    <col min="5891" max="5891" width="13.28515625" style="180" customWidth="1"/>
    <col min="5892" max="5892" width="7.28515625" style="180" customWidth="1"/>
    <col min="5893" max="5893" width="12.28515625" style="180" customWidth="1"/>
    <col min="5894" max="5894" width="7.28515625" style="180" customWidth="1"/>
    <col min="5895" max="5895" width="13.5703125" style="180" customWidth="1"/>
    <col min="5896" max="5896" width="7.28515625" style="180" customWidth="1"/>
    <col min="5897" max="5897" width="13.5703125" style="180" customWidth="1"/>
    <col min="5898" max="5898" width="7.28515625" style="180" customWidth="1"/>
    <col min="5899" max="5899" width="13.5703125" style="180" customWidth="1"/>
    <col min="5900" max="6144" width="10.28515625" style="180"/>
    <col min="6145" max="6145" width="5.5703125" style="180" customWidth="1"/>
    <col min="6146" max="6146" width="73.42578125" style="180" customWidth="1"/>
    <col min="6147" max="6147" width="13.28515625" style="180" customWidth="1"/>
    <col min="6148" max="6148" width="7.28515625" style="180" customWidth="1"/>
    <col min="6149" max="6149" width="12.28515625" style="180" customWidth="1"/>
    <col min="6150" max="6150" width="7.28515625" style="180" customWidth="1"/>
    <col min="6151" max="6151" width="13.5703125" style="180" customWidth="1"/>
    <col min="6152" max="6152" width="7.28515625" style="180" customWidth="1"/>
    <col min="6153" max="6153" width="13.5703125" style="180" customWidth="1"/>
    <col min="6154" max="6154" width="7.28515625" style="180" customWidth="1"/>
    <col min="6155" max="6155" width="13.5703125" style="180" customWidth="1"/>
    <col min="6156" max="6400" width="10.28515625" style="180"/>
    <col min="6401" max="6401" width="5.5703125" style="180" customWidth="1"/>
    <col min="6402" max="6402" width="73.42578125" style="180" customWidth="1"/>
    <col min="6403" max="6403" width="13.28515625" style="180" customWidth="1"/>
    <col min="6404" max="6404" width="7.28515625" style="180" customWidth="1"/>
    <col min="6405" max="6405" width="12.28515625" style="180" customWidth="1"/>
    <col min="6406" max="6406" width="7.28515625" style="180" customWidth="1"/>
    <col min="6407" max="6407" width="13.5703125" style="180" customWidth="1"/>
    <col min="6408" max="6408" width="7.28515625" style="180" customWidth="1"/>
    <col min="6409" max="6409" width="13.5703125" style="180" customWidth="1"/>
    <col min="6410" max="6410" width="7.28515625" style="180" customWidth="1"/>
    <col min="6411" max="6411" width="13.5703125" style="180" customWidth="1"/>
    <col min="6412" max="6656" width="10.28515625" style="180"/>
    <col min="6657" max="6657" width="5.5703125" style="180" customWidth="1"/>
    <col min="6658" max="6658" width="73.42578125" style="180" customWidth="1"/>
    <col min="6659" max="6659" width="13.28515625" style="180" customWidth="1"/>
    <col min="6660" max="6660" width="7.28515625" style="180" customWidth="1"/>
    <col min="6661" max="6661" width="12.28515625" style="180" customWidth="1"/>
    <col min="6662" max="6662" width="7.28515625" style="180" customWidth="1"/>
    <col min="6663" max="6663" width="13.5703125" style="180" customWidth="1"/>
    <col min="6664" max="6664" width="7.28515625" style="180" customWidth="1"/>
    <col min="6665" max="6665" width="13.5703125" style="180" customWidth="1"/>
    <col min="6666" max="6666" width="7.28515625" style="180" customWidth="1"/>
    <col min="6667" max="6667" width="13.5703125" style="180" customWidth="1"/>
    <col min="6668" max="6912" width="10.28515625" style="180"/>
    <col min="6913" max="6913" width="5.5703125" style="180" customWidth="1"/>
    <col min="6914" max="6914" width="73.42578125" style="180" customWidth="1"/>
    <col min="6915" max="6915" width="13.28515625" style="180" customWidth="1"/>
    <col min="6916" max="6916" width="7.28515625" style="180" customWidth="1"/>
    <col min="6917" max="6917" width="12.28515625" style="180" customWidth="1"/>
    <col min="6918" max="6918" width="7.28515625" style="180" customWidth="1"/>
    <col min="6919" max="6919" width="13.5703125" style="180" customWidth="1"/>
    <col min="6920" max="6920" width="7.28515625" style="180" customWidth="1"/>
    <col min="6921" max="6921" width="13.5703125" style="180" customWidth="1"/>
    <col min="6922" max="6922" width="7.28515625" style="180" customWidth="1"/>
    <col min="6923" max="6923" width="13.5703125" style="180" customWidth="1"/>
    <col min="6924" max="7168" width="10.28515625" style="180"/>
    <col min="7169" max="7169" width="5.5703125" style="180" customWidth="1"/>
    <col min="7170" max="7170" width="73.42578125" style="180" customWidth="1"/>
    <col min="7171" max="7171" width="13.28515625" style="180" customWidth="1"/>
    <col min="7172" max="7172" width="7.28515625" style="180" customWidth="1"/>
    <col min="7173" max="7173" width="12.28515625" style="180" customWidth="1"/>
    <col min="7174" max="7174" width="7.28515625" style="180" customWidth="1"/>
    <col min="7175" max="7175" width="13.5703125" style="180" customWidth="1"/>
    <col min="7176" max="7176" width="7.28515625" style="180" customWidth="1"/>
    <col min="7177" max="7177" width="13.5703125" style="180" customWidth="1"/>
    <col min="7178" max="7178" width="7.28515625" style="180" customWidth="1"/>
    <col min="7179" max="7179" width="13.5703125" style="180" customWidth="1"/>
    <col min="7180" max="7424" width="10.28515625" style="180"/>
    <col min="7425" max="7425" width="5.5703125" style="180" customWidth="1"/>
    <col min="7426" max="7426" width="73.42578125" style="180" customWidth="1"/>
    <col min="7427" max="7427" width="13.28515625" style="180" customWidth="1"/>
    <col min="7428" max="7428" width="7.28515625" style="180" customWidth="1"/>
    <col min="7429" max="7429" width="12.28515625" style="180" customWidth="1"/>
    <col min="7430" max="7430" width="7.28515625" style="180" customWidth="1"/>
    <col min="7431" max="7431" width="13.5703125" style="180" customWidth="1"/>
    <col min="7432" max="7432" width="7.28515625" style="180" customWidth="1"/>
    <col min="7433" max="7433" width="13.5703125" style="180" customWidth="1"/>
    <col min="7434" max="7434" width="7.28515625" style="180" customWidth="1"/>
    <col min="7435" max="7435" width="13.5703125" style="180" customWidth="1"/>
    <col min="7436" max="7680" width="10.28515625" style="180"/>
    <col min="7681" max="7681" width="5.5703125" style="180" customWidth="1"/>
    <col min="7682" max="7682" width="73.42578125" style="180" customWidth="1"/>
    <col min="7683" max="7683" width="13.28515625" style="180" customWidth="1"/>
    <col min="7684" max="7684" width="7.28515625" style="180" customWidth="1"/>
    <col min="7685" max="7685" width="12.28515625" style="180" customWidth="1"/>
    <col min="7686" max="7686" width="7.28515625" style="180" customWidth="1"/>
    <col min="7687" max="7687" width="13.5703125" style="180" customWidth="1"/>
    <col min="7688" max="7688" width="7.28515625" style="180" customWidth="1"/>
    <col min="7689" max="7689" width="13.5703125" style="180" customWidth="1"/>
    <col min="7690" max="7690" width="7.28515625" style="180" customWidth="1"/>
    <col min="7691" max="7691" width="13.5703125" style="180" customWidth="1"/>
    <col min="7692" max="7936" width="10.28515625" style="180"/>
    <col min="7937" max="7937" width="5.5703125" style="180" customWidth="1"/>
    <col min="7938" max="7938" width="73.42578125" style="180" customWidth="1"/>
    <col min="7939" max="7939" width="13.28515625" style="180" customWidth="1"/>
    <col min="7940" max="7940" width="7.28515625" style="180" customWidth="1"/>
    <col min="7941" max="7941" width="12.28515625" style="180" customWidth="1"/>
    <col min="7942" max="7942" width="7.28515625" style="180" customWidth="1"/>
    <col min="7943" max="7943" width="13.5703125" style="180" customWidth="1"/>
    <col min="7944" max="7944" width="7.28515625" style="180" customWidth="1"/>
    <col min="7945" max="7945" width="13.5703125" style="180" customWidth="1"/>
    <col min="7946" max="7946" width="7.28515625" style="180" customWidth="1"/>
    <col min="7947" max="7947" width="13.5703125" style="180" customWidth="1"/>
    <col min="7948" max="8192" width="10.28515625" style="180"/>
    <col min="8193" max="8193" width="5.5703125" style="180" customWidth="1"/>
    <col min="8194" max="8194" width="73.42578125" style="180" customWidth="1"/>
    <col min="8195" max="8195" width="13.28515625" style="180" customWidth="1"/>
    <col min="8196" max="8196" width="7.28515625" style="180" customWidth="1"/>
    <col min="8197" max="8197" width="12.28515625" style="180" customWidth="1"/>
    <col min="8198" max="8198" width="7.28515625" style="180" customWidth="1"/>
    <col min="8199" max="8199" width="13.5703125" style="180" customWidth="1"/>
    <col min="8200" max="8200" width="7.28515625" style="180" customWidth="1"/>
    <col min="8201" max="8201" width="13.5703125" style="180" customWidth="1"/>
    <col min="8202" max="8202" width="7.28515625" style="180" customWidth="1"/>
    <col min="8203" max="8203" width="13.5703125" style="180" customWidth="1"/>
    <col min="8204" max="8448" width="10.28515625" style="180"/>
    <col min="8449" max="8449" width="5.5703125" style="180" customWidth="1"/>
    <col min="8450" max="8450" width="73.42578125" style="180" customWidth="1"/>
    <col min="8451" max="8451" width="13.28515625" style="180" customWidth="1"/>
    <col min="8452" max="8452" width="7.28515625" style="180" customWidth="1"/>
    <col min="8453" max="8453" width="12.28515625" style="180" customWidth="1"/>
    <col min="8454" max="8454" width="7.28515625" style="180" customWidth="1"/>
    <col min="8455" max="8455" width="13.5703125" style="180" customWidth="1"/>
    <col min="8456" max="8456" width="7.28515625" style="180" customWidth="1"/>
    <col min="8457" max="8457" width="13.5703125" style="180" customWidth="1"/>
    <col min="8458" max="8458" width="7.28515625" style="180" customWidth="1"/>
    <col min="8459" max="8459" width="13.5703125" style="180" customWidth="1"/>
    <col min="8460" max="8704" width="10.28515625" style="180"/>
    <col min="8705" max="8705" width="5.5703125" style="180" customWidth="1"/>
    <col min="8706" max="8706" width="73.42578125" style="180" customWidth="1"/>
    <col min="8707" max="8707" width="13.28515625" style="180" customWidth="1"/>
    <col min="8708" max="8708" width="7.28515625" style="180" customWidth="1"/>
    <col min="8709" max="8709" width="12.28515625" style="180" customWidth="1"/>
    <col min="8710" max="8710" width="7.28515625" style="180" customWidth="1"/>
    <col min="8711" max="8711" width="13.5703125" style="180" customWidth="1"/>
    <col min="8712" max="8712" width="7.28515625" style="180" customWidth="1"/>
    <col min="8713" max="8713" width="13.5703125" style="180" customWidth="1"/>
    <col min="8714" max="8714" width="7.28515625" style="180" customWidth="1"/>
    <col min="8715" max="8715" width="13.5703125" style="180" customWidth="1"/>
    <col min="8716" max="8960" width="10.28515625" style="180"/>
    <col min="8961" max="8961" width="5.5703125" style="180" customWidth="1"/>
    <col min="8962" max="8962" width="73.42578125" style="180" customWidth="1"/>
    <col min="8963" max="8963" width="13.28515625" style="180" customWidth="1"/>
    <col min="8964" max="8964" width="7.28515625" style="180" customWidth="1"/>
    <col min="8965" max="8965" width="12.28515625" style="180" customWidth="1"/>
    <col min="8966" max="8966" width="7.28515625" style="180" customWidth="1"/>
    <col min="8967" max="8967" width="13.5703125" style="180" customWidth="1"/>
    <col min="8968" max="8968" width="7.28515625" style="180" customWidth="1"/>
    <col min="8969" max="8969" width="13.5703125" style="180" customWidth="1"/>
    <col min="8970" max="8970" width="7.28515625" style="180" customWidth="1"/>
    <col min="8971" max="8971" width="13.5703125" style="180" customWidth="1"/>
    <col min="8972" max="9216" width="10.28515625" style="180"/>
    <col min="9217" max="9217" width="5.5703125" style="180" customWidth="1"/>
    <col min="9218" max="9218" width="73.42578125" style="180" customWidth="1"/>
    <col min="9219" max="9219" width="13.28515625" style="180" customWidth="1"/>
    <col min="9220" max="9220" width="7.28515625" style="180" customWidth="1"/>
    <col min="9221" max="9221" width="12.28515625" style="180" customWidth="1"/>
    <col min="9222" max="9222" width="7.28515625" style="180" customWidth="1"/>
    <col min="9223" max="9223" width="13.5703125" style="180" customWidth="1"/>
    <col min="9224" max="9224" width="7.28515625" style="180" customWidth="1"/>
    <col min="9225" max="9225" width="13.5703125" style="180" customWidth="1"/>
    <col min="9226" max="9226" width="7.28515625" style="180" customWidth="1"/>
    <col min="9227" max="9227" width="13.5703125" style="180" customWidth="1"/>
    <col min="9228" max="9472" width="10.28515625" style="180"/>
    <col min="9473" max="9473" width="5.5703125" style="180" customWidth="1"/>
    <col min="9474" max="9474" width="73.42578125" style="180" customWidth="1"/>
    <col min="9475" max="9475" width="13.28515625" style="180" customWidth="1"/>
    <col min="9476" max="9476" width="7.28515625" style="180" customWidth="1"/>
    <col min="9477" max="9477" width="12.28515625" style="180" customWidth="1"/>
    <col min="9478" max="9478" width="7.28515625" style="180" customWidth="1"/>
    <col min="9479" max="9479" width="13.5703125" style="180" customWidth="1"/>
    <col min="9480" max="9480" width="7.28515625" style="180" customWidth="1"/>
    <col min="9481" max="9481" width="13.5703125" style="180" customWidth="1"/>
    <col min="9482" max="9482" width="7.28515625" style="180" customWidth="1"/>
    <col min="9483" max="9483" width="13.5703125" style="180" customWidth="1"/>
    <col min="9484" max="9728" width="10.28515625" style="180"/>
    <col min="9729" max="9729" width="5.5703125" style="180" customWidth="1"/>
    <col min="9730" max="9730" width="73.42578125" style="180" customWidth="1"/>
    <col min="9731" max="9731" width="13.28515625" style="180" customWidth="1"/>
    <col min="9732" max="9732" width="7.28515625" style="180" customWidth="1"/>
    <col min="9733" max="9733" width="12.28515625" style="180" customWidth="1"/>
    <col min="9734" max="9734" width="7.28515625" style="180" customWidth="1"/>
    <col min="9735" max="9735" width="13.5703125" style="180" customWidth="1"/>
    <col min="9736" max="9736" width="7.28515625" style="180" customWidth="1"/>
    <col min="9737" max="9737" width="13.5703125" style="180" customWidth="1"/>
    <col min="9738" max="9738" width="7.28515625" style="180" customWidth="1"/>
    <col min="9739" max="9739" width="13.5703125" style="180" customWidth="1"/>
    <col min="9740" max="9984" width="10.28515625" style="180"/>
    <col min="9985" max="9985" width="5.5703125" style="180" customWidth="1"/>
    <col min="9986" max="9986" width="73.42578125" style="180" customWidth="1"/>
    <col min="9987" max="9987" width="13.28515625" style="180" customWidth="1"/>
    <col min="9988" max="9988" width="7.28515625" style="180" customWidth="1"/>
    <col min="9989" max="9989" width="12.28515625" style="180" customWidth="1"/>
    <col min="9990" max="9990" width="7.28515625" style="180" customWidth="1"/>
    <col min="9991" max="9991" width="13.5703125" style="180" customWidth="1"/>
    <col min="9992" max="9992" width="7.28515625" style="180" customWidth="1"/>
    <col min="9993" max="9993" width="13.5703125" style="180" customWidth="1"/>
    <col min="9994" max="9994" width="7.28515625" style="180" customWidth="1"/>
    <col min="9995" max="9995" width="13.5703125" style="180" customWidth="1"/>
    <col min="9996" max="10240" width="10.28515625" style="180"/>
    <col min="10241" max="10241" width="5.5703125" style="180" customWidth="1"/>
    <col min="10242" max="10242" width="73.42578125" style="180" customWidth="1"/>
    <col min="10243" max="10243" width="13.28515625" style="180" customWidth="1"/>
    <col min="10244" max="10244" width="7.28515625" style="180" customWidth="1"/>
    <col min="10245" max="10245" width="12.28515625" style="180" customWidth="1"/>
    <col min="10246" max="10246" width="7.28515625" style="180" customWidth="1"/>
    <col min="10247" max="10247" width="13.5703125" style="180" customWidth="1"/>
    <col min="10248" max="10248" width="7.28515625" style="180" customWidth="1"/>
    <col min="10249" max="10249" width="13.5703125" style="180" customWidth="1"/>
    <col min="10250" max="10250" width="7.28515625" style="180" customWidth="1"/>
    <col min="10251" max="10251" width="13.5703125" style="180" customWidth="1"/>
    <col min="10252" max="10496" width="10.28515625" style="180"/>
    <col min="10497" max="10497" width="5.5703125" style="180" customWidth="1"/>
    <col min="10498" max="10498" width="73.42578125" style="180" customWidth="1"/>
    <col min="10499" max="10499" width="13.28515625" style="180" customWidth="1"/>
    <col min="10500" max="10500" width="7.28515625" style="180" customWidth="1"/>
    <col min="10501" max="10501" width="12.28515625" style="180" customWidth="1"/>
    <col min="10502" max="10502" width="7.28515625" style="180" customWidth="1"/>
    <col min="10503" max="10503" width="13.5703125" style="180" customWidth="1"/>
    <col min="10504" max="10504" width="7.28515625" style="180" customWidth="1"/>
    <col min="10505" max="10505" width="13.5703125" style="180" customWidth="1"/>
    <col min="10506" max="10506" width="7.28515625" style="180" customWidth="1"/>
    <col min="10507" max="10507" width="13.5703125" style="180" customWidth="1"/>
    <col min="10508" max="10752" width="10.28515625" style="180"/>
    <col min="10753" max="10753" width="5.5703125" style="180" customWidth="1"/>
    <col min="10754" max="10754" width="73.42578125" style="180" customWidth="1"/>
    <col min="10755" max="10755" width="13.28515625" style="180" customWidth="1"/>
    <col min="10756" max="10756" width="7.28515625" style="180" customWidth="1"/>
    <col min="10757" max="10757" width="12.28515625" style="180" customWidth="1"/>
    <col min="10758" max="10758" width="7.28515625" style="180" customWidth="1"/>
    <col min="10759" max="10759" width="13.5703125" style="180" customWidth="1"/>
    <col min="10760" max="10760" width="7.28515625" style="180" customWidth="1"/>
    <col min="10761" max="10761" width="13.5703125" style="180" customWidth="1"/>
    <col min="10762" max="10762" width="7.28515625" style="180" customWidth="1"/>
    <col min="10763" max="10763" width="13.5703125" style="180" customWidth="1"/>
    <col min="10764" max="11008" width="10.28515625" style="180"/>
    <col min="11009" max="11009" width="5.5703125" style="180" customWidth="1"/>
    <col min="11010" max="11010" width="73.42578125" style="180" customWidth="1"/>
    <col min="11011" max="11011" width="13.28515625" style="180" customWidth="1"/>
    <col min="11012" max="11012" width="7.28515625" style="180" customWidth="1"/>
    <col min="11013" max="11013" width="12.28515625" style="180" customWidth="1"/>
    <col min="11014" max="11014" width="7.28515625" style="180" customWidth="1"/>
    <col min="11015" max="11015" width="13.5703125" style="180" customWidth="1"/>
    <col min="11016" max="11016" width="7.28515625" style="180" customWidth="1"/>
    <col min="11017" max="11017" width="13.5703125" style="180" customWidth="1"/>
    <col min="11018" max="11018" width="7.28515625" style="180" customWidth="1"/>
    <col min="11019" max="11019" width="13.5703125" style="180" customWidth="1"/>
    <col min="11020" max="11264" width="10.28515625" style="180"/>
    <col min="11265" max="11265" width="5.5703125" style="180" customWidth="1"/>
    <col min="11266" max="11266" width="73.42578125" style="180" customWidth="1"/>
    <col min="11267" max="11267" width="13.28515625" style="180" customWidth="1"/>
    <col min="11268" max="11268" width="7.28515625" style="180" customWidth="1"/>
    <col min="11269" max="11269" width="12.28515625" style="180" customWidth="1"/>
    <col min="11270" max="11270" width="7.28515625" style="180" customWidth="1"/>
    <col min="11271" max="11271" width="13.5703125" style="180" customWidth="1"/>
    <col min="11272" max="11272" width="7.28515625" style="180" customWidth="1"/>
    <col min="11273" max="11273" width="13.5703125" style="180" customWidth="1"/>
    <col min="11274" max="11274" width="7.28515625" style="180" customWidth="1"/>
    <col min="11275" max="11275" width="13.5703125" style="180" customWidth="1"/>
    <col min="11276" max="11520" width="10.28515625" style="180"/>
    <col min="11521" max="11521" width="5.5703125" style="180" customWidth="1"/>
    <col min="11522" max="11522" width="73.42578125" style="180" customWidth="1"/>
    <col min="11523" max="11523" width="13.28515625" style="180" customWidth="1"/>
    <col min="11524" max="11524" width="7.28515625" style="180" customWidth="1"/>
    <col min="11525" max="11525" width="12.28515625" style="180" customWidth="1"/>
    <col min="11526" max="11526" width="7.28515625" style="180" customWidth="1"/>
    <col min="11527" max="11527" width="13.5703125" style="180" customWidth="1"/>
    <col min="11528" max="11528" width="7.28515625" style="180" customWidth="1"/>
    <col min="11529" max="11529" width="13.5703125" style="180" customWidth="1"/>
    <col min="11530" max="11530" width="7.28515625" style="180" customWidth="1"/>
    <col min="11531" max="11531" width="13.5703125" style="180" customWidth="1"/>
    <col min="11532" max="11776" width="10.28515625" style="180"/>
    <col min="11777" max="11777" width="5.5703125" style="180" customWidth="1"/>
    <col min="11778" max="11778" width="73.42578125" style="180" customWidth="1"/>
    <col min="11779" max="11779" width="13.28515625" style="180" customWidth="1"/>
    <col min="11780" max="11780" width="7.28515625" style="180" customWidth="1"/>
    <col min="11781" max="11781" width="12.28515625" style="180" customWidth="1"/>
    <col min="11782" max="11782" width="7.28515625" style="180" customWidth="1"/>
    <col min="11783" max="11783" width="13.5703125" style="180" customWidth="1"/>
    <col min="11784" max="11784" width="7.28515625" style="180" customWidth="1"/>
    <col min="11785" max="11785" width="13.5703125" style="180" customWidth="1"/>
    <col min="11786" max="11786" width="7.28515625" style="180" customWidth="1"/>
    <col min="11787" max="11787" width="13.5703125" style="180" customWidth="1"/>
    <col min="11788" max="12032" width="10.28515625" style="180"/>
    <col min="12033" max="12033" width="5.5703125" style="180" customWidth="1"/>
    <col min="12034" max="12034" width="73.42578125" style="180" customWidth="1"/>
    <col min="12035" max="12035" width="13.28515625" style="180" customWidth="1"/>
    <col min="12036" max="12036" width="7.28515625" style="180" customWidth="1"/>
    <col min="12037" max="12037" width="12.28515625" style="180" customWidth="1"/>
    <col min="12038" max="12038" width="7.28515625" style="180" customWidth="1"/>
    <col min="12039" max="12039" width="13.5703125" style="180" customWidth="1"/>
    <col min="12040" max="12040" width="7.28515625" style="180" customWidth="1"/>
    <col min="12041" max="12041" width="13.5703125" style="180" customWidth="1"/>
    <col min="12042" max="12042" width="7.28515625" style="180" customWidth="1"/>
    <col min="12043" max="12043" width="13.5703125" style="180" customWidth="1"/>
    <col min="12044" max="12288" width="10.28515625" style="180"/>
    <col min="12289" max="12289" width="5.5703125" style="180" customWidth="1"/>
    <col min="12290" max="12290" width="73.42578125" style="180" customWidth="1"/>
    <col min="12291" max="12291" width="13.28515625" style="180" customWidth="1"/>
    <col min="12292" max="12292" width="7.28515625" style="180" customWidth="1"/>
    <col min="12293" max="12293" width="12.28515625" style="180" customWidth="1"/>
    <col min="12294" max="12294" width="7.28515625" style="180" customWidth="1"/>
    <col min="12295" max="12295" width="13.5703125" style="180" customWidth="1"/>
    <col min="12296" max="12296" width="7.28515625" style="180" customWidth="1"/>
    <col min="12297" max="12297" width="13.5703125" style="180" customWidth="1"/>
    <col min="12298" max="12298" width="7.28515625" style="180" customWidth="1"/>
    <col min="12299" max="12299" width="13.5703125" style="180" customWidth="1"/>
    <col min="12300" max="12544" width="10.28515625" style="180"/>
    <col min="12545" max="12545" width="5.5703125" style="180" customWidth="1"/>
    <col min="12546" max="12546" width="73.42578125" style="180" customWidth="1"/>
    <col min="12547" max="12547" width="13.28515625" style="180" customWidth="1"/>
    <col min="12548" max="12548" width="7.28515625" style="180" customWidth="1"/>
    <col min="12549" max="12549" width="12.28515625" style="180" customWidth="1"/>
    <col min="12550" max="12550" width="7.28515625" style="180" customWidth="1"/>
    <col min="12551" max="12551" width="13.5703125" style="180" customWidth="1"/>
    <col min="12552" max="12552" width="7.28515625" style="180" customWidth="1"/>
    <col min="12553" max="12553" width="13.5703125" style="180" customWidth="1"/>
    <col min="12554" max="12554" width="7.28515625" style="180" customWidth="1"/>
    <col min="12555" max="12555" width="13.5703125" style="180" customWidth="1"/>
    <col min="12556" max="12800" width="10.28515625" style="180"/>
    <col min="12801" max="12801" width="5.5703125" style="180" customWidth="1"/>
    <col min="12802" max="12802" width="73.42578125" style="180" customWidth="1"/>
    <col min="12803" max="12803" width="13.28515625" style="180" customWidth="1"/>
    <col min="12804" max="12804" width="7.28515625" style="180" customWidth="1"/>
    <col min="12805" max="12805" width="12.28515625" style="180" customWidth="1"/>
    <col min="12806" max="12806" width="7.28515625" style="180" customWidth="1"/>
    <col min="12807" max="12807" width="13.5703125" style="180" customWidth="1"/>
    <col min="12808" max="12808" width="7.28515625" style="180" customWidth="1"/>
    <col min="12809" max="12809" width="13.5703125" style="180" customWidth="1"/>
    <col min="12810" max="12810" width="7.28515625" style="180" customWidth="1"/>
    <col min="12811" max="12811" width="13.5703125" style="180" customWidth="1"/>
    <col min="12812" max="13056" width="10.28515625" style="180"/>
    <col min="13057" max="13057" width="5.5703125" style="180" customWidth="1"/>
    <col min="13058" max="13058" width="73.42578125" style="180" customWidth="1"/>
    <col min="13059" max="13059" width="13.28515625" style="180" customWidth="1"/>
    <col min="13060" max="13060" width="7.28515625" style="180" customWidth="1"/>
    <col min="13061" max="13061" width="12.28515625" style="180" customWidth="1"/>
    <col min="13062" max="13062" width="7.28515625" style="180" customWidth="1"/>
    <col min="13063" max="13063" width="13.5703125" style="180" customWidth="1"/>
    <col min="13064" max="13064" width="7.28515625" style="180" customWidth="1"/>
    <col min="13065" max="13065" width="13.5703125" style="180" customWidth="1"/>
    <col min="13066" max="13066" width="7.28515625" style="180" customWidth="1"/>
    <col min="13067" max="13067" width="13.5703125" style="180" customWidth="1"/>
    <col min="13068" max="13312" width="10.28515625" style="180"/>
    <col min="13313" max="13313" width="5.5703125" style="180" customWidth="1"/>
    <col min="13314" max="13314" width="73.42578125" style="180" customWidth="1"/>
    <col min="13315" max="13315" width="13.28515625" style="180" customWidth="1"/>
    <col min="13316" max="13316" width="7.28515625" style="180" customWidth="1"/>
    <col min="13317" max="13317" width="12.28515625" style="180" customWidth="1"/>
    <col min="13318" max="13318" width="7.28515625" style="180" customWidth="1"/>
    <col min="13319" max="13319" width="13.5703125" style="180" customWidth="1"/>
    <col min="13320" max="13320" width="7.28515625" style="180" customWidth="1"/>
    <col min="13321" max="13321" width="13.5703125" style="180" customWidth="1"/>
    <col min="13322" max="13322" width="7.28515625" style="180" customWidth="1"/>
    <col min="13323" max="13323" width="13.5703125" style="180" customWidth="1"/>
    <col min="13324" max="13568" width="10.28515625" style="180"/>
    <col min="13569" max="13569" width="5.5703125" style="180" customWidth="1"/>
    <col min="13570" max="13570" width="73.42578125" style="180" customWidth="1"/>
    <col min="13571" max="13571" width="13.28515625" style="180" customWidth="1"/>
    <col min="13572" max="13572" width="7.28515625" style="180" customWidth="1"/>
    <col min="13573" max="13573" width="12.28515625" style="180" customWidth="1"/>
    <col min="13574" max="13574" width="7.28515625" style="180" customWidth="1"/>
    <col min="13575" max="13575" width="13.5703125" style="180" customWidth="1"/>
    <col min="13576" max="13576" width="7.28515625" style="180" customWidth="1"/>
    <col min="13577" max="13577" width="13.5703125" style="180" customWidth="1"/>
    <col min="13578" max="13578" width="7.28515625" style="180" customWidth="1"/>
    <col min="13579" max="13579" width="13.5703125" style="180" customWidth="1"/>
    <col min="13580" max="13824" width="10.28515625" style="180"/>
    <col min="13825" max="13825" width="5.5703125" style="180" customWidth="1"/>
    <col min="13826" max="13826" width="73.42578125" style="180" customWidth="1"/>
    <col min="13827" max="13827" width="13.28515625" style="180" customWidth="1"/>
    <col min="13828" max="13828" width="7.28515625" style="180" customWidth="1"/>
    <col min="13829" max="13829" width="12.28515625" style="180" customWidth="1"/>
    <col min="13830" max="13830" width="7.28515625" style="180" customWidth="1"/>
    <col min="13831" max="13831" width="13.5703125" style="180" customWidth="1"/>
    <col min="13832" max="13832" width="7.28515625" style="180" customWidth="1"/>
    <col min="13833" max="13833" width="13.5703125" style="180" customWidth="1"/>
    <col min="13834" max="13834" width="7.28515625" style="180" customWidth="1"/>
    <col min="13835" max="13835" width="13.5703125" style="180" customWidth="1"/>
    <col min="13836" max="14080" width="10.28515625" style="180"/>
    <col min="14081" max="14081" width="5.5703125" style="180" customWidth="1"/>
    <col min="14082" max="14082" width="73.42578125" style="180" customWidth="1"/>
    <col min="14083" max="14083" width="13.28515625" style="180" customWidth="1"/>
    <col min="14084" max="14084" width="7.28515625" style="180" customWidth="1"/>
    <col min="14085" max="14085" width="12.28515625" style="180" customWidth="1"/>
    <col min="14086" max="14086" width="7.28515625" style="180" customWidth="1"/>
    <col min="14087" max="14087" width="13.5703125" style="180" customWidth="1"/>
    <col min="14088" max="14088" width="7.28515625" style="180" customWidth="1"/>
    <col min="14089" max="14089" width="13.5703125" style="180" customWidth="1"/>
    <col min="14090" max="14090" width="7.28515625" style="180" customWidth="1"/>
    <col min="14091" max="14091" width="13.5703125" style="180" customWidth="1"/>
    <col min="14092" max="14336" width="10.28515625" style="180"/>
    <col min="14337" max="14337" width="5.5703125" style="180" customWidth="1"/>
    <col min="14338" max="14338" width="73.42578125" style="180" customWidth="1"/>
    <col min="14339" max="14339" width="13.28515625" style="180" customWidth="1"/>
    <col min="14340" max="14340" width="7.28515625" style="180" customWidth="1"/>
    <col min="14341" max="14341" width="12.28515625" style="180" customWidth="1"/>
    <col min="14342" max="14342" width="7.28515625" style="180" customWidth="1"/>
    <col min="14343" max="14343" width="13.5703125" style="180" customWidth="1"/>
    <col min="14344" max="14344" width="7.28515625" style="180" customWidth="1"/>
    <col min="14345" max="14345" width="13.5703125" style="180" customWidth="1"/>
    <col min="14346" max="14346" width="7.28515625" style="180" customWidth="1"/>
    <col min="14347" max="14347" width="13.5703125" style="180" customWidth="1"/>
    <col min="14348" max="14592" width="10.28515625" style="180"/>
    <col min="14593" max="14593" width="5.5703125" style="180" customWidth="1"/>
    <col min="14594" max="14594" width="73.42578125" style="180" customWidth="1"/>
    <col min="14595" max="14595" width="13.28515625" style="180" customWidth="1"/>
    <col min="14596" max="14596" width="7.28515625" style="180" customWidth="1"/>
    <col min="14597" max="14597" width="12.28515625" style="180" customWidth="1"/>
    <col min="14598" max="14598" width="7.28515625" style="180" customWidth="1"/>
    <col min="14599" max="14599" width="13.5703125" style="180" customWidth="1"/>
    <col min="14600" max="14600" width="7.28515625" style="180" customWidth="1"/>
    <col min="14601" max="14601" width="13.5703125" style="180" customWidth="1"/>
    <col min="14602" max="14602" width="7.28515625" style="180" customWidth="1"/>
    <col min="14603" max="14603" width="13.5703125" style="180" customWidth="1"/>
    <col min="14604" max="14848" width="10.28515625" style="180"/>
    <col min="14849" max="14849" width="5.5703125" style="180" customWidth="1"/>
    <col min="14850" max="14850" width="73.42578125" style="180" customWidth="1"/>
    <col min="14851" max="14851" width="13.28515625" style="180" customWidth="1"/>
    <col min="14852" max="14852" width="7.28515625" style="180" customWidth="1"/>
    <col min="14853" max="14853" width="12.28515625" style="180" customWidth="1"/>
    <col min="14854" max="14854" width="7.28515625" style="180" customWidth="1"/>
    <col min="14855" max="14855" width="13.5703125" style="180" customWidth="1"/>
    <col min="14856" max="14856" width="7.28515625" style="180" customWidth="1"/>
    <col min="14857" max="14857" width="13.5703125" style="180" customWidth="1"/>
    <col min="14858" max="14858" width="7.28515625" style="180" customWidth="1"/>
    <col min="14859" max="14859" width="13.5703125" style="180" customWidth="1"/>
    <col min="14860" max="15104" width="10.28515625" style="180"/>
    <col min="15105" max="15105" width="5.5703125" style="180" customWidth="1"/>
    <col min="15106" max="15106" width="73.42578125" style="180" customWidth="1"/>
    <col min="15107" max="15107" width="13.28515625" style="180" customWidth="1"/>
    <col min="15108" max="15108" width="7.28515625" style="180" customWidth="1"/>
    <col min="15109" max="15109" width="12.28515625" style="180" customWidth="1"/>
    <col min="15110" max="15110" width="7.28515625" style="180" customWidth="1"/>
    <col min="15111" max="15111" width="13.5703125" style="180" customWidth="1"/>
    <col min="15112" max="15112" width="7.28515625" style="180" customWidth="1"/>
    <col min="15113" max="15113" width="13.5703125" style="180" customWidth="1"/>
    <col min="15114" max="15114" width="7.28515625" style="180" customWidth="1"/>
    <col min="15115" max="15115" width="13.5703125" style="180" customWidth="1"/>
    <col min="15116" max="15360" width="10.28515625" style="180"/>
    <col min="15361" max="15361" width="5.5703125" style="180" customWidth="1"/>
    <col min="15362" max="15362" width="73.42578125" style="180" customWidth="1"/>
    <col min="15363" max="15363" width="13.28515625" style="180" customWidth="1"/>
    <col min="15364" max="15364" width="7.28515625" style="180" customWidth="1"/>
    <col min="15365" max="15365" width="12.28515625" style="180" customWidth="1"/>
    <col min="15366" max="15366" width="7.28515625" style="180" customWidth="1"/>
    <col min="15367" max="15367" width="13.5703125" style="180" customWidth="1"/>
    <col min="15368" max="15368" width="7.28515625" style="180" customWidth="1"/>
    <col min="15369" max="15369" width="13.5703125" style="180" customWidth="1"/>
    <col min="15370" max="15370" width="7.28515625" style="180" customWidth="1"/>
    <col min="15371" max="15371" width="13.5703125" style="180" customWidth="1"/>
    <col min="15372" max="15616" width="10.28515625" style="180"/>
    <col min="15617" max="15617" width="5.5703125" style="180" customWidth="1"/>
    <col min="15618" max="15618" width="73.42578125" style="180" customWidth="1"/>
    <col min="15619" max="15619" width="13.28515625" style="180" customWidth="1"/>
    <col min="15620" max="15620" width="7.28515625" style="180" customWidth="1"/>
    <col min="15621" max="15621" width="12.28515625" style="180" customWidth="1"/>
    <col min="15622" max="15622" width="7.28515625" style="180" customWidth="1"/>
    <col min="15623" max="15623" width="13.5703125" style="180" customWidth="1"/>
    <col min="15624" max="15624" width="7.28515625" style="180" customWidth="1"/>
    <col min="15625" max="15625" width="13.5703125" style="180" customWidth="1"/>
    <col min="15626" max="15626" width="7.28515625" style="180" customWidth="1"/>
    <col min="15627" max="15627" width="13.5703125" style="180" customWidth="1"/>
    <col min="15628" max="15872" width="10.28515625" style="180"/>
    <col min="15873" max="15873" width="5.5703125" style="180" customWidth="1"/>
    <col min="15874" max="15874" width="73.42578125" style="180" customWidth="1"/>
    <col min="15875" max="15875" width="13.28515625" style="180" customWidth="1"/>
    <col min="15876" max="15876" width="7.28515625" style="180" customWidth="1"/>
    <col min="15877" max="15877" width="12.28515625" style="180" customWidth="1"/>
    <col min="15878" max="15878" width="7.28515625" style="180" customWidth="1"/>
    <col min="15879" max="15879" width="13.5703125" style="180" customWidth="1"/>
    <col min="15880" max="15880" width="7.28515625" style="180" customWidth="1"/>
    <col min="15881" max="15881" width="13.5703125" style="180" customWidth="1"/>
    <col min="15882" max="15882" width="7.28515625" style="180" customWidth="1"/>
    <col min="15883" max="15883" width="13.5703125" style="180" customWidth="1"/>
    <col min="15884" max="16128" width="10.28515625" style="180"/>
    <col min="16129" max="16129" width="5.5703125" style="180" customWidth="1"/>
    <col min="16130" max="16130" width="73.42578125" style="180" customWidth="1"/>
    <col min="16131" max="16131" width="13.28515625" style="180" customWidth="1"/>
    <col min="16132" max="16132" width="7.28515625" style="180" customWidth="1"/>
    <col min="16133" max="16133" width="12.28515625" style="180" customWidth="1"/>
    <col min="16134" max="16134" width="7.28515625" style="180" customWidth="1"/>
    <col min="16135" max="16135" width="13.5703125" style="180" customWidth="1"/>
    <col min="16136" max="16136" width="7.28515625" style="180" customWidth="1"/>
    <col min="16137" max="16137" width="13.5703125" style="180" customWidth="1"/>
    <col min="16138" max="16138" width="7.28515625" style="180" customWidth="1"/>
    <col min="16139" max="16139" width="13.5703125" style="180" customWidth="1"/>
    <col min="16140" max="16384" width="10.28515625" style="180"/>
  </cols>
  <sheetData>
    <row r="1" spans="1:12" ht="15.75">
      <c r="A1" s="177"/>
      <c r="B1" s="315" t="s">
        <v>822</v>
      </c>
      <c r="C1" s="178"/>
      <c r="D1" s="179"/>
      <c r="E1" s="179"/>
      <c r="F1" s="179"/>
      <c r="G1" s="179"/>
      <c r="H1" s="179"/>
      <c r="I1" s="179"/>
      <c r="J1" s="179"/>
      <c r="K1" s="179"/>
    </row>
    <row r="2" spans="1:12" ht="15.75">
      <c r="A2" s="177"/>
      <c r="B2" s="315" t="s">
        <v>264</v>
      </c>
      <c r="C2" s="178"/>
      <c r="D2" s="179"/>
      <c r="E2" s="179"/>
      <c r="F2" s="179"/>
      <c r="G2" s="179"/>
      <c r="H2" s="179"/>
      <c r="I2" s="179"/>
      <c r="J2" s="179"/>
      <c r="K2" s="179"/>
    </row>
    <row r="3" spans="1:12" ht="13.5" thickBot="1">
      <c r="G3" s="656"/>
      <c r="K3" s="1271" t="s">
        <v>481</v>
      </c>
    </row>
    <row r="4" spans="1:12" s="182" customFormat="1" ht="40.5" customHeight="1" thickTop="1">
      <c r="A4" s="1736" t="s">
        <v>265</v>
      </c>
      <c r="B4" s="1738" t="s">
        <v>38</v>
      </c>
      <c r="C4" s="1740" t="s">
        <v>266</v>
      </c>
      <c r="D4" s="1751" t="s">
        <v>1042</v>
      </c>
      <c r="E4" s="1750"/>
      <c r="F4" s="1749" t="s">
        <v>1037</v>
      </c>
      <c r="G4" s="1750"/>
      <c r="H4" s="1749" t="s">
        <v>859</v>
      </c>
      <c r="I4" s="1750"/>
      <c r="J4" s="1751" t="s">
        <v>1255</v>
      </c>
      <c r="K4" s="1752"/>
      <c r="L4" s="790"/>
    </row>
    <row r="5" spans="1:12" s="182" customFormat="1" ht="28.5" customHeight="1" thickBot="1">
      <c r="A5" s="1737"/>
      <c r="B5" s="1739"/>
      <c r="C5" s="1741"/>
      <c r="D5" s="439" t="s">
        <v>347</v>
      </c>
      <c r="E5" s="440" t="s">
        <v>591</v>
      </c>
      <c r="F5" s="744" t="s">
        <v>347</v>
      </c>
      <c r="G5" s="440" t="s">
        <v>591</v>
      </c>
      <c r="H5" s="744" t="s">
        <v>347</v>
      </c>
      <c r="I5" s="440" t="s">
        <v>591</v>
      </c>
      <c r="J5" s="744" t="s">
        <v>347</v>
      </c>
      <c r="K5" s="1272" t="s">
        <v>591</v>
      </c>
      <c r="L5" s="790"/>
    </row>
    <row r="6" spans="1:12" s="183" customFormat="1" ht="25.5" customHeight="1" thickBot="1">
      <c r="A6" s="1753" t="s">
        <v>267</v>
      </c>
      <c r="B6" s="1754"/>
      <c r="C6" s="1754"/>
      <c r="D6" s="1754"/>
      <c r="E6" s="1754"/>
      <c r="F6" s="1754"/>
      <c r="G6" s="1754"/>
      <c r="H6" s="1754"/>
      <c r="I6" s="1754"/>
      <c r="J6" s="1754"/>
      <c r="K6" s="1755"/>
      <c r="L6" s="791"/>
    </row>
    <row r="7" spans="1:12" s="183" customFormat="1" ht="38.25" customHeight="1">
      <c r="A7" s="1745" t="s">
        <v>268</v>
      </c>
      <c r="B7" s="1746"/>
      <c r="C7" s="184" t="s">
        <v>269</v>
      </c>
      <c r="D7" s="185"/>
      <c r="E7" s="501">
        <v>0</v>
      </c>
      <c r="F7" s="745"/>
      <c r="G7" s="746">
        <v>0</v>
      </c>
      <c r="H7" s="745"/>
      <c r="I7" s="746">
        <v>0</v>
      </c>
      <c r="J7" s="745"/>
      <c r="K7" s="1273">
        <v>0</v>
      </c>
      <c r="L7" s="791"/>
    </row>
    <row r="8" spans="1:12" s="183" customFormat="1" ht="25.5">
      <c r="A8" s="186">
        <v>1</v>
      </c>
      <c r="B8" s="317" t="s">
        <v>270</v>
      </c>
      <c r="C8" s="184" t="s">
        <v>271</v>
      </c>
      <c r="D8" s="747">
        <v>53.43</v>
      </c>
      <c r="E8" s="748">
        <v>244709400</v>
      </c>
      <c r="F8" s="747">
        <v>53.43</v>
      </c>
      <c r="G8" s="748">
        <v>244709400</v>
      </c>
      <c r="H8" s="747">
        <v>53.43</v>
      </c>
      <c r="I8" s="748">
        <v>244709400</v>
      </c>
      <c r="J8" s="747">
        <v>106.86</v>
      </c>
      <c r="K8" s="1274">
        <v>100</v>
      </c>
      <c r="L8" s="791"/>
    </row>
    <row r="9" spans="1:12" s="183" customFormat="1" ht="25.5">
      <c r="A9" s="186">
        <v>2</v>
      </c>
      <c r="B9" s="317" t="s">
        <v>272</v>
      </c>
      <c r="C9" s="184" t="s">
        <v>271</v>
      </c>
      <c r="D9" s="748">
        <v>0</v>
      </c>
      <c r="E9" s="748">
        <v>0</v>
      </c>
      <c r="F9" s="748">
        <v>0</v>
      </c>
      <c r="G9" s="748">
        <v>0</v>
      </c>
      <c r="H9" s="748">
        <v>0</v>
      </c>
      <c r="I9" s="748">
        <v>0</v>
      </c>
      <c r="J9" s="748">
        <v>0</v>
      </c>
      <c r="K9" s="1274">
        <v>0</v>
      </c>
      <c r="L9" s="791"/>
    </row>
    <row r="10" spans="1:12" s="183" customFormat="1" ht="25.5">
      <c r="A10" s="186">
        <v>3</v>
      </c>
      <c r="B10" s="318" t="s">
        <v>273</v>
      </c>
      <c r="C10" s="184" t="s">
        <v>274</v>
      </c>
      <c r="D10" s="748">
        <v>0</v>
      </c>
      <c r="E10" s="748">
        <v>30972470</v>
      </c>
      <c r="F10" s="748">
        <v>0</v>
      </c>
      <c r="G10" s="748">
        <v>30972470</v>
      </c>
      <c r="H10" s="748">
        <v>0</v>
      </c>
      <c r="I10" s="748">
        <v>30972470</v>
      </c>
      <c r="J10" s="748">
        <v>0</v>
      </c>
      <c r="K10" s="1274">
        <v>100</v>
      </c>
      <c r="L10" s="791"/>
    </row>
    <row r="11" spans="1:12" s="183" customFormat="1" ht="25.5">
      <c r="A11" s="186">
        <v>4</v>
      </c>
      <c r="B11" s="318" t="s">
        <v>275</v>
      </c>
      <c r="C11" s="184" t="s">
        <v>274</v>
      </c>
      <c r="D11" s="748">
        <v>0</v>
      </c>
      <c r="E11" s="748">
        <v>0</v>
      </c>
      <c r="F11" s="748">
        <v>0</v>
      </c>
      <c r="G11" s="748">
        <v>0</v>
      </c>
      <c r="H11" s="748">
        <v>0</v>
      </c>
      <c r="I11" s="748">
        <v>0</v>
      </c>
      <c r="J11" s="748">
        <v>0</v>
      </c>
      <c r="K11" s="1274">
        <v>0</v>
      </c>
      <c r="L11" s="791"/>
    </row>
    <row r="12" spans="1:12" s="183" customFormat="1" ht="20.100000000000001" customHeight="1">
      <c r="A12" s="186">
        <v>5</v>
      </c>
      <c r="B12" s="318" t="s">
        <v>276</v>
      </c>
      <c r="C12" s="184" t="s">
        <v>277</v>
      </c>
      <c r="D12" s="748">
        <v>0</v>
      </c>
      <c r="E12" s="748">
        <v>58800000</v>
      </c>
      <c r="F12" s="748">
        <v>0</v>
      </c>
      <c r="G12" s="748">
        <v>58800000</v>
      </c>
      <c r="H12" s="748">
        <v>0</v>
      </c>
      <c r="I12" s="748">
        <v>58800000</v>
      </c>
      <c r="J12" s="748">
        <v>0</v>
      </c>
      <c r="K12" s="1274">
        <v>100</v>
      </c>
      <c r="L12" s="791"/>
    </row>
    <row r="13" spans="1:12" s="183" customFormat="1" ht="20.100000000000001" customHeight="1">
      <c r="A13" s="186">
        <v>6</v>
      </c>
      <c r="B13" s="318" t="s">
        <v>278</v>
      </c>
      <c r="C13" s="184" t="s">
        <v>277</v>
      </c>
      <c r="D13" s="748">
        <v>0</v>
      </c>
      <c r="E13" s="748">
        <v>0</v>
      </c>
      <c r="F13" s="748">
        <v>0</v>
      </c>
      <c r="G13" s="748">
        <v>0</v>
      </c>
      <c r="H13" s="748">
        <v>0</v>
      </c>
      <c r="I13" s="748">
        <v>0</v>
      </c>
      <c r="J13" s="748">
        <v>0</v>
      </c>
      <c r="K13" s="1274">
        <v>0</v>
      </c>
      <c r="L13" s="791"/>
    </row>
    <row r="14" spans="1:12" s="183" customFormat="1" ht="20.100000000000001" customHeight="1">
      <c r="A14" s="186">
        <v>7</v>
      </c>
      <c r="B14" s="318" t="s">
        <v>279</v>
      </c>
      <c r="C14" s="184" t="s">
        <v>280</v>
      </c>
      <c r="D14" s="748">
        <v>0</v>
      </c>
      <c r="E14" s="748">
        <v>16913832</v>
      </c>
      <c r="F14" s="748">
        <v>0</v>
      </c>
      <c r="G14" s="748">
        <v>16913832</v>
      </c>
      <c r="H14" s="748">
        <v>0</v>
      </c>
      <c r="I14" s="748">
        <v>16913832</v>
      </c>
      <c r="J14" s="748">
        <v>0</v>
      </c>
      <c r="K14" s="1274">
        <v>100</v>
      </c>
      <c r="L14" s="791"/>
    </row>
    <row r="15" spans="1:12" s="183" customFormat="1" ht="25.5">
      <c r="A15" s="186">
        <v>8</v>
      </c>
      <c r="B15" s="318" t="s">
        <v>281</v>
      </c>
      <c r="C15" s="184" t="s">
        <v>280</v>
      </c>
      <c r="D15" s="748">
        <v>0</v>
      </c>
      <c r="E15" s="748">
        <v>0</v>
      </c>
      <c r="F15" s="748">
        <v>0</v>
      </c>
      <c r="G15" s="748">
        <v>0</v>
      </c>
      <c r="H15" s="748">
        <v>0</v>
      </c>
      <c r="I15" s="748">
        <v>0</v>
      </c>
      <c r="J15" s="748">
        <v>0</v>
      </c>
      <c r="K15" s="1274">
        <v>0</v>
      </c>
      <c r="L15" s="791"/>
    </row>
    <row r="16" spans="1:12" s="183" customFormat="1" ht="20.100000000000001" customHeight="1">
      <c r="A16" s="186">
        <v>9</v>
      </c>
      <c r="B16" s="318" t="s">
        <v>282</v>
      </c>
      <c r="C16" s="184" t="s">
        <v>283</v>
      </c>
      <c r="D16" s="748">
        <v>0</v>
      </c>
      <c r="E16" s="748">
        <v>35240700</v>
      </c>
      <c r="F16" s="748">
        <v>0</v>
      </c>
      <c r="G16" s="748">
        <v>35240700</v>
      </c>
      <c r="H16" s="748">
        <v>0</v>
      </c>
      <c r="I16" s="748">
        <v>35240700</v>
      </c>
      <c r="J16" s="748">
        <v>0</v>
      </c>
      <c r="K16" s="1274">
        <v>100</v>
      </c>
      <c r="L16" s="791"/>
    </row>
    <row r="17" spans="1:12" s="183" customFormat="1" ht="20.100000000000001" customHeight="1">
      <c r="A17" s="186">
        <v>10</v>
      </c>
      <c r="B17" s="318" t="s">
        <v>284</v>
      </c>
      <c r="C17" s="184" t="s">
        <v>283</v>
      </c>
      <c r="D17" s="748">
        <v>0</v>
      </c>
      <c r="E17" s="748">
        <v>0</v>
      </c>
      <c r="F17" s="748">
        <v>0</v>
      </c>
      <c r="G17" s="748">
        <v>0</v>
      </c>
      <c r="H17" s="748">
        <v>0</v>
      </c>
      <c r="I17" s="748">
        <v>0</v>
      </c>
      <c r="J17" s="748">
        <v>0</v>
      </c>
      <c r="K17" s="1274">
        <v>0</v>
      </c>
      <c r="L17" s="791"/>
    </row>
    <row r="18" spans="1:12" s="183" customFormat="1" ht="20.100000000000001" customHeight="1">
      <c r="A18" s="186">
        <v>11</v>
      </c>
      <c r="B18" s="318" t="s">
        <v>285</v>
      </c>
      <c r="C18" s="184" t="s">
        <v>286</v>
      </c>
      <c r="D18" s="748">
        <v>0</v>
      </c>
      <c r="E18" s="748">
        <v>79555500</v>
      </c>
      <c r="F18" s="748">
        <v>0</v>
      </c>
      <c r="G18" s="748">
        <v>79555500</v>
      </c>
      <c r="H18" s="748">
        <v>0</v>
      </c>
      <c r="I18" s="748">
        <v>79555500</v>
      </c>
      <c r="J18" s="748">
        <v>0</v>
      </c>
      <c r="K18" s="1274">
        <v>100</v>
      </c>
      <c r="L18" s="791"/>
    </row>
    <row r="19" spans="1:12" s="183" customFormat="1" ht="20.100000000000001" customHeight="1">
      <c r="A19" s="186">
        <v>12</v>
      </c>
      <c r="B19" s="318" t="s">
        <v>287</v>
      </c>
      <c r="C19" s="184" t="s">
        <v>286</v>
      </c>
      <c r="D19" s="748">
        <v>0</v>
      </c>
      <c r="E19" s="748">
        <v>0</v>
      </c>
      <c r="F19" s="748">
        <v>0</v>
      </c>
      <c r="G19" s="748">
        <v>0</v>
      </c>
      <c r="H19" s="748">
        <v>0</v>
      </c>
      <c r="I19" s="748">
        <v>0</v>
      </c>
      <c r="J19" s="748">
        <v>0</v>
      </c>
      <c r="K19" s="1274">
        <v>0</v>
      </c>
      <c r="L19" s="791"/>
    </row>
    <row r="20" spans="1:12" s="183" customFormat="1" ht="20.100000000000001" customHeight="1">
      <c r="A20" s="186">
        <v>13</v>
      </c>
      <c r="B20" s="318" t="s">
        <v>288</v>
      </c>
      <c r="C20" s="184" t="s">
        <v>289</v>
      </c>
      <c r="D20" s="748">
        <v>0</v>
      </c>
      <c r="E20" s="748">
        <v>99450</v>
      </c>
      <c r="F20" s="748">
        <v>0</v>
      </c>
      <c r="G20" s="748">
        <v>99450</v>
      </c>
      <c r="H20" s="748">
        <v>0</v>
      </c>
      <c r="I20" s="748">
        <v>99450</v>
      </c>
      <c r="J20" s="748">
        <v>0</v>
      </c>
      <c r="K20" s="1274">
        <v>100</v>
      </c>
      <c r="L20" s="791"/>
    </row>
    <row r="21" spans="1:12" s="183" customFormat="1" ht="25.5">
      <c r="A21" s="186">
        <v>14</v>
      </c>
      <c r="B21" s="318" t="s">
        <v>290</v>
      </c>
      <c r="C21" s="184" t="s">
        <v>289</v>
      </c>
      <c r="D21" s="748">
        <v>0</v>
      </c>
      <c r="E21" s="748">
        <v>0</v>
      </c>
      <c r="F21" s="748">
        <v>0</v>
      </c>
      <c r="G21" s="748">
        <v>0</v>
      </c>
      <c r="H21" s="748">
        <v>0</v>
      </c>
      <c r="I21" s="748">
        <v>0</v>
      </c>
      <c r="J21" s="748">
        <v>0</v>
      </c>
      <c r="K21" s="1274">
        <v>0</v>
      </c>
      <c r="L21" s="791"/>
    </row>
    <row r="22" spans="1:12" s="183" customFormat="1" ht="20.100000000000001" customHeight="1">
      <c r="A22" s="186">
        <v>15</v>
      </c>
      <c r="B22" s="318" t="s">
        <v>291</v>
      </c>
      <c r="C22" s="184" t="s">
        <v>292</v>
      </c>
      <c r="D22" s="748">
        <v>0</v>
      </c>
      <c r="E22" s="748">
        <v>85910190</v>
      </c>
      <c r="F22" s="748">
        <v>0</v>
      </c>
      <c r="G22" s="748">
        <v>85910190</v>
      </c>
      <c r="H22" s="748">
        <v>0</v>
      </c>
      <c r="I22" s="748">
        <v>85910190</v>
      </c>
      <c r="J22" s="748">
        <v>0</v>
      </c>
      <c r="K22" s="1274">
        <v>100</v>
      </c>
      <c r="L22" s="791"/>
    </row>
    <row r="23" spans="1:12" s="183" customFormat="1" ht="20.100000000000001" customHeight="1">
      <c r="A23" s="186">
        <v>16</v>
      </c>
      <c r="B23" s="318" t="s">
        <v>293</v>
      </c>
      <c r="C23" s="184" t="s">
        <v>292</v>
      </c>
      <c r="D23" s="748">
        <v>0</v>
      </c>
      <c r="E23" s="748">
        <v>0</v>
      </c>
      <c r="F23" s="748">
        <v>0</v>
      </c>
      <c r="G23" s="748">
        <v>0</v>
      </c>
      <c r="H23" s="748">
        <v>0</v>
      </c>
      <c r="I23" s="748">
        <v>0</v>
      </c>
      <c r="J23" s="748">
        <v>0</v>
      </c>
      <c r="K23" s="1274">
        <v>0</v>
      </c>
      <c r="L23" s="791"/>
    </row>
    <row r="24" spans="1:12" s="183" customFormat="1" ht="20.100000000000001" customHeight="1">
      <c r="A24" s="186">
        <v>17</v>
      </c>
      <c r="B24" s="318" t="s">
        <v>294</v>
      </c>
      <c r="C24" s="184" t="s">
        <v>295</v>
      </c>
      <c r="D24" s="748">
        <v>0</v>
      </c>
      <c r="E24" s="748">
        <v>657866499</v>
      </c>
      <c r="F24" s="748">
        <v>0</v>
      </c>
      <c r="G24" s="748">
        <v>657866499</v>
      </c>
      <c r="H24" s="748">
        <v>0</v>
      </c>
      <c r="I24" s="748">
        <v>657866499</v>
      </c>
      <c r="J24" s="748">
        <v>0</v>
      </c>
      <c r="K24" s="1274">
        <v>100</v>
      </c>
      <c r="L24" s="791"/>
    </row>
    <row r="25" spans="1:12" s="183" customFormat="1" ht="20.100000000000001" customHeight="1">
      <c r="A25" s="186">
        <v>18</v>
      </c>
      <c r="B25" s="318" t="s">
        <v>296</v>
      </c>
      <c r="C25" s="184"/>
      <c r="D25" s="748">
        <v>0</v>
      </c>
      <c r="E25" s="748">
        <v>105664957</v>
      </c>
      <c r="F25" s="748">
        <v>0</v>
      </c>
      <c r="G25" s="748">
        <v>105664957</v>
      </c>
      <c r="H25" s="748">
        <v>0</v>
      </c>
      <c r="I25" s="748">
        <v>105664957</v>
      </c>
      <c r="J25" s="748">
        <v>0</v>
      </c>
      <c r="K25" s="1274">
        <v>100</v>
      </c>
      <c r="L25" s="791"/>
    </row>
    <row r="26" spans="1:12" s="183" customFormat="1" ht="20.100000000000001" customHeight="1" thickBot="1">
      <c r="A26" s="653">
        <v>19</v>
      </c>
      <c r="B26" s="654" t="s">
        <v>144</v>
      </c>
      <c r="C26" s="655" t="s">
        <v>297</v>
      </c>
      <c r="D26" s="749">
        <v>0</v>
      </c>
      <c r="E26" s="749">
        <v>79815356</v>
      </c>
      <c r="F26" s="749">
        <v>0</v>
      </c>
      <c r="G26" s="749">
        <v>79815356</v>
      </c>
      <c r="H26" s="749">
        <v>0</v>
      </c>
      <c r="I26" s="749">
        <v>79815356</v>
      </c>
      <c r="J26" s="749">
        <v>0</v>
      </c>
      <c r="K26" s="1275">
        <v>100</v>
      </c>
      <c r="L26" s="791"/>
    </row>
    <row r="27" spans="1:12" ht="32.25" customHeight="1" thickTop="1">
      <c r="A27" s="651" t="s">
        <v>298</v>
      </c>
      <c r="B27" s="652"/>
      <c r="C27" s="188"/>
      <c r="D27" s="185"/>
      <c r="E27" s="442">
        <v>611158317</v>
      </c>
      <c r="F27" s="745"/>
      <c r="G27" s="442">
        <v>621616376</v>
      </c>
      <c r="H27" s="745"/>
      <c r="I27" s="442">
        <v>621616376</v>
      </c>
      <c r="J27" s="745"/>
      <c r="K27" s="1276">
        <v>100</v>
      </c>
    </row>
    <row r="28" spans="1:12" ht="21" customHeight="1">
      <c r="A28" s="186">
        <v>1</v>
      </c>
      <c r="B28" s="189" t="s">
        <v>1192</v>
      </c>
      <c r="C28" s="184" t="s">
        <v>1193</v>
      </c>
      <c r="D28" s="750">
        <v>82.9</v>
      </c>
      <c r="E28" s="187">
        <v>360065883</v>
      </c>
      <c r="F28" s="750">
        <v>82.9</v>
      </c>
      <c r="G28" s="187">
        <v>359213942</v>
      </c>
      <c r="H28" s="750">
        <v>82.9</v>
      </c>
      <c r="I28" s="187">
        <v>359213942</v>
      </c>
      <c r="J28" s="750">
        <v>165.8</v>
      </c>
      <c r="K28" s="1277">
        <v>100</v>
      </c>
    </row>
    <row r="29" spans="1:12" ht="41.25" customHeight="1">
      <c r="A29" s="186">
        <v>2</v>
      </c>
      <c r="B29" s="189" t="s">
        <v>299</v>
      </c>
      <c r="C29" s="184" t="s">
        <v>300</v>
      </c>
      <c r="D29" s="748">
        <v>58</v>
      </c>
      <c r="E29" s="187">
        <v>127890000</v>
      </c>
      <c r="F29" s="748">
        <v>58</v>
      </c>
      <c r="G29" s="187">
        <v>127890000</v>
      </c>
      <c r="H29" s="748">
        <v>58</v>
      </c>
      <c r="I29" s="187">
        <v>127890000</v>
      </c>
      <c r="J29" s="748">
        <v>116</v>
      </c>
      <c r="K29" s="1277">
        <v>100</v>
      </c>
    </row>
    <row r="30" spans="1:12" ht="37.5" customHeight="1">
      <c r="A30" s="186">
        <v>3</v>
      </c>
      <c r="B30" s="189" t="s">
        <v>301</v>
      </c>
      <c r="C30" s="184" t="s">
        <v>302</v>
      </c>
      <c r="D30" s="748">
        <v>1</v>
      </c>
      <c r="E30" s="187">
        <v>4371500</v>
      </c>
      <c r="F30" s="748">
        <v>1</v>
      </c>
      <c r="G30" s="187">
        <v>4371500</v>
      </c>
      <c r="H30" s="748">
        <v>1</v>
      </c>
      <c r="I30" s="187">
        <v>4371500</v>
      </c>
      <c r="J30" s="748">
        <v>2</v>
      </c>
      <c r="K30" s="1277">
        <v>100</v>
      </c>
    </row>
    <row r="31" spans="1:12" ht="30" customHeight="1">
      <c r="A31" s="186">
        <v>4</v>
      </c>
      <c r="B31" s="189" t="s">
        <v>1125</v>
      </c>
      <c r="C31" s="184" t="s">
        <v>1126</v>
      </c>
      <c r="D31" s="748"/>
      <c r="E31" s="187"/>
      <c r="F31" s="748">
        <v>0</v>
      </c>
      <c r="G31" s="187">
        <v>11310000</v>
      </c>
      <c r="H31" s="748">
        <v>0</v>
      </c>
      <c r="I31" s="187">
        <v>11310000</v>
      </c>
      <c r="J31" s="748">
        <v>0</v>
      </c>
      <c r="K31" s="1277">
        <v>100</v>
      </c>
    </row>
    <row r="32" spans="1:12" ht="30" customHeight="1">
      <c r="A32" s="186">
        <v>5</v>
      </c>
      <c r="B32" s="189" t="s">
        <v>303</v>
      </c>
      <c r="C32" s="184" t="s">
        <v>304</v>
      </c>
      <c r="D32" s="748">
        <v>917</v>
      </c>
      <c r="E32" s="187">
        <v>89283334</v>
      </c>
      <c r="F32" s="748">
        <v>917</v>
      </c>
      <c r="G32" s="187">
        <v>89283334</v>
      </c>
      <c r="H32" s="748">
        <v>917</v>
      </c>
      <c r="I32" s="187">
        <v>89283334</v>
      </c>
      <c r="J32" s="748">
        <v>1834</v>
      </c>
      <c r="K32" s="1277">
        <v>100</v>
      </c>
    </row>
    <row r="33" spans="1:12" ht="38.25">
      <c r="A33" s="186">
        <v>6</v>
      </c>
      <c r="B33" s="189" t="s">
        <v>1194</v>
      </c>
      <c r="C33" s="184" t="s">
        <v>305</v>
      </c>
      <c r="D33" s="748">
        <v>38</v>
      </c>
      <c r="E33" s="187">
        <v>15074600</v>
      </c>
      <c r="F33" s="748">
        <v>38</v>
      </c>
      <c r="G33" s="187">
        <v>15074600</v>
      </c>
      <c r="H33" s="748">
        <v>38</v>
      </c>
      <c r="I33" s="187">
        <v>15074600</v>
      </c>
      <c r="J33" s="748">
        <v>76</v>
      </c>
      <c r="K33" s="1277">
        <v>100</v>
      </c>
    </row>
    <row r="34" spans="1:12" ht="38.25">
      <c r="A34" s="186">
        <v>7</v>
      </c>
      <c r="B34" s="189" t="s">
        <v>1195</v>
      </c>
      <c r="C34" s="184" t="s">
        <v>306</v>
      </c>
      <c r="D34" s="748">
        <v>10</v>
      </c>
      <c r="E34" s="187">
        <v>14473000</v>
      </c>
      <c r="F34" s="748">
        <v>10</v>
      </c>
      <c r="G34" s="187">
        <v>14473000</v>
      </c>
      <c r="H34" s="748">
        <v>10</v>
      </c>
      <c r="I34" s="187">
        <v>14473000</v>
      </c>
      <c r="J34" s="748">
        <v>20</v>
      </c>
      <c r="K34" s="1277">
        <v>100</v>
      </c>
    </row>
    <row r="35" spans="1:12" ht="39" thickBot="1">
      <c r="A35" s="186">
        <v>8</v>
      </c>
      <c r="B35" s="189" t="s">
        <v>1196</v>
      </c>
      <c r="C35" s="184" t="s">
        <v>1197</v>
      </c>
      <c r="D35" s="748"/>
      <c r="E35" s="187">
        <v>0</v>
      </c>
      <c r="F35" s="748">
        <v>0</v>
      </c>
      <c r="G35" s="187">
        <v>0</v>
      </c>
      <c r="H35" s="748">
        <v>0</v>
      </c>
      <c r="I35" s="187">
        <v>0</v>
      </c>
      <c r="J35" s="748">
        <v>0</v>
      </c>
      <c r="K35" s="1277">
        <v>0</v>
      </c>
    </row>
    <row r="36" spans="1:12" ht="31.5" customHeight="1">
      <c r="A36" s="1180" t="s">
        <v>307</v>
      </c>
      <c r="B36" s="319"/>
      <c r="C36" s="1181"/>
      <c r="D36" s="190"/>
      <c r="E36" s="441">
        <v>364913033</v>
      </c>
      <c r="F36" s="751"/>
      <c r="G36" s="441">
        <v>382033055</v>
      </c>
      <c r="H36" s="751"/>
      <c r="I36" s="441">
        <v>382033055</v>
      </c>
      <c r="J36" s="751">
        <v>0</v>
      </c>
      <c r="K36" s="1278">
        <v>100</v>
      </c>
    </row>
    <row r="37" spans="1:12" ht="25.5">
      <c r="A37" s="191">
        <v>1</v>
      </c>
      <c r="B37" s="189" t="s">
        <v>871</v>
      </c>
      <c r="C37" s="184" t="s">
        <v>872</v>
      </c>
      <c r="D37" s="187">
        <v>8</v>
      </c>
      <c r="E37" s="187">
        <v>44190000</v>
      </c>
      <c r="F37" s="748">
        <v>10</v>
      </c>
      <c r="G37" s="187">
        <v>48937982</v>
      </c>
      <c r="H37" s="748">
        <v>10</v>
      </c>
      <c r="I37" s="187">
        <v>48937982</v>
      </c>
      <c r="J37" s="748">
        <v>20</v>
      </c>
      <c r="K37" s="1277">
        <v>100</v>
      </c>
    </row>
    <row r="38" spans="1:12" ht="25.5">
      <c r="A38" s="191">
        <v>2</v>
      </c>
      <c r="B38" s="189" t="s">
        <v>464</v>
      </c>
      <c r="C38" s="184" t="s">
        <v>873</v>
      </c>
      <c r="D38" s="320">
        <v>19.899999999999999</v>
      </c>
      <c r="E38" s="187">
        <v>67043200</v>
      </c>
      <c r="F38" s="750">
        <v>22.4</v>
      </c>
      <c r="G38" s="187">
        <v>67043200</v>
      </c>
      <c r="H38" s="750">
        <v>22.4</v>
      </c>
      <c r="I38" s="187">
        <v>67043200</v>
      </c>
      <c r="J38" s="750">
        <v>44.8</v>
      </c>
      <c r="K38" s="1277">
        <v>100</v>
      </c>
    </row>
    <row r="39" spans="1:12" ht="20.100000000000001" customHeight="1">
      <c r="A39" s="191">
        <v>3</v>
      </c>
      <c r="B39" s="189" t="s">
        <v>465</v>
      </c>
      <c r="C39" s="184" t="s">
        <v>874</v>
      </c>
      <c r="D39" s="187">
        <v>0</v>
      </c>
      <c r="E39" s="187">
        <v>27134000</v>
      </c>
      <c r="F39" s="748">
        <v>0</v>
      </c>
      <c r="G39" s="187">
        <v>27134000</v>
      </c>
      <c r="H39" s="748">
        <v>0</v>
      </c>
      <c r="I39" s="187">
        <v>27134000</v>
      </c>
      <c r="J39" s="748">
        <v>0</v>
      </c>
      <c r="K39" s="1277">
        <v>100</v>
      </c>
    </row>
    <row r="40" spans="1:12" ht="20.100000000000001" customHeight="1">
      <c r="A40" s="191">
        <v>4</v>
      </c>
      <c r="B40" s="189" t="s">
        <v>308</v>
      </c>
      <c r="C40" s="184" t="s">
        <v>533</v>
      </c>
      <c r="D40" s="187">
        <v>14</v>
      </c>
      <c r="E40" s="187">
        <v>5040000</v>
      </c>
      <c r="F40" s="748">
        <v>14</v>
      </c>
      <c r="G40" s="187">
        <v>7420000</v>
      </c>
      <c r="H40" s="748">
        <v>14</v>
      </c>
      <c r="I40" s="187">
        <v>7420000</v>
      </c>
      <c r="J40" s="748">
        <v>28</v>
      </c>
      <c r="K40" s="1277">
        <v>100</v>
      </c>
    </row>
    <row r="41" spans="1:12" ht="20.100000000000001" customHeight="1">
      <c r="A41" s="191">
        <v>5</v>
      </c>
      <c r="B41" s="189" t="s">
        <v>309</v>
      </c>
      <c r="C41" s="184" t="s">
        <v>875</v>
      </c>
      <c r="D41" s="402">
        <v>48.47</v>
      </c>
      <c r="E41" s="187">
        <v>95076000</v>
      </c>
      <c r="F41" s="747">
        <v>50.04</v>
      </c>
      <c r="G41" s="187">
        <v>105084000</v>
      </c>
      <c r="H41" s="747">
        <v>50.04</v>
      </c>
      <c r="I41" s="187">
        <v>105084000</v>
      </c>
      <c r="J41" s="747">
        <v>100.08</v>
      </c>
      <c r="K41" s="1277">
        <v>100</v>
      </c>
    </row>
    <row r="42" spans="1:12" ht="20.100000000000001" customHeight="1">
      <c r="A42" s="191">
        <v>6</v>
      </c>
      <c r="B42" s="189" t="s">
        <v>310</v>
      </c>
      <c r="C42" s="184" t="s">
        <v>876</v>
      </c>
      <c r="D42" s="187">
        <v>0</v>
      </c>
      <c r="E42" s="187">
        <v>125974973</v>
      </c>
      <c r="F42" s="748">
        <v>0</v>
      </c>
      <c r="G42" s="187">
        <v>125974973</v>
      </c>
      <c r="H42" s="748">
        <v>0</v>
      </c>
      <c r="I42" s="187">
        <v>125974973</v>
      </c>
      <c r="J42" s="748">
        <v>0</v>
      </c>
      <c r="K42" s="1277">
        <v>100</v>
      </c>
    </row>
    <row r="43" spans="1:12" ht="25.5">
      <c r="A43" s="192">
        <v>7</v>
      </c>
      <c r="B43" s="189" t="s">
        <v>312</v>
      </c>
      <c r="C43" s="184" t="s">
        <v>311</v>
      </c>
      <c r="D43" s="187">
        <v>705</v>
      </c>
      <c r="E43" s="187">
        <v>454860</v>
      </c>
      <c r="F43" s="748">
        <v>1596</v>
      </c>
      <c r="G43" s="187">
        <v>438900</v>
      </c>
      <c r="H43" s="748">
        <v>1596</v>
      </c>
      <c r="I43" s="187">
        <v>438900</v>
      </c>
      <c r="J43" s="748">
        <v>3192</v>
      </c>
      <c r="K43" s="1277">
        <v>100</v>
      </c>
    </row>
    <row r="44" spans="1:12" ht="19.5" customHeight="1" thickBot="1">
      <c r="A44" s="1747" t="s">
        <v>313</v>
      </c>
      <c r="B44" s="1748"/>
      <c r="C44" s="184" t="s">
        <v>534</v>
      </c>
      <c r="D44" s="194">
        <v>29750</v>
      </c>
      <c r="E44" s="502">
        <v>35652650</v>
      </c>
      <c r="F44" s="752">
        <v>29465</v>
      </c>
      <c r="G44" s="502">
        <v>36860650</v>
      </c>
      <c r="H44" s="752">
        <v>29465</v>
      </c>
      <c r="I44" s="194">
        <v>36860650</v>
      </c>
      <c r="J44" s="752">
        <v>58930</v>
      </c>
      <c r="K44" s="1279">
        <v>100</v>
      </c>
    </row>
    <row r="45" spans="1:12" s="182" customFormat="1" ht="27" customHeight="1" thickTop="1">
      <c r="A45" s="195"/>
      <c r="B45" s="196" t="s">
        <v>314</v>
      </c>
      <c r="C45" s="197"/>
      <c r="D45" s="197"/>
      <c r="E45" s="442">
        <v>1011724000</v>
      </c>
      <c r="F45" s="753"/>
      <c r="G45" s="442">
        <v>1040510081</v>
      </c>
      <c r="H45" s="753"/>
      <c r="I45" s="442">
        <v>1040510081</v>
      </c>
      <c r="J45" s="753"/>
      <c r="K45" s="1280">
        <v>100</v>
      </c>
      <c r="L45" s="790"/>
    </row>
    <row r="46" spans="1:12" s="183" customFormat="1" ht="25.5" customHeight="1" thickBot="1">
      <c r="A46" s="1756" t="s">
        <v>315</v>
      </c>
      <c r="B46" s="1757"/>
      <c r="C46" s="1757"/>
      <c r="D46" s="1757"/>
      <c r="E46" s="1757"/>
      <c r="F46" s="1757"/>
      <c r="G46" s="1757"/>
      <c r="H46" s="1757"/>
      <c r="I46" s="1757"/>
      <c r="J46" s="1757"/>
      <c r="K46" s="1758"/>
      <c r="L46" s="791"/>
    </row>
    <row r="47" spans="1:12" ht="28.5" customHeight="1">
      <c r="A47" s="1742" t="s">
        <v>307</v>
      </c>
      <c r="B47" s="1743"/>
      <c r="C47" s="1743"/>
      <c r="D47" s="1743"/>
      <c r="E47" s="1743"/>
      <c r="F47" s="1743"/>
      <c r="G47" s="1743"/>
      <c r="H47" s="1743"/>
      <c r="I47" s="1743"/>
      <c r="J47" s="1743"/>
      <c r="K47" s="1744"/>
    </row>
    <row r="48" spans="1:12" ht="20.100000000000001" customHeight="1">
      <c r="A48" s="191">
        <v>1</v>
      </c>
      <c r="B48" s="189" t="s">
        <v>316</v>
      </c>
      <c r="C48" s="184" t="s">
        <v>317</v>
      </c>
      <c r="D48" s="748">
        <v>0</v>
      </c>
      <c r="E48" s="187">
        <v>40120000</v>
      </c>
      <c r="F48" s="748"/>
      <c r="G48" s="187">
        <v>45758000</v>
      </c>
      <c r="H48" s="748"/>
      <c r="I48" s="187">
        <v>45758000</v>
      </c>
      <c r="J48" s="748">
        <v>0</v>
      </c>
      <c r="K48" s="1277">
        <v>100</v>
      </c>
      <c r="L48" s="792"/>
    </row>
    <row r="49" spans="1:12" ht="20.100000000000001" customHeight="1">
      <c r="A49" s="191">
        <v>2</v>
      </c>
      <c r="B49" s="189" t="s">
        <v>318</v>
      </c>
      <c r="C49" s="184" t="s">
        <v>319</v>
      </c>
      <c r="D49" s="748">
        <v>0</v>
      </c>
      <c r="E49" s="187">
        <v>38280000</v>
      </c>
      <c r="F49" s="748"/>
      <c r="G49" s="187">
        <v>38280000</v>
      </c>
      <c r="H49" s="748"/>
      <c r="I49" s="187">
        <v>38280000</v>
      </c>
      <c r="J49" s="748">
        <v>0</v>
      </c>
      <c r="K49" s="1277">
        <v>100</v>
      </c>
      <c r="L49" s="792"/>
    </row>
    <row r="50" spans="1:12" ht="20.100000000000001" customHeight="1">
      <c r="A50" s="191">
        <v>3</v>
      </c>
      <c r="B50" s="189" t="s">
        <v>320</v>
      </c>
      <c r="C50" s="184" t="s">
        <v>877</v>
      </c>
      <c r="D50" s="748">
        <v>257</v>
      </c>
      <c r="E50" s="187">
        <v>14227520</v>
      </c>
      <c r="F50" s="748">
        <v>257</v>
      </c>
      <c r="G50" s="187">
        <v>16797520</v>
      </c>
      <c r="H50" s="748">
        <v>257</v>
      </c>
      <c r="I50" s="187">
        <v>16797520</v>
      </c>
      <c r="J50" s="748">
        <v>514</v>
      </c>
      <c r="K50" s="1277">
        <v>100</v>
      </c>
      <c r="L50" s="792"/>
    </row>
    <row r="51" spans="1:12" ht="20.100000000000001" customHeight="1">
      <c r="A51" s="191">
        <v>4</v>
      </c>
      <c r="B51" s="189" t="s">
        <v>466</v>
      </c>
      <c r="C51" s="184" t="s">
        <v>468</v>
      </c>
      <c r="D51" s="748">
        <v>5</v>
      </c>
      <c r="E51" s="187">
        <v>125000</v>
      </c>
      <c r="F51" s="748">
        <v>5</v>
      </c>
      <c r="G51" s="187">
        <v>125000</v>
      </c>
      <c r="H51" s="748">
        <v>5</v>
      </c>
      <c r="I51" s="187">
        <v>125000</v>
      </c>
      <c r="J51" s="748">
        <v>10</v>
      </c>
      <c r="K51" s="1277">
        <v>100</v>
      </c>
      <c r="L51" s="792"/>
    </row>
    <row r="52" spans="1:12" ht="20.100000000000001" customHeight="1">
      <c r="A52" s="191">
        <v>5</v>
      </c>
      <c r="B52" s="189" t="s">
        <v>467</v>
      </c>
      <c r="C52" s="184" t="s">
        <v>469</v>
      </c>
      <c r="D52" s="748">
        <v>53</v>
      </c>
      <c r="E52" s="187">
        <v>22737000</v>
      </c>
      <c r="F52" s="748">
        <v>53</v>
      </c>
      <c r="G52" s="187">
        <v>22737000</v>
      </c>
      <c r="H52" s="748">
        <v>53</v>
      </c>
      <c r="I52" s="187">
        <v>22737000</v>
      </c>
      <c r="J52" s="748">
        <v>106</v>
      </c>
      <c r="K52" s="1277">
        <v>100</v>
      </c>
      <c r="L52" s="792"/>
    </row>
    <row r="53" spans="1:12" ht="20.100000000000001" customHeight="1">
      <c r="A53" s="191">
        <v>6</v>
      </c>
      <c r="B53" s="189" t="s">
        <v>321</v>
      </c>
      <c r="C53" s="184" t="s">
        <v>322</v>
      </c>
      <c r="D53" s="748">
        <v>55</v>
      </c>
      <c r="E53" s="187">
        <v>8992500</v>
      </c>
      <c r="F53" s="748">
        <v>55</v>
      </c>
      <c r="G53" s="187">
        <v>15675500</v>
      </c>
      <c r="H53" s="748">
        <v>55</v>
      </c>
      <c r="I53" s="187">
        <v>15675500</v>
      </c>
      <c r="J53" s="748">
        <v>110</v>
      </c>
      <c r="K53" s="1277">
        <v>100</v>
      </c>
      <c r="L53" s="792"/>
    </row>
    <row r="54" spans="1:12" ht="20.100000000000001" customHeight="1">
      <c r="A54" s="191">
        <v>7</v>
      </c>
      <c r="B54" s="189" t="s">
        <v>323</v>
      </c>
      <c r="C54" s="184" t="s">
        <v>324</v>
      </c>
      <c r="D54" s="748">
        <v>15</v>
      </c>
      <c r="E54" s="187">
        <v>8250000</v>
      </c>
      <c r="F54" s="748">
        <v>15</v>
      </c>
      <c r="G54" s="187">
        <v>12283000</v>
      </c>
      <c r="H54" s="748">
        <v>15</v>
      </c>
      <c r="I54" s="193">
        <v>12283000</v>
      </c>
      <c r="J54" s="748">
        <v>30</v>
      </c>
      <c r="K54" s="1277">
        <v>100</v>
      </c>
      <c r="L54" s="792"/>
    </row>
    <row r="55" spans="1:12" ht="25.5">
      <c r="A55" s="191">
        <v>8</v>
      </c>
      <c r="B55" s="189" t="s">
        <v>325</v>
      </c>
      <c r="C55" s="184" t="s">
        <v>326</v>
      </c>
      <c r="D55" s="748">
        <v>11</v>
      </c>
      <c r="E55" s="187">
        <v>2420000</v>
      </c>
      <c r="F55" s="748">
        <v>11</v>
      </c>
      <c r="G55" s="187">
        <v>2420000</v>
      </c>
      <c r="H55" s="748">
        <v>11</v>
      </c>
      <c r="I55" s="193">
        <v>2420000</v>
      </c>
      <c r="J55" s="748">
        <v>22</v>
      </c>
      <c r="K55" s="1277">
        <v>100</v>
      </c>
      <c r="L55" s="792"/>
    </row>
    <row r="56" spans="1:12">
      <c r="A56" s="191">
        <v>9</v>
      </c>
      <c r="B56" s="189" t="s">
        <v>1198</v>
      </c>
      <c r="C56" s="184" t="s">
        <v>1199</v>
      </c>
      <c r="D56" s="748">
        <v>0</v>
      </c>
      <c r="E56" s="187">
        <v>0</v>
      </c>
      <c r="F56" s="748">
        <v>0</v>
      </c>
      <c r="G56" s="187">
        <v>0</v>
      </c>
      <c r="H56" s="748">
        <v>0</v>
      </c>
      <c r="I56" s="193">
        <v>0</v>
      </c>
      <c r="J56" s="748">
        <v>0</v>
      </c>
      <c r="K56" s="1277">
        <v>0</v>
      </c>
      <c r="L56" s="792"/>
    </row>
    <row r="57" spans="1:12" ht="20.100000000000001" customHeight="1">
      <c r="A57" s="191">
        <v>10</v>
      </c>
      <c r="B57" s="189" t="s">
        <v>327</v>
      </c>
      <c r="C57" s="184" t="s">
        <v>328</v>
      </c>
      <c r="D57" s="748">
        <v>12</v>
      </c>
      <c r="E57" s="187">
        <v>4464000</v>
      </c>
      <c r="F57" s="748">
        <v>12</v>
      </c>
      <c r="G57" s="187">
        <v>5875000</v>
      </c>
      <c r="H57" s="748">
        <v>12</v>
      </c>
      <c r="I57" s="193">
        <v>5875000</v>
      </c>
      <c r="J57" s="748">
        <v>24</v>
      </c>
      <c r="K57" s="1277">
        <v>100</v>
      </c>
      <c r="L57" s="792"/>
    </row>
    <row r="58" spans="1:12" ht="20.100000000000001" customHeight="1">
      <c r="A58" s="191">
        <v>11</v>
      </c>
      <c r="B58" s="189" t="s">
        <v>329</v>
      </c>
      <c r="C58" s="184" t="s">
        <v>330</v>
      </c>
      <c r="D58" s="748">
        <v>12</v>
      </c>
      <c r="E58" s="187">
        <v>4464000</v>
      </c>
      <c r="F58" s="748">
        <v>12</v>
      </c>
      <c r="G58" s="187">
        <v>4464000</v>
      </c>
      <c r="H58" s="748">
        <v>12</v>
      </c>
      <c r="I58" s="193">
        <v>4464000</v>
      </c>
      <c r="J58" s="748">
        <v>24</v>
      </c>
      <c r="K58" s="1277">
        <v>100</v>
      </c>
      <c r="L58" s="792"/>
    </row>
    <row r="59" spans="1:12" ht="20.100000000000001" customHeight="1">
      <c r="A59" s="191">
        <v>12</v>
      </c>
      <c r="B59" s="189" t="s">
        <v>331</v>
      </c>
      <c r="C59" s="184" t="s">
        <v>332</v>
      </c>
      <c r="D59" s="748">
        <v>30</v>
      </c>
      <c r="E59" s="187">
        <v>7419600</v>
      </c>
      <c r="F59" s="748">
        <v>30</v>
      </c>
      <c r="G59" s="187">
        <v>8607600</v>
      </c>
      <c r="H59" s="748">
        <v>30</v>
      </c>
      <c r="I59" s="187">
        <v>8607600</v>
      </c>
      <c r="J59" s="748">
        <v>60</v>
      </c>
      <c r="K59" s="1277">
        <v>100</v>
      </c>
      <c r="L59" s="792"/>
    </row>
    <row r="60" spans="1:12" ht="20.100000000000001" customHeight="1">
      <c r="A60" s="191">
        <v>13</v>
      </c>
      <c r="B60" s="189" t="s">
        <v>333</v>
      </c>
      <c r="C60" s="184" t="s">
        <v>334</v>
      </c>
      <c r="D60" s="748">
        <v>35</v>
      </c>
      <c r="E60" s="187">
        <v>18865000</v>
      </c>
      <c r="F60" s="748">
        <v>35</v>
      </c>
      <c r="G60" s="187">
        <v>21920000</v>
      </c>
      <c r="H60" s="748">
        <v>35</v>
      </c>
      <c r="I60" s="187">
        <v>21920000</v>
      </c>
      <c r="J60" s="748">
        <v>70</v>
      </c>
      <c r="K60" s="1277">
        <v>100</v>
      </c>
      <c r="L60" s="792"/>
    </row>
    <row r="61" spans="1:12" ht="20.100000000000001" customHeight="1">
      <c r="A61" s="191">
        <v>14</v>
      </c>
      <c r="B61" s="198" t="s">
        <v>335</v>
      </c>
      <c r="C61" s="184" t="s">
        <v>878</v>
      </c>
      <c r="D61" s="748">
        <v>12</v>
      </c>
      <c r="E61" s="187">
        <v>4100000</v>
      </c>
      <c r="F61" s="748">
        <v>12</v>
      </c>
      <c r="G61" s="187">
        <v>4100000</v>
      </c>
      <c r="H61" s="748">
        <v>12</v>
      </c>
      <c r="I61" s="187">
        <v>4100000</v>
      </c>
      <c r="J61" s="748">
        <v>24</v>
      </c>
      <c r="K61" s="1277">
        <v>100</v>
      </c>
      <c r="L61" s="792"/>
    </row>
    <row r="62" spans="1:12" ht="20.100000000000001" customHeight="1">
      <c r="A62" s="191">
        <v>15</v>
      </c>
      <c r="B62" s="198" t="s">
        <v>336</v>
      </c>
      <c r="C62" s="184" t="s">
        <v>879</v>
      </c>
      <c r="D62" s="748">
        <v>5674</v>
      </c>
      <c r="E62" s="187">
        <v>10213200</v>
      </c>
      <c r="F62" s="748">
        <v>5674</v>
      </c>
      <c r="G62" s="187">
        <v>13085200</v>
      </c>
      <c r="H62" s="748">
        <v>5674</v>
      </c>
      <c r="I62" s="187">
        <v>13085200</v>
      </c>
      <c r="J62" s="748">
        <v>11348</v>
      </c>
      <c r="K62" s="1277">
        <v>100</v>
      </c>
      <c r="L62" s="792"/>
    </row>
    <row r="63" spans="1:12" ht="25.5">
      <c r="A63" s="191">
        <v>16</v>
      </c>
      <c r="B63" s="198" t="s">
        <v>337</v>
      </c>
      <c r="C63" s="184" t="s">
        <v>880</v>
      </c>
      <c r="D63" s="748">
        <v>12</v>
      </c>
      <c r="E63" s="187">
        <v>3400000</v>
      </c>
      <c r="F63" s="748">
        <v>12</v>
      </c>
      <c r="G63" s="187">
        <v>4346000</v>
      </c>
      <c r="H63" s="748">
        <v>12</v>
      </c>
      <c r="I63" s="193">
        <v>4346000</v>
      </c>
      <c r="J63" s="748">
        <v>24</v>
      </c>
      <c r="K63" s="1277">
        <v>100</v>
      </c>
      <c r="L63" s="792"/>
    </row>
    <row r="64" spans="1:12" ht="25.5">
      <c r="A64" s="191">
        <v>17</v>
      </c>
      <c r="B64" s="198" t="s">
        <v>338</v>
      </c>
      <c r="C64" s="184" t="s">
        <v>881</v>
      </c>
      <c r="D64" s="748">
        <v>49</v>
      </c>
      <c r="E64" s="187">
        <v>7350000</v>
      </c>
      <c r="F64" s="748">
        <v>49</v>
      </c>
      <c r="G64" s="187">
        <v>7350000</v>
      </c>
      <c r="H64" s="748">
        <v>49</v>
      </c>
      <c r="I64" s="193">
        <v>7350000</v>
      </c>
      <c r="J64" s="748">
        <v>98</v>
      </c>
      <c r="K64" s="1277">
        <v>100</v>
      </c>
      <c r="L64" s="792"/>
    </row>
    <row r="65" spans="1:12" ht="25.5">
      <c r="A65" s="191">
        <v>18</v>
      </c>
      <c r="B65" s="198" t="s">
        <v>339</v>
      </c>
      <c r="C65" s="184" t="s">
        <v>882</v>
      </c>
      <c r="D65" s="748">
        <v>12</v>
      </c>
      <c r="E65" s="187">
        <v>3400000</v>
      </c>
      <c r="F65" s="748">
        <v>12</v>
      </c>
      <c r="G65" s="187">
        <v>3400000</v>
      </c>
      <c r="H65" s="748">
        <v>12</v>
      </c>
      <c r="I65" s="193">
        <v>3400000</v>
      </c>
      <c r="J65" s="748">
        <v>24</v>
      </c>
      <c r="K65" s="1277">
        <v>100</v>
      </c>
      <c r="L65" s="792"/>
    </row>
    <row r="66" spans="1:12" ht="25.5">
      <c r="A66" s="191">
        <v>19</v>
      </c>
      <c r="B66" s="198" t="s">
        <v>340</v>
      </c>
      <c r="C66" s="184" t="s">
        <v>883</v>
      </c>
      <c r="D66" s="748">
        <v>51</v>
      </c>
      <c r="E66" s="187">
        <v>7650000</v>
      </c>
      <c r="F66" s="748">
        <v>51</v>
      </c>
      <c r="G66" s="187">
        <v>7650000</v>
      </c>
      <c r="H66" s="748">
        <v>51</v>
      </c>
      <c r="I66" s="193">
        <v>7650000</v>
      </c>
      <c r="J66" s="748">
        <v>102</v>
      </c>
      <c r="K66" s="1277">
        <v>100</v>
      </c>
      <c r="L66" s="792"/>
    </row>
    <row r="67" spans="1:12" ht="38.25">
      <c r="A67" s="191">
        <v>20</v>
      </c>
      <c r="B67" s="198" t="s">
        <v>341</v>
      </c>
      <c r="C67" s="199" t="s">
        <v>342</v>
      </c>
      <c r="D67" s="748">
        <v>34</v>
      </c>
      <c r="E67" s="187">
        <v>96832000</v>
      </c>
      <c r="F67" s="748">
        <v>34</v>
      </c>
      <c r="G67" s="187">
        <v>138889000</v>
      </c>
      <c r="H67" s="748">
        <v>34</v>
      </c>
      <c r="I67" s="187">
        <v>138889000</v>
      </c>
      <c r="J67" s="748">
        <v>68</v>
      </c>
      <c r="K67" s="1277">
        <v>100</v>
      </c>
      <c r="L67" s="792"/>
    </row>
    <row r="68" spans="1:12" ht="38.25">
      <c r="A68" s="191">
        <v>21</v>
      </c>
      <c r="B68" s="198" t="s">
        <v>343</v>
      </c>
      <c r="C68" s="199" t="s">
        <v>344</v>
      </c>
      <c r="D68" s="748">
        <v>0</v>
      </c>
      <c r="E68" s="187">
        <v>36195000</v>
      </c>
      <c r="F68" s="748">
        <v>0</v>
      </c>
      <c r="G68" s="187">
        <v>36195000</v>
      </c>
      <c r="H68" s="748">
        <v>0</v>
      </c>
      <c r="I68" s="187">
        <v>36195000</v>
      </c>
      <c r="J68" s="748">
        <v>0</v>
      </c>
      <c r="K68" s="1277">
        <v>100</v>
      </c>
      <c r="L68" s="792"/>
    </row>
    <row r="69" spans="1:12" ht="21.75" customHeight="1">
      <c r="A69" s="192">
        <v>22</v>
      </c>
      <c r="B69" s="527" t="s">
        <v>608</v>
      </c>
      <c r="C69" s="528"/>
      <c r="D69" s="608">
        <v>0</v>
      </c>
      <c r="E69" s="193">
        <v>38947710</v>
      </c>
      <c r="F69" s="608">
        <v>0</v>
      </c>
      <c r="G69" s="193">
        <v>38947710</v>
      </c>
      <c r="H69" s="608">
        <v>0</v>
      </c>
      <c r="I69" s="193">
        <v>38947710</v>
      </c>
      <c r="J69" s="608">
        <v>0</v>
      </c>
      <c r="K69" s="1281">
        <v>100</v>
      </c>
      <c r="L69" s="792"/>
    </row>
    <row r="70" spans="1:12" s="182" customFormat="1" ht="27" customHeight="1" thickBot="1">
      <c r="A70" s="200" t="s">
        <v>345</v>
      </c>
      <c r="B70" s="201"/>
      <c r="C70" s="202"/>
      <c r="D70" s="203"/>
      <c r="E70" s="443">
        <v>378452530</v>
      </c>
      <c r="F70" s="754"/>
      <c r="G70" s="443">
        <v>448905530</v>
      </c>
      <c r="H70" s="754"/>
      <c r="I70" s="443">
        <v>448905530</v>
      </c>
      <c r="J70" s="754"/>
      <c r="K70" s="1282">
        <v>100</v>
      </c>
      <c r="L70" s="790"/>
    </row>
    <row r="71" spans="1:12" s="182" customFormat="1" ht="27" customHeight="1" thickTop="1" thickBot="1">
      <c r="A71" s="1734" t="s">
        <v>346</v>
      </c>
      <c r="B71" s="1735"/>
      <c r="C71" s="202"/>
      <c r="D71" s="203"/>
      <c r="E71" s="443">
        <v>1390176530</v>
      </c>
      <c r="F71" s="754"/>
      <c r="G71" s="443">
        <v>1489415611</v>
      </c>
      <c r="H71" s="754"/>
      <c r="I71" s="443">
        <v>1489415611</v>
      </c>
      <c r="J71" s="754"/>
      <c r="K71" s="1282">
        <v>100</v>
      </c>
      <c r="L71" s="790"/>
    </row>
    <row r="72" spans="1:12" ht="13.5" thickTop="1"/>
  </sheetData>
  <mergeCells count="13">
    <mergeCell ref="A71:B71"/>
    <mergeCell ref="A4:A5"/>
    <mergeCell ref="B4:B5"/>
    <mergeCell ref="C4:C5"/>
    <mergeCell ref="A47:K47"/>
    <mergeCell ref="A7:B7"/>
    <mergeCell ref="A44:B44"/>
    <mergeCell ref="F4:G4"/>
    <mergeCell ref="J4:K4"/>
    <mergeCell ref="H4:I4"/>
    <mergeCell ref="A6:K6"/>
    <mergeCell ref="D4:E4"/>
    <mergeCell ref="A46:K46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60" orientation="portrait" r:id="rId1"/>
  <headerFooter alignWithMargins="0">
    <oddHeader>&amp;R&amp;"Arial,Félkövér"&amp;12 2/A. melléklet a ./2020. (VI...) önkormányzati rendelethez</oddHeader>
    <oddFooter>&amp;L&amp;"Arial,Normál"&amp;F&amp;C&amp;"Arial,Normál"&amp;P/&amp;N&amp;R&amp;"Arial,Normál" 2/A. melléklet a ./2020. (VI...) önkormányzati rendelethez</oddFooter>
  </headerFooter>
  <rowBreaks count="1" manualBreakCount="1"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26"/>
  <sheetViews>
    <sheetView showGridLines="0" zoomScale="80" zoomScaleNormal="80" workbookViewId="0">
      <pane xSplit="10" ySplit="4" topLeftCell="K220" activePane="bottomRight" state="frozen"/>
      <selection activeCell="Y8" sqref="Y8"/>
      <selection pane="topRight" activeCell="Y8" sqref="Y8"/>
      <selection pane="bottomLeft" activeCell="Y8" sqref="Y8"/>
      <selection pane="bottomRight" activeCell="P236" sqref="P236"/>
    </sheetView>
  </sheetViews>
  <sheetFormatPr defaultColWidth="9.140625" defaultRowHeight="14.25"/>
  <cols>
    <col min="1" max="2" width="3.7109375" style="1265" customWidth="1"/>
    <col min="3" max="5" width="2.140625" style="1265" customWidth="1"/>
    <col min="6" max="6" width="3.28515625" style="1265" customWidth="1"/>
    <col min="7" max="9" width="3.7109375" style="1265" customWidth="1"/>
    <col min="10" max="10" width="45.7109375" style="1344" customWidth="1"/>
    <col min="11" max="11" width="16.7109375" style="108" bestFit="1" customWidth="1"/>
    <col min="12" max="12" width="16.7109375" style="109" bestFit="1" customWidth="1"/>
    <col min="13" max="13" width="15.5703125" style="108" bestFit="1" customWidth="1"/>
    <col min="14" max="14" width="17.42578125" style="108" customWidth="1"/>
    <col min="15" max="15" width="16" style="1353" customWidth="1"/>
    <col min="16" max="16" width="14.28515625" style="108" bestFit="1" customWidth="1"/>
    <col min="17" max="17" width="16.5703125" style="108" customWidth="1"/>
    <col min="18" max="18" width="8" style="1352" bestFit="1" customWidth="1"/>
    <col min="19" max="19" width="12" style="1265" bestFit="1" customWidth="1"/>
    <col min="20" max="16384" width="9.140625" style="1265"/>
  </cols>
  <sheetData>
    <row r="1" spans="1:18" ht="51" customHeight="1" thickTop="1">
      <c r="A1" s="1797" t="s">
        <v>36</v>
      </c>
      <c r="B1" s="1799" t="s">
        <v>37</v>
      </c>
      <c r="C1" s="1799" t="s">
        <v>38</v>
      </c>
      <c r="D1" s="1799" t="s">
        <v>39</v>
      </c>
      <c r="E1" s="1799" t="s">
        <v>40</v>
      </c>
      <c r="F1" s="1799" t="s">
        <v>41</v>
      </c>
      <c r="G1" s="1799" t="s">
        <v>36</v>
      </c>
      <c r="H1" s="1799" t="s">
        <v>37</v>
      </c>
      <c r="I1" s="1799" t="s">
        <v>39</v>
      </c>
      <c r="J1" s="1801" t="s">
        <v>108</v>
      </c>
      <c r="K1" s="1773" t="s">
        <v>1034</v>
      </c>
      <c r="L1" s="1728" t="s">
        <v>1037</v>
      </c>
      <c r="M1" s="1759"/>
      <c r="N1" s="1760"/>
      <c r="O1" s="1728" t="s">
        <v>859</v>
      </c>
      <c r="P1" s="1759"/>
      <c r="Q1" s="1760"/>
      <c r="R1" s="1775" t="s">
        <v>1255</v>
      </c>
    </row>
    <row r="2" spans="1:18" s="62" customFormat="1" ht="42.75" customHeight="1">
      <c r="A2" s="1798"/>
      <c r="B2" s="1800"/>
      <c r="C2" s="1800"/>
      <c r="D2" s="1800"/>
      <c r="E2" s="1800"/>
      <c r="F2" s="1800"/>
      <c r="G2" s="1800"/>
      <c r="H2" s="1800"/>
      <c r="I2" s="1800"/>
      <c r="J2" s="1802"/>
      <c r="K2" s="1774"/>
      <c r="L2" s="510" t="s">
        <v>43</v>
      </c>
      <c r="M2" s="511" t="s">
        <v>44</v>
      </c>
      <c r="N2" s="780" t="s">
        <v>45</v>
      </c>
      <c r="O2" s="510" t="s">
        <v>43</v>
      </c>
      <c r="P2" s="511" t="s">
        <v>44</v>
      </c>
      <c r="Q2" s="780" t="s">
        <v>45</v>
      </c>
      <c r="R2" s="1776"/>
    </row>
    <row r="3" spans="1:18" s="41" customFormat="1" ht="15">
      <c r="A3" s="492" t="s">
        <v>46</v>
      </c>
      <c r="B3" s="493"/>
      <c r="C3" s="493"/>
      <c r="D3" s="493"/>
      <c r="E3" s="493"/>
      <c r="F3" s="472"/>
      <c r="G3" s="1767" t="s">
        <v>47</v>
      </c>
      <c r="H3" s="1767"/>
      <c r="I3" s="1767"/>
      <c r="J3" s="1767"/>
      <c r="K3" s="725"/>
      <c r="L3" s="470"/>
      <c r="M3" s="470"/>
      <c r="N3" s="725"/>
      <c r="O3" s="1283"/>
      <c r="P3" s="470"/>
      <c r="Q3" s="725"/>
      <c r="R3" s="1284"/>
    </row>
    <row r="4" spans="1:18" ht="15">
      <c r="A4" s="326" t="s">
        <v>48</v>
      </c>
      <c r="B4" s="327"/>
      <c r="C4" s="327"/>
      <c r="D4" s="327"/>
      <c r="E4" s="327"/>
      <c r="F4" s="327"/>
      <c r="G4" s="327"/>
      <c r="H4" s="327"/>
      <c r="I4" s="327"/>
      <c r="J4" s="327"/>
      <c r="K4" s="725"/>
      <c r="L4" s="470"/>
      <c r="M4" s="470"/>
      <c r="N4" s="725"/>
      <c r="O4" s="1283"/>
      <c r="P4" s="470"/>
      <c r="Q4" s="725"/>
      <c r="R4" s="1284"/>
    </row>
    <row r="5" spans="1:18">
      <c r="A5" s="1285"/>
      <c r="B5" s="1241"/>
      <c r="C5" s="1241">
        <v>1</v>
      </c>
      <c r="D5" s="1241">
        <v>1</v>
      </c>
      <c r="E5" s="1241">
        <v>1</v>
      </c>
      <c r="F5" s="1241">
        <v>1</v>
      </c>
      <c r="G5" s="1253"/>
      <c r="H5" s="1253"/>
      <c r="I5" s="1253"/>
      <c r="J5" s="1286" t="s">
        <v>535</v>
      </c>
      <c r="K5" s="63">
        <v>573217863.39999998</v>
      </c>
      <c r="L5" s="73">
        <v>576317888</v>
      </c>
      <c r="M5" s="72">
        <v>0</v>
      </c>
      <c r="N5" s="63">
        <v>576317888</v>
      </c>
      <c r="O5" s="1287">
        <v>554591961</v>
      </c>
      <c r="P5" s="72">
        <v>0</v>
      </c>
      <c r="Q5" s="63">
        <v>554591961</v>
      </c>
      <c r="R5" s="1288">
        <v>96.230218174314246</v>
      </c>
    </row>
    <row r="6" spans="1:18">
      <c r="A6" s="1285"/>
      <c r="B6" s="1241"/>
      <c r="C6" s="1241">
        <v>1</v>
      </c>
      <c r="D6" s="1241">
        <v>1</v>
      </c>
      <c r="E6" s="1241">
        <v>2</v>
      </c>
      <c r="F6" s="1241">
        <v>2</v>
      </c>
      <c r="G6" s="1253"/>
      <c r="H6" s="1253"/>
      <c r="I6" s="1253"/>
      <c r="J6" s="1286" t="s">
        <v>115</v>
      </c>
      <c r="K6" s="63">
        <v>102983760.90666667</v>
      </c>
      <c r="L6" s="73">
        <v>106202416</v>
      </c>
      <c r="M6" s="72">
        <v>0</v>
      </c>
      <c r="N6" s="63">
        <v>106202416</v>
      </c>
      <c r="O6" s="1287">
        <v>106162205.49333334</v>
      </c>
      <c r="P6" s="72">
        <v>0</v>
      </c>
      <c r="Q6" s="63">
        <v>106162205.49333334</v>
      </c>
      <c r="R6" s="1288">
        <v>99.962137860718101</v>
      </c>
    </row>
    <row r="7" spans="1:18">
      <c r="A7" s="1285"/>
      <c r="B7" s="1241"/>
      <c r="C7" s="1241">
        <v>1</v>
      </c>
      <c r="D7" s="1241">
        <v>1</v>
      </c>
      <c r="E7" s="1241">
        <v>3</v>
      </c>
      <c r="F7" s="1241">
        <v>3</v>
      </c>
      <c r="G7" s="1253"/>
      <c r="H7" s="1253"/>
      <c r="I7" s="1253"/>
      <c r="J7" s="1286" t="s">
        <v>109</v>
      </c>
      <c r="K7" s="72">
        <v>79399156</v>
      </c>
      <c r="L7" s="80">
        <v>55991321</v>
      </c>
      <c r="M7" s="80">
        <v>9674366.629999999</v>
      </c>
      <c r="N7" s="72">
        <v>65665687.629999995</v>
      </c>
      <c r="O7" s="1289">
        <v>45222383</v>
      </c>
      <c r="P7" s="1289">
        <v>7675125.3600000003</v>
      </c>
      <c r="Q7" s="72">
        <v>52897508.359999999</v>
      </c>
      <c r="R7" s="1290">
        <v>80.555782280171044</v>
      </c>
    </row>
    <row r="8" spans="1:18">
      <c r="A8" s="1291"/>
      <c r="B8" s="1292"/>
      <c r="C8" s="1292">
        <v>1</v>
      </c>
      <c r="D8" s="1292">
        <v>1</v>
      </c>
      <c r="E8" s="1292">
        <v>5</v>
      </c>
      <c r="F8" s="1292">
        <v>4</v>
      </c>
      <c r="G8" s="1293"/>
      <c r="H8" s="1293"/>
      <c r="I8" s="1293"/>
      <c r="J8" s="1294" t="s">
        <v>12</v>
      </c>
      <c r="K8" s="63">
        <v>10284000</v>
      </c>
      <c r="L8" s="73">
        <v>0</v>
      </c>
      <c r="M8" s="73">
        <v>0</v>
      </c>
      <c r="N8" s="63">
        <v>0</v>
      </c>
      <c r="O8" s="1287">
        <v>0</v>
      </c>
      <c r="P8" s="73">
        <v>0</v>
      </c>
      <c r="Q8" s="63">
        <v>0</v>
      </c>
      <c r="R8" s="1288">
        <v>0</v>
      </c>
    </row>
    <row r="9" spans="1:18">
      <c r="A9" s="1285"/>
      <c r="B9" s="1241"/>
      <c r="C9" s="1241">
        <v>1</v>
      </c>
      <c r="D9" s="1241">
        <v>2</v>
      </c>
      <c r="E9" s="1241">
        <v>7</v>
      </c>
      <c r="F9" s="1241">
        <v>5</v>
      </c>
      <c r="G9" s="1253"/>
      <c r="H9" s="1253"/>
      <c r="I9" s="1253"/>
      <c r="J9" s="1286" t="s">
        <v>110</v>
      </c>
      <c r="K9" s="64">
        <v>10850000</v>
      </c>
      <c r="L9" s="88">
        <v>28207924</v>
      </c>
      <c r="M9" s="88">
        <v>7616142</v>
      </c>
      <c r="N9" s="64">
        <v>35824066</v>
      </c>
      <c r="O9" s="779">
        <v>24308351</v>
      </c>
      <c r="P9" s="779">
        <v>6563255</v>
      </c>
      <c r="Q9" s="1295">
        <v>30871606</v>
      </c>
      <c r="R9" s="1296">
        <v>86.175606085585031</v>
      </c>
    </row>
    <row r="10" spans="1:18" s="41" customFormat="1" ht="15.75" thickBot="1">
      <c r="A10" s="65" t="s">
        <v>111</v>
      </c>
      <c r="B10" s="66"/>
      <c r="C10" s="66"/>
      <c r="D10" s="66"/>
      <c r="E10" s="66"/>
      <c r="F10" s="66"/>
      <c r="G10" s="67"/>
      <c r="H10" s="67"/>
      <c r="I10" s="67"/>
      <c r="J10" s="68"/>
      <c r="K10" s="69">
        <v>776734780.30666661</v>
      </c>
      <c r="L10" s="69">
        <v>766719549</v>
      </c>
      <c r="M10" s="69">
        <v>17290508.629999999</v>
      </c>
      <c r="N10" s="69">
        <v>784010057.63</v>
      </c>
      <c r="O10" s="1297">
        <v>730284900.49333334</v>
      </c>
      <c r="P10" s="69">
        <v>14238380.359999999</v>
      </c>
      <c r="Q10" s="69">
        <v>744523280.85333335</v>
      </c>
      <c r="R10" s="1298">
        <v>94.963485940979879</v>
      </c>
    </row>
    <row r="11" spans="1:18" ht="15.75" thickTop="1">
      <c r="A11" s="324" t="s">
        <v>112</v>
      </c>
      <c r="B11" s="325"/>
      <c r="C11" s="325"/>
      <c r="D11" s="325"/>
      <c r="E11" s="325"/>
      <c r="F11" s="325"/>
      <c r="G11" s="325"/>
      <c r="H11" s="325"/>
      <c r="I11" s="325"/>
      <c r="J11" s="325"/>
      <c r="K11" s="726"/>
      <c r="L11" s="469"/>
      <c r="M11" s="469"/>
      <c r="N11" s="726"/>
      <c r="O11" s="1299"/>
      <c r="P11" s="469"/>
      <c r="Q11" s="726"/>
      <c r="R11" s="1300"/>
    </row>
    <row r="12" spans="1:18" s="41" customFormat="1" ht="15">
      <c r="A12" s="471"/>
      <c r="B12" s="472">
        <v>1</v>
      </c>
      <c r="C12" s="472">
        <v>1</v>
      </c>
      <c r="D12" s="472"/>
      <c r="E12" s="472"/>
      <c r="F12" s="472"/>
      <c r="G12" s="40"/>
      <c r="H12" s="40" t="s">
        <v>52</v>
      </c>
      <c r="I12" s="40"/>
      <c r="J12" s="70"/>
      <c r="K12" s="71">
        <v>111359033</v>
      </c>
      <c r="L12" s="512">
        <v>108022011</v>
      </c>
      <c r="M12" s="512">
        <v>4785078</v>
      </c>
      <c r="N12" s="71">
        <v>112807089</v>
      </c>
      <c r="O12" s="1301">
        <v>107111002</v>
      </c>
      <c r="P12" s="1301">
        <v>3619093</v>
      </c>
      <c r="Q12" s="71">
        <v>110730095</v>
      </c>
      <c r="R12" s="1302">
        <v>98.158808973432514</v>
      </c>
    </row>
    <row r="13" spans="1:18">
      <c r="A13" s="1285"/>
      <c r="B13" s="1241"/>
      <c r="C13" s="1241"/>
      <c r="D13" s="1241">
        <v>1</v>
      </c>
      <c r="E13" s="1241">
        <v>1</v>
      </c>
      <c r="F13" s="1241">
        <v>1</v>
      </c>
      <c r="G13" s="1253"/>
      <c r="H13" s="1253"/>
      <c r="I13" s="1253"/>
      <c r="J13" s="1286" t="s">
        <v>113</v>
      </c>
      <c r="K13" s="73">
        <v>72922814</v>
      </c>
      <c r="L13" s="73">
        <v>72922814</v>
      </c>
      <c r="M13" s="73">
        <v>0</v>
      </c>
      <c r="N13" s="73">
        <v>72922814</v>
      </c>
      <c r="O13" s="73">
        <v>71720609</v>
      </c>
      <c r="P13" s="73">
        <v>0</v>
      </c>
      <c r="Q13" s="73">
        <v>71720609</v>
      </c>
      <c r="R13" s="1303">
        <v>98.35140070156919</v>
      </c>
    </row>
    <row r="14" spans="1:18" s="79" customFormat="1" ht="24.75" customHeight="1">
      <c r="A14" s="74"/>
      <c r="B14" s="75"/>
      <c r="C14" s="75"/>
      <c r="D14" s="75"/>
      <c r="E14" s="75"/>
      <c r="F14" s="75"/>
      <c r="G14" s="76"/>
      <c r="H14" s="76"/>
      <c r="I14" s="76"/>
      <c r="J14" s="77" t="s">
        <v>114</v>
      </c>
      <c r="K14" s="78">
        <v>1219000</v>
      </c>
      <c r="L14" s="78">
        <v>1219000</v>
      </c>
      <c r="M14" s="78">
        <v>0</v>
      </c>
      <c r="N14" s="78">
        <v>1219000</v>
      </c>
      <c r="O14" s="78">
        <v>1219000</v>
      </c>
      <c r="P14" s="78">
        <v>0</v>
      </c>
      <c r="Q14" s="78">
        <v>1219000</v>
      </c>
      <c r="R14" s="1305">
        <v>100</v>
      </c>
    </row>
    <row r="15" spans="1:18">
      <c r="A15" s="1291"/>
      <c r="B15" s="1292"/>
      <c r="C15" s="1292"/>
      <c r="D15" s="1292">
        <v>1</v>
      </c>
      <c r="E15" s="1292">
        <v>2</v>
      </c>
      <c r="F15" s="1292">
        <v>2</v>
      </c>
      <c r="G15" s="1293"/>
      <c r="H15" s="1293"/>
      <c r="I15" s="1293"/>
      <c r="J15" s="1286" t="s">
        <v>115</v>
      </c>
      <c r="K15" s="80">
        <v>13879505</v>
      </c>
      <c r="L15" s="80">
        <v>13879505</v>
      </c>
      <c r="M15" s="80">
        <v>0</v>
      </c>
      <c r="N15" s="80">
        <v>13879505</v>
      </c>
      <c r="O15" s="80">
        <v>13820711</v>
      </c>
      <c r="P15" s="80">
        <v>0</v>
      </c>
      <c r="Q15" s="80">
        <v>13820711</v>
      </c>
      <c r="R15" s="1306">
        <v>99.576396996866961</v>
      </c>
    </row>
    <row r="16" spans="1:18" s="79" customFormat="1" ht="25.5" customHeight="1">
      <c r="A16" s="74"/>
      <c r="B16" s="75"/>
      <c r="C16" s="75"/>
      <c r="D16" s="75"/>
      <c r="E16" s="75"/>
      <c r="F16" s="75"/>
      <c r="G16" s="76"/>
      <c r="H16" s="76"/>
      <c r="I16" s="76"/>
      <c r="J16" s="77" t="s">
        <v>114</v>
      </c>
      <c r="K16" s="78">
        <v>232014</v>
      </c>
      <c r="L16" s="78">
        <v>232014</v>
      </c>
      <c r="M16" s="78">
        <v>0</v>
      </c>
      <c r="N16" s="78">
        <v>232014</v>
      </c>
      <c r="O16" s="78">
        <v>232014</v>
      </c>
      <c r="P16" s="78">
        <v>0</v>
      </c>
      <c r="Q16" s="78">
        <v>232014</v>
      </c>
      <c r="R16" s="1305">
        <v>100</v>
      </c>
    </row>
    <row r="17" spans="1:18">
      <c r="A17" s="1291"/>
      <c r="B17" s="1292"/>
      <c r="C17" s="1292"/>
      <c r="D17" s="1292">
        <v>1</v>
      </c>
      <c r="E17" s="1292">
        <v>3</v>
      </c>
      <c r="F17" s="1292">
        <v>3</v>
      </c>
      <c r="G17" s="1293"/>
      <c r="H17" s="1293"/>
      <c r="I17" s="1293"/>
      <c r="J17" s="1294" t="s">
        <v>109</v>
      </c>
      <c r="K17" s="80">
        <v>23551714</v>
      </c>
      <c r="L17" s="80">
        <v>20428353</v>
      </c>
      <c r="M17" s="513">
        <v>4571417</v>
      </c>
      <c r="N17" s="80">
        <v>24999770</v>
      </c>
      <c r="O17" s="80">
        <v>21082231</v>
      </c>
      <c r="P17" s="513">
        <v>3487484</v>
      </c>
      <c r="Q17" s="80">
        <v>24569715</v>
      </c>
      <c r="R17" s="1306">
        <v>98.279764173830401</v>
      </c>
    </row>
    <row r="18" spans="1:18">
      <c r="A18" s="1285"/>
      <c r="B18" s="1241"/>
      <c r="C18" s="1241"/>
      <c r="D18" s="1241">
        <v>1</v>
      </c>
      <c r="E18" s="1241">
        <v>4</v>
      </c>
      <c r="F18" s="1241"/>
      <c r="G18" s="1253"/>
      <c r="H18" s="1253"/>
      <c r="I18" s="1253"/>
      <c r="J18" s="77" t="s">
        <v>116</v>
      </c>
      <c r="K18" s="73">
        <v>12380030</v>
      </c>
      <c r="L18" s="73">
        <v>10491551</v>
      </c>
      <c r="M18" s="73">
        <v>1888479</v>
      </c>
      <c r="N18" s="73">
        <v>12380030</v>
      </c>
      <c r="O18" s="73">
        <v>12092871</v>
      </c>
      <c r="P18" s="73">
        <v>2154049</v>
      </c>
      <c r="Q18" s="73">
        <v>14246920</v>
      </c>
      <c r="R18" s="1303">
        <v>115.07985037192962</v>
      </c>
    </row>
    <row r="19" spans="1:18">
      <c r="A19" s="1307"/>
      <c r="B19" s="1308"/>
      <c r="C19" s="1308"/>
      <c r="D19" s="1308">
        <v>2</v>
      </c>
      <c r="E19" s="1308">
        <v>7</v>
      </c>
      <c r="F19" s="1308">
        <v>4</v>
      </c>
      <c r="G19" s="1243"/>
      <c r="H19" s="1243"/>
      <c r="I19" s="1243"/>
      <c r="J19" s="1309" t="s">
        <v>117</v>
      </c>
      <c r="K19" s="73">
        <v>1005000</v>
      </c>
      <c r="L19" s="63">
        <v>791339</v>
      </c>
      <c r="M19" s="63">
        <v>213661</v>
      </c>
      <c r="N19" s="73">
        <v>1005000</v>
      </c>
      <c r="O19" s="63">
        <v>487451</v>
      </c>
      <c r="P19" s="63">
        <v>131609</v>
      </c>
      <c r="Q19" s="73">
        <v>619060</v>
      </c>
      <c r="R19" s="1303">
        <v>61.598009950248752</v>
      </c>
    </row>
    <row r="20" spans="1:18" s="41" customFormat="1" ht="15">
      <c r="A20" s="81"/>
      <c r="B20" s="82">
        <v>2</v>
      </c>
      <c r="C20" s="82">
        <v>1</v>
      </c>
      <c r="D20" s="82"/>
      <c r="E20" s="82"/>
      <c r="F20" s="82"/>
      <c r="G20" s="83"/>
      <c r="H20" s="83" t="s">
        <v>54</v>
      </c>
      <c r="I20" s="83"/>
      <c r="J20" s="84"/>
      <c r="K20" s="85">
        <v>204242778</v>
      </c>
      <c r="L20" s="85">
        <v>198329132</v>
      </c>
      <c r="M20" s="85">
        <v>7792311</v>
      </c>
      <c r="N20" s="85">
        <v>206121443</v>
      </c>
      <c r="O20" s="1311">
        <v>198329132</v>
      </c>
      <c r="P20" s="1311">
        <v>7792311</v>
      </c>
      <c r="Q20" s="85">
        <v>206121443</v>
      </c>
      <c r="R20" s="1312">
        <v>100</v>
      </c>
    </row>
    <row r="21" spans="1:18">
      <c r="A21" s="1307"/>
      <c r="B21" s="1308"/>
      <c r="C21" s="1241"/>
      <c r="D21" s="1241">
        <v>1</v>
      </c>
      <c r="E21" s="1241">
        <v>1</v>
      </c>
      <c r="F21" s="1241">
        <v>1</v>
      </c>
      <c r="G21" s="1253"/>
      <c r="H21" s="1253"/>
      <c r="I21" s="1253"/>
      <c r="J21" s="1286" t="s">
        <v>535</v>
      </c>
      <c r="K21" s="63">
        <v>126463423</v>
      </c>
      <c r="L21" s="73">
        <v>129520610</v>
      </c>
      <c r="M21" s="63">
        <v>0</v>
      </c>
      <c r="N21" s="63">
        <v>129520610</v>
      </c>
      <c r="O21" s="73">
        <v>129520610</v>
      </c>
      <c r="P21" s="63">
        <v>0</v>
      </c>
      <c r="Q21" s="63">
        <v>129520610</v>
      </c>
      <c r="R21" s="1288">
        <v>100</v>
      </c>
    </row>
    <row r="22" spans="1:18" s="79" customFormat="1" ht="24.75" customHeight="1">
      <c r="A22" s="86"/>
      <c r="B22" s="87"/>
      <c r="C22" s="75"/>
      <c r="D22" s="75"/>
      <c r="E22" s="75"/>
      <c r="F22" s="75"/>
      <c r="G22" s="76"/>
      <c r="H22" s="76"/>
      <c r="I22" s="76"/>
      <c r="J22" s="77" t="s">
        <v>114</v>
      </c>
      <c r="K22" s="64">
        <v>2112000</v>
      </c>
      <c r="L22" s="88">
        <v>2112000</v>
      </c>
      <c r="M22" s="64">
        <v>0</v>
      </c>
      <c r="N22" s="64">
        <v>2112000</v>
      </c>
      <c r="O22" s="88">
        <v>2112000</v>
      </c>
      <c r="P22" s="64">
        <v>0</v>
      </c>
      <c r="Q22" s="64">
        <v>2112000</v>
      </c>
      <c r="R22" s="1296">
        <v>100</v>
      </c>
    </row>
    <row r="23" spans="1:18" ht="18" customHeight="1">
      <c r="A23" s="1307"/>
      <c r="B23" s="1308"/>
      <c r="C23" s="1292"/>
      <c r="D23" s="1292">
        <v>1</v>
      </c>
      <c r="E23" s="1292">
        <v>2</v>
      </c>
      <c r="F23" s="1292">
        <v>2</v>
      </c>
      <c r="G23" s="1293"/>
      <c r="H23" s="1293"/>
      <c r="I23" s="1293"/>
      <c r="J23" s="1286" t="s">
        <v>115</v>
      </c>
      <c r="K23" s="63">
        <v>24987346</v>
      </c>
      <c r="L23" s="73">
        <v>25598014</v>
      </c>
      <c r="M23" s="63">
        <v>0</v>
      </c>
      <c r="N23" s="63">
        <v>25598014</v>
      </c>
      <c r="O23" s="73">
        <v>25598014</v>
      </c>
      <c r="P23" s="63">
        <v>0</v>
      </c>
      <c r="Q23" s="63">
        <v>25598014</v>
      </c>
      <c r="R23" s="1288">
        <v>100</v>
      </c>
    </row>
    <row r="24" spans="1:18" s="79" customFormat="1" ht="26.25" customHeight="1">
      <c r="A24" s="86"/>
      <c r="B24" s="87"/>
      <c r="C24" s="75"/>
      <c r="D24" s="75"/>
      <c r="E24" s="75"/>
      <c r="F24" s="75"/>
      <c r="G24" s="76"/>
      <c r="H24" s="76"/>
      <c r="I24" s="76"/>
      <c r="J24" s="77" t="s">
        <v>114</v>
      </c>
      <c r="K24" s="64">
        <v>417301</v>
      </c>
      <c r="L24" s="88">
        <v>417301</v>
      </c>
      <c r="M24" s="64">
        <v>0</v>
      </c>
      <c r="N24" s="64">
        <v>417301</v>
      </c>
      <c r="O24" s="88">
        <v>417301</v>
      </c>
      <c r="P24" s="64">
        <v>0</v>
      </c>
      <c r="Q24" s="64">
        <v>417301</v>
      </c>
      <c r="R24" s="1296">
        <v>100</v>
      </c>
    </row>
    <row r="25" spans="1:18">
      <c r="A25" s="1307"/>
      <c r="B25" s="1308"/>
      <c r="C25" s="1292"/>
      <c r="D25" s="1292">
        <v>1</v>
      </c>
      <c r="E25" s="1292">
        <v>3</v>
      </c>
      <c r="F25" s="1292">
        <v>3</v>
      </c>
      <c r="G25" s="1293"/>
      <c r="H25" s="1293"/>
      <c r="I25" s="1293"/>
      <c r="J25" s="1294" t="s">
        <v>109</v>
      </c>
      <c r="K25" s="63">
        <v>47792009</v>
      </c>
      <c r="L25" s="73">
        <v>41157996</v>
      </c>
      <c r="M25" s="63">
        <v>7237788</v>
      </c>
      <c r="N25" s="63">
        <v>48395784</v>
      </c>
      <c r="O25" s="73">
        <v>41157996</v>
      </c>
      <c r="P25" s="63">
        <v>7237788</v>
      </c>
      <c r="Q25" s="63">
        <v>48395784</v>
      </c>
      <c r="R25" s="1288">
        <v>100</v>
      </c>
    </row>
    <row r="26" spans="1:18">
      <c r="A26" s="1285"/>
      <c r="B26" s="1241"/>
      <c r="C26" s="1241"/>
      <c r="D26" s="1241">
        <v>1</v>
      </c>
      <c r="E26" s="1241">
        <v>4</v>
      </c>
      <c r="F26" s="1241"/>
      <c r="G26" s="1253"/>
      <c r="H26" s="1253"/>
      <c r="I26" s="1253"/>
      <c r="J26" s="77" t="s">
        <v>119</v>
      </c>
      <c r="K26" s="88">
        <v>32309500</v>
      </c>
      <c r="L26" s="88">
        <v>27380932</v>
      </c>
      <c r="M26" s="88">
        <v>4928568</v>
      </c>
      <c r="N26" s="88">
        <v>32309500</v>
      </c>
      <c r="O26" s="88">
        <v>27380932</v>
      </c>
      <c r="P26" s="88">
        <v>4928568</v>
      </c>
      <c r="Q26" s="88">
        <v>32309500</v>
      </c>
      <c r="R26" s="1313">
        <v>100</v>
      </c>
    </row>
    <row r="27" spans="1:18">
      <c r="A27" s="1285"/>
      <c r="B27" s="1241"/>
      <c r="C27" s="1241"/>
      <c r="D27" s="1241">
        <v>1</v>
      </c>
      <c r="E27" s="1241">
        <v>7</v>
      </c>
      <c r="F27" s="1241">
        <v>4</v>
      </c>
      <c r="G27" s="1253"/>
      <c r="H27" s="1253"/>
      <c r="I27" s="1253"/>
      <c r="J27" s="1314" t="s">
        <v>117</v>
      </c>
      <c r="K27" s="73">
        <v>5000000</v>
      </c>
      <c r="L27" s="73">
        <v>2052512</v>
      </c>
      <c r="M27" s="73">
        <v>554523</v>
      </c>
      <c r="N27" s="73">
        <v>2607035</v>
      </c>
      <c r="O27" s="73">
        <v>2052512</v>
      </c>
      <c r="P27" s="73">
        <v>554523</v>
      </c>
      <c r="Q27" s="73">
        <v>2607035</v>
      </c>
      <c r="R27" s="1303">
        <v>100</v>
      </c>
    </row>
    <row r="28" spans="1:18" s="41" customFormat="1" ht="15">
      <c r="A28" s="81"/>
      <c r="B28" s="82">
        <v>3</v>
      </c>
      <c r="C28" s="82">
        <v>1</v>
      </c>
      <c r="D28" s="82"/>
      <c r="E28" s="82"/>
      <c r="F28" s="82"/>
      <c r="G28" s="83"/>
      <c r="H28" s="83" t="s">
        <v>55</v>
      </c>
      <c r="I28" s="83"/>
      <c r="J28" s="84"/>
      <c r="K28" s="85">
        <v>873741532</v>
      </c>
      <c r="L28" s="85">
        <v>878769674</v>
      </c>
      <c r="M28" s="85">
        <v>30694155</v>
      </c>
      <c r="N28" s="85">
        <v>909463829</v>
      </c>
      <c r="O28" s="1311">
        <v>875675271</v>
      </c>
      <c r="P28" s="85">
        <v>30694156</v>
      </c>
      <c r="Q28" s="85">
        <v>906369427</v>
      </c>
      <c r="R28" s="1312">
        <v>99.659755352403351</v>
      </c>
    </row>
    <row r="29" spans="1:18">
      <c r="A29" s="1285"/>
      <c r="B29" s="1241"/>
      <c r="C29" s="1241"/>
      <c r="D29" s="1241">
        <v>1</v>
      </c>
      <c r="E29" s="1241">
        <v>1</v>
      </c>
      <c r="F29" s="1241">
        <v>1</v>
      </c>
      <c r="G29" s="1253"/>
      <c r="H29" s="1253"/>
      <c r="I29" s="1253"/>
      <c r="J29" s="1286" t="s">
        <v>113</v>
      </c>
      <c r="K29" s="73">
        <v>603586912</v>
      </c>
      <c r="L29" s="73">
        <v>618830000</v>
      </c>
      <c r="M29" s="73">
        <v>0</v>
      </c>
      <c r="N29" s="73">
        <v>618830000</v>
      </c>
      <c r="O29" s="73">
        <v>618828104</v>
      </c>
      <c r="P29" s="73">
        <v>0</v>
      </c>
      <c r="Q29" s="73">
        <v>618828104</v>
      </c>
      <c r="R29" s="1303">
        <v>99.999693615370944</v>
      </c>
    </row>
    <row r="30" spans="1:18" ht="25.5">
      <c r="A30" s="1291"/>
      <c r="B30" s="1292"/>
      <c r="C30" s="1292"/>
      <c r="D30" s="1292"/>
      <c r="E30" s="1292"/>
      <c r="F30" s="1292"/>
      <c r="G30" s="1293"/>
      <c r="H30" s="1293"/>
      <c r="I30" s="1293"/>
      <c r="J30" s="77" t="s">
        <v>114</v>
      </c>
      <c r="K30" s="88">
        <v>3833016</v>
      </c>
      <c r="L30" s="88">
        <v>3833016</v>
      </c>
      <c r="M30" s="88">
        <v>0</v>
      </c>
      <c r="N30" s="88">
        <v>3833016</v>
      </c>
      <c r="O30" s="73">
        <v>3833016</v>
      </c>
      <c r="P30" s="80">
        <v>0</v>
      </c>
      <c r="Q30" s="73">
        <v>3833016</v>
      </c>
      <c r="R30" s="1313">
        <v>100</v>
      </c>
    </row>
    <row r="31" spans="1:18">
      <c r="A31" s="1291"/>
      <c r="B31" s="1292"/>
      <c r="C31" s="1292"/>
      <c r="D31" s="1292">
        <v>1</v>
      </c>
      <c r="E31" s="1292">
        <v>2</v>
      </c>
      <c r="F31" s="1292">
        <v>2</v>
      </c>
      <c r="G31" s="1293"/>
      <c r="H31" s="1293"/>
      <c r="I31" s="1293"/>
      <c r="J31" s="1286" t="s">
        <v>118</v>
      </c>
      <c r="K31" s="80">
        <v>115681936</v>
      </c>
      <c r="L31" s="73">
        <v>119616000</v>
      </c>
      <c r="M31" s="80">
        <v>0</v>
      </c>
      <c r="N31" s="80">
        <v>119616000</v>
      </c>
      <c r="O31" s="73">
        <v>119615589</v>
      </c>
      <c r="P31" s="80">
        <v>0</v>
      </c>
      <c r="Q31" s="80">
        <v>119615589</v>
      </c>
      <c r="R31" s="1306">
        <v>99.999656400481541</v>
      </c>
    </row>
    <row r="32" spans="1:18" ht="25.5">
      <c r="A32" s="1291"/>
      <c r="B32" s="1292"/>
      <c r="C32" s="1292"/>
      <c r="D32" s="1292"/>
      <c r="E32" s="1292"/>
      <c r="F32" s="1292"/>
      <c r="G32" s="1293"/>
      <c r="H32" s="1293"/>
      <c r="I32" s="1293"/>
      <c r="J32" s="77" t="s">
        <v>114</v>
      </c>
      <c r="K32" s="78">
        <v>793755</v>
      </c>
      <c r="L32" s="88">
        <v>793755</v>
      </c>
      <c r="M32" s="78">
        <v>0</v>
      </c>
      <c r="N32" s="78">
        <v>793755</v>
      </c>
      <c r="O32" s="73">
        <v>793755</v>
      </c>
      <c r="P32" s="80">
        <v>0</v>
      </c>
      <c r="Q32" s="80">
        <v>793755</v>
      </c>
      <c r="R32" s="1305">
        <v>100</v>
      </c>
    </row>
    <row r="33" spans="1:18">
      <c r="A33" s="1291"/>
      <c r="B33" s="1292"/>
      <c r="C33" s="1292"/>
      <c r="D33" s="1292">
        <v>1</v>
      </c>
      <c r="E33" s="1292">
        <v>3</v>
      </c>
      <c r="F33" s="1292">
        <v>3</v>
      </c>
      <c r="G33" s="1293"/>
      <c r="H33" s="1293"/>
      <c r="I33" s="1293"/>
      <c r="J33" s="1294" t="s">
        <v>109</v>
      </c>
      <c r="K33" s="80">
        <v>150972684</v>
      </c>
      <c r="L33" s="80">
        <v>137620297</v>
      </c>
      <c r="M33" s="513">
        <v>29964243</v>
      </c>
      <c r="N33" s="80">
        <v>167584540</v>
      </c>
      <c r="O33" s="80">
        <v>134528202</v>
      </c>
      <c r="P33" s="513">
        <v>29964243</v>
      </c>
      <c r="Q33" s="80">
        <v>164492445</v>
      </c>
      <c r="R33" s="1306">
        <v>98.15490438437817</v>
      </c>
    </row>
    <row r="34" spans="1:18">
      <c r="A34" s="1285"/>
      <c r="B34" s="1241"/>
      <c r="C34" s="1241"/>
      <c r="D34" s="1241">
        <v>1</v>
      </c>
      <c r="E34" s="1241">
        <v>4</v>
      </c>
      <c r="F34" s="1241"/>
      <c r="G34" s="1253"/>
      <c r="H34" s="1253"/>
      <c r="I34" s="1253"/>
      <c r="J34" s="77" t="s">
        <v>116</v>
      </c>
      <c r="K34" s="88">
        <v>79833380</v>
      </c>
      <c r="L34" s="88">
        <v>68780666</v>
      </c>
      <c r="M34" s="88">
        <v>12388334</v>
      </c>
      <c r="N34" s="88">
        <v>81169000</v>
      </c>
      <c r="O34" s="88">
        <v>65482782</v>
      </c>
      <c r="P34" s="88">
        <v>15343790</v>
      </c>
      <c r="Q34" s="88">
        <v>80826572</v>
      </c>
      <c r="R34" s="1313">
        <v>99.578129581490472</v>
      </c>
    </row>
    <row r="35" spans="1:18">
      <c r="A35" s="1285"/>
      <c r="B35" s="1241"/>
      <c r="C35" s="1241"/>
      <c r="D35" s="1241">
        <v>1</v>
      </c>
      <c r="E35" s="1241">
        <v>7</v>
      </c>
      <c r="F35" s="1241">
        <v>4</v>
      </c>
      <c r="G35" s="1253"/>
      <c r="H35" s="1253"/>
      <c r="I35" s="1253"/>
      <c r="J35" s="1314" t="s">
        <v>117</v>
      </c>
      <c r="K35" s="73">
        <v>3500000</v>
      </c>
      <c r="L35" s="73">
        <v>2703377</v>
      </c>
      <c r="M35" s="73">
        <v>729912</v>
      </c>
      <c r="N35" s="73">
        <v>3433289</v>
      </c>
      <c r="O35" s="73">
        <v>2703376</v>
      </c>
      <c r="P35" s="73">
        <v>729913</v>
      </c>
      <c r="Q35" s="73">
        <v>3433289</v>
      </c>
      <c r="R35" s="1303">
        <v>100</v>
      </c>
    </row>
    <row r="36" spans="1:18" s="41" customFormat="1" ht="15">
      <c r="A36" s="81"/>
      <c r="B36" s="82">
        <v>4</v>
      </c>
      <c r="C36" s="82">
        <v>1</v>
      </c>
      <c r="D36" s="82"/>
      <c r="E36" s="82"/>
      <c r="F36" s="82"/>
      <c r="G36" s="83"/>
      <c r="H36" s="83" t="s">
        <v>57</v>
      </c>
      <c r="I36" s="83"/>
      <c r="J36" s="84"/>
      <c r="K36" s="85">
        <v>76331148</v>
      </c>
      <c r="L36" s="85">
        <v>78580771</v>
      </c>
      <c r="M36" s="85">
        <v>3359297</v>
      </c>
      <c r="N36" s="85">
        <v>81940068</v>
      </c>
      <c r="O36" s="1311">
        <v>78083466</v>
      </c>
      <c r="P36" s="1311">
        <v>3098529</v>
      </c>
      <c r="Q36" s="85">
        <v>81181995</v>
      </c>
      <c r="R36" s="1312">
        <v>99.074844555901521</v>
      </c>
    </row>
    <row r="37" spans="1:18">
      <c r="A37" s="1291"/>
      <c r="B37" s="1292"/>
      <c r="C37" s="1241"/>
      <c r="D37" s="1241">
        <v>1</v>
      </c>
      <c r="E37" s="1241">
        <v>1</v>
      </c>
      <c r="F37" s="1241">
        <v>1</v>
      </c>
      <c r="G37" s="1253"/>
      <c r="H37" s="1253"/>
      <c r="I37" s="1253"/>
      <c r="J37" s="1286" t="s">
        <v>113</v>
      </c>
      <c r="K37" s="80">
        <v>49087598</v>
      </c>
      <c r="L37" s="73">
        <v>49608916</v>
      </c>
      <c r="M37" s="80">
        <v>0</v>
      </c>
      <c r="N37" s="80">
        <v>49608916</v>
      </c>
      <c r="O37" s="73">
        <v>49608916</v>
      </c>
      <c r="P37" s="80">
        <v>0</v>
      </c>
      <c r="Q37" s="80">
        <v>49608916</v>
      </c>
      <c r="R37" s="1306">
        <v>100</v>
      </c>
    </row>
    <row r="38" spans="1:18" s="79" customFormat="1" ht="27.75" customHeight="1">
      <c r="A38" s="74"/>
      <c r="B38" s="75"/>
      <c r="C38" s="75"/>
      <c r="D38" s="75"/>
      <c r="E38" s="75"/>
      <c r="F38" s="75"/>
      <c r="G38" s="76"/>
      <c r="H38" s="76"/>
      <c r="I38" s="76"/>
      <c r="J38" s="77" t="s">
        <v>114</v>
      </c>
      <c r="K38" s="78">
        <v>763242</v>
      </c>
      <c r="L38" s="73">
        <v>763242</v>
      </c>
      <c r="M38" s="78">
        <v>0</v>
      </c>
      <c r="N38" s="78">
        <v>763242</v>
      </c>
      <c r="O38" s="73">
        <v>763242</v>
      </c>
      <c r="P38" s="78">
        <v>0</v>
      </c>
      <c r="Q38" s="78">
        <v>763242</v>
      </c>
      <c r="R38" s="1305">
        <v>100</v>
      </c>
    </row>
    <row r="39" spans="1:18">
      <c r="A39" s="1291"/>
      <c r="B39" s="1292"/>
      <c r="C39" s="1292"/>
      <c r="D39" s="1292">
        <v>1</v>
      </c>
      <c r="E39" s="1292">
        <v>2</v>
      </c>
      <c r="F39" s="1292">
        <v>2</v>
      </c>
      <c r="G39" s="1293"/>
      <c r="H39" s="1293"/>
      <c r="I39" s="1293"/>
      <c r="J39" s="1286" t="s">
        <v>118</v>
      </c>
      <c r="K39" s="80">
        <v>9372199</v>
      </c>
      <c r="L39" s="73">
        <v>9569120</v>
      </c>
      <c r="M39" s="80">
        <v>0</v>
      </c>
      <c r="N39" s="80">
        <v>9569120</v>
      </c>
      <c r="O39" s="73">
        <v>9569120</v>
      </c>
      <c r="P39" s="80">
        <v>0</v>
      </c>
      <c r="Q39" s="80">
        <v>9569120</v>
      </c>
      <c r="R39" s="1306">
        <v>100</v>
      </c>
    </row>
    <row r="40" spans="1:18" s="79" customFormat="1" ht="25.5" customHeight="1">
      <c r="A40" s="74"/>
      <c r="B40" s="75"/>
      <c r="C40" s="75"/>
      <c r="D40" s="75"/>
      <c r="E40" s="75"/>
      <c r="F40" s="75"/>
      <c r="G40" s="76"/>
      <c r="H40" s="76"/>
      <c r="I40" s="76"/>
      <c r="J40" s="77" t="s">
        <v>114</v>
      </c>
      <c r="K40" s="78">
        <v>145724</v>
      </c>
      <c r="L40" s="73">
        <v>145724</v>
      </c>
      <c r="M40" s="78">
        <v>0</v>
      </c>
      <c r="N40" s="80">
        <v>145724</v>
      </c>
      <c r="O40" s="73">
        <v>145724</v>
      </c>
      <c r="P40" s="78">
        <v>0</v>
      </c>
      <c r="Q40" s="78">
        <v>145724</v>
      </c>
      <c r="R40" s="1306">
        <v>100</v>
      </c>
    </row>
    <row r="41" spans="1:18" s="79" customFormat="1">
      <c r="A41" s="74"/>
      <c r="B41" s="75"/>
      <c r="C41" s="75"/>
      <c r="D41" s="1292">
        <v>1</v>
      </c>
      <c r="E41" s="1292">
        <v>3</v>
      </c>
      <c r="F41" s="1292">
        <v>3</v>
      </c>
      <c r="G41" s="1293"/>
      <c r="H41" s="1293"/>
      <c r="I41" s="1293"/>
      <c r="J41" s="1314" t="s">
        <v>109</v>
      </c>
      <c r="K41" s="80">
        <v>12409759</v>
      </c>
      <c r="L41" s="80">
        <v>13463787</v>
      </c>
      <c r="M41" s="513">
        <v>1981960</v>
      </c>
      <c r="N41" s="80">
        <v>15445747</v>
      </c>
      <c r="O41" s="80">
        <v>13405856</v>
      </c>
      <c r="P41" s="513">
        <v>1966318</v>
      </c>
      <c r="Q41" s="80">
        <v>15372174</v>
      </c>
      <c r="R41" s="1306">
        <v>99.523668230484418</v>
      </c>
    </row>
    <row r="42" spans="1:18" s="79" customFormat="1">
      <c r="A42" s="74"/>
      <c r="B42" s="75"/>
      <c r="C42" s="75"/>
      <c r="D42" s="1292">
        <v>1</v>
      </c>
      <c r="E42" s="1292">
        <v>7</v>
      </c>
      <c r="F42" s="1292">
        <v>4</v>
      </c>
      <c r="G42" s="1293"/>
      <c r="H42" s="1293"/>
      <c r="I42" s="1293"/>
      <c r="J42" s="1315" t="s">
        <v>117</v>
      </c>
      <c r="K42" s="80">
        <v>3801872</v>
      </c>
      <c r="L42" s="80">
        <v>4332082</v>
      </c>
      <c r="M42" s="80">
        <v>1024483</v>
      </c>
      <c r="N42" s="80">
        <v>5356565</v>
      </c>
      <c r="O42" s="80">
        <v>4332082</v>
      </c>
      <c r="P42" s="80">
        <v>1024483</v>
      </c>
      <c r="Q42" s="80">
        <v>5356565</v>
      </c>
      <c r="R42" s="1306">
        <v>100</v>
      </c>
    </row>
    <row r="43" spans="1:18">
      <c r="A43" s="1285"/>
      <c r="B43" s="1241"/>
      <c r="C43" s="1241"/>
      <c r="D43" s="1241">
        <v>1</v>
      </c>
      <c r="E43" s="1241">
        <v>8</v>
      </c>
      <c r="F43" s="1241">
        <v>5</v>
      </c>
      <c r="G43" s="1253"/>
      <c r="H43" s="1253"/>
      <c r="I43" s="1253"/>
      <c r="J43" s="1286" t="s">
        <v>120</v>
      </c>
      <c r="K43" s="72">
        <v>1659720</v>
      </c>
      <c r="L43" s="73">
        <v>1606866</v>
      </c>
      <c r="M43" s="73">
        <v>352854</v>
      </c>
      <c r="N43" s="72">
        <v>1959720</v>
      </c>
      <c r="O43" s="73">
        <v>1167492</v>
      </c>
      <c r="P43" s="73">
        <v>107728</v>
      </c>
      <c r="Q43" s="72">
        <v>1275220</v>
      </c>
      <c r="R43" s="1290">
        <v>65.071540832363809</v>
      </c>
    </row>
    <row r="44" spans="1:18" ht="15.75" thickBot="1">
      <c r="A44" s="89" t="s">
        <v>58</v>
      </c>
      <c r="B44" s="1316"/>
      <c r="C44" s="1316"/>
      <c r="D44" s="1316"/>
      <c r="E44" s="1316"/>
      <c r="F44" s="1316"/>
      <c r="G44" s="1317"/>
      <c r="H44" s="1317"/>
      <c r="I44" s="1317"/>
      <c r="J44" s="1318"/>
      <c r="K44" s="90">
        <v>1265674491</v>
      </c>
      <c r="L44" s="90">
        <v>1263701588</v>
      </c>
      <c r="M44" s="90">
        <v>46630841</v>
      </c>
      <c r="N44" s="90">
        <v>1310332429</v>
      </c>
      <c r="O44" s="1319">
        <v>1259198871</v>
      </c>
      <c r="P44" s="90">
        <v>45204089</v>
      </c>
      <c r="Q44" s="90">
        <v>1304402960</v>
      </c>
      <c r="R44" s="1320">
        <v>99.54748361035945</v>
      </c>
    </row>
    <row r="45" spans="1:18" ht="20.25" customHeight="1" thickTop="1">
      <c r="A45" s="324" t="s">
        <v>59</v>
      </c>
      <c r="B45" s="325"/>
      <c r="C45" s="325"/>
      <c r="D45" s="325"/>
      <c r="E45" s="325"/>
      <c r="F45" s="325"/>
      <c r="G45" s="325"/>
      <c r="H45" s="325"/>
      <c r="I45" s="325"/>
      <c r="J45" s="325"/>
      <c r="K45" s="726"/>
      <c r="L45" s="469"/>
      <c r="M45" s="469"/>
      <c r="N45" s="726"/>
      <c r="O45" s="1299"/>
      <c r="P45" s="469"/>
      <c r="Q45" s="726"/>
      <c r="R45" s="1300"/>
    </row>
    <row r="46" spans="1:18" ht="15">
      <c r="A46" s="471">
        <v>1</v>
      </c>
      <c r="B46" s="472"/>
      <c r="C46" s="472"/>
      <c r="D46" s="472"/>
      <c r="E46" s="472"/>
      <c r="F46" s="472"/>
      <c r="G46" s="40" t="s">
        <v>6</v>
      </c>
      <c r="H46" s="40"/>
      <c r="I46" s="40"/>
      <c r="J46" s="70"/>
      <c r="K46" s="71">
        <v>237956785</v>
      </c>
      <c r="L46" s="71">
        <v>320883879</v>
      </c>
      <c r="M46" s="512">
        <v>0</v>
      </c>
      <c r="N46" s="71">
        <v>320883879</v>
      </c>
      <c r="O46" s="1301">
        <v>264777861</v>
      </c>
      <c r="P46" s="512">
        <v>0</v>
      </c>
      <c r="Q46" s="71">
        <v>264777861</v>
      </c>
      <c r="R46" s="1302">
        <v>82.515164621280334</v>
      </c>
    </row>
    <row r="47" spans="1:18" s="41" customFormat="1">
      <c r="A47" s="1285"/>
      <c r="B47" s="1241"/>
      <c r="C47" s="1241">
        <v>1</v>
      </c>
      <c r="D47" s="1241">
        <v>1</v>
      </c>
      <c r="E47" s="1241">
        <v>1</v>
      </c>
      <c r="F47" s="1241">
        <v>1</v>
      </c>
      <c r="G47" s="40"/>
      <c r="H47" s="1253" t="s">
        <v>121</v>
      </c>
      <c r="I47" s="1253"/>
      <c r="J47" s="1286"/>
      <c r="K47" s="73">
        <v>70422000</v>
      </c>
      <c r="L47" s="73">
        <v>75776468</v>
      </c>
      <c r="M47" s="73">
        <v>0</v>
      </c>
      <c r="N47" s="73">
        <v>75776468</v>
      </c>
      <c r="O47" s="1287">
        <v>73384542</v>
      </c>
      <c r="P47" s="73">
        <v>0</v>
      </c>
      <c r="Q47" s="73">
        <v>73384542</v>
      </c>
      <c r="R47" s="1303">
        <v>96.84344485414654</v>
      </c>
    </row>
    <row r="48" spans="1:18" s="41" customFormat="1">
      <c r="A48" s="91"/>
      <c r="B48" s="92"/>
      <c r="C48" s="92"/>
      <c r="D48" s="92"/>
      <c r="E48" s="92"/>
      <c r="F48" s="92"/>
      <c r="G48" s="93"/>
      <c r="H48" s="94" t="s">
        <v>114</v>
      </c>
      <c r="I48" s="95"/>
      <c r="J48" s="77"/>
      <c r="K48" s="88">
        <v>1142000</v>
      </c>
      <c r="L48" s="88">
        <v>1142000</v>
      </c>
      <c r="M48" s="88">
        <v>0</v>
      </c>
      <c r="N48" s="88">
        <v>1142000</v>
      </c>
      <c r="O48" s="779">
        <v>0</v>
      </c>
      <c r="P48" s="88">
        <v>0</v>
      </c>
      <c r="Q48" s="88">
        <v>0</v>
      </c>
      <c r="R48" s="1313">
        <v>0</v>
      </c>
    </row>
    <row r="49" spans="1:18" s="41" customFormat="1">
      <c r="A49" s="91"/>
      <c r="B49" s="92"/>
      <c r="C49" s="92"/>
      <c r="D49" s="1241">
        <v>1</v>
      </c>
      <c r="E49" s="1241">
        <v>1</v>
      </c>
      <c r="F49" s="1241">
        <v>2</v>
      </c>
      <c r="G49" s="93"/>
      <c r="H49" s="1253" t="s">
        <v>122</v>
      </c>
      <c r="I49" s="1253"/>
      <c r="J49" s="1286"/>
      <c r="K49" s="73">
        <v>105314583</v>
      </c>
      <c r="L49" s="73">
        <v>117257726</v>
      </c>
      <c r="M49" s="73">
        <v>0</v>
      </c>
      <c r="N49" s="73">
        <v>117257726</v>
      </c>
      <c r="O49" s="1287">
        <v>114390006</v>
      </c>
      <c r="P49" s="73">
        <v>0</v>
      </c>
      <c r="Q49" s="73">
        <v>114390006</v>
      </c>
      <c r="R49" s="1303">
        <v>97.554344521400665</v>
      </c>
    </row>
    <row r="50" spans="1:18" s="41" customFormat="1">
      <c r="A50" s="91"/>
      <c r="B50" s="92"/>
      <c r="C50" s="92"/>
      <c r="D50" s="1241">
        <v>1</v>
      </c>
      <c r="E50" s="1241">
        <v>1</v>
      </c>
      <c r="F50" s="1241">
        <v>3</v>
      </c>
      <c r="G50" s="93"/>
      <c r="H50" s="1768" t="s">
        <v>921</v>
      </c>
      <c r="I50" s="1769"/>
      <c r="J50" s="1770"/>
      <c r="K50" s="73">
        <v>7280000</v>
      </c>
      <c r="L50" s="73">
        <v>6980000</v>
      </c>
      <c r="M50" s="73">
        <v>0</v>
      </c>
      <c r="N50" s="73">
        <v>6980000</v>
      </c>
      <c r="O50" s="1287">
        <v>3710000</v>
      </c>
      <c r="P50" s="73">
        <v>0</v>
      </c>
      <c r="Q50" s="73">
        <v>3710000</v>
      </c>
      <c r="R50" s="1303">
        <v>53.151862464183388</v>
      </c>
    </row>
    <row r="51" spans="1:18">
      <c r="A51" s="1285"/>
      <c r="B51" s="1241"/>
      <c r="C51" s="1241"/>
      <c r="D51" s="1241">
        <v>1</v>
      </c>
      <c r="E51" s="1241">
        <v>1</v>
      </c>
      <c r="F51" s="1241">
        <v>4</v>
      </c>
      <c r="G51" s="1253"/>
      <c r="H51" s="1253" t="s">
        <v>124</v>
      </c>
      <c r="I51" s="1253"/>
      <c r="J51" s="1286"/>
      <c r="K51" s="73">
        <v>17866868</v>
      </c>
      <c r="L51" s="73">
        <v>58709252</v>
      </c>
      <c r="M51" s="73">
        <v>0</v>
      </c>
      <c r="N51" s="73">
        <v>58709252</v>
      </c>
      <c r="O51" s="73">
        <v>45191145</v>
      </c>
      <c r="P51" s="73">
        <v>0</v>
      </c>
      <c r="Q51" s="73">
        <v>45191145</v>
      </c>
      <c r="R51" s="1303">
        <v>76.974486065671556</v>
      </c>
    </row>
    <row r="52" spans="1:18" ht="26.25" customHeight="1">
      <c r="A52" s="1285"/>
      <c r="B52" s="1241"/>
      <c r="C52" s="1241"/>
      <c r="D52" s="1241">
        <v>1</v>
      </c>
      <c r="E52" s="1241">
        <v>1</v>
      </c>
      <c r="F52" s="1241">
        <v>5</v>
      </c>
      <c r="G52" s="1253"/>
      <c r="H52" s="1764" t="s">
        <v>473</v>
      </c>
      <c r="I52" s="1765"/>
      <c r="J52" s="1766"/>
      <c r="K52" s="63">
        <v>8857090</v>
      </c>
      <c r="L52" s="73">
        <v>10737090</v>
      </c>
      <c r="M52" s="63">
        <v>0</v>
      </c>
      <c r="N52" s="63">
        <v>10737090</v>
      </c>
      <c r="O52" s="63">
        <v>10734058</v>
      </c>
      <c r="P52" s="63">
        <v>0</v>
      </c>
      <c r="Q52" s="63">
        <v>10734058</v>
      </c>
      <c r="R52" s="1288">
        <v>99.971761436292326</v>
      </c>
    </row>
    <row r="53" spans="1:18">
      <c r="A53" s="1291"/>
      <c r="B53" s="1292"/>
      <c r="C53" s="1292"/>
      <c r="D53" s="1292">
        <v>1</v>
      </c>
      <c r="E53" s="1292">
        <v>1</v>
      </c>
      <c r="F53" s="1241">
        <v>6</v>
      </c>
      <c r="G53" s="1293"/>
      <c r="H53" s="1242" t="s">
        <v>125</v>
      </c>
      <c r="I53" s="1321"/>
      <c r="J53" s="1322"/>
      <c r="K53" s="73">
        <v>10000000</v>
      </c>
      <c r="L53" s="80">
        <v>0</v>
      </c>
      <c r="M53" s="73">
        <v>0</v>
      </c>
      <c r="N53" s="73">
        <v>0</v>
      </c>
      <c r="O53" s="73">
        <v>0</v>
      </c>
      <c r="P53" s="73">
        <v>0</v>
      </c>
      <c r="Q53" s="73">
        <v>0</v>
      </c>
      <c r="R53" s="1303">
        <v>0</v>
      </c>
    </row>
    <row r="54" spans="1:18">
      <c r="A54" s="1291"/>
      <c r="B54" s="1292"/>
      <c r="C54" s="1292"/>
      <c r="D54" s="1292"/>
      <c r="E54" s="1292"/>
      <c r="F54" s="1241"/>
      <c r="G54" s="1293"/>
      <c r="H54" s="95" t="s">
        <v>126</v>
      </c>
      <c r="I54" s="95"/>
      <c r="J54" s="96"/>
      <c r="K54" s="88">
        <v>18216244</v>
      </c>
      <c r="L54" s="78">
        <v>51423343</v>
      </c>
      <c r="M54" s="78">
        <v>0</v>
      </c>
      <c r="N54" s="88">
        <v>51423343</v>
      </c>
      <c r="O54" s="78">
        <v>17368110</v>
      </c>
      <c r="P54" s="78">
        <v>0</v>
      </c>
      <c r="Q54" s="88">
        <v>17368110</v>
      </c>
      <c r="R54" s="1313">
        <v>33.774758673313009</v>
      </c>
    </row>
    <row r="55" spans="1:18" ht="25.5" customHeight="1">
      <c r="A55" s="1291"/>
      <c r="B55" s="1292"/>
      <c r="C55" s="1292"/>
      <c r="D55" s="1292">
        <v>1</v>
      </c>
      <c r="E55" s="1292">
        <v>1</v>
      </c>
      <c r="F55" s="1241">
        <v>7</v>
      </c>
      <c r="G55" s="1293"/>
      <c r="H55" s="1761" t="s">
        <v>927</v>
      </c>
      <c r="I55" s="1771"/>
      <c r="J55" s="1772"/>
      <c r="K55" s="73">
        <v>1501200</v>
      </c>
      <c r="L55" s="80">
        <v>1501200</v>
      </c>
      <c r="M55" s="73">
        <v>0</v>
      </c>
      <c r="N55" s="73">
        <v>1501200</v>
      </c>
      <c r="O55" s="73">
        <v>1412130</v>
      </c>
      <c r="P55" s="73">
        <v>0</v>
      </c>
      <c r="Q55" s="73">
        <v>1412130</v>
      </c>
      <c r="R55" s="1303">
        <v>94.066746602717828</v>
      </c>
    </row>
    <row r="56" spans="1:18" ht="27" customHeight="1">
      <c r="A56" s="1291"/>
      <c r="B56" s="1292"/>
      <c r="C56" s="1292"/>
      <c r="D56" s="1292">
        <v>1</v>
      </c>
      <c r="E56" s="1292">
        <v>1</v>
      </c>
      <c r="F56" s="1241">
        <v>8</v>
      </c>
      <c r="G56" s="1293"/>
      <c r="H56" s="1761" t="s">
        <v>532</v>
      </c>
      <c r="I56" s="1762"/>
      <c r="J56" s="1763"/>
      <c r="K56" s="73">
        <v>16715044</v>
      </c>
      <c r="L56" s="80">
        <v>16715044</v>
      </c>
      <c r="M56" s="73">
        <v>0</v>
      </c>
      <c r="N56" s="73">
        <v>16715044</v>
      </c>
      <c r="O56" s="73">
        <v>6170400</v>
      </c>
      <c r="P56" s="73">
        <v>0</v>
      </c>
      <c r="Q56" s="73">
        <v>6170400</v>
      </c>
      <c r="R56" s="1303">
        <v>36.915248323605972</v>
      </c>
    </row>
    <row r="57" spans="1:18" ht="30" customHeight="1">
      <c r="A57" s="1291"/>
      <c r="B57" s="1292"/>
      <c r="C57" s="1292"/>
      <c r="D57" s="1292">
        <v>1</v>
      </c>
      <c r="E57" s="1292">
        <v>1</v>
      </c>
      <c r="F57" s="1241">
        <v>9</v>
      </c>
      <c r="G57" s="1293"/>
      <c r="H57" s="1761" t="s">
        <v>1043</v>
      </c>
      <c r="I57" s="1771"/>
      <c r="J57" s="1772"/>
      <c r="K57" s="73">
        <v>0</v>
      </c>
      <c r="L57" s="80">
        <v>33207099</v>
      </c>
      <c r="M57" s="73">
        <v>0</v>
      </c>
      <c r="N57" s="73">
        <v>33207099</v>
      </c>
      <c r="O57" s="73">
        <v>9785580</v>
      </c>
      <c r="P57" s="73">
        <v>0</v>
      </c>
      <c r="Q57" s="73">
        <v>9785580</v>
      </c>
      <c r="R57" s="1303">
        <v>29.468337478079608</v>
      </c>
    </row>
    <row r="58" spans="1:18" ht="15">
      <c r="A58" s="471">
        <v>2</v>
      </c>
      <c r="B58" s="472"/>
      <c r="C58" s="472"/>
      <c r="D58" s="472"/>
      <c r="E58" s="472"/>
      <c r="F58" s="472"/>
      <c r="G58" s="40" t="s">
        <v>127</v>
      </c>
      <c r="H58" s="40"/>
      <c r="I58" s="40"/>
      <c r="J58" s="70"/>
      <c r="K58" s="71">
        <v>47722040</v>
      </c>
      <c r="L58" s="71">
        <v>59523263</v>
      </c>
      <c r="M58" s="512">
        <v>0</v>
      </c>
      <c r="N58" s="71">
        <v>59523263</v>
      </c>
      <c r="O58" s="1301">
        <v>47152060</v>
      </c>
      <c r="P58" s="512">
        <v>0</v>
      </c>
      <c r="Q58" s="71">
        <v>47152060</v>
      </c>
      <c r="R58" s="1302">
        <v>79.216188131352951</v>
      </c>
    </row>
    <row r="59" spans="1:18">
      <c r="A59" s="1285"/>
      <c r="B59" s="1241"/>
      <c r="C59" s="1241">
        <v>1</v>
      </c>
      <c r="D59" s="1241">
        <v>1</v>
      </c>
      <c r="E59" s="1241">
        <v>2</v>
      </c>
      <c r="F59" s="1241">
        <v>1</v>
      </c>
      <c r="G59" s="40"/>
      <c r="H59" s="1253" t="s">
        <v>128</v>
      </c>
      <c r="I59" s="1253"/>
      <c r="J59" s="1286"/>
      <c r="K59" s="73">
        <v>13300000</v>
      </c>
      <c r="L59" s="73">
        <v>14642532</v>
      </c>
      <c r="M59" s="73">
        <v>0</v>
      </c>
      <c r="N59" s="73">
        <v>14642532</v>
      </c>
      <c r="O59" s="1287">
        <v>14461527</v>
      </c>
      <c r="P59" s="73">
        <v>0</v>
      </c>
      <c r="Q59" s="73">
        <v>14461527</v>
      </c>
      <c r="R59" s="1303">
        <v>98.76384084391961</v>
      </c>
    </row>
    <row r="60" spans="1:18">
      <c r="A60" s="91"/>
      <c r="B60" s="92"/>
      <c r="C60" s="92"/>
      <c r="D60" s="92"/>
      <c r="E60" s="92"/>
      <c r="F60" s="92"/>
      <c r="G60" s="93"/>
      <c r="H60" s="94" t="s">
        <v>114</v>
      </c>
      <c r="I60" s="95"/>
      <c r="J60" s="77"/>
      <c r="K60" s="88">
        <v>220528</v>
      </c>
      <c r="L60" s="73">
        <v>220528</v>
      </c>
      <c r="M60" s="88">
        <v>0</v>
      </c>
      <c r="N60" s="88">
        <v>220528</v>
      </c>
      <c r="O60" s="1287">
        <v>0</v>
      </c>
      <c r="P60" s="88">
        <v>0</v>
      </c>
      <c r="Q60" s="88">
        <v>0</v>
      </c>
      <c r="R60" s="1313">
        <v>0</v>
      </c>
    </row>
    <row r="61" spans="1:18">
      <c r="A61" s="91"/>
      <c r="B61" s="92"/>
      <c r="C61" s="92"/>
      <c r="D61" s="1241">
        <v>1</v>
      </c>
      <c r="E61" s="92">
        <v>2</v>
      </c>
      <c r="F61" s="1241">
        <v>2</v>
      </c>
      <c r="G61" s="93"/>
      <c r="H61" s="1323" t="s">
        <v>129</v>
      </c>
      <c r="I61" s="95"/>
      <c r="J61" s="77"/>
      <c r="K61" s="73">
        <v>19616885</v>
      </c>
      <c r="L61" s="73">
        <v>21252532</v>
      </c>
      <c r="M61" s="73">
        <v>0</v>
      </c>
      <c r="N61" s="73">
        <v>21252532</v>
      </c>
      <c r="O61" s="1287">
        <v>20501256</v>
      </c>
      <c r="P61" s="73">
        <v>0</v>
      </c>
      <c r="Q61" s="73">
        <v>20501256</v>
      </c>
      <c r="R61" s="1303">
        <v>96.465004734494698</v>
      </c>
    </row>
    <row r="62" spans="1:18">
      <c r="A62" s="91"/>
      <c r="B62" s="92"/>
      <c r="C62" s="92"/>
      <c r="D62" s="1241">
        <v>1</v>
      </c>
      <c r="E62" s="92">
        <v>2</v>
      </c>
      <c r="F62" s="1241">
        <v>3</v>
      </c>
      <c r="G62" s="93"/>
      <c r="H62" s="1768" t="s">
        <v>923</v>
      </c>
      <c r="I62" s="1769"/>
      <c r="J62" s="1770"/>
      <c r="K62" s="73">
        <v>1205100</v>
      </c>
      <c r="L62" s="73">
        <v>1205100</v>
      </c>
      <c r="M62" s="63">
        <v>0</v>
      </c>
      <c r="N62" s="73">
        <v>1205100</v>
      </c>
      <c r="O62" s="1287">
        <v>752600</v>
      </c>
      <c r="P62" s="63">
        <v>0</v>
      </c>
      <c r="Q62" s="73">
        <v>752600</v>
      </c>
      <c r="R62" s="1303">
        <v>62.451248859015848</v>
      </c>
    </row>
    <row r="63" spans="1:18" ht="23.25" customHeight="1">
      <c r="A63" s="1285"/>
      <c r="B63" s="1241"/>
      <c r="C63" s="1241"/>
      <c r="D63" s="1241">
        <v>1</v>
      </c>
      <c r="E63" s="1241">
        <v>2</v>
      </c>
      <c r="F63" s="1241">
        <v>4</v>
      </c>
      <c r="G63" s="1253"/>
      <c r="H63" s="1764" t="s">
        <v>474</v>
      </c>
      <c r="I63" s="1765"/>
      <c r="J63" s="1766"/>
      <c r="K63" s="63">
        <v>3642910</v>
      </c>
      <c r="L63" s="73">
        <v>4092910</v>
      </c>
      <c r="M63" s="63">
        <v>0</v>
      </c>
      <c r="N63" s="63">
        <v>4092910</v>
      </c>
      <c r="O63" s="1287">
        <v>4091225</v>
      </c>
      <c r="P63" s="63">
        <v>0</v>
      </c>
      <c r="Q63" s="63">
        <v>4091225</v>
      </c>
      <c r="R63" s="1288">
        <v>99.958831247205538</v>
      </c>
    </row>
    <row r="64" spans="1:18">
      <c r="A64" s="1285"/>
      <c r="B64" s="1241"/>
      <c r="C64" s="1241"/>
      <c r="D64" s="1241">
        <v>1</v>
      </c>
      <c r="E64" s="1241">
        <v>2</v>
      </c>
      <c r="F64" s="1241">
        <v>5</v>
      </c>
      <c r="G64" s="1253"/>
      <c r="H64" s="1253" t="s">
        <v>476</v>
      </c>
      <c r="I64" s="1253"/>
      <c r="J64" s="1286"/>
      <c r="K64" s="73">
        <v>1741985</v>
      </c>
      <c r="L64" s="73">
        <v>5724089</v>
      </c>
      <c r="M64" s="73">
        <v>0</v>
      </c>
      <c r="N64" s="73">
        <v>5724089</v>
      </c>
      <c r="O64" s="1287">
        <v>4557541</v>
      </c>
      <c r="P64" s="73">
        <v>0</v>
      </c>
      <c r="Q64" s="73">
        <v>4557541</v>
      </c>
      <c r="R64" s="1303">
        <v>79.62037277896971</v>
      </c>
    </row>
    <row r="65" spans="1:18">
      <c r="A65" s="1285"/>
      <c r="B65" s="1241"/>
      <c r="C65" s="1241"/>
      <c r="D65" s="1241">
        <v>1</v>
      </c>
      <c r="E65" s="1241">
        <v>2</v>
      </c>
      <c r="F65" s="1241">
        <v>6</v>
      </c>
      <c r="G65" s="1324"/>
      <c r="H65" s="1242" t="s">
        <v>475</v>
      </c>
      <c r="I65" s="1321"/>
      <c r="J65" s="1322"/>
      <c r="K65" s="73">
        <v>1750000</v>
      </c>
      <c r="L65" s="73">
        <v>0</v>
      </c>
      <c r="M65" s="73">
        <v>0</v>
      </c>
      <c r="N65" s="73">
        <v>0</v>
      </c>
      <c r="O65" s="1287">
        <v>0</v>
      </c>
      <c r="P65" s="73">
        <v>0</v>
      </c>
      <c r="Q65" s="73">
        <v>0</v>
      </c>
      <c r="R65" s="1303">
        <v>0</v>
      </c>
    </row>
    <row r="66" spans="1:18">
      <c r="A66" s="1285"/>
      <c r="B66" s="1241"/>
      <c r="C66" s="1241"/>
      <c r="D66" s="1241"/>
      <c r="E66" s="1241"/>
      <c r="F66" s="1241"/>
      <c r="G66" s="1324"/>
      <c r="H66" s="97" t="s">
        <v>130</v>
      </c>
      <c r="I66" s="1321"/>
      <c r="J66" s="1322"/>
      <c r="K66" s="88">
        <v>6465160</v>
      </c>
      <c r="L66" s="88">
        <v>12606100</v>
      </c>
      <c r="M66" s="88">
        <v>0</v>
      </c>
      <c r="N66" s="88">
        <v>12606100</v>
      </c>
      <c r="O66" s="1304">
        <v>2787911</v>
      </c>
      <c r="P66" s="88">
        <v>0</v>
      </c>
      <c r="Q66" s="88">
        <v>2787911</v>
      </c>
      <c r="R66" s="1313">
        <v>22.115571033071291</v>
      </c>
    </row>
    <row r="67" spans="1:18">
      <c r="A67" s="1285"/>
      <c r="B67" s="1241"/>
      <c r="C67" s="1241"/>
      <c r="D67" s="1241">
        <v>1</v>
      </c>
      <c r="E67" s="1241">
        <v>2</v>
      </c>
      <c r="F67" s="1241">
        <v>7</v>
      </c>
      <c r="G67" s="1324"/>
      <c r="H67" s="1761" t="s">
        <v>927</v>
      </c>
      <c r="I67" s="1771"/>
      <c r="J67" s="1772"/>
      <c r="K67" s="73">
        <v>280224</v>
      </c>
      <c r="L67" s="73">
        <v>280224</v>
      </c>
      <c r="M67" s="73">
        <v>0</v>
      </c>
      <c r="N67" s="73">
        <v>280224</v>
      </c>
      <c r="O67" s="1287">
        <v>245444</v>
      </c>
      <c r="P67" s="73">
        <v>0</v>
      </c>
      <c r="Q67" s="73">
        <v>245444</v>
      </c>
      <c r="R67" s="1303">
        <v>87.588500628068971</v>
      </c>
    </row>
    <row r="68" spans="1:18" ht="24" customHeight="1">
      <c r="A68" s="1285"/>
      <c r="B68" s="1241"/>
      <c r="C68" s="1241"/>
      <c r="D68" s="1241">
        <v>1</v>
      </c>
      <c r="E68" s="1241">
        <v>2</v>
      </c>
      <c r="F68" s="1241">
        <v>8</v>
      </c>
      <c r="G68" s="1324"/>
      <c r="H68" s="1761" t="s">
        <v>532</v>
      </c>
      <c r="I68" s="1762"/>
      <c r="J68" s="1763"/>
      <c r="K68" s="73">
        <v>6184936</v>
      </c>
      <c r="L68" s="73">
        <v>6184936</v>
      </c>
      <c r="M68" s="73">
        <v>0</v>
      </c>
      <c r="N68" s="73">
        <v>6184936</v>
      </c>
      <c r="O68" s="1287">
        <v>1065475</v>
      </c>
      <c r="P68" s="73">
        <v>0</v>
      </c>
      <c r="Q68" s="73">
        <v>1065475</v>
      </c>
      <c r="R68" s="1303">
        <v>17.22693654388663</v>
      </c>
    </row>
    <row r="69" spans="1:18" ht="29.25" customHeight="1">
      <c r="A69" s="1285"/>
      <c r="B69" s="1241"/>
      <c r="C69" s="1241"/>
      <c r="D69" s="1241">
        <v>1</v>
      </c>
      <c r="E69" s="1241">
        <v>2</v>
      </c>
      <c r="F69" s="1241">
        <v>9</v>
      </c>
      <c r="G69" s="1324"/>
      <c r="H69" s="1761" t="s">
        <v>1043</v>
      </c>
      <c r="I69" s="1771"/>
      <c r="J69" s="1772"/>
      <c r="K69" s="73">
        <v>0</v>
      </c>
      <c r="L69" s="73">
        <v>6140940</v>
      </c>
      <c r="M69" s="73">
        <v>0</v>
      </c>
      <c r="N69" s="73">
        <v>6140940</v>
      </c>
      <c r="O69" s="1287">
        <v>1476992</v>
      </c>
      <c r="P69" s="73">
        <v>0</v>
      </c>
      <c r="Q69" s="73">
        <v>1476992</v>
      </c>
      <c r="R69" s="1303">
        <v>24.051562138695378</v>
      </c>
    </row>
    <row r="70" spans="1:18" ht="15">
      <c r="A70" s="471">
        <v>3</v>
      </c>
      <c r="B70" s="472"/>
      <c r="C70" s="472"/>
      <c r="D70" s="472"/>
      <c r="E70" s="472"/>
      <c r="F70" s="472"/>
      <c r="G70" s="507" t="s">
        <v>10</v>
      </c>
      <c r="H70" s="40"/>
      <c r="I70" s="40"/>
      <c r="J70" s="70"/>
      <c r="K70" s="71">
        <v>1590430399</v>
      </c>
      <c r="L70" s="71">
        <v>1592316240</v>
      </c>
      <c r="M70" s="71">
        <v>672732127</v>
      </c>
      <c r="N70" s="71">
        <v>2265048367</v>
      </c>
      <c r="O70" s="1301">
        <v>1393769057</v>
      </c>
      <c r="P70" s="71">
        <v>597043247</v>
      </c>
      <c r="Q70" s="71">
        <v>1990812304</v>
      </c>
      <c r="R70" s="1302">
        <v>87.892706089838654</v>
      </c>
    </row>
    <row r="71" spans="1:18" s="79" customFormat="1">
      <c r="A71" s="1285"/>
      <c r="B71" s="1241"/>
      <c r="C71" s="1241">
        <v>1</v>
      </c>
      <c r="D71" s="1241">
        <v>1</v>
      </c>
      <c r="E71" s="1241">
        <v>3</v>
      </c>
      <c r="F71" s="1241">
        <v>1</v>
      </c>
      <c r="G71" s="40"/>
      <c r="H71" s="1253" t="s">
        <v>128</v>
      </c>
      <c r="I71" s="1253"/>
      <c r="J71" s="1294"/>
      <c r="K71" s="73">
        <v>27176000</v>
      </c>
      <c r="L71" s="73">
        <v>45624210</v>
      </c>
      <c r="M71" s="72">
        <v>5480451</v>
      </c>
      <c r="N71" s="73">
        <v>51104661</v>
      </c>
      <c r="O71" s="1287">
        <v>31788581</v>
      </c>
      <c r="P71" s="73">
        <v>1548232</v>
      </c>
      <c r="Q71" s="73">
        <v>33336813</v>
      </c>
      <c r="R71" s="1303">
        <v>65.232431538876654</v>
      </c>
    </row>
    <row r="72" spans="1:18" ht="17.25" customHeight="1">
      <c r="A72" s="1285"/>
      <c r="B72" s="1241"/>
      <c r="C72" s="1241">
        <v>2</v>
      </c>
      <c r="D72" s="1241">
        <v>1</v>
      </c>
      <c r="E72" s="1241">
        <v>3</v>
      </c>
      <c r="F72" s="1241">
        <v>2</v>
      </c>
      <c r="G72" s="1253"/>
      <c r="H72" s="1764" t="s">
        <v>548</v>
      </c>
      <c r="I72" s="1765"/>
      <c r="J72" s="1766"/>
      <c r="K72" s="73">
        <v>2500000</v>
      </c>
      <c r="L72" s="73">
        <v>4678504</v>
      </c>
      <c r="M72" s="72">
        <v>546496</v>
      </c>
      <c r="N72" s="73">
        <v>5225000</v>
      </c>
      <c r="O72" s="1287">
        <v>4676257</v>
      </c>
      <c r="P72" s="1325">
        <v>544911</v>
      </c>
      <c r="Q72" s="1325">
        <v>5221168</v>
      </c>
      <c r="R72" s="1303">
        <v>99.926660287081333</v>
      </c>
    </row>
    <row r="73" spans="1:18">
      <c r="A73" s="1285"/>
      <c r="B73" s="1241"/>
      <c r="C73" s="1241">
        <v>2</v>
      </c>
      <c r="D73" s="1241">
        <v>1</v>
      </c>
      <c r="E73" s="1241">
        <v>3</v>
      </c>
      <c r="F73" s="1241">
        <v>3</v>
      </c>
      <c r="G73" s="1253"/>
      <c r="H73" s="1761" t="s">
        <v>928</v>
      </c>
      <c r="I73" s="1771"/>
      <c r="J73" s="1772"/>
      <c r="K73" s="73">
        <v>900570</v>
      </c>
      <c r="L73" s="73">
        <v>741000</v>
      </c>
      <c r="M73" s="72">
        <v>159570</v>
      </c>
      <c r="N73" s="73">
        <v>900570</v>
      </c>
      <c r="O73" s="1287">
        <v>377200</v>
      </c>
      <c r="P73" s="1325">
        <v>15360</v>
      </c>
      <c r="Q73" s="1325">
        <v>392560</v>
      </c>
      <c r="R73" s="1303">
        <v>43.590170669686977</v>
      </c>
    </row>
    <row r="74" spans="1:18">
      <c r="A74" s="1285"/>
      <c r="B74" s="1241"/>
      <c r="C74" s="1241">
        <v>2</v>
      </c>
      <c r="D74" s="1241">
        <v>1</v>
      </c>
      <c r="E74" s="1241">
        <v>3</v>
      </c>
      <c r="F74" s="1241">
        <v>4</v>
      </c>
      <c r="G74" s="1253"/>
      <c r="H74" s="1253" t="s">
        <v>132</v>
      </c>
      <c r="I74" s="1253"/>
      <c r="J74" s="1286"/>
      <c r="K74" s="73">
        <v>27404630</v>
      </c>
      <c r="L74" s="73">
        <v>21203000</v>
      </c>
      <c r="M74" s="72">
        <v>6201630</v>
      </c>
      <c r="N74" s="73">
        <v>27404630</v>
      </c>
      <c r="O74" s="1287">
        <v>19274950</v>
      </c>
      <c r="P74" s="1325">
        <v>5204235</v>
      </c>
      <c r="Q74" s="1325">
        <v>24479185</v>
      </c>
      <c r="R74" s="1303">
        <v>89.324997272358715</v>
      </c>
    </row>
    <row r="75" spans="1:18">
      <c r="A75" s="1285"/>
      <c r="B75" s="1241"/>
      <c r="C75" s="1241">
        <v>2</v>
      </c>
      <c r="D75" s="1241">
        <v>1</v>
      </c>
      <c r="E75" s="1241">
        <v>3</v>
      </c>
      <c r="F75" s="1241">
        <v>5</v>
      </c>
      <c r="G75" s="40"/>
      <c r="H75" s="1253" t="s">
        <v>123</v>
      </c>
      <c r="I75" s="1253"/>
      <c r="J75" s="1294"/>
      <c r="K75" s="73">
        <v>211900810</v>
      </c>
      <c r="L75" s="73">
        <v>167196273</v>
      </c>
      <c r="M75" s="72">
        <v>44704537</v>
      </c>
      <c r="N75" s="73">
        <v>211900810</v>
      </c>
      <c r="O75" s="1287">
        <v>165294399</v>
      </c>
      <c r="P75" s="1325">
        <v>44576187</v>
      </c>
      <c r="Q75" s="1325">
        <v>209870586</v>
      </c>
      <c r="R75" s="1303">
        <v>99.041898895997619</v>
      </c>
    </row>
    <row r="76" spans="1:18">
      <c r="A76" s="1285"/>
      <c r="B76" s="1241"/>
      <c r="C76" s="1241">
        <v>2</v>
      </c>
      <c r="D76" s="1241">
        <v>1</v>
      </c>
      <c r="E76" s="1241">
        <v>3</v>
      </c>
      <c r="F76" s="1241">
        <v>6</v>
      </c>
      <c r="G76" s="40"/>
      <c r="H76" s="1326" t="s">
        <v>1046</v>
      </c>
      <c r="I76" s="1321"/>
      <c r="J76" s="1327"/>
      <c r="K76" s="73">
        <v>0</v>
      </c>
      <c r="L76" s="73">
        <v>2237098</v>
      </c>
      <c r="M76" s="72">
        <v>604016</v>
      </c>
      <c r="N76" s="73">
        <v>2841114</v>
      </c>
      <c r="O76" s="1287">
        <v>1786274</v>
      </c>
      <c r="P76" s="1325">
        <v>482297</v>
      </c>
      <c r="Q76" s="1325">
        <v>2268571</v>
      </c>
      <c r="R76" s="1303">
        <v>79.847939927788886</v>
      </c>
    </row>
    <row r="77" spans="1:18">
      <c r="A77" s="1285"/>
      <c r="B77" s="1241"/>
      <c r="C77" s="1241">
        <v>2</v>
      </c>
      <c r="D77" s="1241">
        <v>1</v>
      </c>
      <c r="E77" s="1241">
        <v>3</v>
      </c>
      <c r="F77" s="1241">
        <v>7</v>
      </c>
      <c r="G77" s="1253"/>
      <c r="H77" s="1326" t="s">
        <v>1003</v>
      </c>
      <c r="I77" s="1321"/>
      <c r="J77" s="1327"/>
      <c r="K77" s="73">
        <v>11270817</v>
      </c>
      <c r="L77" s="73">
        <v>11385436</v>
      </c>
      <c r="M77" s="72">
        <v>0</v>
      </c>
      <c r="N77" s="73">
        <v>11385436</v>
      </c>
      <c r="O77" s="1287">
        <v>11385436</v>
      </c>
      <c r="P77" s="1325">
        <v>0</v>
      </c>
      <c r="Q77" s="1325">
        <v>11385436</v>
      </c>
      <c r="R77" s="1303">
        <v>100</v>
      </c>
    </row>
    <row r="78" spans="1:18">
      <c r="A78" s="1285"/>
      <c r="B78" s="1241"/>
      <c r="C78" s="1241">
        <v>2</v>
      </c>
      <c r="D78" s="1241">
        <v>1</v>
      </c>
      <c r="E78" s="1241">
        <v>3</v>
      </c>
      <c r="F78" s="1241">
        <v>8</v>
      </c>
      <c r="G78" s="1253"/>
      <c r="H78" s="1326" t="s">
        <v>1245</v>
      </c>
      <c r="I78" s="1321"/>
      <c r="J78" s="1322"/>
      <c r="K78" s="73">
        <v>7000000</v>
      </c>
      <c r="L78" s="73">
        <v>2419014</v>
      </c>
      <c r="M78" s="72">
        <v>124650</v>
      </c>
      <c r="N78" s="73">
        <v>2543664</v>
      </c>
      <c r="O78" s="1287">
        <v>461662</v>
      </c>
      <c r="P78" s="1325">
        <v>124650</v>
      </c>
      <c r="Q78" s="1325">
        <v>586312</v>
      </c>
      <c r="R78" s="1303">
        <v>23.049899672283761</v>
      </c>
    </row>
    <row r="79" spans="1:18">
      <c r="A79" s="1285"/>
      <c r="B79" s="1241"/>
      <c r="C79" s="1241">
        <v>2</v>
      </c>
      <c r="D79" s="1241">
        <v>1</v>
      </c>
      <c r="E79" s="1241">
        <v>3</v>
      </c>
      <c r="F79" s="1241">
        <v>9</v>
      </c>
      <c r="G79" s="1253"/>
      <c r="H79" s="1253" t="s">
        <v>551</v>
      </c>
      <c r="I79" s="1253"/>
      <c r="J79" s="1286"/>
      <c r="K79" s="73">
        <v>40000000</v>
      </c>
      <c r="L79" s="73">
        <v>0</v>
      </c>
      <c r="M79" s="72">
        <v>107086341</v>
      </c>
      <c r="N79" s="73">
        <v>107086341</v>
      </c>
      <c r="O79" s="1287">
        <v>0</v>
      </c>
      <c r="P79" s="1325">
        <v>90515081</v>
      </c>
      <c r="Q79" s="1325">
        <v>90515081</v>
      </c>
      <c r="R79" s="1303">
        <v>84.525328024794504</v>
      </c>
    </row>
    <row r="80" spans="1:18">
      <c r="A80" s="1285"/>
      <c r="B80" s="1241"/>
      <c r="C80" s="1241">
        <v>2</v>
      </c>
      <c r="D80" s="1241">
        <v>1</v>
      </c>
      <c r="E80" s="1241">
        <v>3</v>
      </c>
      <c r="F80" s="1241">
        <v>10</v>
      </c>
      <c r="G80" s="1253"/>
      <c r="H80" s="1253" t="s">
        <v>550</v>
      </c>
      <c r="I80" s="1253"/>
      <c r="J80" s="1286"/>
      <c r="K80" s="73">
        <v>13534200</v>
      </c>
      <c r="L80" s="73">
        <v>7785303</v>
      </c>
      <c r="M80" s="72">
        <v>2294799</v>
      </c>
      <c r="N80" s="73">
        <v>10080102</v>
      </c>
      <c r="O80" s="1287">
        <v>5717230</v>
      </c>
      <c r="P80" s="1325">
        <v>1465919</v>
      </c>
      <c r="Q80" s="1325">
        <v>7183149</v>
      </c>
      <c r="R80" s="1303">
        <v>71.260677719332605</v>
      </c>
    </row>
    <row r="81" spans="1:18">
      <c r="A81" s="1285"/>
      <c r="B81" s="1241"/>
      <c r="C81" s="1241">
        <v>1</v>
      </c>
      <c r="D81" s="1241">
        <v>1</v>
      </c>
      <c r="E81" s="1241">
        <v>3</v>
      </c>
      <c r="F81" s="1241">
        <v>11</v>
      </c>
      <c r="G81" s="1253"/>
      <c r="H81" s="1253" t="s">
        <v>561</v>
      </c>
      <c r="I81" s="1253"/>
      <c r="J81" s="1286"/>
      <c r="K81" s="73">
        <v>118065064</v>
      </c>
      <c r="L81" s="73">
        <v>123612208</v>
      </c>
      <c r="M81" s="72">
        <v>15825878</v>
      </c>
      <c r="N81" s="73">
        <v>139438086</v>
      </c>
      <c r="O81" s="1289">
        <v>116720568</v>
      </c>
      <c r="P81" s="1328">
        <v>13664621</v>
      </c>
      <c r="Q81" s="1325">
        <v>130385189</v>
      </c>
      <c r="R81" s="1303">
        <v>93.507586585776863</v>
      </c>
    </row>
    <row r="82" spans="1:18">
      <c r="A82" s="471"/>
      <c r="B82" s="472"/>
      <c r="C82" s="1241">
        <v>1</v>
      </c>
      <c r="D82" s="1241">
        <v>1</v>
      </c>
      <c r="E82" s="1241">
        <v>3</v>
      </c>
      <c r="F82" s="1241">
        <v>12</v>
      </c>
      <c r="G82" s="1253"/>
      <c r="H82" s="1253" t="s">
        <v>134</v>
      </c>
      <c r="I82" s="1253"/>
      <c r="J82" s="1286"/>
      <c r="K82" s="73">
        <v>594430261</v>
      </c>
      <c r="L82" s="73">
        <v>504638466</v>
      </c>
      <c r="M82" s="72">
        <v>128482901</v>
      </c>
      <c r="N82" s="73">
        <v>633121367</v>
      </c>
      <c r="O82" s="1287">
        <v>455897066</v>
      </c>
      <c r="P82" s="1325">
        <v>110280529</v>
      </c>
      <c r="Q82" s="1325">
        <v>566177595</v>
      </c>
      <c r="R82" s="1303">
        <v>89.426391922735405</v>
      </c>
    </row>
    <row r="83" spans="1:18">
      <c r="A83" s="1285"/>
      <c r="B83" s="1241"/>
      <c r="C83" s="1241">
        <v>1</v>
      </c>
      <c r="D83" s="1241">
        <v>1</v>
      </c>
      <c r="E83" s="1241">
        <v>3</v>
      </c>
      <c r="F83" s="1241">
        <v>13</v>
      </c>
      <c r="G83" s="1253"/>
      <c r="H83" s="1253" t="s">
        <v>133</v>
      </c>
      <c r="I83" s="1253"/>
      <c r="J83" s="1286"/>
      <c r="K83" s="73">
        <v>3000000</v>
      </c>
      <c r="L83" s="73">
        <v>6375192</v>
      </c>
      <c r="M83" s="72">
        <v>40171</v>
      </c>
      <c r="N83" s="73">
        <v>6415363</v>
      </c>
      <c r="O83" s="1287">
        <v>876281</v>
      </c>
      <c r="P83" s="1325">
        <v>40171</v>
      </c>
      <c r="Q83" s="1325">
        <v>916452</v>
      </c>
      <c r="R83" s="1303">
        <v>14.285271153011919</v>
      </c>
    </row>
    <row r="84" spans="1:18">
      <c r="A84" s="1285"/>
      <c r="B84" s="1241"/>
      <c r="C84" s="1241">
        <v>1</v>
      </c>
      <c r="D84" s="1241">
        <v>1</v>
      </c>
      <c r="E84" s="1241">
        <v>3</v>
      </c>
      <c r="F84" s="1241">
        <v>14</v>
      </c>
      <c r="G84" s="1253"/>
      <c r="H84" s="1253" t="s">
        <v>541</v>
      </c>
      <c r="I84" s="1253"/>
      <c r="J84" s="1286"/>
      <c r="K84" s="73">
        <v>10000000</v>
      </c>
      <c r="L84" s="73">
        <v>7917747</v>
      </c>
      <c r="M84" s="72">
        <v>873657</v>
      </c>
      <c r="N84" s="73">
        <v>8791404</v>
      </c>
      <c r="O84" s="1287">
        <v>3336772</v>
      </c>
      <c r="P84" s="1325">
        <v>467197</v>
      </c>
      <c r="Q84" s="1325">
        <v>3803969</v>
      </c>
      <c r="R84" s="1303">
        <v>43.269186582711932</v>
      </c>
    </row>
    <row r="85" spans="1:18">
      <c r="A85" s="1285"/>
      <c r="B85" s="1241"/>
      <c r="C85" s="1241">
        <v>1</v>
      </c>
      <c r="D85" s="1241">
        <v>1</v>
      </c>
      <c r="E85" s="1241">
        <v>3</v>
      </c>
      <c r="F85" s="1241">
        <v>15</v>
      </c>
      <c r="G85" s="1253"/>
      <c r="H85" s="1253" t="s">
        <v>140</v>
      </c>
      <c r="I85" s="1253"/>
      <c r="J85" s="1294"/>
      <c r="K85" s="73">
        <v>7500000</v>
      </c>
      <c r="L85" s="73">
        <v>7142857</v>
      </c>
      <c r="M85" s="72">
        <v>357143</v>
      </c>
      <c r="N85" s="73">
        <v>7500000</v>
      </c>
      <c r="O85" s="1287">
        <v>6835500</v>
      </c>
      <c r="P85" s="1325">
        <v>341775</v>
      </c>
      <c r="Q85" s="1325">
        <v>7177275</v>
      </c>
      <c r="R85" s="1303">
        <v>95.697000000000003</v>
      </c>
    </row>
    <row r="86" spans="1:18">
      <c r="A86" s="1285"/>
      <c r="B86" s="1241"/>
      <c r="C86" s="1241">
        <v>1</v>
      </c>
      <c r="D86" s="1241">
        <v>1</v>
      </c>
      <c r="E86" s="1241">
        <v>3</v>
      </c>
      <c r="F86" s="1241">
        <v>16</v>
      </c>
      <c r="G86" s="1253"/>
      <c r="H86" s="1253" t="s">
        <v>1246</v>
      </c>
      <c r="I86" s="1253"/>
      <c r="J86" s="1294"/>
      <c r="K86" s="73">
        <v>0</v>
      </c>
      <c r="L86" s="73">
        <v>4121712</v>
      </c>
      <c r="M86" s="72">
        <v>206136</v>
      </c>
      <c r="N86" s="73">
        <v>4327848</v>
      </c>
      <c r="O86" s="73">
        <v>4121712</v>
      </c>
      <c r="P86" s="1325">
        <v>206085</v>
      </c>
      <c r="Q86" s="1325">
        <v>4327797</v>
      </c>
      <c r="R86" s="1303">
        <v>99.998821585231283</v>
      </c>
    </row>
    <row r="87" spans="1:18">
      <c r="A87" s="1285"/>
      <c r="B87" s="1241"/>
      <c r="C87" s="1241">
        <v>1</v>
      </c>
      <c r="D87" s="1241">
        <v>1</v>
      </c>
      <c r="E87" s="1241">
        <v>3</v>
      </c>
      <c r="F87" s="1241">
        <v>17</v>
      </c>
      <c r="G87" s="1253"/>
      <c r="H87" s="1253" t="s">
        <v>251</v>
      </c>
      <c r="I87" s="1253"/>
      <c r="J87" s="1294"/>
      <c r="K87" s="73">
        <v>8000000</v>
      </c>
      <c r="L87" s="73">
        <v>7399213</v>
      </c>
      <c r="M87" s="72">
        <v>1700787</v>
      </c>
      <c r="N87" s="73">
        <v>9100000</v>
      </c>
      <c r="O87" s="1287">
        <v>7397200</v>
      </c>
      <c r="P87" s="1325">
        <v>1675944</v>
      </c>
      <c r="Q87" s="1325">
        <v>9073144</v>
      </c>
      <c r="R87" s="1303">
        <v>99.704879120879113</v>
      </c>
    </row>
    <row r="88" spans="1:18">
      <c r="A88" s="1285"/>
      <c r="B88" s="1241"/>
      <c r="C88" s="1241">
        <v>1</v>
      </c>
      <c r="D88" s="1241">
        <v>1</v>
      </c>
      <c r="E88" s="1241">
        <v>3</v>
      </c>
      <c r="F88" s="1241">
        <v>18</v>
      </c>
      <c r="G88" s="1253"/>
      <c r="H88" s="1253" t="s">
        <v>462</v>
      </c>
      <c r="I88" s="1253"/>
      <c r="J88" s="1294"/>
      <c r="K88" s="73">
        <v>2000000</v>
      </c>
      <c r="L88" s="73">
        <v>1574803</v>
      </c>
      <c r="M88" s="72">
        <v>425197</v>
      </c>
      <c r="N88" s="73">
        <v>2000000</v>
      </c>
      <c r="O88" s="1287">
        <v>1423917</v>
      </c>
      <c r="P88" s="1325">
        <v>384458</v>
      </c>
      <c r="Q88" s="1325">
        <v>1808375</v>
      </c>
      <c r="R88" s="1303">
        <v>90.418750000000003</v>
      </c>
    </row>
    <row r="89" spans="1:18">
      <c r="A89" s="1285"/>
      <c r="B89" s="1241"/>
      <c r="C89" s="1241">
        <v>1</v>
      </c>
      <c r="D89" s="1241">
        <v>1</v>
      </c>
      <c r="E89" s="1241">
        <v>3</v>
      </c>
      <c r="F89" s="1241">
        <v>19</v>
      </c>
      <c r="G89" s="1253"/>
      <c r="H89" s="1768" t="s">
        <v>1004</v>
      </c>
      <c r="I89" s="1769"/>
      <c r="J89" s="1770"/>
      <c r="K89" s="73">
        <v>5332000</v>
      </c>
      <c r="L89" s="73">
        <v>4198425</v>
      </c>
      <c r="M89" s="72">
        <v>1133575</v>
      </c>
      <c r="N89" s="73">
        <v>5332000</v>
      </c>
      <c r="O89" s="1287">
        <v>3044624</v>
      </c>
      <c r="P89" s="1325">
        <v>822049</v>
      </c>
      <c r="Q89" s="1325">
        <v>3866673</v>
      </c>
      <c r="R89" s="1303">
        <v>72.518248312078015</v>
      </c>
    </row>
    <row r="90" spans="1:18" ht="15">
      <c r="A90" s="1285"/>
      <c r="B90" s="1241"/>
      <c r="C90" s="1241">
        <v>1</v>
      </c>
      <c r="D90" s="1241">
        <v>1</v>
      </c>
      <c r="E90" s="1241">
        <v>3</v>
      </c>
      <c r="F90" s="1241">
        <v>20</v>
      </c>
      <c r="G90" s="1253"/>
      <c r="H90" s="1761" t="s">
        <v>1024</v>
      </c>
      <c r="I90" s="1762"/>
      <c r="J90" s="1763"/>
      <c r="K90" s="73">
        <v>2000000</v>
      </c>
      <c r="L90" s="73">
        <v>1574803</v>
      </c>
      <c r="M90" s="72">
        <v>425197</v>
      </c>
      <c r="N90" s="73">
        <v>2000000</v>
      </c>
      <c r="O90" s="1287">
        <v>718200</v>
      </c>
      <c r="P90" s="1325">
        <v>193914</v>
      </c>
      <c r="Q90" s="1325">
        <v>912114</v>
      </c>
      <c r="R90" s="1303">
        <v>45.605699999999999</v>
      </c>
    </row>
    <row r="91" spans="1:18">
      <c r="A91" s="1285"/>
      <c r="B91" s="1241"/>
      <c r="C91" s="1241">
        <v>1</v>
      </c>
      <c r="D91" s="1241">
        <v>1</v>
      </c>
      <c r="E91" s="1241">
        <v>3</v>
      </c>
      <c r="F91" s="1241">
        <v>21</v>
      </c>
      <c r="G91" s="1253"/>
      <c r="H91" s="1253" t="s">
        <v>252</v>
      </c>
      <c r="I91" s="1253"/>
      <c r="J91" s="1286"/>
      <c r="K91" s="73">
        <v>24059234</v>
      </c>
      <c r="L91" s="73">
        <v>19132209</v>
      </c>
      <c r="M91" s="72">
        <v>3880014</v>
      </c>
      <c r="N91" s="73">
        <v>23012223</v>
      </c>
      <c r="O91" s="1287">
        <v>17267173</v>
      </c>
      <c r="P91" s="1325">
        <v>3404651</v>
      </c>
      <c r="Q91" s="1325">
        <v>20671824</v>
      </c>
      <c r="R91" s="1303">
        <v>89.829756994793598</v>
      </c>
    </row>
    <row r="92" spans="1:18">
      <c r="A92" s="1285"/>
      <c r="B92" s="1241"/>
      <c r="C92" s="1241">
        <v>1</v>
      </c>
      <c r="D92" s="1241">
        <v>1</v>
      </c>
      <c r="E92" s="1241">
        <v>3</v>
      </c>
      <c r="F92" s="1241">
        <v>22</v>
      </c>
      <c r="G92" s="1253"/>
      <c r="H92" s="1329" t="s">
        <v>484</v>
      </c>
      <c r="I92" s="1329"/>
      <c r="J92" s="1330"/>
      <c r="K92" s="73">
        <v>0</v>
      </c>
      <c r="L92" s="73">
        <v>249258</v>
      </c>
      <c r="M92" s="72">
        <v>67299</v>
      </c>
      <c r="N92" s="73">
        <v>316557</v>
      </c>
      <c r="O92" s="73">
        <v>249258</v>
      </c>
      <c r="P92" s="1325">
        <v>67300</v>
      </c>
      <c r="Q92" s="1325">
        <v>316558</v>
      </c>
      <c r="R92" s="1303">
        <v>100.00031589887446</v>
      </c>
    </row>
    <row r="93" spans="1:18">
      <c r="A93" s="1285"/>
      <c r="B93" s="1241"/>
      <c r="C93" s="1241">
        <v>1</v>
      </c>
      <c r="D93" s="1241">
        <v>1</v>
      </c>
      <c r="E93" s="1241">
        <v>3</v>
      </c>
      <c r="F93" s="1241">
        <v>23</v>
      </c>
      <c r="G93" s="1253"/>
      <c r="H93" s="1794" t="s">
        <v>482</v>
      </c>
      <c r="I93" s="1795"/>
      <c r="J93" s="1796"/>
      <c r="K93" s="73">
        <v>0</v>
      </c>
      <c r="L93" s="73">
        <v>477047</v>
      </c>
      <c r="M93" s="72">
        <v>128802</v>
      </c>
      <c r="N93" s="73">
        <v>605849</v>
      </c>
      <c r="O93" s="73">
        <v>477047</v>
      </c>
      <c r="P93" s="1325">
        <v>128802</v>
      </c>
      <c r="Q93" s="1325">
        <v>605849</v>
      </c>
      <c r="R93" s="1303">
        <v>100</v>
      </c>
    </row>
    <row r="94" spans="1:18">
      <c r="A94" s="1285"/>
      <c r="B94" s="1241"/>
      <c r="C94" s="1241">
        <v>1</v>
      </c>
      <c r="D94" s="1241">
        <v>1</v>
      </c>
      <c r="E94" s="1241">
        <v>3</v>
      </c>
      <c r="F94" s="1241">
        <v>24</v>
      </c>
      <c r="G94" s="1253"/>
      <c r="H94" s="1329" t="s">
        <v>487</v>
      </c>
      <c r="I94" s="1329"/>
      <c r="J94" s="1330"/>
      <c r="K94" s="73">
        <v>0</v>
      </c>
      <c r="L94" s="73">
        <v>995504</v>
      </c>
      <c r="M94" s="72">
        <v>93287</v>
      </c>
      <c r="N94" s="73">
        <v>1088791</v>
      </c>
      <c r="O94" s="73">
        <v>995504</v>
      </c>
      <c r="P94" s="1325">
        <v>93287</v>
      </c>
      <c r="Q94" s="1325">
        <v>1088791</v>
      </c>
      <c r="R94" s="1303">
        <v>100</v>
      </c>
    </row>
    <row r="95" spans="1:18">
      <c r="A95" s="1285"/>
      <c r="B95" s="1241"/>
      <c r="C95" s="1241">
        <v>1</v>
      </c>
      <c r="D95" s="1241">
        <v>1</v>
      </c>
      <c r="E95" s="1241">
        <v>3</v>
      </c>
      <c r="F95" s="1241">
        <v>25</v>
      </c>
      <c r="G95" s="1253"/>
      <c r="H95" s="1761" t="s">
        <v>1083</v>
      </c>
      <c r="I95" s="1771"/>
      <c r="J95" s="1772"/>
      <c r="K95" s="73">
        <v>0</v>
      </c>
      <c r="L95" s="73">
        <v>197246634</v>
      </c>
      <c r="M95" s="72">
        <v>28219010</v>
      </c>
      <c r="N95" s="73">
        <v>225465644</v>
      </c>
      <c r="O95" s="1287">
        <v>197246633</v>
      </c>
      <c r="P95" s="1325">
        <v>28219010</v>
      </c>
      <c r="Q95" s="1325">
        <v>225465643</v>
      </c>
      <c r="R95" s="1303">
        <v>99.999999556473455</v>
      </c>
    </row>
    <row r="96" spans="1:18">
      <c r="A96" s="1285"/>
      <c r="B96" s="1241"/>
      <c r="C96" s="1241"/>
      <c r="D96" s="1241"/>
      <c r="E96" s="1241"/>
      <c r="F96" s="1241"/>
      <c r="G96" s="1253"/>
      <c r="H96" s="95" t="s">
        <v>135</v>
      </c>
      <c r="I96" s="95"/>
      <c r="J96" s="96"/>
      <c r="K96" s="88">
        <v>165831791</v>
      </c>
      <c r="L96" s="88">
        <v>152591645</v>
      </c>
      <c r="M96" s="88">
        <v>259022040</v>
      </c>
      <c r="N96" s="88">
        <v>411613685</v>
      </c>
      <c r="O96" s="779">
        <v>46630989</v>
      </c>
      <c r="P96" s="1331">
        <v>227938191</v>
      </c>
      <c r="Q96" s="1331">
        <v>274569180</v>
      </c>
      <c r="R96" s="1313">
        <v>66.705551833146657</v>
      </c>
    </row>
    <row r="97" spans="1:18" ht="22.5" customHeight="1">
      <c r="A97" s="1285"/>
      <c r="B97" s="1241"/>
      <c r="C97" s="1241">
        <v>2</v>
      </c>
      <c r="D97" s="1241">
        <v>1</v>
      </c>
      <c r="E97" s="1241">
        <v>3</v>
      </c>
      <c r="F97" s="1241">
        <v>26</v>
      </c>
      <c r="G97" s="1253"/>
      <c r="H97" s="1791" t="s">
        <v>607</v>
      </c>
      <c r="I97" s="1792"/>
      <c r="J97" s="1793"/>
      <c r="K97" s="73">
        <v>29858101</v>
      </c>
      <c r="L97" s="73">
        <v>23510316</v>
      </c>
      <c r="M97" s="72">
        <v>6347785</v>
      </c>
      <c r="N97" s="73">
        <v>29858101</v>
      </c>
      <c r="O97" s="73">
        <v>11070250</v>
      </c>
      <c r="P97" s="1325">
        <v>2857316</v>
      </c>
      <c r="Q97" s="1325">
        <v>13927566</v>
      </c>
      <c r="R97" s="1303">
        <v>46.645853331395728</v>
      </c>
    </row>
    <row r="98" spans="1:18" ht="27" customHeight="1">
      <c r="A98" s="1285"/>
      <c r="B98" s="1241"/>
      <c r="C98" s="1241">
        <v>2</v>
      </c>
      <c r="D98" s="1241">
        <v>1</v>
      </c>
      <c r="E98" s="1241">
        <v>3</v>
      </c>
      <c r="F98" s="1241">
        <v>27</v>
      </c>
      <c r="G98" s="1253"/>
      <c r="H98" s="1761" t="s">
        <v>68</v>
      </c>
      <c r="I98" s="1771"/>
      <c r="J98" s="1772"/>
      <c r="K98" s="73">
        <v>21319468</v>
      </c>
      <c r="L98" s="73">
        <v>16786983</v>
      </c>
      <c r="M98" s="72">
        <v>23752505</v>
      </c>
      <c r="N98" s="73">
        <v>40539488</v>
      </c>
      <c r="O98" s="73">
        <v>6732185</v>
      </c>
      <c r="P98" s="73">
        <v>20747467</v>
      </c>
      <c r="Q98" s="73">
        <v>27479652</v>
      </c>
      <c r="R98" s="1303">
        <v>67.784901476802077</v>
      </c>
    </row>
    <row r="99" spans="1:18" ht="24" customHeight="1">
      <c r="A99" s="1285"/>
      <c r="B99" s="1241"/>
      <c r="C99" s="1241">
        <v>2</v>
      </c>
      <c r="D99" s="1241">
        <v>1</v>
      </c>
      <c r="E99" s="1241">
        <v>3</v>
      </c>
      <c r="F99" s="1241">
        <v>28</v>
      </c>
      <c r="G99" s="1253"/>
      <c r="H99" s="1780" t="s">
        <v>578</v>
      </c>
      <c r="I99" s="1781"/>
      <c r="J99" s="1782"/>
      <c r="K99" s="73">
        <v>4253960</v>
      </c>
      <c r="L99" s="73">
        <v>3349575</v>
      </c>
      <c r="M99" s="72">
        <v>904385</v>
      </c>
      <c r="N99" s="73">
        <v>4253960</v>
      </c>
      <c r="O99" s="73">
        <v>1435000</v>
      </c>
      <c r="P99" s="73">
        <v>387450</v>
      </c>
      <c r="Q99" s="73">
        <v>1822450</v>
      </c>
      <c r="R99" s="1303">
        <v>42.841258497964255</v>
      </c>
    </row>
    <row r="100" spans="1:18" ht="24" customHeight="1">
      <c r="A100" s="1285"/>
      <c r="B100" s="1241"/>
      <c r="C100" s="1241">
        <v>2</v>
      </c>
      <c r="D100" s="1241">
        <v>1</v>
      </c>
      <c r="E100" s="1241">
        <v>3</v>
      </c>
      <c r="F100" s="1241">
        <v>29</v>
      </c>
      <c r="G100" s="1253"/>
      <c r="H100" s="1761" t="s">
        <v>505</v>
      </c>
      <c r="I100" s="1771"/>
      <c r="J100" s="1772"/>
      <c r="K100" s="73">
        <v>42147024</v>
      </c>
      <c r="L100" s="73">
        <v>33186633</v>
      </c>
      <c r="M100" s="72">
        <v>8960391</v>
      </c>
      <c r="N100" s="73">
        <v>42147024</v>
      </c>
      <c r="O100" s="73">
        <v>8620779</v>
      </c>
      <c r="P100" s="73">
        <v>2247825</v>
      </c>
      <c r="Q100" s="73">
        <v>10868604</v>
      </c>
      <c r="R100" s="1303">
        <v>25.787358082506607</v>
      </c>
    </row>
    <row r="101" spans="1:18" ht="24" customHeight="1">
      <c r="A101" s="1285"/>
      <c r="B101" s="1241"/>
      <c r="C101" s="1241">
        <v>2</v>
      </c>
      <c r="D101" s="1241">
        <v>1</v>
      </c>
      <c r="E101" s="1241">
        <v>3</v>
      </c>
      <c r="F101" s="1241">
        <v>30</v>
      </c>
      <c r="G101" s="1253"/>
      <c r="H101" s="1761" t="s">
        <v>69</v>
      </c>
      <c r="I101" s="1771"/>
      <c r="J101" s="1772"/>
      <c r="K101" s="73">
        <v>2752211</v>
      </c>
      <c r="L101" s="73">
        <v>2167095</v>
      </c>
      <c r="M101" s="72">
        <v>585116</v>
      </c>
      <c r="N101" s="73">
        <v>2752211</v>
      </c>
      <c r="O101" s="73">
        <v>2001039</v>
      </c>
      <c r="P101" s="73">
        <v>540281</v>
      </c>
      <c r="Q101" s="73">
        <v>2541320</v>
      </c>
      <c r="R101" s="1303">
        <v>92.337397096370879</v>
      </c>
    </row>
    <row r="102" spans="1:18" ht="24" customHeight="1">
      <c r="A102" s="1285"/>
      <c r="B102" s="1241"/>
      <c r="C102" s="1241">
        <v>2</v>
      </c>
      <c r="D102" s="1241">
        <v>1</v>
      </c>
      <c r="E102" s="1241">
        <v>3</v>
      </c>
      <c r="F102" s="1241">
        <v>31</v>
      </c>
      <c r="G102" s="1253"/>
      <c r="H102" s="1780" t="s">
        <v>579</v>
      </c>
      <c r="I102" s="1781"/>
      <c r="J102" s="1782"/>
      <c r="K102" s="73">
        <v>37307809</v>
      </c>
      <c r="L102" s="73">
        <v>29376228</v>
      </c>
      <c r="M102" s="72">
        <v>7931581</v>
      </c>
      <c r="N102" s="73">
        <v>37307809</v>
      </c>
      <c r="O102" s="73">
        <v>4966790</v>
      </c>
      <c r="P102" s="73">
        <v>1341033</v>
      </c>
      <c r="Q102" s="73">
        <v>6307823</v>
      </c>
      <c r="R102" s="1303">
        <v>16.907513920209038</v>
      </c>
    </row>
    <row r="103" spans="1:18" ht="24" customHeight="1">
      <c r="A103" s="1285"/>
      <c r="B103" s="1241"/>
      <c r="C103" s="1241">
        <v>2</v>
      </c>
      <c r="D103" s="1241">
        <v>1</v>
      </c>
      <c r="E103" s="1241">
        <v>3</v>
      </c>
      <c r="F103" s="1241">
        <v>32</v>
      </c>
      <c r="G103" s="1253"/>
      <c r="H103" s="1791" t="s">
        <v>70</v>
      </c>
      <c r="I103" s="1792"/>
      <c r="J103" s="1793"/>
      <c r="K103" s="73">
        <v>22428008</v>
      </c>
      <c r="L103" s="73">
        <v>16544961</v>
      </c>
      <c r="M103" s="72">
        <v>4467139</v>
      </c>
      <c r="N103" s="73">
        <v>21012100</v>
      </c>
      <c r="O103" s="73">
        <v>4066059</v>
      </c>
      <c r="P103" s="73">
        <v>440929</v>
      </c>
      <c r="Q103" s="73">
        <v>4506988</v>
      </c>
      <c r="R103" s="1303">
        <v>21.449488627981019</v>
      </c>
    </row>
    <row r="104" spans="1:18" ht="24" customHeight="1">
      <c r="A104" s="1285"/>
      <c r="B104" s="1241"/>
      <c r="C104" s="1241">
        <v>2</v>
      </c>
      <c r="D104" s="1241">
        <v>1</v>
      </c>
      <c r="E104" s="1241">
        <v>3</v>
      </c>
      <c r="F104" s="1241">
        <v>33</v>
      </c>
      <c r="G104" s="1253"/>
      <c r="H104" s="1791" t="s">
        <v>539</v>
      </c>
      <c r="I104" s="1762"/>
      <c r="J104" s="1763"/>
      <c r="K104" s="73">
        <v>5311242</v>
      </c>
      <c r="L104" s="73">
        <v>4182080</v>
      </c>
      <c r="M104" s="72">
        <v>1129162</v>
      </c>
      <c r="N104" s="73">
        <v>5311242</v>
      </c>
      <c r="O104" s="1287">
        <v>1633916</v>
      </c>
      <c r="P104" s="73">
        <v>70505</v>
      </c>
      <c r="Q104" s="73">
        <v>1704421</v>
      </c>
      <c r="R104" s="1303">
        <v>32.090817929215049</v>
      </c>
    </row>
    <row r="105" spans="1:18" ht="14.25" customHeight="1">
      <c r="A105" s="1285"/>
      <c r="B105" s="1241"/>
      <c r="C105" s="1241">
        <v>2</v>
      </c>
      <c r="D105" s="1241">
        <v>1</v>
      </c>
      <c r="E105" s="1241">
        <v>3</v>
      </c>
      <c r="F105" s="1241">
        <v>34</v>
      </c>
      <c r="G105" s="1253"/>
      <c r="H105" s="1764" t="s">
        <v>926</v>
      </c>
      <c r="I105" s="1765"/>
      <c r="J105" s="1766"/>
      <c r="K105" s="73">
        <v>453968</v>
      </c>
      <c r="L105" s="73">
        <v>357455</v>
      </c>
      <c r="M105" s="72">
        <v>96513</v>
      </c>
      <c r="N105" s="73">
        <v>453968</v>
      </c>
      <c r="O105" s="1287">
        <v>0</v>
      </c>
      <c r="P105" s="73">
        <v>0</v>
      </c>
      <c r="Q105" s="73">
        <v>0</v>
      </c>
      <c r="R105" s="1303">
        <v>0</v>
      </c>
    </row>
    <row r="106" spans="1:18" ht="30" customHeight="1">
      <c r="A106" s="1285"/>
      <c r="B106" s="1241"/>
      <c r="C106" s="1241">
        <v>1</v>
      </c>
      <c r="D106" s="1241">
        <v>1</v>
      </c>
      <c r="E106" s="1241">
        <v>3</v>
      </c>
      <c r="F106" s="1241">
        <v>35</v>
      </c>
      <c r="G106" s="1253"/>
      <c r="H106" s="1764" t="s">
        <v>1045</v>
      </c>
      <c r="I106" s="1765"/>
      <c r="J106" s="1766"/>
      <c r="K106" s="73">
        <v>0</v>
      </c>
      <c r="L106" s="73">
        <v>23130319</v>
      </c>
      <c r="M106" s="72">
        <v>6190612</v>
      </c>
      <c r="N106" s="73">
        <v>29320931</v>
      </c>
      <c r="O106" s="1287">
        <v>6104971</v>
      </c>
      <c r="P106" s="73">
        <v>648534</v>
      </c>
      <c r="Q106" s="73">
        <v>6753505</v>
      </c>
      <c r="R106" s="1303">
        <v>23.033051031019443</v>
      </c>
    </row>
    <row r="107" spans="1:18" ht="26.25" customHeight="1">
      <c r="A107" s="1285"/>
      <c r="B107" s="1241"/>
      <c r="C107" s="1241">
        <v>2</v>
      </c>
      <c r="D107" s="1241">
        <v>2</v>
      </c>
      <c r="E107" s="1241">
        <v>3</v>
      </c>
      <c r="F107" s="1241">
        <v>36</v>
      </c>
      <c r="G107" s="1253"/>
      <c r="H107" s="1780" t="s">
        <v>540</v>
      </c>
      <c r="I107" s="1781"/>
      <c r="J107" s="1782"/>
      <c r="K107" s="73">
        <v>0</v>
      </c>
      <c r="L107" s="73">
        <v>0</v>
      </c>
      <c r="M107" s="72">
        <v>198656851</v>
      </c>
      <c r="N107" s="73">
        <v>198656851</v>
      </c>
      <c r="O107" s="1287">
        <v>0</v>
      </c>
      <c r="P107" s="73">
        <v>198656851</v>
      </c>
      <c r="Q107" s="73">
        <v>198656851</v>
      </c>
      <c r="R107" s="1303">
        <v>100</v>
      </c>
    </row>
    <row r="108" spans="1:18" ht="16.5" customHeight="1">
      <c r="A108" s="1285"/>
      <c r="B108" s="1241"/>
      <c r="C108" s="1241"/>
      <c r="D108" s="1241"/>
      <c r="E108" s="1241"/>
      <c r="F108" s="1241"/>
      <c r="G108" s="1253"/>
      <c r="H108" s="98" t="s">
        <v>136</v>
      </c>
      <c r="I108" s="95"/>
      <c r="J108" s="99"/>
      <c r="K108" s="88">
        <v>308525022</v>
      </c>
      <c r="L108" s="88">
        <v>289798679</v>
      </c>
      <c r="M108" s="88">
        <v>64648543</v>
      </c>
      <c r="N108" s="88">
        <v>354447222</v>
      </c>
      <c r="O108" s="779">
        <v>289768624</v>
      </c>
      <c r="P108" s="88">
        <v>64638391</v>
      </c>
      <c r="Q108" s="88">
        <v>354407015</v>
      </c>
      <c r="R108" s="1313">
        <v>99.988656421180806</v>
      </c>
    </row>
    <row r="109" spans="1:18">
      <c r="A109" s="1285"/>
      <c r="B109" s="1241"/>
      <c r="C109" s="1241">
        <v>1</v>
      </c>
      <c r="D109" s="1241">
        <v>1</v>
      </c>
      <c r="E109" s="1241">
        <v>3</v>
      </c>
      <c r="F109" s="1241">
        <v>37</v>
      </c>
      <c r="G109" s="1253"/>
      <c r="H109" s="1253" t="s">
        <v>80</v>
      </c>
      <c r="I109" s="1253"/>
      <c r="J109" s="1286"/>
      <c r="K109" s="73">
        <v>125773000</v>
      </c>
      <c r="L109" s="73">
        <v>134398000</v>
      </c>
      <c r="M109" s="73">
        <v>24000000</v>
      </c>
      <c r="N109" s="73">
        <v>158398000</v>
      </c>
      <c r="O109" s="1287">
        <v>134396405</v>
      </c>
      <c r="P109" s="73">
        <v>23998330</v>
      </c>
      <c r="Q109" s="73">
        <v>158394735</v>
      </c>
      <c r="R109" s="1303">
        <v>99.997938736600219</v>
      </c>
    </row>
    <row r="110" spans="1:18">
      <c r="A110" s="1285"/>
      <c r="B110" s="1241"/>
      <c r="C110" s="1241">
        <v>1</v>
      </c>
      <c r="D110" s="1241">
        <v>1</v>
      </c>
      <c r="E110" s="1241">
        <v>3</v>
      </c>
      <c r="F110" s="1241">
        <v>38</v>
      </c>
      <c r="G110" s="1253"/>
      <c r="H110" s="1253" t="s">
        <v>81</v>
      </c>
      <c r="I110" s="1253"/>
      <c r="J110" s="1286"/>
      <c r="K110" s="73">
        <v>8055000</v>
      </c>
      <c r="L110" s="73">
        <v>5109000</v>
      </c>
      <c r="M110" s="73">
        <v>1201000</v>
      </c>
      <c r="N110" s="73">
        <v>6310000</v>
      </c>
      <c r="O110" s="1287">
        <v>5092679</v>
      </c>
      <c r="P110" s="73">
        <v>1197366</v>
      </c>
      <c r="Q110" s="73">
        <v>6290045</v>
      </c>
      <c r="R110" s="1303">
        <v>99.683755942947698</v>
      </c>
    </row>
    <row r="111" spans="1:18" ht="29.25" customHeight="1">
      <c r="A111" s="1285"/>
      <c r="B111" s="1241"/>
      <c r="C111" s="1241">
        <v>1</v>
      </c>
      <c r="D111" s="1241">
        <v>1</v>
      </c>
      <c r="E111" s="1241">
        <v>3</v>
      </c>
      <c r="F111" s="1241">
        <v>39</v>
      </c>
      <c r="G111" s="1253"/>
      <c r="H111" s="1761" t="s">
        <v>562</v>
      </c>
      <c r="I111" s="1771"/>
      <c r="J111" s="1772"/>
      <c r="K111" s="73">
        <v>28205022</v>
      </c>
      <c r="L111" s="73">
        <v>28583679</v>
      </c>
      <c r="M111" s="73">
        <v>6586343</v>
      </c>
      <c r="N111" s="73">
        <v>35170022</v>
      </c>
      <c r="O111" s="1287">
        <v>28583019</v>
      </c>
      <c r="P111" s="73">
        <v>6584635</v>
      </c>
      <c r="Q111" s="73">
        <v>35167654</v>
      </c>
      <c r="R111" s="1303">
        <v>99.993266993122717</v>
      </c>
    </row>
    <row r="112" spans="1:18">
      <c r="A112" s="1285"/>
      <c r="B112" s="1241"/>
      <c r="C112" s="1241">
        <v>1</v>
      </c>
      <c r="D112" s="1241">
        <v>1</v>
      </c>
      <c r="E112" s="1241">
        <v>3</v>
      </c>
      <c r="F112" s="1241">
        <v>40</v>
      </c>
      <c r="G112" s="1253"/>
      <c r="H112" s="1253" t="s">
        <v>137</v>
      </c>
      <c r="I112" s="1253"/>
      <c r="J112" s="1286"/>
      <c r="K112" s="73">
        <v>36963000</v>
      </c>
      <c r="L112" s="73">
        <v>30835000</v>
      </c>
      <c r="M112" s="73">
        <v>8325100</v>
      </c>
      <c r="N112" s="73">
        <v>39160100</v>
      </c>
      <c r="O112" s="1287">
        <v>30833280</v>
      </c>
      <c r="P112" s="73">
        <v>8324984</v>
      </c>
      <c r="Q112" s="73">
        <v>39158264</v>
      </c>
      <c r="R112" s="1303">
        <v>99.995311554362729</v>
      </c>
    </row>
    <row r="113" spans="1:18">
      <c r="A113" s="1285"/>
      <c r="B113" s="1241"/>
      <c r="C113" s="1241">
        <v>2</v>
      </c>
      <c r="D113" s="1241">
        <v>1</v>
      </c>
      <c r="E113" s="1241">
        <v>3</v>
      </c>
      <c r="F113" s="1241">
        <v>41</v>
      </c>
      <c r="G113" s="1253"/>
      <c r="H113" s="1253" t="s">
        <v>84</v>
      </c>
      <c r="I113" s="1253"/>
      <c r="J113" s="1286"/>
      <c r="K113" s="73">
        <v>47958000</v>
      </c>
      <c r="L113" s="73">
        <v>38512000</v>
      </c>
      <c r="M113" s="73">
        <v>10398500</v>
      </c>
      <c r="N113" s="73">
        <v>48910500</v>
      </c>
      <c r="O113" s="1287">
        <v>38510362</v>
      </c>
      <c r="P113" s="73">
        <v>10397798</v>
      </c>
      <c r="Q113" s="73">
        <v>48908160</v>
      </c>
      <c r="R113" s="1303">
        <v>99.995215751219064</v>
      </c>
    </row>
    <row r="114" spans="1:18" ht="15" customHeight="1">
      <c r="A114" s="1285"/>
      <c r="B114" s="1241"/>
      <c r="C114" s="1241">
        <v>2</v>
      </c>
      <c r="D114" s="1241">
        <v>1</v>
      </c>
      <c r="E114" s="1241">
        <v>3</v>
      </c>
      <c r="F114" s="1241">
        <v>42</v>
      </c>
      <c r="G114" s="1253"/>
      <c r="H114" s="1253" t="s">
        <v>85</v>
      </c>
      <c r="I114" s="1253"/>
      <c r="J114" s="1286"/>
      <c r="K114" s="73">
        <v>61571000</v>
      </c>
      <c r="L114" s="73">
        <v>52361000</v>
      </c>
      <c r="M114" s="73">
        <v>14137600</v>
      </c>
      <c r="N114" s="73">
        <v>66498600</v>
      </c>
      <c r="O114" s="1287">
        <v>52352879</v>
      </c>
      <c r="P114" s="73">
        <v>14135278</v>
      </c>
      <c r="Q114" s="73">
        <v>66488157</v>
      </c>
      <c r="R114" s="1303">
        <v>99.984295909989086</v>
      </c>
    </row>
    <row r="115" spans="1:18" ht="15">
      <c r="A115" s="471">
        <v>4</v>
      </c>
      <c r="B115" s="472"/>
      <c r="C115" s="472">
        <v>1</v>
      </c>
      <c r="D115" s="472"/>
      <c r="E115" s="472"/>
      <c r="F115" s="472"/>
      <c r="G115" s="40" t="s">
        <v>12</v>
      </c>
      <c r="H115" s="40"/>
      <c r="I115" s="40"/>
      <c r="J115" s="70"/>
      <c r="K115" s="71">
        <v>58003000</v>
      </c>
      <c r="L115" s="71">
        <v>60403000</v>
      </c>
      <c r="M115" s="71">
        <v>0</v>
      </c>
      <c r="N115" s="71">
        <v>60403000</v>
      </c>
      <c r="O115" s="1301">
        <v>40114098</v>
      </c>
      <c r="P115" s="71">
        <v>0</v>
      </c>
      <c r="Q115" s="71">
        <v>40114098</v>
      </c>
      <c r="R115" s="1302">
        <v>66.410770988195949</v>
      </c>
    </row>
    <row r="116" spans="1:18" s="41" customFormat="1">
      <c r="A116" s="1285"/>
      <c r="B116" s="1241"/>
      <c r="C116" s="1241">
        <v>1</v>
      </c>
      <c r="D116" s="1241">
        <v>1</v>
      </c>
      <c r="E116" s="1241">
        <v>5</v>
      </c>
      <c r="F116" s="1241">
        <v>1</v>
      </c>
      <c r="G116" s="1253"/>
      <c r="H116" s="1253" t="s">
        <v>138</v>
      </c>
      <c r="I116" s="1253"/>
      <c r="J116" s="1294"/>
      <c r="K116" s="73">
        <v>56103000</v>
      </c>
      <c r="L116" s="73">
        <v>56103000</v>
      </c>
      <c r="M116" s="73">
        <v>0</v>
      </c>
      <c r="N116" s="73">
        <v>56103000</v>
      </c>
      <c r="O116" s="1287">
        <v>35914098</v>
      </c>
      <c r="P116" s="73">
        <v>0</v>
      </c>
      <c r="Q116" s="73">
        <v>35914098</v>
      </c>
      <c r="R116" s="1303">
        <v>64.014576760601045</v>
      </c>
    </row>
    <row r="117" spans="1:18">
      <c r="A117" s="1285"/>
      <c r="B117" s="1241"/>
      <c r="C117" s="1241">
        <v>1</v>
      </c>
      <c r="D117" s="1241">
        <v>1</v>
      </c>
      <c r="E117" s="1241">
        <v>5</v>
      </c>
      <c r="F117" s="1241">
        <v>2</v>
      </c>
      <c r="G117" s="1253"/>
      <c r="H117" s="1253" t="s">
        <v>139</v>
      </c>
      <c r="I117" s="1253"/>
      <c r="J117" s="1286"/>
      <c r="K117" s="73">
        <v>300000</v>
      </c>
      <c r="L117" s="73">
        <v>300000</v>
      </c>
      <c r="M117" s="73">
        <v>0</v>
      </c>
      <c r="N117" s="73">
        <v>300000</v>
      </c>
      <c r="O117" s="1287">
        <v>240000</v>
      </c>
      <c r="P117" s="73">
        <v>0</v>
      </c>
      <c r="Q117" s="73">
        <v>240000</v>
      </c>
      <c r="R117" s="1303">
        <v>80</v>
      </c>
    </row>
    <row r="118" spans="1:18">
      <c r="A118" s="1285"/>
      <c r="B118" s="1241"/>
      <c r="C118" s="1241">
        <v>1</v>
      </c>
      <c r="D118" s="1241">
        <v>1</v>
      </c>
      <c r="E118" s="1241">
        <v>5</v>
      </c>
      <c r="F118" s="1241">
        <v>3</v>
      </c>
      <c r="G118" s="1253"/>
      <c r="H118" s="1253" t="s">
        <v>235</v>
      </c>
      <c r="I118" s="1253"/>
      <c r="J118" s="1294"/>
      <c r="K118" s="73">
        <v>1600000</v>
      </c>
      <c r="L118" s="73">
        <v>4000000</v>
      </c>
      <c r="M118" s="73">
        <v>0</v>
      </c>
      <c r="N118" s="73">
        <v>4000000</v>
      </c>
      <c r="O118" s="1287">
        <v>3960000</v>
      </c>
      <c r="P118" s="73">
        <v>0</v>
      </c>
      <c r="Q118" s="73">
        <v>3960000</v>
      </c>
      <c r="R118" s="1303">
        <v>99</v>
      </c>
    </row>
    <row r="119" spans="1:18" ht="15">
      <c r="A119" s="471">
        <v>5</v>
      </c>
      <c r="B119" s="1241"/>
      <c r="C119" s="1241"/>
      <c r="D119" s="1241"/>
      <c r="E119" s="1241"/>
      <c r="F119" s="1241"/>
      <c r="G119" s="40" t="s">
        <v>14</v>
      </c>
      <c r="H119" s="40"/>
      <c r="I119" s="504"/>
      <c r="J119" s="505"/>
      <c r="K119" s="71">
        <v>1406851074</v>
      </c>
      <c r="L119" s="71">
        <v>1722022936</v>
      </c>
      <c r="M119" s="71">
        <v>0</v>
      </c>
      <c r="N119" s="71">
        <v>1722022936</v>
      </c>
      <c r="O119" s="1301">
        <v>1714232128</v>
      </c>
      <c r="P119" s="1301">
        <v>0</v>
      </c>
      <c r="Q119" s="71">
        <v>1714232128</v>
      </c>
      <c r="R119" s="1302">
        <v>99.54757815142132</v>
      </c>
    </row>
    <row r="120" spans="1:18">
      <c r="A120" s="471"/>
      <c r="B120" s="1241"/>
      <c r="C120" s="1241"/>
      <c r="D120" s="1241">
        <v>1</v>
      </c>
      <c r="E120" s="1241">
        <v>6</v>
      </c>
      <c r="F120" s="1241">
        <v>1</v>
      </c>
      <c r="G120" s="1253"/>
      <c r="H120" s="1253" t="s">
        <v>141</v>
      </c>
      <c r="I120" s="1332"/>
      <c r="J120" s="1333"/>
      <c r="K120" s="88">
        <v>490015339</v>
      </c>
      <c r="L120" s="88">
        <v>639233191</v>
      </c>
      <c r="M120" s="88">
        <v>0</v>
      </c>
      <c r="N120" s="88">
        <v>639233191</v>
      </c>
      <c r="O120" s="779">
        <v>638792665</v>
      </c>
      <c r="P120" s="88">
        <v>0</v>
      </c>
      <c r="Q120" s="88">
        <v>638792665</v>
      </c>
      <c r="R120" s="1313">
        <v>99.9310852430377</v>
      </c>
    </row>
    <row r="121" spans="1:18" ht="12.75" customHeight="1">
      <c r="A121" s="1285"/>
      <c r="B121" s="1241"/>
      <c r="C121" s="1241"/>
      <c r="D121" s="1241"/>
      <c r="E121" s="1241"/>
      <c r="F121" s="1241"/>
      <c r="G121" s="1253"/>
      <c r="H121" s="1253">
        <v>1</v>
      </c>
      <c r="I121" s="1783" t="s">
        <v>142</v>
      </c>
      <c r="J121" s="1784"/>
      <c r="K121" s="73">
        <v>95578089</v>
      </c>
      <c r="L121" s="73">
        <v>89305086</v>
      </c>
      <c r="M121" s="73">
        <v>0</v>
      </c>
      <c r="N121" s="73">
        <v>89305086</v>
      </c>
      <c r="O121" s="1287">
        <v>89305085</v>
      </c>
      <c r="P121" s="73">
        <v>0</v>
      </c>
      <c r="Q121" s="73">
        <v>89305085</v>
      </c>
      <c r="R121" s="1303">
        <v>99.999998880242941</v>
      </c>
    </row>
    <row r="122" spans="1:18" ht="12.75" customHeight="1">
      <c r="A122" s="1285"/>
      <c r="B122" s="1241"/>
      <c r="C122" s="1241"/>
      <c r="D122" s="1241"/>
      <c r="E122" s="1241"/>
      <c r="F122" s="1241"/>
      <c r="G122" s="1253"/>
      <c r="H122" s="1253">
        <v>2</v>
      </c>
      <c r="I122" s="1783" t="s">
        <v>143</v>
      </c>
      <c r="J122" s="1784"/>
      <c r="K122" s="73">
        <v>378452530</v>
      </c>
      <c r="L122" s="73">
        <v>448905530</v>
      </c>
      <c r="M122" s="73">
        <v>0</v>
      </c>
      <c r="N122" s="73">
        <v>448905530</v>
      </c>
      <c r="O122" s="1287">
        <v>448905530</v>
      </c>
      <c r="P122" s="73">
        <v>0</v>
      </c>
      <c r="Q122" s="73">
        <v>448905530</v>
      </c>
      <c r="R122" s="1303">
        <v>100</v>
      </c>
    </row>
    <row r="123" spans="1:18" ht="12.75" customHeight="1">
      <c r="A123" s="1285"/>
      <c r="B123" s="1241"/>
      <c r="C123" s="1241"/>
      <c r="D123" s="1241"/>
      <c r="E123" s="1241"/>
      <c r="F123" s="1241"/>
      <c r="G123" s="1253"/>
      <c r="H123" s="1253">
        <v>3</v>
      </c>
      <c r="I123" s="1783" t="s">
        <v>566</v>
      </c>
      <c r="J123" s="1784"/>
      <c r="K123" s="73">
        <v>10704720</v>
      </c>
      <c r="L123" s="73">
        <v>10930320</v>
      </c>
      <c r="M123" s="73">
        <v>0</v>
      </c>
      <c r="N123" s="73">
        <v>10930320</v>
      </c>
      <c r="O123" s="1287">
        <v>10930320</v>
      </c>
      <c r="P123" s="73">
        <v>0</v>
      </c>
      <c r="Q123" s="73">
        <v>10930320</v>
      </c>
      <c r="R123" s="1303">
        <v>100</v>
      </c>
    </row>
    <row r="124" spans="1:18">
      <c r="A124" s="1285"/>
      <c r="B124" s="1241"/>
      <c r="C124" s="1241"/>
      <c r="D124" s="1241"/>
      <c r="E124" s="1241"/>
      <c r="F124" s="1241"/>
      <c r="G124" s="1253"/>
      <c r="H124" s="1253">
        <v>4</v>
      </c>
      <c r="I124" s="1783" t="s">
        <v>884</v>
      </c>
      <c r="J124" s="1772"/>
      <c r="K124" s="73">
        <v>0</v>
      </c>
      <c r="L124" s="73">
        <v>7747000</v>
      </c>
      <c r="M124" s="73">
        <v>0</v>
      </c>
      <c r="N124" s="73">
        <v>7747000</v>
      </c>
      <c r="O124" s="1287">
        <v>7747000</v>
      </c>
      <c r="P124" s="73">
        <v>0</v>
      </c>
      <c r="Q124" s="73">
        <v>7747000</v>
      </c>
      <c r="R124" s="1303">
        <v>100</v>
      </c>
    </row>
    <row r="125" spans="1:18">
      <c r="A125" s="1285"/>
      <c r="B125" s="1241"/>
      <c r="C125" s="1241"/>
      <c r="D125" s="1241"/>
      <c r="E125" s="1241"/>
      <c r="F125" s="1241"/>
      <c r="G125" s="1253"/>
      <c r="H125" s="1253">
        <v>5</v>
      </c>
      <c r="I125" s="1783" t="s">
        <v>924</v>
      </c>
      <c r="J125" s="1772"/>
      <c r="K125" s="73">
        <v>1780000</v>
      </c>
      <c r="L125" s="73">
        <v>6812950</v>
      </c>
      <c r="M125" s="73">
        <v>0</v>
      </c>
      <c r="N125" s="73">
        <v>6812950</v>
      </c>
      <c r="O125" s="1287">
        <v>6812950</v>
      </c>
      <c r="P125" s="73">
        <v>0</v>
      </c>
      <c r="Q125" s="73">
        <v>6812950</v>
      </c>
      <c r="R125" s="1303">
        <v>100</v>
      </c>
    </row>
    <row r="126" spans="1:18" ht="12.75" customHeight="1">
      <c r="A126" s="1285"/>
      <c r="B126" s="1241"/>
      <c r="C126" s="1241"/>
      <c r="D126" s="1241"/>
      <c r="E126" s="1241"/>
      <c r="F126" s="1241"/>
      <c r="G126" s="1253"/>
      <c r="H126" s="1253">
        <v>6</v>
      </c>
      <c r="I126" s="1253" t="s">
        <v>567</v>
      </c>
      <c r="J126" s="70"/>
      <c r="K126" s="73">
        <v>3500000</v>
      </c>
      <c r="L126" s="73">
        <v>3500000</v>
      </c>
      <c r="M126" s="73">
        <v>0</v>
      </c>
      <c r="N126" s="73">
        <v>3500000</v>
      </c>
      <c r="O126" s="1287">
        <v>3500000</v>
      </c>
      <c r="P126" s="73">
        <v>0</v>
      </c>
      <c r="Q126" s="73">
        <v>3500000</v>
      </c>
      <c r="R126" s="1303">
        <v>100</v>
      </c>
    </row>
    <row r="127" spans="1:18" ht="12.75" customHeight="1">
      <c r="A127" s="1285"/>
      <c r="B127" s="1241"/>
      <c r="C127" s="1241"/>
      <c r="D127" s="1241"/>
      <c r="E127" s="1241"/>
      <c r="F127" s="1241"/>
      <c r="G127" s="1253"/>
      <c r="H127" s="1253">
        <v>7</v>
      </c>
      <c r="I127" s="1803" t="s">
        <v>601</v>
      </c>
      <c r="J127" s="1770"/>
      <c r="K127" s="73">
        <v>0</v>
      </c>
      <c r="L127" s="73">
        <v>4303800</v>
      </c>
      <c r="M127" s="73">
        <v>0</v>
      </c>
      <c r="N127" s="73">
        <v>4303800</v>
      </c>
      <c r="O127" s="1287">
        <v>4303800</v>
      </c>
      <c r="P127" s="73">
        <v>0</v>
      </c>
      <c r="Q127" s="73">
        <v>4303800</v>
      </c>
      <c r="R127" s="1303">
        <v>100</v>
      </c>
    </row>
    <row r="128" spans="1:18" ht="12.75" customHeight="1">
      <c r="A128" s="1285"/>
      <c r="B128" s="1241"/>
      <c r="C128" s="1241"/>
      <c r="D128" s="1241"/>
      <c r="E128" s="1241"/>
      <c r="F128" s="1241"/>
      <c r="G128" s="40"/>
      <c r="H128" s="1253">
        <v>8</v>
      </c>
      <c r="I128" s="1803" t="s">
        <v>602</v>
      </c>
      <c r="J128" s="1770"/>
      <c r="K128" s="73">
        <v>0</v>
      </c>
      <c r="L128" s="73">
        <v>67728505</v>
      </c>
      <c r="M128" s="73">
        <v>0</v>
      </c>
      <c r="N128" s="73">
        <v>67728505</v>
      </c>
      <c r="O128" s="1287">
        <v>67287980</v>
      </c>
      <c r="P128" s="73">
        <v>0</v>
      </c>
      <c r="Q128" s="73">
        <v>67287980</v>
      </c>
      <c r="R128" s="1303">
        <v>99.349572236977622</v>
      </c>
    </row>
    <row r="129" spans="1:18" ht="23.25" customHeight="1">
      <c r="A129" s="1285"/>
      <c r="B129" s="1241"/>
      <c r="C129" s="1241">
        <v>1</v>
      </c>
      <c r="D129" s="1241">
        <v>1</v>
      </c>
      <c r="E129" s="1241">
        <v>6</v>
      </c>
      <c r="F129" s="1241">
        <v>2</v>
      </c>
      <c r="G129" s="1253"/>
      <c r="H129" s="1761" t="s">
        <v>558</v>
      </c>
      <c r="I129" s="1762"/>
      <c r="J129" s="1763"/>
      <c r="K129" s="73">
        <v>500000</v>
      </c>
      <c r="L129" s="73">
        <v>500000</v>
      </c>
      <c r="M129" s="73">
        <v>0</v>
      </c>
      <c r="N129" s="73">
        <v>500000</v>
      </c>
      <c r="O129" s="1287">
        <v>441975</v>
      </c>
      <c r="P129" s="73">
        <v>0</v>
      </c>
      <c r="Q129" s="73">
        <v>441975</v>
      </c>
      <c r="R129" s="1303">
        <v>88.394999999999996</v>
      </c>
    </row>
    <row r="130" spans="1:18" s="41" customFormat="1">
      <c r="A130" s="1285"/>
      <c r="B130" s="1241"/>
      <c r="C130" s="1241">
        <v>2</v>
      </c>
      <c r="D130" s="1241">
        <v>1</v>
      </c>
      <c r="E130" s="1241">
        <v>6</v>
      </c>
      <c r="F130" s="1241">
        <v>3</v>
      </c>
      <c r="G130" s="1253"/>
      <c r="H130" s="95" t="s">
        <v>569</v>
      </c>
      <c r="I130" s="95"/>
      <c r="J130" s="99"/>
      <c r="K130" s="88">
        <v>721162796</v>
      </c>
      <c r="L130" s="779">
        <v>792720714</v>
      </c>
      <c r="M130" s="88">
        <v>0</v>
      </c>
      <c r="N130" s="88">
        <v>792720714</v>
      </c>
      <c r="O130" s="779">
        <v>790514825</v>
      </c>
      <c r="P130" s="88">
        <v>0</v>
      </c>
      <c r="Q130" s="88">
        <v>790514825</v>
      </c>
      <c r="R130" s="1313">
        <v>99.721731883494087</v>
      </c>
    </row>
    <row r="131" spans="1:18">
      <c r="A131" s="1285"/>
      <c r="B131" s="1241"/>
      <c r="C131" s="1241">
        <v>1</v>
      </c>
      <c r="D131" s="1241">
        <v>1</v>
      </c>
      <c r="E131" s="1241">
        <v>6</v>
      </c>
      <c r="F131" s="1241">
        <v>4</v>
      </c>
      <c r="G131" s="1253"/>
      <c r="H131" s="1253" t="s">
        <v>144</v>
      </c>
      <c r="I131" s="1253"/>
      <c r="J131" s="1286"/>
      <c r="K131" s="73">
        <v>79815356</v>
      </c>
      <c r="L131" s="73">
        <v>79815356</v>
      </c>
      <c r="M131" s="73">
        <v>0</v>
      </c>
      <c r="N131" s="73">
        <v>79815356</v>
      </c>
      <c r="O131" s="1287">
        <v>79815356</v>
      </c>
      <c r="P131" s="73">
        <v>0</v>
      </c>
      <c r="Q131" s="73">
        <v>79815356</v>
      </c>
      <c r="R131" s="1303">
        <v>100</v>
      </c>
    </row>
    <row r="132" spans="1:18">
      <c r="A132" s="1285"/>
      <c r="B132" s="1241"/>
      <c r="C132" s="1241">
        <v>1</v>
      </c>
      <c r="D132" s="1241">
        <v>1</v>
      </c>
      <c r="E132" s="1241">
        <v>6</v>
      </c>
      <c r="F132" s="1241">
        <v>5</v>
      </c>
      <c r="G132" s="1253"/>
      <c r="H132" s="1326" t="s">
        <v>145</v>
      </c>
      <c r="I132" s="1321"/>
      <c r="J132" s="1322"/>
      <c r="K132" s="73">
        <v>2000000</v>
      </c>
      <c r="L132" s="73">
        <v>2000000</v>
      </c>
      <c r="M132" s="73">
        <v>0</v>
      </c>
      <c r="N132" s="73">
        <v>2000000</v>
      </c>
      <c r="O132" s="1287">
        <v>2000530</v>
      </c>
      <c r="P132" s="73">
        <v>0</v>
      </c>
      <c r="Q132" s="73">
        <v>2000530</v>
      </c>
      <c r="R132" s="1303">
        <v>100.0265</v>
      </c>
    </row>
    <row r="133" spans="1:18">
      <c r="A133" s="1285"/>
      <c r="B133" s="1241"/>
      <c r="C133" s="1241">
        <v>1</v>
      </c>
      <c r="D133" s="1241">
        <v>1</v>
      </c>
      <c r="E133" s="1241">
        <v>6</v>
      </c>
      <c r="F133" s="1241">
        <v>6</v>
      </c>
      <c r="G133" s="1253"/>
      <c r="H133" s="1326" t="s">
        <v>146</v>
      </c>
      <c r="I133" s="1321"/>
      <c r="J133" s="1322"/>
      <c r="K133" s="73">
        <v>1000000</v>
      </c>
      <c r="L133" s="73">
        <v>1000000</v>
      </c>
      <c r="M133" s="73">
        <v>0</v>
      </c>
      <c r="N133" s="73">
        <v>1000000</v>
      </c>
      <c r="O133" s="1287">
        <v>1000000</v>
      </c>
      <c r="P133" s="73">
        <v>0</v>
      </c>
      <c r="Q133" s="73">
        <v>1000000</v>
      </c>
      <c r="R133" s="1303">
        <v>100</v>
      </c>
    </row>
    <row r="134" spans="1:18">
      <c r="A134" s="1285"/>
      <c r="B134" s="1241"/>
      <c r="C134" s="1241">
        <v>1</v>
      </c>
      <c r="D134" s="1241">
        <v>1</v>
      </c>
      <c r="E134" s="1241">
        <v>6</v>
      </c>
      <c r="F134" s="1241">
        <v>7</v>
      </c>
      <c r="G134" s="40"/>
      <c r="H134" s="1253" t="s">
        <v>148</v>
      </c>
      <c r="I134" s="1253"/>
      <c r="J134" s="1286"/>
      <c r="K134" s="73">
        <v>84999000</v>
      </c>
      <c r="L134" s="73">
        <v>98783000</v>
      </c>
      <c r="M134" s="73">
        <v>0</v>
      </c>
      <c r="N134" s="73">
        <v>98783000</v>
      </c>
      <c r="O134" s="1287">
        <v>98783000</v>
      </c>
      <c r="P134" s="73">
        <v>0</v>
      </c>
      <c r="Q134" s="73">
        <v>98783000</v>
      </c>
      <c r="R134" s="1303">
        <v>100</v>
      </c>
    </row>
    <row r="135" spans="1:18">
      <c r="A135" s="1285"/>
      <c r="B135" s="1241"/>
      <c r="C135" s="1241">
        <v>2</v>
      </c>
      <c r="D135" s="1241">
        <v>1</v>
      </c>
      <c r="E135" s="1241">
        <v>6</v>
      </c>
      <c r="F135" s="1241">
        <v>8</v>
      </c>
      <c r="G135" s="1253"/>
      <c r="H135" s="1253" t="s">
        <v>482</v>
      </c>
      <c r="I135" s="1253"/>
      <c r="J135" s="1286"/>
      <c r="K135" s="73">
        <v>6000000</v>
      </c>
      <c r="L135" s="73">
        <v>3302746</v>
      </c>
      <c r="M135" s="73">
        <v>0</v>
      </c>
      <c r="N135" s="73">
        <v>3302746</v>
      </c>
      <c r="O135" s="1287">
        <v>801000</v>
      </c>
      <c r="P135" s="73">
        <v>0</v>
      </c>
      <c r="Q135" s="73">
        <v>801000</v>
      </c>
      <c r="R135" s="1303">
        <v>24.252546214574174</v>
      </c>
    </row>
    <row r="136" spans="1:18">
      <c r="A136" s="1285"/>
      <c r="B136" s="1241"/>
      <c r="C136" s="1241">
        <v>2</v>
      </c>
      <c r="D136" s="1241">
        <v>1</v>
      </c>
      <c r="E136" s="1241">
        <v>6</v>
      </c>
      <c r="F136" s="1241">
        <v>9</v>
      </c>
      <c r="G136" s="1253"/>
      <c r="H136" s="1253" t="s">
        <v>484</v>
      </c>
      <c r="I136" s="1253"/>
      <c r="J136" s="1286"/>
      <c r="K136" s="73">
        <v>6000000</v>
      </c>
      <c r="L136" s="73">
        <v>5683443</v>
      </c>
      <c r="M136" s="73">
        <v>0</v>
      </c>
      <c r="N136" s="73">
        <v>5683443</v>
      </c>
      <c r="O136" s="1287">
        <v>4280000</v>
      </c>
      <c r="P136" s="73">
        <v>0</v>
      </c>
      <c r="Q136" s="73">
        <v>4280000</v>
      </c>
      <c r="R136" s="1303">
        <v>75.306464760885262</v>
      </c>
    </row>
    <row r="137" spans="1:18">
      <c r="A137" s="1285"/>
      <c r="B137" s="1241"/>
      <c r="C137" s="1241">
        <v>2</v>
      </c>
      <c r="D137" s="1241">
        <v>1</v>
      </c>
      <c r="E137" s="1241">
        <v>6</v>
      </c>
      <c r="F137" s="1241">
        <v>10</v>
      </c>
      <c r="G137" s="1253"/>
      <c r="H137" s="1253" t="s">
        <v>485</v>
      </c>
      <c r="I137" s="1253"/>
      <c r="J137" s="1286"/>
      <c r="K137" s="73">
        <v>2000000</v>
      </c>
      <c r="L137" s="73">
        <v>2000000</v>
      </c>
      <c r="M137" s="73">
        <v>0</v>
      </c>
      <c r="N137" s="73">
        <v>2000000</v>
      </c>
      <c r="O137" s="1287">
        <v>1475000</v>
      </c>
      <c r="P137" s="73">
        <v>0</v>
      </c>
      <c r="Q137" s="73">
        <v>1475000</v>
      </c>
      <c r="R137" s="1303">
        <v>73.75</v>
      </c>
    </row>
    <row r="138" spans="1:18">
      <c r="A138" s="1285"/>
      <c r="B138" s="1241"/>
      <c r="C138" s="1241">
        <v>2</v>
      </c>
      <c r="D138" s="1241">
        <v>1</v>
      </c>
      <c r="E138" s="1241">
        <v>6</v>
      </c>
      <c r="F138" s="1241">
        <v>11</v>
      </c>
      <c r="G138" s="1253"/>
      <c r="H138" s="1253" t="s">
        <v>487</v>
      </c>
      <c r="I138" s="1253"/>
      <c r="J138" s="1286"/>
      <c r="K138" s="73">
        <v>2100000</v>
      </c>
      <c r="L138" s="73">
        <v>656209</v>
      </c>
      <c r="M138" s="73">
        <v>0</v>
      </c>
      <c r="N138" s="73">
        <v>656209</v>
      </c>
      <c r="O138" s="1287">
        <v>0</v>
      </c>
      <c r="P138" s="73">
        <v>0</v>
      </c>
      <c r="Q138" s="73">
        <v>0</v>
      </c>
      <c r="R138" s="1303">
        <v>0</v>
      </c>
    </row>
    <row r="139" spans="1:18">
      <c r="A139" s="1285"/>
      <c r="B139" s="1241"/>
      <c r="C139" s="1241">
        <v>2</v>
      </c>
      <c r="D139" s="1241">
        <v>1</v>
      </c>
      <c r="E139" s="1241">
        <v>6</v>
      </c>
      <c r="F139" s="1241">
        <v>12</v>
      </c>
      <c r="G139" s="1253"/>
      <c r="H139" s="1253" t="s">
        <v>483</v>
      </c>
      <c r="I139" s="1253"/>
      <c r="J139" s="1286"/>
      <c r="K139" s="73">
        <v>1000000</v>
      </c>
      <c r="L139" s="73">
        <v>930000</v>
      </c>
      <c r="M139" s="73">
        <v>0</v>
      </c>
      <c r="N139" s="73">
        <v>930000</v>
      </c>
      <c r="O139" s="1287">
        <v>930000</v>
      </c>
      <c r="P139" s="73">
        <v>0</v>
      </c>
      <c r="Q139" s="73">
        <v>930000</v>
      </c>
      <c r="R139" s="1303">
        <v>100</v>
      </c>
    </row>
    <row r="140" spans="1:18" ht="14.25" customHeight="1">
      <c r="A140" s="1285"/>
      <c r="B140" s="1241"/>
      <c r="C140" s="1241">
        <v>1</v>
      </c>
      <c r="D140" s="1241">
        <v>1</v>
      </c>
      <c r="E140" s="1241">
        <v>6</v>
      </c>
      <c r="F140" s="1241">
        <v>13</v>
      </c>
      <c r="G140" s="1253"/>
      <c r="H140" s="1321" t="s">
        <v>598</v>
      </c>
      <c r="I140" s="1321"/>
      <c r="J140" s="100"/>
      <c r="K140" s="73">
        <v>10258583</v>
      </c>
      <c r="L140" s="73">
        <v>20029285</v>
      </c>
      <c r="M140" s="73">
        <v>0</v>
      </c>
      <c r="N140" s="73">
        <v>20029285</v>
      </c>
      <c r="O140" s="1287">
        <v>20029285</v>
      </c>
      <c r="P140" s="73">
        <v>0</v>
      </c>
      <c r="Q140" s="73">
        <v>20029285</v>
      </c>
      <c r="R140" s="1303">
        <v>100</v>
      </c>
    </row>
    <row r="141" spans="1:18" ht="14.25" customHeight="1">
      <c r="A141" s="1285"/>
      <c r="B141" s="1241"/>
      <c r="C141" s="1241">
        <v>1</v>
      </c>
      <c r="D141" s="1241">
        <v>1</v>
      </c>
      <c r="E141" s="1241">
        <v>6</v>
      </c>
      <c r="F141" s="1241">
        <v>14</v>
      </c>
      <c r="G141" s="1253"/>
      <c r="H141" s="1321" t="s">
        <v>1073</v>
      </c>
      <c r="I141" s="1321"/>
      <c r="J141" s="100"/>
      <c r="K141" s="73">
        <v>0</v>
      </c>
      <c r="L141" s="73">
        <v>1615000</v>
      </c>
      <c r="M141" s="73">
        <v>0</v>
      </c>
      <c r="N141" s="73">
        <v>1615000</v>
      </c>
      <c r="O141" s="1287">
        <v>1615000</v>
      </c>
      <c r="P141" s="73">
        <v>0</v>
      </c>
      <c r="Q141" s="73">
        <v>1615000</v>
      </c>
      <c r="R141" s="1303">
        <v>100</v>
      </c>
    </row>
    <row r="142" spans="1:18" ht="14.25" customHeight="1">
      <c r="A142" s="1285"/>
      <c r="B142" s="1241"/>
      <c r="C142" s="1241">
        <v>1</v>
      </c>
      <c r="D142" s="1241">
        <v>1</v>
      </c>
      <c r="E142" s="1241">
        <v>6</v>
      </c>
      <c r="F142" s="1241">
        <v>15</v>
      </c>
      <c r="G142" s="1253"/>
      <c r="H142" s="1321" t="s">
        <v>1133</v>
      </c>
      <c r="I142" s="1321"/>
      <c r="J142" s="100"/>
      <c r="K142" s="73">
        <v>0</v>
      </c>
      <c r="L142" s="73">
        <v>6000000</v>
      </c>
      <c r="M142" s="73">
        <v>0</v>
      </c>
      <c r="N142" s="73">
        <v>6000000</v>
      </c>
      <c r="O142" s="1287">
        <v>6000000</v>
      </c>
      <c r="P142" s="73">
        <v>0</v>
      </c>
      <c r="Q142" s="73">
        <v>6000000</v>
      </c>
      <c r="R142" s="1303">
        <v>100</v>
      </c>
    </row>
    <row r="143" spans="1:18" ht="14.25" customHeight="1">
      <c r="A143" s="1285"/>
      <c r="B143" s="1241"/>
      <c r="C143" s="1241">
        <v>1</v>
      </c>
      <c r="D143" s="1241">
        <v>1</v>
      </c>
      <c r="E143" s="1241">
        <v>6</v>
      </c>
      <c r="F143" s="1241">
        <v>16</v>
      </c>
      <c r="G143" s="1253"/>
      <c r="H143" s="1321" t="s">
        <v>1201</v>
      </c>
      <c r="I143" s="1321"/>
      <c r="J143" s="100"/>
      <c r="K143" s="73">
        <v>0</v>
      </c>
      <c r="L143" s="73">
        <v>9475000</v>
      </c>
      <c r="M143" s="73">
        <v>0</v>
      </c>
      <c r="N143" s="73">
        <v>9475000</v>
      </c>
      <c r="O143" s="1287">
        <v>9475000</v>
      </c>
      <c r="P143" s="73">
        <v>0</v>
      </c>
      <c r="Q143" s="73">
        <v>9475000</v>
      </c>
      <c r="R143" s="1303">
        <v>100</v>
      </c>
    </row>
    <row r="144" spans="1:18" ht="14.25" customHeight="1">
      <c r="A144" s="1285"/>
      <c r="B144" s="1241"/>
      <c r="C144" s="1241">
        <v>1</v>
      </c>
      <c r="D144" s="1241">
        <v>1</v>
      </c>
      <c r="E144" s="1241">
        <v>6</v>
      </c>
      <c r="F144" s="1241">
        <v>17</v>
      </c>
      <c r="G144" s="1253"/>
      <c r="H144" s="1321" t="s">
        <v>1202</v>
      </c>
      <c r="I144" s="1321"/>
      <c r="J144" s="100"/>
      <c r="K144" s="73">
        <v>0</v>
      </c>
      <c r="L144" s="73">
        <v>4999992</v>
      </c>
      <c r="M144" s="73">
        <v>0</v>
      </c>
      <c r="N144" s="73">
        <v>4999992</v>
      </c>
      <c r="O144" s="1287">
        <v>4999492</v>
      </c>
      <c r="P144" s="73">
        <v>0</v>
      </c>
      <c r="Q144" s="73">
        <v>4999492</v>
      </c>
      <c r="R144" s="1303">
        <v>99.989999983999979</v>
      </c>
    </row>
    <row r="145" spans="1:18" ht="14.25" customHeight="1">
      <c r="A145" s="1285"/>
      <c r="B145" s="1241"/>
      <c r="C145" s="1241">
        <v>1</v>
      </c>
      <c r="D145" s="1241">
        <v>1</v>
      </c>
      <c r="E145" s="1241">
        <v>6</v>
      </c>
      <c r="F145" s="1241">
        <v>18</v>
      </c>
      <c r="G145" s="1253"/>
      <c r="H145" s="1321" t="s">
        <v>1204</v>
      </c>
      <c r="I145" s="1321"/>
      <c r="J145" s="100"/>
      <c r="K145" s="73">
        <v>0</v>
      </c>
      <c r="L145" s="73">
        <v>500000</v>
      </c>
      <c r="M145" s="73">
        <v>0</v>
      </c>
      <c r="N145" s="73">
        <v>500000</v>
      </c>
      <c r="O145" s="1287">
        <v>500000</v>
      </c>
      <c r="P145" s="73">
        <v>0</v>
      </c>
      <c r="Q145" s="73">
        <v>500000</v>
      </c>
      <c r="R145" s="1303">
        <v>100</v>
      </c>
    </row>
    <row r="146" spans="1:18" ht="14.25" customHeight="1">
      <c r="A146" s="1285"/>
      <c r="B146" s="1241"/>
      <c r="C146" s="1241">
        <v>1</v>
      </c>
      <c r="D146" s="1241">
        <v>1</v>
      </c>
      <c r="E146" s="1241">
        <v>6</v>
      </c>
      <c r="F146" s="1241">
        <v>19</v>
      </c>
      <c r="G146" s="1253"/>
      <c r="H146" s="1321" t="s">
        <v>1203</v>
      </c>
      <c r="I146" s="1321"/>
      <c r="J146" s="100"/>
      <c r="K146" s="73">
        <v>0</v>
      </c>
      <c r="L146" s="73">
        <v>1000000</v>
      </c>
      <c r="M146" s="73">
        <v>0</v>
      </c>
      <c r="N146" s="73">
        <v>1000000</v>
      </c>
      <c r="O146" s="1287">
        <v>1000000</v>
      </c>
      <c r="P146" s="73">
        <v>0</v>
      </c>
      <c r="Q146" s="73">
        <v>1000000</v>
      </c>
      <c r="R146" s="1303">
        <v>100</v>
      </c>
    </row>
    <row r="147" spans="1:18" ht="14.25" customHeight="1">
      <c r="A147" s="1285"/>
      <c r="B147" s="1241"/>
      <c r="C147" s="1241">
        <v>1</v>
      </c>
      <c r="D147" s="1241">
        <v>1</v>
      </c>
      <c r="E147" s="1241">
        <v>6</v>
      </c>
      <c r="F147" s="1241">
        <v>20</v>
      </c>
      <c r="G147" s="1253"/>
      <c r="H147" s="1768" t="s">
        <v>1214</v>
      </c>
      <c r="I147" s="1769"/>
      <c r="J147" s="1770"/>
      <c r="K147" s="73">
        <v>0</v>
      </c>
      <c r="L147" s="73">
        <v>16699000</v>
      </c>
      <c r="M147" s="73">
        <v>0</v>
      </c>
      <c r="N147" s="73">
        <v>16699000</v>
      </c>
      <c r="O147" s="1287">
        <v>16699000</v>
      </c>
      <c r="P147" s="73">
        <v>0</v>
      </c>
      <c r="Q147" s="73">
        <v>16699000</v>
      </c>
      <c r="R147" s="1303">
        <v>100</v>
      </c>
    </row>
    <row r="148" spans="1:18" ht="14.25" customHeight="1">
      <c r="A148" s="1285"/>
      <c r="B148" s="1241"/>
      <c r="C148" s="1241">
        <v>1</v>
      </c>
      <c r="D148" s="1241">
        <v>1</v>
      </c>
      <c r="E148" s="1241">
        <v>6</v>
      </c>
      <c r="F148" s="1241">
        <v>21</v>
      </c>
      <c r="G148" s="1253"/>
      <c r="H148" s="1321" t="s">
        <v>1153</v>
      </c>
      <c r="I148" s="1321"/>
      <c r="J148" s="100"/>
      <c r="K148" s="73">
        <v>0</v>
      </c>
      <c r="L148" s="73">
        <v>35080000</v>
      </c>
      <c r="M148" s="73">
        <v>0</v>
      </c>
      <c r="N148" s="73">
        <v>35080000</v>
      </c>
      <c r="O148" s="1287">
        <v>35080000</v>
      </c>
      <c r="P148" s="73">
        <v>0</v>
      </c>
      <c r="Q148" s="73">
        <v>35080000</v>
      </c>
      <c r="R148" s="1303">
        <v>100</v>
      </c>
    </row>
    <row r="149" spans="1:18" s="41" customFormat="1" ht="15">
      <c r="A149" s="471">
        <v>6</v>
      </c>
      <c r="B149" s="1241"/>
      <c r="C149" s="1241"/>
      <c r="D149" s="1241"/>
      <c r="E149" s="1241"/>
      <c r="F149" s="1241"/>
      <c r="G149" s="1785" t="s">
        <v>16</v>
      </c>
      <c r="H149" s="1786"/>
      <c r="I149" s="1786"/>
      <c r="J149" s="1787"/>
      <c r="K149" s="71">
        <v>4722096449</v>
      </c>
      <c r="L149" s="71">
        <v>4052897124</v>
      </c>
      <c r="M149" s="71">
        <v>775170346</v>
      </c>
      <c r="N149" s="71">
        <v>4828067470</v>
      </c>
      <c r="O149" s="1301">
        <v>1294968673</v>
      </c>
      <c r="P149" s="71">
        <v>48968985</v>
      </c>
      <c r="Q149" s="71">
        <v>1343937658</v>
      </c>
      <c r="R149" s="1302">
        <v>27.83593365980861</v>
      </c>
    </row>
    <row r="150" spans="1:18">
      <c r="A150" s="1285"/>
      <c r="B150" s="1241"/>
      <c r="C150" s="1241">
        <v>2</v>
      </c>
      <c r="D150" s="1241">
        <v>2</v>
      </c>
      <c r="E150" s="1241">
        <v>7</v>
      </c>
      <c r="F150" s="1241">
        <v>1</v>
      </c>
      <c r="G150" s="1253"/>
      <c r="H150" s="1321" t="s">
        <v>151</v>
      </c>
      <c r="I150" s="1321"/>
      <c r="J150" s="1324"/>
      <c r="K150" s="73">
        <v>482253840</v>
      </c>
      <c r="L150" s="73">
        <v>636051371</v>
      </c>
      <c r="M150" s="73">
        <v>86969751</v>
      </c>
      <c r="N150" s="88">
        <v>723021122</v>
      </c>
      <c r="O150" s="779">
        <v>469708518</v>
      </c>
      <c r="P150" s="779">
        <v>40795634</v>
      </c>
      <c r="Q150" s="88">
        <v>510504152</v>
      </c>
      <c r="R150" s="1313">
        <v>70.607086911632436</v>
      </c>
    </row>
    <row r="151" spans="1:18">
      <c r="A151" s="1285"/>
      <c r="B151" s="1241"/>
      <c r="C151" s="1241">
        <v>2</v>
      </c>
      <c r="D151" s="1241">
        <v>2</v>
      </c>
      <c r="E151" s="1241">
        <v>7</v>
      </c>
      <c r="F151" s="1241">
        <v>2</v>
      </c>
      <c r="G151" s="1253"/>
      <c r="H151" s="1788" t="s">
        <v>577</v>
      </c>
      <c r="I151" s="1789"/>
      <c r="J151" s="1790"/>
      <c r="K151" s="73">
        <v>27400</v>
      </c>
      <c r="L151" s="73">
        <v>27400</v>
      </c>
      <c r="M151" s="73">
        <v>0</v>
      </c>
      <c r="N151" s="73">
        <v>27400</v>
      </c>
      <c r="O151" s="1287">
        <v>27400</v>
      </c>
      <c r="P151" s="73">
        <v>0</v>
      </c>
      <c r="Q151" s="73">
        <v>27400</v>
      </c>
      <c r="R151" s="1303">
        <v>100</v>
      </c>
    </row>
    <row r="152" spans="1:18">
      <c r="A152" s="1285"/>
      <c r="B152" s="1241"/>
      <c r="C152" s="1241"/>
      <c r="D152" s="1241"/>
      <c r="E152" s="1241"/>
      <c r="F152" s="1241"/>
      <c r="G152" s="1253"/>
      <c r="H152" s="1804" t="s">
        <v>152</v>
      </c>
      <c r="I152" s="1805"/>
      <c r="J152" s="1806"/>
      <c r="K152" s="88">
        <v>4224315209</v>
      </c>
      <c r="L152" s="88">
        <v>3409315802</v>
      </c>
      <c r="M152" s="88">
        <v>687784772</v>
      </c>
      <c r="N152" s="88">
        <v>4097100574</v>
      </c>
      <c r="O152" s="779">
        <v>817730204</v>
      </c>
      <c r="P152" s="779">
        <v>7757528</v>
      </c>
      <c r="Q152" s="88">
        <v>825487732</v>
      </c>
      <c r="R152" s="1313">
        <v>20.148095393081263</v>
      </c>
    </row>
    <row r="153" spans="1:18" ht="29.25" customHeight="1">
      <c r="A153" s="1285"/>
      <c r="B153" s="1241"/>
      <c r="C153" s="1241">
        <v>2</v>
      </c>
      <c r="D153" s="1241">
        <v>2</v>
      </c>
      <c r="E153" s="1241">
        <v>7</v>
      </c>
      <c r="F153" s="1241">
        <v>3</v>
      </c>
      <c r="G153" s="1253"/>
      <c r="H153" s="1780" t="s">
        <v>540</v>
      </c>
      <c r="I153" s="1781"/>
      <c r="J153" s="1782"/>
      <c r="K153" s="73">
        <v>2897942806</v>
      </c>
      <c r="L153" s="73">
        <v>2263802666</v>
      </c>
      <c r="M153" s="73">
        <v>378496226</v>
      </c>
      <c r="N153" s="73">
        <v>2642298892</v>
      </c>
      <c r="O153" s="1287">
        <v>776998620</v>
      </c>
      <c r="P153" s="73">
        <v>0</v>
      </c>
      <c r="Q153" s="73">
        <v>776998620</v>
      </c>
      <c r="R153" s="1303">
        <v>29.406159248391344</v>
      </c>
    </row>
    <row r="154" spans="1:18" ht="29.25" customHeight="1">
      <c r="A154" s="1285"/>
      <c r="B154" s="1241"/>
      <c r="C154" s="1241">
        <v>2</v>
      </c>
      <c r="D154" s="1241">
        <v>2</v>
      </c>
      <c r="E154" s="1241">
        <v>7</v>
      </c>
      <c r="F154" s="1241">
        <v>4</v>
      </c>
      <c r="G154" s="1253"/>
      <c r="H154" s="1791" t="s">
        <v>607</v>
      </c>
      <c r="I154" s="1792"/>
      <c r="J154" s="1793"/>
      <c r="K154" s="73">
        <v>559769555</v>
      </c>
      <c r="L154" s="73">
        <v>440763430</v>
      </c>
      <c r="M154" s="73">
        <v>119006125</v>
      </c>
      <c r="N154" s="73">
        <v>559769555</v>
      </c>
      <c r="O154" s="1287">
        <v>27841947</v>
      </c>
      <c r="P154" s="73">
        <v>4277326</v>
      </c>
      <c r="Q154" s="73">
        <v>32119273</v>
      </c>
      <c r="R154" s="1303">
        <v>5.7379456801647599</v>
      </c>
    </row>
    <row r="155" spans="1:18" ht="27.75" customHeight="1">
      <c r="A155" s="1285"/>
      <c r="B155" s="1241"/>
      <c r="C155" s="1241">
        <v>2</v>
      </c>
      <c r="D155" s="1241">
        <v>2</v>
      </c>
      <c r="E155" s="1241">
        <v>7</v>
      </c>
      <c r="F155" s="1241">
        <v>5</v>
      </c>
      <c r="G155" s="1253"/>
      <c r="H155" s="1761" t="s">
        <v>578</v>
      </c>
      <c r="I155" s="1771"/>
      <c r="J155" s="1772"/>
      <c r="K155" s="73">
        <v>49245786</v>
      </c>
      <c r="L155" s="73">
        <v>38776209</v>
      </c>
      <c r="M155" s="73">
        <v>10469577</v>
      </c>
      <c r="N155" s="73">
        <v>49245786</v>
      </c>
      <c r="O155" s="1287">
        <v>6928100</v>
      </c>
      <c r="P155" s="73">
        <v>1870587</v>
      </c>
      <c r="Q155" s="73">
        <v>8798687</v>
      </c>
      <c r="R155" s="1303">
        <v>17.866883066908507</v>
      </c>
    </row>
    <row r="156" spans="1:18" ht="28.5" customHeight="1">
      <c r="A156" s="1285"/>
      <c r="B156" s="1241"/>
      <c r="C156" s="1241">
        <v>2</v>
      </c>
      <c r="D156" s="1241">
        <v>2</v>
      </c>
      <c r="E156" s="1241">
        <v>7</v>
      </c>
      <c r="F156" s="1241">
        <v>6</v>
      </c>
      <c r="G156" s="1253"/>
      <c r="H156" s="1761" t="s">
        <v>505</v>
      </c>
      <c r="I156" s="1771"/>
      <c r="J156" s="1772"/>
      <c r="K156" s="73">
        <v>244320060</v>
      </c>
      <c r="L156" s="73">
        <v>192378000</v>
      </c>
      <c r="M156" s="73">
        <v>51942060</v>
      </c>
      <c r="N156" s="73">
        <v>244320060</v>
      </c>
      <c r="O156" s="1287">
        <v>227800</v>
      </c>
      <c r="P156" s="73">
        <v>61506</v>
      </c>
      <c r="Q156" s="73">
        <v>289306</v>
      </c>
      <c r="R156" s="1303">
        <v>0.11841270831384047</v>
      </c>
    </row>
    <row r="157" spans="1:18" ht="30" customHeight="1">
      <c r="A157" s="1285"/>
      <c r="B157" s="1241"/>
      <c r="C157" s="1241">
        <v>2</v>
      </c>
      <c r="D157" s="1241">
        <v>2</v>
      </c>
      <c r="E157" s="1241">
        <v>7</v>
      </c>
      <c r="F157" s="1241">
        <v>7</v>
      </c>
      <c r="G157" s="1253"/>
      <c r="H157" s="1761" t="s">
        <v>579</v>
      </c>
      <c r="I157" s="1771"/>
      <c r="J157" s="1772"/>
      <c r="K157" s="73">
        <v>473037002</v>
      </c>
      <c r="L157" s="73">
        <v>361255080</v>
      </c>
      <c r="M157" s="73">
        <v>97538872</v>
      </c>
      <c r="N157" s="73">
        <v>458793952</v>
      </c>
      <c r="O157" s="1287">
        <v>5435000</v>
      </c>
      <c r="P157" s="73">
        <v>1467450</v>
      </c>
      <c r="Q157" s="73">
        <v>6902450</v>
      </c>
      <c r="R157" s="1303">
        <v>1.5044771122004676</v>
      </c>
    </row>
    <row r="158" spans="1:18" ht="31.5" customHeight="1">
      <c r="A158" s="1285"/>
      <c r="B158" s="1241"/>
      <c r="C158" s="1241">
        <v>2</v>
      </c>
      <c r="D158" s="1241">
        <v>2</v>
      </c>
      <c r="E158" s="1241">
        <v>7</v>
      </c>
      <c r="F158" s="1241">
        <v>8</v>
      </c>
      <c r="G158" s="1253"/>
      <c r="H158" s="1761" t="s">
        <v>1043</v>
      </c>
      <c r="I158" s="1771"/>
      <c r="J158" s="1772"/>
      <c r="K158" s="73">
        <v>0</v>
      </c>
      <c r="L158" s="73">
        <v>4841204</v>
      </c>
      <c r="M158" s="73">
        <v>1307125</v>
      </c>
      <c r="N158" s="73">
        <v>6148329</v>
      </c>
      <c r="O158" s="1287">
        <v>298737</v>
      </c>
      <c r="P158" s="73">
        <v>80659</v>
      </c>
      <c r="Q158" s="73">
        <v>379396</v>
      </c>
      <c r="R158" s="1303">
        <v>6.1707172794429184</v>
      </c>
    </row>
    <row r="159" spans="1:18" ht="17.25" customHeight="1">
      <c r="A159" s="1285"/>
      <c r="B159" s="1241"/>
      <c r="C159" s="1241">
        <v>2</v>
      </c>
      <c r="D159" s="1241">
        <v>2</v>
      </c>
      <c r="E159" s="1241">
        <v>7</v>
      </c>
      <c r="F159" s="1241">
        <v>9</v>
      </c>
      <c r="G159" s="1253"/>
      <c r="H159" s="1780" t="s">
        <v>1247</v>
      </c>
      <c r="I159" s="1781"/>
      <c r="J159" s="1782"/>
      <c r="K159" s="73">
        <v>0</v>
      </c>
      <c r="L159" s="73">
        <v>106299213</v>
      </c>
      <c r="M159" s="73">
        <v>28700787</v>
      </c>
      <c r="N159" s="73">
        <v>135000000</v>
      </c>
      <c r="O159" s="73">
        <v>0</v>
      </c>
      <c r="P159" s="73">
        <v>0</v>
      </c>
      <c r="Q159" s="73">
        <v>0</v>
      </c>
      <c r="R159" s="1303">
        <v>0</v>
      </c>
    </row>
    <row r="160" spans="1:18">
      <c r="A160" s="1285"/>
      <c r="B160" s="1241"/>
      <c r="C160" s="1241">
        <v>2</v>
      </c>
      <c r="D160" s="1241">
        <v>2</v>
      </c>
      <c r="E160" s="1241">
        <v>7</v>
      </c>
      <c r="F160" s="1241">
        <v>10</v>
      </c>
      <c r="G160" s="1253"/>
      <c r="H160" s="1780" t="s">
        <v>934</v>
      </c>
      <c r="I160" s="1781"/>
      <c r="J160" s="1782"/>
      <c r="K160" s="73">
        <v>0</v>
      </c>
      <c r="L160" s="73">
        <v>1200000</v>
      </c>
      <c r="M160" s="73">
        <v>324000</v>
      </c>
      <c r="N160" s="73">
        <v>1524000</v>
      </c>
      <c r="O160" s="1287">
        <v>0</v>
      </c>
      <c r="P160" s="73">
        <v>0</v>
      </c>
      <c r="Q160" s="73">
        <v>0</v>
      </c>
      <c r="R160" s="1303">
        <v>0</v>
      </c>
    </row>
    <row r="161" spans="1:18" ht="25.5" customHeight="1">
      <c r="A161" s="91"/>
      <c r="B161" s="92"/>
      <c r="C161" s="1241">
        <v>2</v>
      </c>
      <c r="D161" s="1241">
        <v>2</v>
      </c>
      <c r="E161" s="1241">
        <v>7</v>
      </c>
      <c r="F161" s="1241">
        <v>11</v>
      </c>
      <c r="G161" s="1253"/>
      <c r="H161" s="1807" t="s">
        <v>925</v>
      </c>
      <c r="I161" s="1808"/>
      <c r="J161" s="1809"/>
      <c r="K161" s="88">
        <v>15500000</v>
      </c>
      <c r="L161" s="88">
        <v>7502551</v>
      </c>
      <c r="M161" s="88">
        <v>415823</v>
      </c>
      <c r="N161" s="73">
        <v>7918374</v>
      </c>
      <c r="O161" s="1287">
        <v>7502551</v>
      </c>
      <c r="P161" s="73">
        <v>415823</v>
      </c>
      <c r="Q161" s="73">
        <v>7918374</v>
      </c>
      <c r="R161" s="1303">
        <v>100</v>
      </c>
    </row>
    <row r="162" spans="1:18" ht="15">
      <c r="A162" s="471">
        <v>7</v>
      </c>
      <c r="B162" s="1241"/>
      <c r="C162" s="1241"/>
      <c r="D162" s="1241"/>
      <c r="E162" s="1241"/>
      <c r="F162" s="1241"/>
      <c r="G162" s="1785" t="s">
        <v>20</v>
      </c>
      <c r="H162" s="1786"/>
      <c r="I162" s="1786"/>
      <c r="J162" s="1787"/>
      <c r="K162" s="71">
        <v>1581537393</v>
      </c>
      <c r="L162" s="71">
        <v>1323523874</v>
      </c>
      <c r="M162" s="71">
        <v>332760453</v>
      </c>
      <c r="N162" s="71">
        <v>1656284327</v>
      </c>
      <c r="O162" s="1301">
        <v>529922023</v>
      </c>
      <c r="P162" s="71">
        <v>121652551</v>
      </c>
      <c r="Q162" s="71">
        <v>651574574</v>
      </c>
      <c r="R162" s="1302">
        <v>39.339536296898139</v>
      </c>
    </row>
    <row r="163" spans="1:18" s="41" customFormat="1">
      <c r="A163" s="1285"/>
      <c r="B163" s="1241"/>
      <c r="C163" s="1241">
        <v>2</v>
      </c>
      <c r="D163" s="1241">
        <v>2</v>
      </c>
      <c r="E163" s="1241">
        <v>8</v>
      </c>
      <c r="F163" s="1241">
        <v>1</v>
      </c>
      <c r="G163" s="1253"/>
      <c r="H163" s="1761" t="s">
        <v>153</v>
      </c>
      <c r="I163" s="1771"/>
      <c r="J163" s="1772"/>
      <c r="K163" s="73">
        <v>647615894</v>
      </c>
      <c r="L163" s="73">
        <v>568984859</v>
      </c>
      <c r="M163" s="73">
        <v>148259939</v>
      </c>
      <c r="N163" s="73">
        <v>717244798</v>
      </c>
      <c r="O163" s="1287">
        <v>218375163</v>
      </c>
      <c r="P163" s="73">
        <v>54161048</v>
      </c>
      <c r="Q163" s="73">
        <v>272536211</v>
      </c>
      <c r="R163" s="1303">
        <v>37.997655996941788</v>
      </c>
    </row>
    <row r="164" spans="1:18" s="41" customFormat="1">
      <c r="A164" s="1285"/>
      <c r="B164" s="1241"/>
      <c r="C164" s="1241">
        <v>2</v>
      </c>
      <c r="D164" s="1241">
        <v>2</v>
      </c>
      <c r="E164" s="1241">
        <v>8</v>
      </c>
      <c r="F164" s="1241">
        <v>2</v>
      </c>
      <c r="G164" s="1253"/>
      <c r="H164" s="1761" t="s">
        <v>1174</v>
      </c>
      <c r="I164" s="1771"/>
      <c r="J164" s="1772"/>
      <c r="K164" s="73"/>
      <c r="L164" s="73">
        <v>7874016</v>
      </c>
      <c r="M164" s="73">
        <v>2125984</v>
      </c>
      <c r="N164" s="73">
        <v>10000000</v>
      </c>
      <c r="O164" s="1287">
        <v>7874015</v>
      </c>
      <c r="P164" s="73">
        <v>2125985</v>
      </c>
      <c r="Q164" s="73">
        <v>10000000</v>
      </c>
      <c r="R164" s="1303">
        <v>100</v>
      </c>
    </row>
    <row r="165" spans="1:18">
      <c r="A165" s="1285"/>
      <c r="B165" s="1241"/>
      <c r="C165" s="1241"/>
      <c r="D165" s="1241"/>
      <c r="E165" s="1241"/>
      <c r="F165" s="1241"/>
      <c r="G165" s="1253"/>
      <c r="H165" s="1804" t="s">
        <v>543</v>
      </c>
      <c r="I165" s="1805"/>
      <c r="J165" s="1806"/>
      <c r="K165" s="88">
        <v>918921499</v>
      </c>
      <c r="L165" s="88">
        <v>734853976</v>
      </c>
      <c r="M165" s="88">
        <v>179185553</v>
      </c>
      <c r="N165" s="88">
        <v>914039529</v>
      </c>
      <c r="O165" s="779">
        <v>292476759</v>
      </c>
      <c r="P165" s="779">
        <v>62342575</v>
      </c>
      <c r="Q165" s="88">
        <v>354819334</v>
      </c>
      <c r="R165" s="1313">
        <v>38.818817211131794</v>
      </c>
    </row>
    <row r="166" spans="1:18" ht="23.25" customHeight="1">
      <c r="A166" s="1285"/>
      <c r="B166" s="1241"/>
      <c r="C166" s="1241">
        <v>2</v>
      </c>
      <c r="D166" s="1241">
        <v>2</v>
      </c>
      <c r="E166" s="1241">
        <v>8</v>
      </c>
      <c r="F166" s="1241">
        <v>3</v>
      </c>
      <c r="G166" s="1253"/>
      <c r="H166" s="1761" t="s">
        <v>68</v>
      </c>
      <c r="I166" s="1771"/>
      <c r="J166" s="1772"/>
      <c r="K166" s="73">
        <v>109853637</v>
      </c>
      <c r="L166" s="73">
        <v>86498927</v>
      </c>
      <c r="M166" s="73">
        <v>4129690</v>
      </c>
      <c r="N166" s="73">
        <v>90628617</v>
      </c>
      <c r="O166" s="73">
        <v>69867771</v>
      </c>
      <c r="P166" s="73">
        <v>2238149</v>
      </c>
      <c r="Q166" s="73">
        <v>72105920</v>
      </c>
      <c r="R166" s="1303">
        <v>79.561977647744527</v>
      </c>
    </row>
    <row r="167" spans="1:18" ht="25.5" customHeight="1">
      <c r="A167" s="1285"/>
      <c r="B167" s="1241"/>
      <c r="C167" s="1241">
        <v>2</v>
      </c>
      <c r="D167" s="1241">
        <v>2</v>
      </c>
      <c r="E167" s="1241">
        <v>8</v>
      </c>
      <c r="F167" s="1241">
        <v>4</v>
      </c>
      <c r="G167" s="1253"/>
      <c r="H167" s="1761" t="s">
        <v>578</v>
      </c>
      <c r="I167" s="1771"/>
      <c r="J167" s="1772"/>
      <c r="K167" s="73">
        <v>189539734</v>
      </c>
      <c r="L167" s="73">
        <v>149243885</v>
      </c>
      <c r="M167" s="73">
        <v>40295849</v>
      </c>
      <c r="N167" s="73">
        <v>189539734</v>
      </c>
      <c r="O167" s="73">
        <v>2000000</v>
      </c>
      <c r="P167" s="73">
        <v>540000</v>
      </c>
      <c r="Q167" s="73">
        <v>2540000</v>
      </c>
      <c r="R167" s="1303">
        <v>1.3400884059486968</v>
      </c>
    </row>
    <row r="168" spans="1:18" ht="24" customHeight="1">
      <c r="A168" s="1285"/>
      <c r="B168" s="1241"/>
      <c r="C168" s="1241">
        <v>2</v>
      </c>
      <c r="D168" s="1241">
        <v>2</v>
      </c>
      <c r="E168" s="1241">
        <v>8</v>
      </c>
      <c r="F168" s="1241">
        <v>5</v>
      </c>
      <c r="G168" s="1253"/>
      <c r="H168" s="1761" t="s">
        <v>505</v>
      </c>
      <c r="I168" s="1771"/>
      <c r="J168" s="1772"/>
      <c r="K168" s="73">
        <v>345325700</v>
      </c>
      <c r="L168" s="73">
        <v>271910000</v>
      </c>
      <c r="M168" s="73">
        <v>73415700</v>
      </c>
      <c r="N168" s="73">
        <v>345325700</v>
      </c>
      <c r="O168" s="1287">
        <v>4200000</v>
      </c>
      <c r="P168" s="73">
        <v>1134000</v>
      </c>
      <c r="Q168" s="73">
        <v>5334000</v>
      </c>
      <c r="R168" s="1303">
        <v>1.5446287374498915</v>
      </c>
    </row>
    <row r="169" spans="1:18" ht="22.5" customHeight="1">
      <c r="A169" s="1285"/>
      <c r="B169" s="1241"/>
      <c r="C169" s="1241">
        <v>2</v>
      </c>
      <c r="D169" s="1241">
        <v>2</v>
      </c>
      <c r="E169" s="1241">
        <v>8</v>
      </c>
      <c r="F169" s="1241">
        <v>6</v>
      </c>
      <c r="G169" s="1253"/>
      <c r="H169" s="1761" t="s">
        <v>69</v>
      </c>
      <c r="I169" s="1771"/>
      <c r="J169" s="1772"/>
      <c r="K169" s="73">
        <v>274202428</v>
      </c>
      <c r="L169" s="73">
        <v>215986164</v>
      </c>
      <c r="M169" s="73">
        <v>58316264</v>
      </c>
      <c r="N169" s="73">
        <v>274302428</v>
      </c>
      <c r="O169" s="73">
        <v>205193988</v>
      </c>
      <c r="P169" s="73">
        <v>55402376</v>
      </c>
      <c r="Q169" s="73">
        <v>260596364</v>
      </c>
      <c r="R169" s="1303">
        <v>95.003301975876056</v>
      </c>
    </row>
    <row r="170" spans="1:18" ht="22.5" customHeight="1">
      <c r="A170" s="1285"/>
      <c r="B170" s="1241"/>
      <c r="C170" s="1241">
        <v>2</v>
      </c>
      <c r="D170" s="1241">
        <v>2</v>
      </c>
      <c r="E170" s="1241">
        <v>8</v>
      </c>
      <c r="F170" s="1241">
        <v>7</v>
      </c>
      <c r="G170" s="1253"/>
      <c r="H170" s="1761" t="s">
        <v>579</v>
      </c>
      <c r="I170" s="1771"/>
      <c r="J170" s="1772"/>
      <c r="K170" s="73">
        <v>0</v>
      </c>
      <c r="L170" s="73">
        <v>11215000</v>
      </c>
      <c r="M170" s="73">
        <v>3028050</v>
      </c>
      <c r="N170" s="73">
        <v>14243050</v>
      </c>
      <c r="O170" s="1287">
        <v>11215000</v>
      </c>
      <c r="P170" s="73">
        <v>3028050</v>
      </c>
      <c r="Q170" s="73">
        <v>14243050</v>
      </c>
      <c r="R170" s="1303">
        <v>100</v>
      </c>
    </row>
    <row r="171" spans="1:18">
      <c r="A171" s="1285"/>
      <c r="B171" s="1241"/>
      <c r="C171" s="1241">
        <v>2</v>
      </c>
      <c r="D171" s="1241">
        <v>2</v>
      </c>
      <c r="E171" s="1241">
        <v>8</v>
      </c>
      <c r="F171" s="1241">
        <v>8</v>
      </c>
      <c r="G171" s="1253"/>
      <c r="H171" s="95" t="s">
        <v>154</v>
      </c>
      <c r="I171" s="95"/>
      <c r="J171" s="99"/>
      <c r="K171" s="88">
        <v>15000000</v>
      </c>
      <c r="L171" s="88">
        <v>11811023</v>
      </c>
      <c r="M171" s="88">
        <v>3188977</v>
      </c>
      <c r="N171" s="88">
        <v>15000000</v>
      </c>
      <c r="O171" s="779">
        <v>11196086</v>
      </c>
      <c r="P171" s="88">
        <v>3022943</v>
      </c>
      <c r="Q171" s="88">
        <v>14219029</v>
      </c>
      <c r="R171" s="1313">
        <v>94.793526666666679</v>
      </c>
    </row>
    <row r="172" spans="1:18" ht="15">
      <c r="A172" s="471">
        <v>8</v>
      </c>
      <c r="B172" s="472"/>
      <c r="C172" s="472">
        <v>2</v>
      </c>
      <c r="D172" s="472">
        <v>2</v>
      </c>
      <c r="E172" s="472"/>
      <c r="F172" s="472"/>
      <c r="G172" s="40" t="s">
        <v>21</v>
      </c>
      <c r="H172" s="1253"/>
      <c r="I172" s="1253"/>
      <c r="J172" s="1286"/>
      <c r="K172" s="71">
        <v>214207650</v>
      </c>
      <c r="L172" s="71">
        <v>254452422</v>
      </c>
      <c r="M172" s="71">
        <v>0</v>
      </c>
      <c r="N172" s="71">
        <v>254452422</v>
      </c>
      <c r="O172" s="1301">
        <v>238716359</v>
      </c>
      <c r="P172" s="1301">
        <v>0</v>
      </c>
      <c r="Q172" s="71">
        <v>238716359</v>
      </c>
      <c r="R172" s="1302">
        <v>93.815714986591871</v>
      </c>
    </row>
    <row r="173" spans="1:18" s="41" customFormat="1">
      <c r="A173" s="1285"/>
      <c r="B173" s="1241"/>
      <c r="C173" s="1241">
        <v>2</v>
      </c>
      <c r="D173" s="1241">
        <v>2</v>
      </c>
      <c r="E173" s="1241">
        <v>9</v>
      </c>
      <c r="F173" s="1241">
        <v>1</v>
      </c>
      <c r="G173" s="1253"/>
      <c r="H173" s="1253" t="s">
        <v>155</v>
      </c>
      <c r="I173" s="1253"/>
      <c r="J173" s="1286"/>
      <c r="K173" s="73">
        <v>29732650</v>
      </c>
      <c r="L173" s="73">
        <v>49411760</v>
      </c>
      <c r="M173" s="73">
        <v>0</v>
      </c>
      <c r="N173" s="73">
        <v>49411760</v>
      </c>
      <c r="O173" s="1287">
        <v>42911760</v>
      </c>
      <c r="P173" s="1287">
        <v>0</v>
      </c>
      <c r="Q173" s="73">
        <v>42911760</v>
      </c>
      <c r="R173" s="1303">
        <v>86.845236842403509</v>
      </c>
    </row>
    <row r="174" spans="1:18">
      <c r="A174" s="1285"/>
      <c r="B174" s="1241"/>
      <c r="C174" s="1241">
        <v>2</v>
      </c>
      <c r="D174" s="1241">
        <v>2</v>
      </c>
      <c r="E174" s="1241">
        <v>9</v>
      </c>
      <c r="F174" s="1241">
        <v>2</v>
      </c>
      <c r="G174" s="1253"/>
      <c r="H174" s="1780" t="s">
        <v>149</v>
      </c>
      <c r="I174" s="1781"/>
      <c r="J174" s="1782"/>
      <c r="K174" s="73">
        <v>75612000</v>
      </c>
      <c r="L174" s="73">
        <v>75612000</v>
      </c>
      <c r="M174" s="73">
        <v>0</v>
      </c>
      <c r="N174" s="73">
        <v>75612000</v>
      </c>
      <c r="O174" s="1287">
        <v>75612000</v>
      </c>
      <c r="P174" s="73">
        <v>0</v>
      </c>
      <c r="Q174" s="73">
        <v>75612000</v>
      </c>
      <c r="R174" s="1303">
        <v>100</v>
      </c>
    </row>
    <row r="175" spans="1:18">
      <c r="A175" s="1285"/>
      <c r="B175" s="1241"/>
      <c r="C175" s="1241">
        <v>2</v>
      </c>
      <c r="D175" s="1241">
        <v>2</v>
      </c>
      <c r="E175" s="1241">
        <v>9</v>
      </c>
      <c r="F175" s="1241">
        <v>3</v>
      </c>
      <c r="G175" s="1253"/>
      <c r="H175" s="1780" t="s">
        <v>150</v>
      </c>
      <c r="I175" s="1781"/>
      <c r="J175" s="1782"/>
      <c r="K175" s="73">
        <v>90863000</v>
      </c>
      <c r="L175" s="73">
        <v>90863000</v>
      </c>
      <c r="M175" s="73">
        <v>0</v>
      </c>
      <c r="N175" s="73">
        <v>90863000</v>
      </c>
      <c r="O175" s="1287">
        <v>90863000</v>
      </c>
      <c r="P175" s="73">
        <v>0</v>
      </c>
      <c r="Q175" s="73">
        <v>90863000</v>
      </c>
      <c r="R175" s="1303">
        <v>100</v>
      </c>
    </row>
    <row r="176" spans="1:18">
      <c r="A176" s="1285"/>
      <c r="B176" s="1241"/>
      <c r="C176" s="1241">
        <v>2</v>
      </c>
      <c r="D176" s="1241">
        <v>2</v>
      </c>
      <c r="E176" s="1241">
        <v>9</v>
      </c>
      <c r="F176" s="1241">
        <v>4</v>
      </c>
      <c r="G176" s="1253"/>
      <c r="H176" s="1761" t="s">
        <v>156</v>
      </c>
      <c r="I176" s="1771"/>
      <c r="J176" s="1772"/>
      <c r="K176" s="73">
        <v>15000000</v>
      </c>
      <c r="L176" s="73">
        <v>19036063</v>
      </c>
      <c r="M176" s="73">
        <v>0</v>
      </c>
      <c r="N176" s="73">
        <v>19036063</v>
      </c>
      <c r="O176" s="1287">
        <v>9800000</v>
      </c>
      <c r="P176" s="73">
        <v>0</v>
      </c>
      <c r="Q176" s="73">
        <v>9800000</v>
      </c>
      <c r="R176" s="1303">
        <v>51.481233278120584</v>
      </c>
    </row>
    <row r="177" spans="1:18">
      <c r="A177" s="1285"/>
      <c r="B177" s="1241"/>
      <c r="C177" s="1241">
        <v>2</v>
      </c>
      <c r="D177" s="1241">
        <v>2</v>
      </c>
      <c r="E177" s="1241">
        <v>9</v>
      </c>
      <c r="F177" s="1241">
        <v>5</v>
      </c>
      <c r="G177" s="40"/>
      <c r="H177" s="1321" t="s">
        <v>157</v>
      </c>
      <c r="I177" s="506"/>
      <c r="J177" s="507"/>
      <c r="K177" s="73">
        <v>3000000</v>
      </c>
      <c r="L177" s="73">
        <v>3500000</v>
      </c>
      <c r="M177" s="73">
        <v>0</v>
      </c>
      <c r="N177" s="73">
        <v>3500000</v>
      </c>
      <c r="O177" s="1287">
        <v>3500000</v>
      </c>
      <c r="P177" s="73">
        <v>0</v>
      </c>
      <c r="Q177" s="73">
        <v>3500000</v>
      </c>
      <c r="R177" s="1303">
        <v>100</v>
      </c>
    </row>
    <row r="178" spans="1:18">
      <c r="A178" s="1307"/>
      <c r="B178" s="1308"/>
      <c r="C178" s="1241">
        <v>2</v>
      </c>
      <c r="D178" s="1241">
        <v>2</v>
      </c>
      <c r="E178" s="1241">
        <v>9</v>
      </c>
      <c r="F178" s="1241">
        <v>6</v>
      </c>
      <c r="G178" s="40"/>
      <c r="H178" s="1794" t="s">
        <v>1117</v>
      </c>
      <c r="I178" s="1795"/>
      <c r="J178" s="1796"/>
      <c r="K178" s="73">
        <v>0</v>
      </c>
      <c r="L178" s="63">
        <v>6020</v>
      </c>
      <c r="M178" s="63">
        <v>0</v>
      </c>
      <c r="N178" s="73">
        <v>6020</v>
      </c>
      <c r="O178" s="1287">
        <v>6020</v>
      </c>
      <c r="P178" s="63">
        <v>0</v>
      </c>
      <c r="Q178" s="73">
        <v>6020</v>
      </c>
      <c r="R178" s="1303">
        <v>100</v>
      </c>
    </row>
    <row r="179" spans="1:18">
      <c r="A179" s="1307"/>
      <c r="B179" s="1308"/>
      <c r="C179" s="1241">
        <v>2</v>
      </c>
      <c r="D179" s="1241">
        <v>2</v>
      </c>
      <c r="E179" s="1241">
        <v>9</v>
      </c>
      <c r="F179" s="1241">
        <v>7</v>
      </c>
      <c r="G179" s="40"/>
      <c r="H179" s="1334" t="s">
        <v>1135</v>
      </c>
      <c r="I179" s="1335"/>
      <c r="J179" s="1336"/>
      <c r="K179" s="73">
        <v>0</v>
      </c>
      <c r="L179" s="63">
        <v>4198839</v>
      </c>
      <c r="M179" s="63">
        <v>0</v>
      </c>
      <c r="N179" s="73">
        <v>4198839</v>
      </c>
      <c r="O179" s="1287">
        <v>4198839</v>
      </c>
      <c r="P179" s="63">
        <v>0</v>
      </c>
      <c r="Q179" s="73">
        <v>4198839</v>
      </c>
      <c r="R179" s="1303">
        <v>100</v>
      </c>
    </row>
    <row r="180" spans="1:18" ht="24.75" customHeight="1">
      <c r="A180" s="1307"/>
      <c r="B180" s="1308"/>
      <c r="C180" s="1241">
        <v>2</v>
      </c>
      <c r="D180" s="1241">
        <v>2</v>
      </c>
      <c r="E180" s="1241">
        <v>9</v>
      </c>
      <c r="F180" s="1241">
        <v>8</v>
      </c>
      <c r="G180" s="40"/>
      <c r="H180" s="1761" t="s">
        <v>1069</v>
      </c>
      <c r="I180" s="1771"/>
      <c r="J180" s="1772"/>
      <c r="K180" s="73">
        <v>0</v>
      </c>
      <c r="L180" s="63">
        <v>1824740</v>
      </c>
      <c r="M180" s="63">
        <v>0</v>
      </c>
      <c r="N180" s="73">
        <v>1824740</v>
      </c>
      <c r="O180" s="1287">
        <v>1824740</v>
      </c>
      <c r="P180" s="63">
        <v>0</v>
      </c>
      <c r="Q180" s="73">
        <v>1824740</v>
      </c>
      <c r="R180" s="1303">
        <v>100</v>
      </c>
    </row>
    <row r="181" spans="1:18" ht="14.25" customHeight="1">
      <c r="A181" s="1285"/>
      <c r="B181" s="1241"/>
      <c r="C181" s="1241">
        <v>2</v>
      </c>
      <c r="D181" s="1241">
        <v>2</v>
      </c>
      <c r="E181" s="1241">
        <v>9</v>
      </c>
      <c r="F181" s="1241">
        <v>9</v>
      </c>
      <c r="G181" s="1253"/>
      <c r="H181" s="1321" t="s">
        <v>1148</v>
      </c>
      <c r="I181" s="1321"/>
      <c r="J181" s="100"/>
      <c r="K181" s="73">
        <v>0</v>
      </c>
      <c r="L181" s="73">
        <v>10000000</v>
      </c>
      <c r="M181" s="73">
        <v>0</v>
      </c>
      <c r="N181" s="73">
        <v>10000000</v>
      </c>
      <c r="O181" s="1287">
        <v>10000000</v>
      </c>
      <c r="P181" s="73">
        <v>0</v>
      </c>
      <c r="Q181" s="73">
        <v>10000000</v>
      </c>
      <c r="R181" s="1303">
        <v>100</v>
      </c>
    </row>
    <row r="182" spans="1:18" ht="18" customHeight="1">
      <c r="A182" s="81">
        <v>9</v>
      </c>
      <c r="B182" s="82"/>
      <c r="C182" s="82"/>
      <c r="D182" s="82"/>
      <c r="E182" s="82"/>
      <c r="F182" s="82"/>
      <c r="G182" s="1785" t="s">
        <v>22</v>
      </c>
      <c r="H182" s="1786"/>
      <c r="I182" s="1786"/>
      <c r="J182" s="1787"/>
      <c r="K182" s="71">
        <v>458170466</v>
      </c>
      <c r="L182" s="85">
        <v>446070941</v>
      </c>
      <c r="M182" s="85">
        <v>0</v>
      </c>
      <c r="N182" s="71">
        <v>446070941</v>
      </c>
      <c r="O182" s="1311">
        <v>0</v>
      </c>
      <c r="P182" s="85">
        <v>0</v>
      </c>
      <c r="Q182" s="71">
        <v>0</v>
      </c>
      <c r="R182" s="1302">
        <v>0</v>
      </c>
    </row>
    <row r="183" spans="1:18">
      <c r="A183" s="471"/>
      <c r="B183" s="472"/>
      <c r="C183" s="1241">
        <v>2</v>
      </c>
      <c r="D183" s="1241">
        <v>1</v>
      </c>
      <c r="E183" s="472"/>
      <c r="F183" s="1241">
        <v>1</v>
      </c>
      <c r="G183" s="40"/>
      <c r="H183" s="1253" t="s">
        <v>158</v>
      </c>
      <c r="I183" s="1253"/>
      <c r="J183" s="1286"/>
      <c r="K183" s="73">
        <v>39454101</v>
      </c>
      <c r="L183" s="73">
        <v>300907367</v>
      </c>
      <c r="M183" s="73">
        <v>0</v>
      </c>
      <c r="N183" s="73">
        <v>300907367</v>
      </c>
      <c r="O183" s="1287">
        <v>0</v>
      </c>
      <c r="P183" s="73">
        <v>0</v>
      </c>
      <c r="Q183" s="73">
        <v>0</v>
      </c>
      <c r="R183" s="1303">
        <v>0</v>
      </c>
    </row>
    <row r="184" spans="1:18" s="41" customFormat="1">
      <c r="A184" s="471"/>
      <c r="B184" s="472"/>
      <c r="C184" s="1241">
        <v>2</v>
      </c>
      <c r="D184" s="1241">
        <v>1</v>
      </c>
      <c r="E184" s="472"/>
      <c r="F184" s="1241">
        <v>2</v>
      </c>
      <c r="G184" s="1253"/>
      <c r="H184" s="1253" t="s">
        <v>159</v>
      </c>
      <c r="I184" s="1253"/>
      <c r="J184" s="1286"/>
      <c r="K184" s="73">
        <v>0</v>
      </c>
      <c r="L184" s="73">
        <v>0</v>
      </c>
      <c r="M184" s="73">
        <v>0</v>
      </c>
      <c r="N184" s="73">
        <v>0</v>
      </c>
      <c r="O184" s="1287">
        <v>0</v>
      </c>
      <c r="P184" s="73">
        <v>0</v>
      </c>
      <c r="Q184" s="73">
        <v>0</v>
      </c>
      <c r="R184" s="1303">
        <v>0</v>
      </c>
    </row>
    <row r="185" spans="1:18" s="41" customFormat="1">
      <c r="A185" s="471"/>
      <c r="B185" s="472"/>
      <c r="C185" s="1241">
        <v>2</v>
      </c>
      <c r="D185" s="1241">
        <v>1</v>
      </c>
      <c r="E185" s="472"/>
      <c r="F185" s="1241">
        <v>3</v>
      </c>
      <c r="G185" s="1253"/>
      <c r="H185" s="1253" t="s">
        <v>559</v>
      </c>
      <c r="I185" s="1253"/>
      <c r="J185" s="1286"/>
      <c r="K185" s="73">
        <v>51559269</v>
      </c>
      <c r="L185" s="73">
        <v>0</v>
      </c>
      <c r="M185" s="73">
        <v>0</v>
      </c>
      <c r="N185" s="73">
        <v>0</v>
      </c>
      <c r="O185" s="1287">
        <v>0</v>
      </c>
      <c r="P185" s="73">
        <v>0</v>
      </c>
      <c r="Q185" s="73">
        <v>0</v>
      </c>
      <c r="R185" s="1303">
        <v>0</v>
      </c>
    </row>
    <row r="186" spans="1:18" s="41" customFormat="1">
      <c r="A186" s="471"/>
      <c r="B186" s="472"/>
      <c r="C186" s="1241">
        <v>2</v>
      </c>
      <c r="D186" s="1241">
        <v>2</v>
      </c>
      <c r="E186" s="472"/>
      <c r="F186" s="1241">
        <v>4</v>
      </c>
      <c r="G186" s="1253"/>
      <c r="H186" s="1253" t="s">
        <v>560</v>
      </c>
      <c r="I186" s="1253"/>
      <c r="J186" s="1286"/>
      <c r="K186" s="73">
        <v>187807634</v>
      </c>
      <c r="L186" s="73">
        <v>0</v>
      </c>
      <c r="M186" s="73">
        <v>0</v>
      </c>
      <c r="N186" s="73">
        <v>0</v>
      </c>
      <c r="O186" s="1287">
        <v>0</v>
      </c>
      <c r="P186" s="73">
        <v>0</v>
      </c>
      <c r="Q186" s="73">
        <v>0</v>
      </c>
      <c r="R186" s="1303">
        <v>0</v>
      </c>
    </row>
    <row r="187" spans="1:18" s="41" customFormat="1">
      <c r="A187" s="471"/>
      <c r="B187" s="472"/>
      <c r="C187" s="1241">
        <v>2</v>
      </c>
      <c r="D187" s="472"/>
      <c r="E187" s="472"/>
      <c r="F187" s="1241">
        <v>5</v>
      </c>
      <c r="G187" s="1293"/>
      <c r="H187" s="95" t="s">
        <v>160</v>
      </c>
      <c r="I187" s="95"/>
      <c r="J187" s="99"/>
      <c r="K187" s="88">
        <v>179349462</v>
      </c>
      <c r="L187" s="88">
        <v>145163574</v>
      </c>
      <c r="M187" s="514">
        <v>0</v>
      </c>
      <c r="N187" s="88">
        <v>145163574</v>
      </c>
      <c r="O187" s="779">
        <v>0</v>
      </c>
      <c r="P187" s="88">
        <v>0</v>
      </c>
      <c r="Q187" s="88">
        <v>0</v>
      </c>
      <c r="R187" s="1313">
        <v>0</v>
      </c>
    </row>
    <row r="188" spans="1:18" ht="25.5">
      <c r="A188" s="1285"/>
      <c r="B188" s="1241"/>
      <c r="C188" s="1241">
        <v>2</v>
      </c>
      <c r="D188" s="1241">
        <v>1</v>
      </c>
      <c r="E188" s="1241"/>
      <c r="F188" s="1241"/>
      <c r="G188" s="1293"/>
      <c r="H188" s="1253">
        <v>1</v>
      </c>
      <c r="I188" s="1253"/>
      <c r="J188" s="101" t="s">
        <v>930</v>
      </c>
      <c r="K188" s="73">
        <v>357217</v>
      </c>
      <c r="L188" s="73">
        <v>357217</v>
      </c>
      <c r="M188" s="73">
        <v>0</v>
      </c>
      <c r="N188" s="73">
        <v>357217</v>
      </c>
      <c r="O188" s="1287">
        <v>0</v>
      </c>
      <c r="P188" s="73">
        <v>0</v>
      </c>
      <c r="Q188" s="73">
        <v>0</v>
      </c>
      <c r="R188" s="1303">
        <v>0</v>
      </c>
    </row>
    <row r="189" spans="1:18" ht="25.5">
      <c r="A189" s="1285"/>
      <c r="B189" s="1241"/>
      <c r="C189" s="1241">
        <v>2</v>
      </c>
      <c r="D189" s="1241">
        <v>2</v>
      </c>
      <c r="E189" s="1241"/>
      <c r="F189" s="1241"/>
      <c r="G189" s="1293"/>
      <c r="H189" s="1253">
        <v>2</v>
      </c>
      <c r="I189" s="1253"/>
      <c r="J189" s="101" t="s">
        <v>849</v>
      </c>
      <c r="K189" s="73">
        <v>9322909</v>
      </c>
      <c r="L189" s="73">
        <v>5131909</v>
      </c>
      <c r="M189" s="73">
        <v>0</v>
      </c>
      <c r="N189" s="73">
        <v>5131909</v>
      </c>
      <c r="O189" s="1287">
        <v>0</v>
      </c>
      <c r="P189" s="73">
        <v>0</v>
      </c>
      <c r="Q189" s="73">
        <v>0</v>
      </c>
      <c r="R189" s="1303">
        <v>0</v>
      </c>
    </row>
    <row r="190" spans="1:18" ht="25.5">
      <c r="A190" s="1285"/>
      <c r="B190" s="1241"/>
      <c r="C190" s="1241">
        <v>2</v>
      </c>
      <c r="D190" s="1241">
        <v>2</v>
      </c>
      <c r="E190" s="1241"/>
      <c r="F190" s="1241"/>
      <c r="G190" s="1293"/>
      <c r="H190" s="1253">
        <v>3</v>
      </c>
      <c r="I190" s="1337"/>
      <c r="J190" s="101" t="s">
        <v>998</v>
      </c>
      <c r="K190" s="73">
        <v>3218569</v>
      </c>
      <c r="L190" s="73">
        <v>3218569</v>
      </c>
      <c r="M190" s="73">
        <v>0</v>
      </c>
      <c r="N190" s="73">
        <v>3218569</v>
      </c>
      <c r="O190" s="1287">
        <v>0</v>
      </c>
      <c r="P190" s="73">
        <v>0</v>
      </c>
      <c r="Q190" s="73">
        <v>0</v>
      </c>
      <c r="R190" s="1303">
        <v>0</v>
      </c>
    </row>
    <row r="191" spans="1:18" ht="25.5">
      <c r="A191" s="1285"/>
      <c r="B191" s="1241"/>
      <c r="C191" s="1241">
        <v>2</v>
      </c>
      <c r="D191" s="1241">
        <v>2</v>
      </c>
      <c r="E191" s="1241"/>
      <c r="F191" s="1241"/>
      <c r="G191" s="1293"/>
      <c r="H191" s="1253">
        <v>4</v>
      </c>
      <c r="I191" s="1337"/>
      <c r="J191" s="101" t="s">
        <v>929</v>
      </c>
      <c r="K191" s="73">
        <v>2550000</v>
      </c>
      <c r="L191" s="73">
        <v>2550000</v>
      </c>
      <c r="M191" s="73">
        <v>0</v>
      </c>
      <c r="N191" s="73">
        <v>2550000</v>
      </c>
      <c r="O191" s="1287">
        <v>0</v>
      </c>
      <c r="P191" s="73">
        <v>0</v>
      </c>
      <c r="Q191" s="73">
        <v>0</v>
      </c>
      <c r="R191" s="1303">
        <v>0</v>
      </c>
    </row>
    <row r="192" spans="1:18" ht="38.25">
      <c r="A192" s="1285"/>
      <c r="B192" s="1241"/>
      <c r="C192" s="1241">
        <v>2</v>
      </c>
      <c r="D192" s="1241">
        <v>2</v>
      </c>
      <c r="E192" s="1241"/>
      <c r="F192" s="1241"/>
      <c r="G192" s="1293"/>
      <c r="H192" s="1253">
        <v>5</v>
      </c>
      <c r="I192" s="1337"/>
      <c r="J192" s="101" t="s">
        <v>931</v>
      </c>
      <c r="K192" s="73">
        <v>611996</v>
      </c>
      <c r="L192" s="73">
        <v>611996</v>
      </c>
      <c r="M192" s="73">
        <v>0</v>
      </c>
      <c r="N192" s="73">
        <v>611996</v>
      </c>
      <c r="O192" s="1287">
        <v>0</v>
      </c>
      <c r="P192" s="73">
        <v>0</v>
      </c>
      <c r="Q192" s="73">
        <v>0</v>
      </c>
      <c r="R192" s="1303">
        <v>0</v>
      </c>
    </row>
    <row r="193" spans="1:18">
      <c r="A193" s="1285"/>
      <c r="B193" s="1241"/>
      <c r="C193" s="1241">
        <v>2</v>
      </c>
      <c r="D193" s="1241">
        <v>2</v>
      </c>
      <c r="E193" s="1241"/>
      <c r="F193" s="1241"/>
      <c r="G193" s="1293"/>
      <c r="H193" s="1253">
        <v>6</v>
      </c>
      <c r="I193" s="1337"/>
      <c r="J193" s="101" t="s">
        <v>161</v>
      </c>
      <c r="K193" s="73">
        <v>10000000</v>
      </c>
      <c r="L193" s="73">
        <v>2500000</v>
      </c>
      <c r="M193" s="73">
        <v>0</v>
      </c>
      <c r="N193" s="73">
        <v>2500000</v>
      </c>
      <c r="O193" s="1287">
        <v>0</v>
      </c>
      <c r="P193" s="73">
        <v>0</v>
      </c>
      <c r="Q193" s="73">
        <v>0</v>
      </c>
      <c r="R193" s="1303">
        <v>0</v>
      </c>
    </row>
    <row r="194" spans="1:18" ht="25.5">
      <c r="A194" s="1291"/>
      <c r="B194" s="1241"/>
      <c r="C194" s="1292">
        <v>2</v>
      </c>
      <c r="D194" s="1292">
        <v>2</v>
      </c>
      <c r="E194" s="1292"/>
      <c r="F194" s="1241"/>
      <c r="G194" s="1253"/>
      <c r="H194" s="1253">
        <v>7</v>
      </c>
      <c r="I194" s="1253"/>
      <c r="J194" s="101" t="s">
        <v>162</v>
      </c>
      <c r="K194" s="73">
        <v>500000</v>
      </c>
      <c r="L194" s="73">
        <v>500000</v>
      </c>
      <c r="M194" s="73">
        <v>0</v>
      </c>
      <c r="N194" s="73">
        <v>500000</v>
      </c>
      <c r="O194" s="1287">
        <v>0</v>
      </c>
      <c r="P194" s="73">
        <v>0</v>
      </c>
      <c r="Q194" s="73">
        <v>0</v>
      </c>
      <c r="R194" s="1303">
        <v>0</v>
      </c>
    </row>
    <row r="195" spans="1:18">
      <c r="A195" s="1291"/>
      <c r="B195" s="1241"/>
      <c r="C195" s="1292">
        <v>2</v>
      </c>
      <c r="D195" s="1292">
        <v>1</v>
      </c>
      <c r="E195" s="1292"/>
      <c r="F195" s="1241"/>
      <c r="G195" s="1253"/>
      <c r="H195" s="1253">
        <v>8</v>
      </c>
      <c r="I195" s="1253"/>
      <c r="J195" s="101" t="s">
        <v>1026</v>
      </c>
      <c r="K195" s="444">
        <v>18000000</v>
      </c>
      <c r="L195" s="73">
        <v>4466452</v>
      </c>
      <c r="M195" s="73">
        <v>0</v>
      </c>
      <c r="N195" s="73">
        <v>4466452</v>
      </c>
      <c r="O195" s="1287">
        <v>0</v>
      </c>
      <c r="P195" s="73">
        <v>0</v>
      </c>
      <c r="Q195" s="73">
        <v>0</v>
      </c>
      <c r="R195" s="1303">
        <v>0</v>
      </c>
    </row>
    <row r="196" spans="1:18" ht="25.5">
      <c r="A196" s="1291"/>
      <c r="B196" s="1241"/>
      <c r="C196" s="1292">
        <v>2</v>
      </c>
      <c r="D196" s="1292">
        <v>1</v>
      </c>
      <c r="E196" s="1292"/>
      <c r="F196" s="1241"/>
      <c r="G196" s="1253"/>
      <c r="H196" s="1253">
        <v>9</v>
      </c>
      <c r="I196" s="1253"/>
      <c r="J196" s="101" t="s">
        <v>933</v>
      </c>
      <c r="K196" s="444">
        <v>3291600</v>
      </c>
      <c r="L196" s="444">
        <v>2873700</v>
      </c>
      <c r="M196" s="73">
        <v>0</v>
      </c>
      <c r="N196" s="73">
        <v>2873700</v>
      </c>
      <c r="O196" s="1287">
        <v>0</v>
      </c>
      <c r="P196" s="73">
        <v>0</v>
      </c>
      <c r="Q196" s="73">
        <v>0</v>
      </c>
      <c r="R196" s="1303">
        <v>0</v>
      </c>
    </row>
    <row r="197" spans="1:18" ht="18" customHeight="1">
      <c r="A197" s="1291"/>
      <c r="B197" s="1241"/>
      <c r="C197" s="1292">
        <v>2</v>
      </c>
      <c r="D197" s="1292">
        <v>2</v>
      </c>
      <c r="E197" s="1292"/>
      <c r="F197" s="1241"/>
      <c r="G197" s="1253"/>
      <c r="H197" s="1253">
        <v>10</v>
      </c>
      <c r="I197" s="1253"/>
      <c r="J197" s="101" t="s">
        <v>934</v>
      </c>
      <c r="K197" s="444">
        <v>4822650</v>
      </c>
      <c r="L197" s="444">
        <v>4822650</v>
      </c>
      <c r="M197" s="73">
        <v>0</v>
      </c>
      <c r="N197" s="73">
        <v>4822650</v>
      </c>
      <c r="O197" s="1287">
        <v>0</v>
      </c>
      <c r="P197" s="73">
        <v>0</v>
      </c>
      <c r="Q197" s="73">
        <v>0</v>
      </c>
      <c r="R197" s="1303">
        <v>0</v>
      </c>
    </row>
    <row r="198" spans="1:18" ht="25.5">
      <c r="A198" s="1291"/>
      <c r="B198" s="1241"/>
      <c r="C198" s="1292">
        <v>2</v>
      </c>
      <c r="D198" s="1292">
        <v>2</v>
      </c>
      <c r="E198" s="1292"/>
      <c r="F198" s="1241"/>
      <c r="G198" s="1253"/>
      <c r="H198" s="1253">
        <v>11</v>
      </c>
      <c r="I198" s="1253"/>
      <c r="J198" s="101" t="s">
        <v>999</v>
      </c>
      <c r="K198" s="444">
        <v>10372420</v>
      </c>
      <c r="L198" s="444">
        <v>10372420</v>
      </c>
      <c r="M198" s="73">
        <v>0</v>
      </c>
      <c r="N198" s="73">
        <v>10372420</v>
      </c>
      <c r="O198" s="1287">
        <v>0</v>
      </c>
      <c r="P198" s="73">
        <v>0</v>
      </c>
      <c r="Q198" s="73">
        <v>0</v>
      </c>
      <c r="R198" s="1303">
        <v>0</v>
      </c>
    </row>
    <row r="199" spans="1:18" ht="25.5">
      <c r="A199" s="1285"/>
      <c r="B199" s="1241"/>
      <c r="C199" s="1241">
        <v>2</v>
      </c>
      <c r="D199" s="1241">
        <v>2</v>
      </c>
      <c r="E199" s="1241"/>
      <c r="F199" s="1241"/>
      <c r="G199" s="1253"/>
      <c r="H199" s="1253">
        <v>12</v>
      </c>
      <c r="I199" s="1253"/>
      <c r="J199" s="1238" t="s">
        <v>542</v>
      </c>
      <c r="K199" s="444">
        <v>8049529</v>
      </c>
      <c r="L199" s="444">
        <v>8049529</v>
      </c>
      <c r="M199" s="73">
        <v>0</v>
      </c>
      <c r="N199" s="73">
        <v>8049529</v>
      </c>
      <c r="O199" s="1287">
        <v>0</v>
      </c>
      <c r="P199" s="73">
        <v>0</v>
      </c>
      <c r="Q199" s="73">
        <v>0</v>
      </c>
      <c r="R199" s="1303">
        <v>0</v>
      </c>
    </row>
    <row r="200" spans="1:18" ht="25.5" customHeight="1">
      <c r="A200" s="1291"/>
      <c r="B200" s="1241"/>
      <c r="C200" s="1292">
        <v>2</v>
      </c>
      <c r="D200" s="1292">
        <v>1</v>
      </c>
      <c r="E200" s="1292"/>
      <c r="F200" s="1241"/>
      <c r="G200" s="1253"/>
      <c r="H200" s="1253">
        <v>13</v>
      </c>
      <c r="I200" s="1253"/>
      <c r="J200" s="1238" t="s">
        <v>463</v>
      </c>
      <c r="K200" s="444">
        <v>6275000</v>
      </c>
      <c r="L200" s="444">
        <v>0</v>
      </c>
      <c r="M200" s="73">
        <v>0</v>
      </c>
      <c r="N200" s="73">
        <v>0</v>
      </c>
      <c r="O200" s="1287">
        <v>0</v>
      </c>
      <c r="P200" s="73">
        <v>0</v>
      </c>
      <c r="Q200" s="73">
        <v>0</v>
      </c>
      <c r="R200" s="1303">
        <v>0</v>
      </c>
    </row>
    <row r="201" spans="1:18">
      <c r="A201" s="1291"/>
      <c r="B201" s="1241"/>
      <c r="C201" s="1292">
        <v>2</v>
      </c>
      <c r="D201" s="1292">
        <v>1</v>
      </c>
      <c r="E201" s="1292"/>
      <c r="F201" s="1241"/>
      <c r="G201" s="1253"/>
      <c r="H201" s="1253">
        <v>14</v>
      </c>
      <c r="I201" s="1253"/>
      <c r="J201" s="1238" t="s">
        <v>1016</v>
      </c>
      <c r="K201" s="755">
        <v>10000000</v>
      </c>
      <c r="L201" s="444">
        <v>10000000</v>
      </c>
      <c r="M201" s="63">
        <v>0</v>
      </c>
      <c r="N201" s="73">
        <v>10000000</v>
      </c>
      <c r="O201" s="1310">
        <v>0</v>
      </c>
      <c r="P201" s="63">
        <v>0</v>
      </c>
      <c r="Q201" s="73">
        <v>0</v>
      </c>
      <c r="R201" s="1303">
        <v>0</v>
      </c>
    </row>
    <row r="202" spans="1:18">
      <c r="A202" s="1291"/>
      <c r="B202" s="1241"/>
      <c r="C202" s="1292">
        <v>2</v>
      </c>
      <c r="D202" s="1292">
        <v>1</v>
      </c>
      <c r="E202" s="1292"/>
      <c r="F202" s="1241"/>
      <c r="G202" s="1253"/>
      <c r="H202" s="1253">
        <v>15</v>
      </c>
      <c r="I202" s="1253"/>
      <c r="J202" s="1238" t="s">
        <v>1019</v>
      </c>
      <c r="K202" s="755">
        <v>3000000</v>
      </c>
      <c r="L202" s="444">
        <v>0</v>
      </c>
      <c r="M202" s="63">
        <v>0</v>
      </c>
      <c r="N202" s="80">
        <v>0</v>
      </c>
      <c r="O202" s="1310">
        <v>0</v>
      </c>
      <c r="P202" s="63">
        <v>0</v>
      </c>
      <c r="Q202" s="80">
        <v>0</v>
      </c>
      <c r="R202" s="1306">
        <v>0</v>
      </c>
    </row>
    <row r="203" spans="1:18">
      <c r="A203" s="1291"/>
      <c r="B203" s="1241"/>
      <c r="C203" s="1292">
        <v>2</v>
      </c>
      <c r="D203" s="1292">
        <v>2</v>
      </c>
      <c r="E203" s="1292"/>
      <c r="F203" s="1241"/>
      <c r="G203" s="1253"/>
      <c r="H203" s="1253">
        <v>16</v>
      </c>
      <c r="I203" s="1253"/>
      <c r="J203" s="1238" t="s">
        <v>1030</v>
      </c>
      <c r="K203" s="755">
        <v>85977572</v>
      </c>
      <c r="L203" s="444">
        <v>85977572</v>
      </c>
      <c r="M203" s="63">
        <v>0</v>
      </c>
      <c r="N203" s="80">
        <v>85977572</v>
      </c>
      <c r="O203" s="1310">
        <v>0</v>
      </c>
      <c r="P203" s="63">
        <v>0</v>
      </c>
      <c r="Q203" s="80">
        <v>0</v>
      </c>
      <c r="R203" s="1306">
        <v>0</v>
      </c>
    </row>
    <row r="204" spans="1:18">
      <c r="A204" s="1285"/>
      <c r="B204" s="1241"/>
      <c r="C204" s="1241">
        <v>2</v>
      </c>
      <c r="D204" s="1241">
        <v>2</v>
      </c>
      <c r="E204" s="1241"/>
      <c r="F204" s="1241"/>
      <c r="G204" s="1253"/>
      <c r="H204" s="1253">
        <v>17</v>
      </c>
      <c r="I204" s="1253"/>
      <c r="J204" s="1238" t="s">
        <v>1036</v>
      </c>
      <c r="K204" s="515">
        <v>3000000</v>
      </c>
      <c r="L204" s="444">
        <v>3000000</v>
      </c>
      <c r="M204" s="63">
        <v>0</v>
      </c>
      <c r="N204" s="72">
        <v>3000000</v>
      </c>
      <c r="O204" s="1310">
        <v>0</v>
      </c>
      <c r="P204" s="63">
        <v>0</v>
      </c>
      <c r="Q204" s="72">
        <v>0</v>
      </c>
      <c r="R204" s="1290">
        <v>0</v>
      </c>
    </row>
    <row r="205" spans="1:18" ht="42.75" customHeight="1">
      <c r="A205" s="1285"/>
      <c r="B205" s="1241"/>
      <c r="C205" s="1241">
        <v>2</v>
      </c>
      <c r="D205" s="1241">
        <v>1</v>
      </c>
      <c r="E205" s="1241"/>
      <c r="F205" s="1241"/>
      <c r="G205" s="1253"/>
      <c r="H205" s="1253">
        <v>18</v>
      </c>
      <c r="I205" s="1253"/>
      <c r="J205" s="1238" t="s">
        <v>1043</v>
      </c>
      <c r="K205" s="444">
        <v>0</v>
      </c>
      <c r="L205" s="444">
        <v>220000</v>
      </c>
      <c r="M205" s="73">
        <v>0</v>
      </c>
      <c r="N205" s="73">
        <v>220000</v>
      </c>
      <c r="O205" s="1287">
        <v>0</v>
      </c>
      <c r="P205" s="63">
        <v>0</v>
      </c>
      <c r="Q205" s="72">
        <v>0</v>
      </c>
      <c r="R205" s="1303">
        <v>0</v>
      </c>
    </row>
    <row r="206" spans="1:18">
      <c r="A206" s="1285"/>
      <c r="B206" s="1241"/>
      <c r="C206" s="1241">
        <v>2</v>
      </c>
      <c r="D206" s="1241">
        <v>1</v>
      </c>
      <c r="E206" s="1241"/>
      <c r="F206" s="1241"/>
      <c r="G206" s="1253"/>
      <c r="H206" s="1253">
        <v>19</v>
      </c>
      <c r="I206" s="1253"/>
      <c r="J206" s="1238" t="s">
        <v>1068</v>
      </c>
      <c r="K206" s="444">
        <v>0</v>
      </c>
      <c r="L206" s="444">
        <v>511560</v>
      </c>
      <c r="M206" s="73">
        <v>0</v>
      </c>
      <c r="N206" s="73">
        <v>511560</v>
      </c>
      <c r="O206" s="1287">
        <v>0</v>
      </c>
      <c r="P206" s="73">
        <v>0</v>
      </c>
      <c r="Q206" s="72">
        <v>0</v>
      </c>
      <c r="R206" s="1303">
        <v>0</v>
      </c>
    </row>
    <row r="207" spans="1:18" ht="15.75" thickBot="1">
      <c r="A207" s="89" t="s">
        <v>100</v>
      </c>
      <c r="B207" s="102"/>
      <c r="C207" s="102"/>
      <c r="D207" s="102"/>
      <c r="E207" s="102"/>
      <c r="F207" s="102"/>
      <c r="G207" s="103"/>
      <c r="H207" s="103"/>
      <c r="I207" s="103"/>
      <c r="J207" s="104"/>
      <c r="K207" s="105">
        <v>10316975256</v>
      </c>
      <c r="L207" s="105">
        <v>9832093679</v>
      </c>
      <c r="M207" s="516">
        <v>1780662926</v>
      </c>
      <c r="N207" s="105">
        <v>11612756605</v>
      </c>
      <c r="O207" s="1338">
        <v>5523652259</v>
      </c>
      <c r="P207" s="516">
        <v>767664783</v>
      </c>
      <c r="Q207" s="105">
        <v>6291317042</v>
      </c>
      <c r="R207" s="1339">
        <v>54.175914091674017</v>
      </c>
    </row>
    <row r="208" spans="1:18" ht="15.75" thickTop="1">
      <c r="A208" s="324" t="s">
        <v>163</v>
      </c>
      <c r="B208" s="325"/>
      <c r="C208" s="325"/>
      <c r="D208" s="325"/>
      <c r="E208" s="325"/>
      <c r="F208" s="325"/>
      <c r="G208" s="40"/>
      <c r="H208" s="1253"/>
      <c r="I208" s="1253"/>
      <c r="J208" s="1286"/>
      <c r="K208" s="726"/>
      <c r="L208" s="469"/>
      <c r="M208" s="469"/>
      <c r="N208" s="726"/>
      <c r="O208" s="1299"/>
      <c r="P208" s="469"/>
      <c r="Q208" s="726"/>
      <c r="R208" s="1300"/>
    </row>
    <row r="209" spans="1:18" ht="18" customHeight="1">
      <c r="A209" s="471">
        <v>1</v>
      </c>
      <c r="B209" s="1241"/>
      <c r="C209" s="1241"/>
      <c r="D209" s="1241"/>
      <c r="E209" s="1241"/>
      <c r="F209" s="1241"/>
      <c r="G209" s="40" t="s">
        <v>574</v>
      </c>
      <c r="H209" s="1253"/>
      <c r="I209" s="1253"/>
      <c r="J209" s="1286"/>
      <c r="K209" s="73">
        <v>46741177</v>
      </c>
      <c r="L209" s="73">
        <v>104539897</v>
      </c>
      <c r="M209" s="73">
        <v>0</v>
      </c>
      <c r="N209" s="73">
        <v>104539897</v>
      </c>
      <c r="O209" s="1287">
        <v>46818499</v>
      </c>
      <c r="P209" s="73">
        <v>0</v>
      </c>
      <c r="Q209" s="73">
        <v>46818499</v>
      </c>
      <c r="R209" s="1303">
        <v>44.785292834179849</v>
      </c>
    </row>
    <row r="210" spans="1:18">
      <c r="A210" s="471">
        <v>2</v>
      </c>
      <c r="B210" s="1241"/>
      <c r="C210" s="1241"/>
      <c r="D210" s="1241"/>
      <c r="E210" s="1241"/>
      <c r="F210" s="1241"/>
      <c r="G210" s="40" t="s">
        <v>573</v>
      </c>
      <c r="H210" s="1253"/>
      <c r="I210" s="1253"/>
      <c r="J210" s="1286"/>
      <c r="K210" s="73">
        <v>59464287</v>
      </c>
      <c r="L210" s="73">
        <v>59464287</v>
      </c>
      <c r="M210" s="73">
        <v>0</v>
      </c>
      <c r="N210" s="73">
        <v>59464287</v>
      </c>
      <c r="O210" s="1287">
        <v>47647059</v>
      </c>
      <c r="P210" s="73">
        <v>0</v>
      </c>
      <c r="Q210" s="73">
        <v>47647059</v>
      </c>
      <c r="R210" s="1303">
        <v>80.127184573826639</v>
      </c>
    </row>
    <row r="211" spans="1:18">
      <c r="A211" s="471">
        <v>3</v>
      </c>
      <c r="B211" s="1241"/>
      <c r="C211" s="1241"/>
      <c r="D211" s="1241"/>
      <c r="E211" s="1241"/>
      <c r="F211" s="1241"/>
      <c r="G211" s="40" t="s">
        <v>1249</v>
      </c>
      <c r="H211" s="1253"/>
      <c r="I211" s="1253"/>
      <c r="J211" s="1286"/>
      <c r="K211" s="73"/>
      <c r="L211" s="73">
        <v>366368661</v>
      </c>
      <c r="M211" s="73">
        <v>0</v>
      </c>
      <c r="N211" s="73">
        <v>366368661</v>
      </c>
      <c r="O211" s="73">
        <v>366368661</v>
      </c>
      <c r="P211" s="73"/>
      <c r="Q211" s="1325">
        <v>366368661</v>
      </c>
      <c r="R211" s="1303">
        <v>100</v>
      </c>
    </row>
    <row r="212" spans="1:18">
      <c r="A212" s="471">
        <v>4</v>
      </c>
      <c r="B212" s="1241"/>
      <c r="C212" s="1241"/>
      <c r="D212" s="1241"/>
      <c r="E212" s="1241"/>
      <c r="F212" s="1241"/>
      <c r="G212" s="40" t="s">
        <v>30</v>
      </c>
      <c r="H212" s="1253"/>
      <c r="I212" s="1253"/>
      <c r="J212" s="1286"/>
      <c r="K212" s="73">
        <v>0</v>
      </c>
      <c r="L212" s="73">
        <v>0</v>
      </c>
      <c r="M212" s="73">
        <v>0</v>
      </c>
      <c r="N212" s="73">
        <v>0</v>
      </c>
      <c r="O212" s="1287">
        <v>0</v>
      </c>
      <c r="P212" s="73">
        <v>0</v>
      </c>
      <c r="Q212" s="73">
        <v>0</v>
      </c>
      <c r="R212" s="1303">
        <v>0</v>
      </c>
    </row>
    <row r="213" spans="1:18">
      <c r="A213" s="471">
        <v>5</v>
      </c>
      <c r="B213" s="1241"/>
      <c r="C213" s="1241"/>
      <c r="D213" s="1241"/>
      <c r="E213" s="1241"/>
      <c r="F213" s="1241"/>
      <c r="G213" s="93" t="s">
        <v>164</v>
      </c>
      <c r="H213" s="95"/>
      <c r="I213" s="95"/>
      <c r="J213" s="99"/>
      <c r="K213" s="607">
        <v>1937631645</v>
      </c>
      <c r="L213" s="607">
        <v>1942860441</v>
      </c>
      <c r="M213" s="607">
        <v>0</v>
      </c>
      <c r="N213" s="607">
        <v>1942860441</v>
      </c>
      <c r="O213" s="1340">
        <v>1925214119</v>
      </c>
      <c r="P213" s="607">
        <v>0</v>
      </c>
      <c r="Q213" s="607">
        <v>1925214119</v>
      </c>
      <c r="R213" s="1341">
        <v>99.091734968317269</v>
      </c>
    </row>
    <row r="214" spans="1:18">
      <c r="A214" s="1291"/>
      <c r="B214" s="1292"/>
      <c r="C214" s="1292"/>
      <c r="D214" s="1292"/>
      <c r="E214" s="1292"/>
      <c r="F214" s="1292"/>
      <c r="G214" s="1293"/>
      <c r="H214" s="1293">
        <v>1</v>
      </c>
      <c r="I214" s="1293"/>
      <c r="J214" s="1294" t="s">
        <v>165</v>
      </c>
      <c r="K214" s="73">
        <v>743900876</v>
      </c>
      <c r="L214" s="73">
        <v>729512861</v>
      </c>
      <c r="M214" s="73">
        <v>0</v>
      </c>
      <c r="N214" s="73">
        <v>729512861</v>
      </c>
      <c r="O214" s="1287">
        <v>713952078</v>
      </c>
      <c r="P214" s="73">
        <v>0</v>
      </c>
      <c r="Q214" s="73">
        <v>713952078</v>
      </c>
      <c r="R214" s="1303">
        <v>97.866962485257687</v>
      </c>
    </row>
    <row r="215" spans="1:18">
      <c r="A215" s="1291"/>
      <c r="B215" s="1292"/>
      <c r="C215" s="1292"/>
      <c r="D215" s="1292"/>
      <c r="E215" s="1292"/>
      <c r="F215" s="1292"/>
      <c r="G215" s="1293"/>
      <c r="H215" s="1293">
        <v>2</v>
      </c>
      <c r="I215" s="1293"/>
      <c r="J215" s="1294" t="s">
        <v>166</v>
      </c>
      <c r="K215" s="73">
        <v>98165820</v>
      </c>
      <c r="L215" s="73">
        <v>98211770</v>
      </c>
      <c r="M215" s="73">
        <v>0</v>
      </c>
      <c r="N215" s="73">
        <v>98211770</v>
      </c>
      <c r="O215" s="1287">
        <v>96689578</v>
      </c>
      <c r="P215" s="73">
        <v>0</v>
      </c>
      <c r="Q215" s="73">
        <v>96689578</v>
      </c>
      <c r="R215" s="1303">
        <v>98.450092081631354</v>
      </c>
    </row>
    <row r="216" spans="1:18">
      <c r="A216" s="1291"/>
      <c r="B216" s="1292"/>
      <c r="C216" s="1292"/>
      <c r="D216" s="1292"/>
      <c r="E216" s="1292"/>
      <c r="F216" s="1292"/>
      <c r="G216" s="1293"/>
      <c r="H216" s="1293">
        <v>3</v>
      </c>
      <c r="I216" s="1293"/>
      <c r="J216" s="1294" t="s">
        <v>167</v>
      </c>
      <c r="K216" s="73">
        <v>177980606</v>
      </c>
      <c r="L216" s="73">
        <v>178025209</v>
      </c>
      <c r="M216" s="73">
        <v>0</v>
      </c>
      <c r="N216" s="73">
        <v>178025209</v>
      </c>
      <c r="O216" s="1287">
        <v>177461862</v>
      </c>
      <c r="P216" s="73">
        <v>0</v>
      </c>
      <c r="Q216" s="73">
        <v>177461862</v>
      </c>
      <c r="R216" s="1303">
        <v>99.683557737039365</v>
      </c>
    </row>
    <row r="217" spans="1:18">
      <c r="A217" s="1291"/>
      <c r="B217" s="1292"/>
      <c r="C217" s="1292"/>
      <c r="D217" s="1292"/>
      <c r="E217" s="1292"/>
      <c r="F217" s="1292"/>
      <c r="G217" s="1293"/>
      <c r="H217" s="1293">
        <v>4</v>
      </c>
      <c r="I217" s="1293"/>
      <c r="J217" s="1294" t="s">
        <v>168</v>
      </c>
      <c r="K217" s="73">
        <v>846987966</v>
      </c>
      <c r="L217" s="73">
        <v>864036336</v>
      </c>
      <c r="M217" s="73">
        <v>0</v>
      </c>
      <c r="N217" s="73">
        <v>864036336</v>
      </c>
      <c r="O217" s="1287">
        <v>864036336</v>
      </c>
      <c r="P217" s="73">
        <v>0</v>
      </c>
      <c r="Q217" s="73">
        <v>864036336</v>
      </c>
      <c r="R217" s="1303">
        <v>100</v>
      </c>
    </row>
    <row r="218" spans="1:18">
      <c r="A218" s="1291"/>
      <c r="B218" s="1292"/>
      <c r="C218" s="1292"/>
      <c r="D218" s="1292"/>
      <c r="E218" s="1292"/>
      <c r="F218" s="1292"/>
      <c r="G218" s="1293"/>
      <c r="H218" s="1293">
        <v>5</v>
      </c>
      <c r="I218" s="1293"/>
      <c r="J218" s="1294" t="s">
        <v>169</v>
      </c>
      <c r="K218" s="73">
        <v>70596377</v>
      </c>
      <c r="L218" s="73">
        <v>73074265</v>
      </c>
      <c r="M218" s="73">
        <v>0</v>
      </c>
      <c r="N218" s="73">
        <v>73074265</v>
      </c>
      <c r="O218" s="1287">
        <v>73074265</v>
      </c>
      <c r="P218" s="73">
        <v>0</v>
      </c>
      <c r="Q218" s="73">
        <v>73074265</v>
      </c>
      <c r="R218" s="1303">
        <v>100</v>
      </c>
    </row>
    <row r="219" spans="1:18">
      <c r="A219" s="471">
        <v>5</v>
      </c>
      <c r="B219" s="1241"/>
      <c r="C219" s="1241"/>
      <c r="D219" s="1241"/>
      <c r="E219" s="1241"/>
      <c r="F219" s="1241"/>
      <c r="G219" s="40" t="s">
        <v>34</v>
      </c>
      <c r="H219" s="1253"/>
      <c r="I219" s="1253"/>
      <c r="J219" s="1286"/>
      <c r="K219" s="73">
        <v>0</v>
      </c>
      <c r="L219" s="73">
        <v>0</v>
      </c>
      <c r="M219" s="72">
        <v>0</v>
      </c>
      <c r="N219" s="73">
        <v>0</v>
      </c>
      <c r="O219" s="1287">
        <v>0</v>
      </c>
      <c r="P219" s="72">
        <v>0</v>
      </c>
      <c r="Q219" s="73">
        <v>0</v>
      </c>
      <c r="R219" s="1303">
        <v>0</v>
      </c>
    </row>
    <row r="220" spans="1:18" ht="15.75" thickBot="1">
      <c r="A220" s="89" t="s">
        <v>106</v>
      </c>
      <c r="B220" s="102"/>
      <c r="C220" s="102"/>
      <c r="D220" s="102"/>
      <c r="E220" s="102"/>
      <c r="F220" s="102"/>
      <c r="G220" s="103"/>
      <c r="H220" s="103"/>
      <c r="I220" s="103"/>
      <c r="J220" s="104"/>
      <c r="K220" s="105">
        <v>2043837109</v>
      </c>
      <c r="L220" s="105">
        <v>2473233286</v>
      </c>
      <c r="M220" s="105">
        <v>0</v>
      </c>
      <c r="N220" s="105">
        <v>2473233286</v>
      </c>
      <c r="O220" s="1338">
        <v>2386048338</v>
      </c>
      <c r="P220" s="105">
        <v>0</v>
      </c>
      <c r="Q220" s="105">
        <v>2386048338</v>
      </c>
      <c r="R220" s="1339">
        <v>96.474859509067755</v>
      </c>
    </row>
    <row r="221" spans="1:18" s="106" customFormat="1" thickTop="1" thickBot="1">
      <c r="A221" s="1342"/>
      <c r="B221" s="1343"/>
      <c r="C221" s="1343"/>
      <c r="D221" s="1343"/>
      <c r="E221" s="1343"/>
      <c r="F221" s="1343"/>
      <c r="G221" s="1265"/>
      <c r="H221" s="1265"/>
      <c r="I221" s="1265"/>
      <c r="J221" s="1344"/>
      <c r="K221" s="1346"/>
      <c r="L221" s="1345"/>
      <c r="M221" s="1345"/>
      <c r="N221" s="1346"/>
      <c r="O221" s="1347"/>
      <c r="P221" s="1345"/>
      <c r="Q221" s="1346"/>
      <c r="R221" s="1348"/>
    </row>
    <row r="222" spans="1:18" ht="15.75" thickBot="1">
      <c r="A222" s="1777" t="s">
        <v>107</v>
      </c>
      <c r="B222" s="1778"/>
      <c r="C222" s="1778"/>
      <c r="D222" s="1778"/>
      <c r="E222" s="1778"/>
      <c r="F222" s="1778"/>
      <c r="G222" s="1778"/>
      <c r="H222" s="1778"/>
      <c r="I222" s="1778"/>
      <c r="J222" s="1779"/>
      <c r="K222" s="107">
        <v>14403221636.306667</v>
      </c>
      <c r="L222" s="107">
        <v>14335748102</v>
      </c>
      <c r="M222" s="107">
        <v>1844584275.6300001</v>
      </c>
      <c r="N222" s="107">
        <v>16180332377.630001</v>
      </c>
      <c r="O222" s="1349">
        <v>9899184368.4933338</v>
      </c>
      <c r="P222" s="107">
        <v>827107252.36000001</v>
      </c>
      <c r="Q222" s="107">
        <v>10726291620.853334</v>
      </c>
      <c r="R222" s="1350">
        <v>66.292158717844941</v>
      </c>
    </row>
    <row r="223" spans="1:18" ht="9" customHeight="1" thickTop="1">
      <c r="L223" s="108"/>
      <c r="O223" s="1351"/>
    </row>
    <row r="224" spans="1:18">
      <c r="L224" s="108"/>
      <c r="O224" s="1351"/>
    </row>
    <row r="225" spans="1:18" s="109" customFormat="1" ht="21" customHeight="1">
      <c r="A225" s="1265"/>
      <c r="B225" s="1265"/>
      <c r="C225" s="1265"/>
      <c r="D225" s="1265"/>
      <c r="E225" s="1265"/>
      <c r="F225" s="1265"/>
      <c r="G225" s="1265"/>
      <c r="H225" s="1265"/>
      <c r="I225" s="1265"/>
      <c r="J225" s="1344"/>
      <c r="K225" s="108"/>
      <c r="M225" s="108"/>
      <c r="N225" s="108"/>
      <c r="O225" s="1353"/>
      <c r="P225" s="108"/>
      <c r="Q225" s="108"/>
      <c r="R225" s="1352"/>
    </row>
    <row r="226" spans="1:18" ht="14.25" customHeight="1"/>
  </sheetData>
  <mergeCells count="80">
    <mergeCell ref="H167:J167"/>
    <mergeCell ref="H166:J166"/>
    <mergeCell ref="H165:J165"/>
    <mergeCell ref="H106:J106"/>
    <mergeCell ref="I128:J128"/>
    <mergeCell ref="I125:J125"/>
    <mergeCell ref="I124:J124"/>
    <mergeCell ref="H160:J160"/>
    <mergeCell ref="H164:J164"/>
    <mergeCell ref="H155:J155"/>
    <mergeCell ref="H157:J157"/>
    <mergeCell ref="H175:J175"/>
    <mergeCell ref="H169:J169"/>
    <mergeCell ref="H168:J168"/>
    <mergeCell ref="H178:J178"/>
    <mergeCell ref="H95:J95"/>
    <mergeCell ref="H107:J107"/>
    <mergeCell ref="H154:J154"/>
    <mergeCell ref="H170:J170"/>
    <mergeCell ref="G149:J149"/>
    <mergeCell ref="H152:J152"/>
    <mergeCell ref="H161:J161"/>
    <mergeCell ref="H163:J163"/>
    <mergeCell ref="H159:J159"/>
    <mergeCell ref="H147:J147"/>
    <mergeCell ref="H176:J176"/>
    <mergeCell ref="H158:J158"/>
    <mergeCell ref="H174:J174"/>
    <mergeCell ref="H73:J73"/>
    <mergeCell ref="A1:A2"/>
    <mergeCell ref="B1:B2"/>
    <mergeCell ref="C1:C2"/>
    <mergeCell ref="J1:J2"/>
    <mergeCell ref="D1:D2"/>
    <mergeCell ref="E1:E2"/>
    <mergeCell ref="G1:G2"/>
    <mergeCell ref="H1:H2"/>
    <mergeCell ref="I1:I2"/>
    <mergeCell ref="F1:F2"/>
    <mergeCell ref="H72:J72"/>
    <mergeCell ref="H69:J69"/>
    <mergeCell ref="I127:J127"/>
    <mergeCell ref="H104:J104"/>
    <mergeCell ref="H89:J89"/>
    <mergeCell ref="H99:J99"/>
    <mergeCell ref="H103:J103"/>
    <mergeCell ref="H101:J101"/>
    <mergeCell ref="H93:J93"/>
    <mergeCell ref="H90:J90"/>
    <mergeCell ref="H97:J97"/>
    <mergeCell ref="H98:J98"/>
    <mergeCell ref="R1:R2"/>
    <mergeCell ref="A222:J222"/>
    <mergeCell ref="H105:J105"/>
    <mergeCell ref="H100:J100"/>
    <mergeCell ref="H111:J111"/>
    <mergeCell ref="H102:J102"/>
    <mergeCell ref="I121:J121"/>
    <mergeCell ref="I122:J122"/>
    <mergeCell ref="I123:J123"/>
    <mergeCell ref="H129:J129"/>
    <mergeCell ref="G182:J182"/>
    <mergeCell ref="H151:J151"/>
    <mergeCell ref="H156:J156"/>
    <mergeCell ref="H153:J153"/>
    <mergeCell ref="G162:J162"/>
    <mergeCell ref="H180:J180"/>
    <mergeCell ref="O1:Q1"/>
    <mergeCell ref="H68:J68"/>
    <mergeCell ref="H56:J56"/>
    <mergeCell ref="H63:J63"/>
    <mergeCell ref="L1:N1"/>
    <mergeCell ref="G3:J3"/>
    <mergeCell ref="H50:J50"/>
    <mergeCell ref="H62:J62"/>
    <mergeCell ref="H52:J52"/>
    <mergeCell ref="H55:J55"/>
    <mergeCell ref="H57:J57"/>
    <mergeCell ref="H67:J67"/>
    <mergeCell ref="K1:K2"/>
  </mergeCells>
  <printOptions horizontalCentered="1"/>
  <pageMargins left="0" right="0" top="0.78740157480314965" bottom="0.39370078740157483" header="0.23622047244094491" footer="0.15748031496062992"/>
  <pageSetup paperSize="9" scale="50" orientation="portrait" r:id="rId1"/>
  <headerFooter alignWithMargins="0">
    <oddHeader>&amp;L &amp;C&amp;"Arial,Félkövér"&amp;14
GYÖNGYÖS VÁROSI ÖNKORMÁNYZAT
KIADÁSAI 2019&amp;R&amp;"Arial,Félkövér"&amp;12 3. melléklet a ./2020. (VI...) önkormányzati rendelethez</oddHeader>
    <oddFooter>&amp;L&amp;"Arial,Normál"&amp;F&amp;C&amp;"Arial,Normál"&amp;P/&amp;N&amp;"-,Normál"
&amp;R&amp;"Arial,Normál"&amp;12 3. melléklet a ./2020. (VI...)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EG75"/>
  <sheetViews>
    <sheetView showGridLines="0" zoomScale="86" zoomScaleNormal="86" zoomScaleSheetLayoutView="33" workbookViewId="0">
      <pane xSplit="1" ySplit="3" topLeftCell="B4" activePane="bottomRight" state="frozen"/>
      <selection activeCell="A154" sqref="A154"/>
      <selection pane="topRight" activeCell="A154" sqref="A154"/>
      <selection pane="bottomLeft" activeCell="A154" sqref="A154"/>
      <selection pane="bottomRight" activeCell="F76" sqref="F76:I76"/>
    </sheetView>
  </sheetViews>
  <sheetFormatPr defaultColWidth="10.28515625" defaultRowHeight="15"/>
  <cols>
    <col min="1" max="1" width="45.85546875" style="335" customWidth="1"/>
    <col min="2" max="5" width="14.28515625" style="110" customWidth="1"/>
    <col min="6" max="6" width="15.85546875" style="110" customWidth="1"/>
    <col min="7" max="7" width="14.42578125" style="110" customWidth="1"/>
    <col min="8" max="8" width="15.42578125" style="110" customWidth="1"/>
    <col min="9" max="9" width="9.28515625" style="1381" customWidth="1"/>
    <col min="10" max="10" width="14.28515625" style="858" customWidth="1"/>
    <col min="11" max="94" width="10.28515625" style="858"/>
    <col min="95" max="16384" width="10.28515625" style="110"/>
  </cols>
  <sheetData>
    <row r="1" spans="1:94" ht="31.5" customHeight="1" thickTop="1">
      <c r="A1" s="1815" t="s">
        <v>170</v>
      </c>
      <c r="B1" s="1817" t="s">
        <v>1034</v>
      </c>
      <c r="C1" s="1812" t="s">
        <v>1037</v>
      </c>
      <c r="D1" s="1813"/>
      <c r="E1" s="1814"/>
      <c r="F1" s="1812" t="s">
        <v>859</v>
      </c>
      <c r="G1" s="1813"/>
      <c r="H1" s="1814"/>
      <c r="I1" s="1810" t="s">
        <v>1255</v>
      </c>
      <c r="J1" s="1382"/>
    </row>
    <row r="2" spans="1:94" ht="21" customHeight="1" thickBot="1">
      <c r="A2" s="1816"/>
      <c r="B2" s="1818"/>
      <c r="C2" s="425" t="s">
        <v>43</v>
      </c>
      <c r="D2" s="425" t="s">
        <v>44</v>
      </c>
      <c r="E2" s="425" t="s">
        <v>45</v>
      </c>
      <c r="F2" s="483" t="s">
        <v>43</v>
      </c>
      <c r="G2" s="425" t="s">
        <v>44</v>
      </c>
      <c r="H2" s="425" t="s">
        <v>45</v>
      </c>
      <c r="I2" s="1811"/>
      <c r="J2" s="1383"/>
    </row>
    <row r="3" spans="1:94" s="111" customFormat="1" ht="16.5" thickTop="1">
      <c r="A3" s="797" t="s">
        <v>171</v>
      </c>
      <c r="B3" s="1187"/>
      <c r="C3" s="1187"/>
      <c r="D3" s="1187"/>
      <c r="E3" s="1187"/>
      <c r="F3" s="1187"/>
      <c r="G3" s="1187"/>
      <c r="H3" s="1187"/>
      <c r="I3" s="1366"/>
      <c r="J3" s="1354"/>
      <c r="K3" s="859"/>
      <c r="L3" s="859"/>
      <c r="M3" s="859"/>
      <c r="N3" s="859"/>
      <c r="O3" s="859"/>
      <c r="P3" s="859"/>
      <c r="Q3" s="859"/>
      <c r="R3" s="859"/>
      <c r="S3" s="859"/>
      <c r="T3" s="859"/>
      <c r="U3" s="859"/>
      <c r="V3" s="859"/>
      <c r="W3" s="859"/>
      <c r="X3" s="859"/>
      <c r="Y3" s="859"/>
      <c r="Z3" s="859"/>
      <c r="AA3" s="859"/>
      <c r="AB3" s="859"/>
      <c r="AC3" s="859"/>
      <c r="AD3" s="859"/>
      <c r="AE3" s="859"/>
      <c r="AF3" s="859"/>
      <c r="AG3" s="859"/>
      <c r="AH3" s="859"/>
      <c r="AI3" s="859"/>
      <c r="AJ3" s="859"/>
      <c r="AK3" s="859"/>
      <c r="AL3" s="859"/>
      <c r="AM3" s="859"/>
      <c r="AN3" s="859"/>
      <c r="AO3" s="859"/>
      <c r="AP3" s="859"/>
      <c r="AQ3" s="859"/>
      <c r="AR3" s="859"/>
      <c r="AS3" s="859"/>
      <c r="AT3" s="859"/>
      <c r="AU3" s="859"/>
      <c r="AV3" s="859"/>
      <c r="AW3" s="859"/>
      <c r="AX3" s="859"/>
      <c r="AY3" s="859"/>
      <c r="AZ3" s="859"/>
      <c r="BA3" s="859"/>
      <c r="BB3" s="859"/>
      <c r="BC3" s="859"/>
      <c r="BD3" s="859"/>
      <c r="BE3" s="859"/>
      <c r="BF3" s="859"/>
      <c r="BG3" s="859"/>
      <c r="BH3" s="859"/>
      <c r="BI3" s="859"/>
      <c r="BJ3" s="859"/>
      <c r="BK3" s="859"/>
      <c r="BL3" s="859"/>
      <c r="BM3" s="859"/>
      <c r="BN3" s="859"/>
      <c r="BO3" s="859"/>
      <c r="BP3" s="859"/>
      <c r="BQ3" s="859"/>
      <c r="BR3" s="859"/>
      <c r="BS3" s="859"/>
      <c r="BT3" s="859"/>
      <c r="BU3" s="859"/>
      <c r="BV3" s="859"/>
      <c r="BW3" s="859"/>
      <c r="BX3" s="859"/>
      <c r="BY3" s="859"/>
      <c r="BZ3" s="859"/>
      <c r="CA3" s="859"/>
      <c r="CB3" s="859"/>
      <c r="CC3" s="859"/>
      <c r="CD3" s="859"/>
      <c r="CE3" s="859"/>
      <c r="CF3" s="859"/>
      <c r="CG3" s="859"/>
      <c r="CH3" s="859"/>
      <c r="CI3" s="859"/>
      <c r="CJ3" s="859"/>
      <c r="CK3" s="859"/>
      <c r="CL3" s="859"/>
      <c r="CM3" s="859"/>
      <c r="CN3" s="859"/>
      <c r="CO3" s="859"/>
      <c r="CP3" s="859"/>
    </row>
    <row r="4" spans="1:94">
      <c r="A4" s="119" t="s">
        <v>172</v>
      </c>
      <c r="B4" s="121">
        <v>104945000</v>
      </c>
      <c r="C4" s="121">
        <v>82476378</v>
      </c>
      <c r="D4" s="121">
        <v>22268622</v>
      </c>
      <c r="E4" s="121">
        <v>104745000</v>
      </c>
      <c r="F4" s="121">
        <v>82095668</v>
      </c>
      <c r="G4" s="121">
        <v>22165831</v>
      </c>
      <c r="H4" s="112">
        <v>104261499</v>
      </c>
      <c r="I4" s="1367">
        <v>99.538401833023059</v>
      </c>
      <c r="J4" s="861"/>
    </row>
    <row r="5" spans="1:94">
      <c r="A5" s="119" t="s">
        <v>173</v>
      </c>
      <c r="B5" s="121">
        <v>11970000</v>
      </c>
      <c r="C5" s="727">
        <v>9582677</v>
      </c>
      <c r="D5" s="727">
        <v>2587323</v>
      </c>
      <c r="E5" s="121">
        <v>12170000</v>
      </c>
      <c r="F5" s="727">
        <v>9554929</v>
      </c>
      <c r="G5" s="121">
        <v>2579835</v>
      </c>
      <c r="H5" s="113">
        <v>12134764</v>
      </c>
      <c r="I5" s="1367">
        <v>99.710468364831556</v>
      </c>
      <c r="J5" s="861"/>
    </row>
    <row r="6" spans="1:94" ht="30">
      <c r="A6" s="119" t="s">
        <v>564</v>
      </c>
      <c r="B6" s="121">
        <v>5000000</v>
      </c>
      <c r="C6" s="778">
        <v>2362205</v>
      </c>
      <c r="D6" s="778">
        <v>637795</v>
      </c>
      <c r="E6" s="121">
        <v>3000000</v>
      </c>
      <c r="F6" s="778">
        <v>1324243</v>
      </c>
      <c r="G6" s="121">
        <v>357546</v>
      </c>
      <c r="H6" s="112">
        <v>1681789</v>
      </c>
      <c r="I6" s="1367">
        <v>56.059633333333338</v>
      </c>
      <c r="J6" s="861"/>
    </row>
    <row r="7" spans="1:94" ht="30">
      <c r="A7" s="119" t="s">
        <v>609</v>
      </c>
      <c r="B7" s="778">
        <v>10533297</v>
      </c>
      <c r="C7" s="778">
        <v>5733110</v>
      </c>
      <c r="D7" s="778">
        <v>1547939</v>
      </c>
      <c r="E7" s="778">
        <v>7281049</v>
      </c>
      <c r="F7" s="778">
        <v>2905254</v>
      </c>
      <c r="G7" s="121">
        <v>784418</v>
      </c>
      <c r="H7" s="112">
        <v>3689672</v>
      </c>
      <c r="I7" s="1368">
        <v>50.67500575809887</v>
      </c>
      <c r="J7" s="861"/>
    </row>
    <row r="8" spans="1:94">
      <c r="A8" s="117" t="s">
        <v>174</v>
      </c>
      <c r="B8" s="727">
        <v>3000000</v>
      </c>
      <c r="C8" s="727">
        <v>2755905</v>
      </c>
      <c r="D8" s="727">
        <v>744095</v>
      </c>
      <c r="E8" s="727">
        <v>3500000</v>
      </c>
      <c r="F8" s="727">
        <v>2861160</v>
      </c>
      <c r="G8" s="121">
        <v>637513</v>
      </c>
      <c r="H8" s="112">
        <v>3498673</v>
      </c>
      <c r="I8" s="1367">
        <v>99.962085714285706</v>
      </c>
      <c r="J8" s="861"/>
    </row>
    <row r="9" spans="1:94" ht="30">
      <c r="A9" s="119" t="s">
        <v>477</v>
      </c>
      <c r="B9" s="120">
        <v>31999704</v>
      </c>
      <c r="C9" s="120">
        <v>29839137</v>
      </c>
      <c r="D9" s="120">
        <v>8056567</v>
      </c>
      <c r="E9" s="120">
        <v>37895704</v>
      </c>
      <c r="F9" s="120">
        <v>29976170</v>
      </c>
      <c r="G9" s="121">
        <v>6980586</v>
      </c>
      <c r="H9" s="121">
        <v>36956756</v>
      </c>
      <c r="I9" s="1368">
        <v>97.522283792379199</v>
      </c>
      <c r="J9" s="861"/>
    </row>
    <row r="10" spans="1:94" ht="30">
      <c r="A10" s="857" t="s">
        <v>1529</v>
      </c>
      <c r="B10" s="120">
        <v>265938</v>
      </c>
      <c r="C10" s="120">
        <v>209400</v>
      </c>
      <c r="D10" s="120">
        <v>56538</v>
      </c>
      <c r="E10" s="120">
        <v>265938</v>
      </c>
      <c r="F10" s="120">
        <v>209400</v>
      </c>
      <c r="G10" s="121">
        <v>56538</v>
      </c>
      <c r="H10" s="121">
        <v>265938</v>
      </c>
      <c r="I10" s="1368">
        <v>100</v>
      </c>
      <c r="J10" s="861"/>
    </row>
    <row r="11" spans="1:94" ht="30">
      <c r="A11" s="866" t="s">
        <v>1257</v>
      </c>
      <c r="B11" s="120">
        <v>0</v>
      </c>
      <c r="C11" s="120">
        <v>28713</v>
      </c>
      <c r="D11" s="120">
        <v>7752</v>
      </c>
      <c r="E11" s="120">
        <v>36465</v>
      </c>
      <c r="F11" s="778">
        <v>28713</v>
      </c>
      <c r="G11" s="121">
        <v>7752</v>
      </c>
      <c r="H11" s="112">
        <v>36465</v>
      </c>
      <c r="I11" s="1368">
        <v>100</v>
      </c>
      <c r="J11" s="861"/>
    </row>
    <row r="12" spans="1:94" ht="30">
      <c r="A12" s="866" t="s">
        <v>1261</v>
      </c>
      <c r="B12" s="120">
        <v>0</v>
      </c>
      <c r="C12" s="120">
        <v>362598</v>
      </c>
      <c r="D12" s="120">
        <v>702</v>
      </c>
      <c r="E12" s="120">
        <v>363300</v>
      </c>
      <c r="F12" s="778">
        <v>362598</v>
      </c>
      <c r="G12" s="121">
        <v>702</v>
      </c>
      <c r="H12" s="112">
        <v>363300</v>
      </c>
      <c r="I12" s="1368">
        <v>100</v>
      </c>
      <c r="J12" s="861"/>
    </row>
    <row r="13" spans="1:94" ht="30">
      <c r="A13" s="866" t="s">
        <v>1262</v>
      </c>
      <c r="B13" s="120">
        <v>0</v>
      </c>
      <c r="C13" s="120">
        <v>507441</v>
      </c>
      <c r="D13" s="120">
        <v>137009</v>
      </c>
      <c r="E13" s="120">
        <v>644450</v>
      </c>
      <c r="F13" s="778">
        <v>507441</v>
      </c>
      <c r="G13" s="121">
        <v>137009</v>
      </c>
      <c r="H13" s="112">
        <v>644450</v>
      </c>
      <c r="I13" s="1368">
        <v>100</v>
      </c>
      <c r="J13" s="861"/>
    </row>
    <row r="14" spans="1:94" ht="30">
      <c r="A14" s="866" t="s">
        <v>1258</v>
      </c>
      <c r="B14" s="120">
        <v>0</v>
      </c>
      <c r="C14" s="120">
        <v>1103284</v>
      </c>
      <c r="D14" s="120">
        <v>273586</v>
      </c>
      <c r="E14" s="120">
        <v>1376870</v>
      </c>
      <c r="F14" s="778">
        <v>1103284</v>
      </c>
      <c r="G14" s="121">
        <v>273586</v>
      </c>
      <c r="H14" s="112">
        <v>1376870</v>
      </c>
      <c r="I14" s="1368">
        <v>100</v>
      </c>
      <c r="J14" s="861"/>
    </row>
    <row r="15" spans="1:94" ht="30">
      <c r="A15" s="119" t="s">
        <v>1129</v>
      </c>
      <c r="B15" s="120">
        <v>0</v>
      </c>
      <c r="C15" s="120">
        <v>887800</v>
      </c>
      <c r="D15" s="120">
        <v>239706</v>
      </c>
      <c r="E15" s="120">
        <v>1127506</v>
      </c>
      <c r="F15" s="778">
        <v>887800</v>
      </c>
      <c r="G15" s="121">
        <v>239706</v>
      </c>
      <c r="H15" s="112">
        <v>1127506</v>
      </c>
      <c r="I15" s="1368">
        <v>100</v>
      </c>
      <c r="J15" s="861"/>
    </row>
    <row r="16" spans="1:94" ht="30">
      <c r="A16" s="119" t="s">
        <v>1230</v>
      </c>
      <c r="B16" s="120">
        <v>0</v>
      </c>
      <c r="C16" s="120">
        <v>153240</v>
      </c>
      <c r="D16" s="120">
        <v>41375</v>
      </c>
      <c r="E16" s="120">
        <v>194615</v>
      </c>
      <c r="F16" s="778">
        <v>153240</v>
      </c>
      <c r="G16" s="121">
        <v>41375</v>
      </c>
      <c r="H16" s="112">
        <v>194615</v>
      </c>
      <c r="I16" s="1368">
        <v>100</v>
      </c>
      <c r="J16" s="861"/>
    </row>
    <row r="17" spans="1:4869">
      <c r="A17" s="119" t="s">
        <v>888</v>
      </c>
      <c r="B17" s="120">
        <v>2000000</v>
      </c>
      <c r="C17" s="120">
        <v>1574803</v>
      </c>
      <c r="D17" s="120">
        <v>425197</v>
      </c>
      <c r="E17" s="120">
        <v>2000000</v>
      </c>
      <c r="F17" s="120">
        <v>1999905</v>
      </c>
      <c r="G17" s="121">
        <v>0</v>
      </c>
      <c r="H17" s="121">
        <v>1999905</v>
      </c>
      <c r="I17" s="1368">
        <v>99.995249999999999</v>
      </c>
      <c r="J17" s="861"/>
    </row>
    <row r="18" spans="1:4869" s="116" customFormat="1" ht="16.5" thickBot="1">
      <c r="A18" s="328" t="s">
        <v>4</v>
      </c>
      <c r="B18" s="115">
        <v>169713939</v>
      </c>
      <c r="C18" s="728">
        <v>137576691</v>
      </c>
      <c r="D18" s="114">
        <v>37024206</v>
      </c>
      <c r="E18" s="115">
        <v>174600897</v>
      </c>
      <c r="F18" s="728">
        <v>133969805</v>
      </c>
      <c r="G18" s="137">
        <v>34262397</v>
      </c>
      <c r="H18" s="115">
        <v>168232202</v>
      </c>
      <c r="I18" s="1369">
        <v>96.352427101219305</v>
      </c>
      <c r="J18" s="1354"/>
      <c r="K18" s="860"/>
      <c r="L18" s="860"/>
      <c r="M18" s="860"/>
      <c r="N18" s="860"/>
      <c r="O18" s="860"/>
      <c r="P18" s="860"/>
      <c r="Q18" s="860"/>
      <c r="R18" s="860"/>
      <c r="S18" s="860"/>
      <c r="T18" s="860"/>
      <c r="U18" s="860"/>
      <c r="V18" s="860"/>
      <c r="W18" s="860"/>
      <c r="X18" s="860"/>
      <c r="Y18" s="860"/>
      <c r="Z18" s="860"/>
      <c r="AA18" s="860"/>
      <c r="AB18" s="860"/>
      <c r="AC18" s="860"/>
      <c r="AD18" s="860"/>
      <c r="AE18" s="860"/>
      <c r="AF18" s="860"/>
      <c r="AG18" s="860"/>
      <c r="AH18" s="860"/>
      <c r="AI18" s="860"/>
      <c r="AJ18" s="860"/>
      <c r="AK18" s="860"/>
      <c r="AL18" s="860"/>
      <c r="AM18" s="860"/>
      <c r="AN18" s="860"/>
      <c r="AO18" s="860"/>
      <c r="AP18" s="860"/>
      <c r="AQ18" s="860"/>
      <c r="AR18" s="860"/>
      <c r="AS18" s="860"/>
      <c r="AT18" s="860"/>
      <c r="AU18" s="860"/>
      <c r="AV18" s="860"/>
      <c r="AW18" s="860"/>
      <c r="AX18" s="860"/>
      <c r="AY18" s="860"/>
      <c r="AZ18" s="860"/>
      <c r="BA18" s="860"/>
      <c r="BB18" s="860"/>
      <c r="BC18" s="860"/>
      <c r="BD18" s="860"/>
      <c r="BE18" s="860"/>
      <c r="BF18" s="860"/>
      <c r="BG18" s="860"/>
      <c r="BH18" s="860"/>
      <c r="BI18" s="860"/>
      <c r="BJ18" s="860"/>
      <c r="BK18" s="860"/>
      <c r="BL18" s="860"/>
      <c r="BM18" s="860"/>
      <c r="BN18" s="860"/>
      <c r="BO18" s="860"/>
      <c r="BP18" s="860"/>
      <c r="BQ18" s="860"/>
      <c r="BR18" s="860"/>
      <c r="BS18" s="860"/>
      <c r="BT18" s="860"/>
      <c r="BU18" s="860"/>
      <c r="BV18" s="860"/>
      <c r="BW18" s="860"/>
      <c r="BX18" s="860"/>
      <c r="BY18" s="860"/>
      <c r="BZ18" s="860"/>
      <c r="CA18" s="860"/>
      <c r="CB18" s="860"/>
      <c r="CC18" s="860"/>
      <c r="CD18" s="860"/>
      <c r="CE18" s="860"/>
      <c r="CF18" s="860"/>
      <c r="CG18" s="860"/>
      <c r="CH18" s="860"/>
      <c r="CI18" s="860"/>
      <c r="CJ18" s="860"/>
      <c r="CK18" s="860"/>
      <c r="CL18" s="860"/>
      <c r="CM18" s="860"/>
      <c r="CN18" s="860"/>
      <c r="CO18" s="860"/>
      <c r="CP18" s="860"/>
    </row>
    <row r="19" spans="1:4869" s="111" customFormat="1" ht="15.75">
      <c r="A19" s="798" t="s">
        <v>175</v>
      </c>
      <c r="B19" s="1186"/>
      <c r="C19" s="1186"/>
      <c r="D19" s="1186"/>
      <c r="E19" s="1186"/>
      <c r="F19" s="1355"/>
      <c r="G19" s="1356"/>
      <c r="H19" s="1357"/>
      <c r="I19" s="1370"/>
      <c r="J19" s="1354"/>
      <c r="K19" s="859"/>
      <c r="L19" s="859"/>
      <c r="M19" s="859"/>
      <c r="N19" s="859"/>
      <c r="O19" s="859"/>
      <c r="P19" s="859"/>
      <c r="Q19" s="859"/>
      <c r="R19" s="859"/>
      <c r="S19" s="859"/>
      <c r="T19" s="859"/>
      <c r="U19" s="859"/>
      <c r="V19" s="859"/>
      <c r="W19" s="859"/>
      <c r="X19" s="859"/>
      <c r="Y19" s="859"/>
      <c r="Z19" s="859"/>
      <c r="AA19" s="859"/>
      <c r="AB19" s="859"/>
      <c r="AC19" s="859"/>
      <c r="AD19" s="859"/>
      <c r="AE19" s="859"/>
      <c r="AF19" s="859"/>
      <c r="AG19" s="859"/>
      <c r="AH19" s="859"/>
      <c r="AI19" s="859"/>
      <c r="AJ19" s="859"/>
      <c r="AK19" s="859"/>
      <c r="AL19" s="859"/>
      <c r="AM19" s="859"/>
      <c r="AN19" s="859"/>
      <c r="AO19" s="859"/>
      <c r="AP19" s="859"/>
      <c r="AQ19" s="859"/>
      <c r="AR19" s="859"/>
      <c r="AS19" s="859"/>
      <c r="AT19" s="859"/>
      <c r="AU19" s="859"/>
      <c r="AV19" s="859"/>
      <c r="AW19" s="859"/>
      <c r="AX19" s="859"/>
      <c r="AY19" s="859"/>
      <c r="AZ19" s="859"/>
      <c r="BA19" s="859"/>
      <c r="BB19" s="859"/>
      <c r="BC19" s="859"/>
      <c r="BD19" s="859"/>
      <c r="BE19" s="859"/>
      <c r="BF19" s="859"/>
      <c r="BG19" s="859"/>
      <c r="BH19" s="859"/>
      <c r="BI19" s="859"/>
      <c r="BJ19" s="859"/>
      <c r="BK19" s="859"/>
      <c r="BL19" s="859"/>
      <c r="BM19" s="859"/>
      <c r="BN19" s="859"/>
      <c r="BO19" s="859"/>
      <c r="BP19" s="859"/>
      <c r="BQ19" s="859"/>
      <c r="BR19" s="859"/>
      <c r="BS19" s="859"/>
      <c r="BT19" s="859"/>
      <c r="BU19" s="859"/>
      <c r="BV19" s="859"/>
      <c r="BW19" s="859"/>
      <c r="BX19" s="859"/>
      <c r="BY19" s="859"/>
      <c r="BZ19" s="859"/>
      <c r="CA19" s="859"/>
      <c r="CB19" s="859"/>
      <c r="CC19" s="859"/>
      <c r="CD19" s="859"/>
      <c r="CE19" s="859"/>
      <c r="CF19" s="859"/>
      <c r="CG19" s="859"/>
      <c r="CH19" s="859"/>
      <c r="CI19" s="859"/>
      <c r="CJ19" s="859"/>
      <c r="CK19" s="859"/>
      <c r="CL19" s="859"/>
      <c r="CM19" s="859"/>
      <c r="CN19" s="859"/>
      <c r="CO19" s="859"/>
      <c r="CP19" s="859"/>
    </row>
    <row r="20" spans="1:4869" ht="30">
      <c r="A20" s="117" t="s">
        <v>176</v>
      </c>
      <c r="B20" s="121">
        <v>20000000</v>
      </c>
      <c r="C20" s="121">
        <v>22453162</v>
      </c>
      <c r="D20" s="121">
        <v>6062355</v>
      </c>
      <c r="E20" s="121">
        <v>28515517</v>
      </c>
      <c r="F20" s="399">
        <v>18898093</v>
      </c>
      <c r="G20" s="120">
        <v>5102484</v>
      </c>
      <c r="H20" s="112">
        <v>24000577</v>
      </c>
      <c r="I20" s="1367">
        <v>84.166725786525276</v>
      </c>
      <c r="J20" s="861"/>
    </row>
    <row r="21" spans="1:4869" s="111" customFormat="1" ht="30">
      <c r="A21" s="118" t="s">
        <v>556</v>
      </c>
      <c r="B21" s="121">
        <v>2000000</v>
      </c>
      <c r="C21" s="778">
        <v>1574803</v>
      </c>
      <c r="D21" s="778">
        <v>425197</v>
      </c>
      <c r="E21" s="121">
        <v>2000000</v>
      </c>
      <c r="F21" s="778">
        <v>38200</v>
      </c>
      <c r="G21" s="120">
        <v>10314</v>
      </c>
      <c r="H21" s="113">
        <v>48514</v>
      </c>
      <c r="I21" s="1367">
        <v>2.4257</v>
      </c>
      <c r="J21" s="861"/>
      <c r="K21" s="859"/>
      <c r="L21" s="859"/>
      <c r="M21" s="859"/>
      <c r="N21" s="859"/>
      <c r="O21" s="859"/>
      <c r="P21" s="859"/>
      <c r="Q21" s="859"/>
      <c r="R21" s="859"/>
      <c r="S21" s="859"/>
      <c r="T21" s="859"/>
      <c r="U21" s="859"/>
      <c r="V21" s="859"/>
      <c r="W21" s="859"/>
      <c r="X21" s="859"/>
      <c r="Y21" s="859"/>
      <c r="Z21" s="859"/>
      <c r="AA21" s="859"/>
      <c r="AB21" s="859"/>
      <c r="AC21" s="859"/>
      <c r="AD21" s="859"/>
      <c r="AE21" s="859"/>
      <c r="AF21" s="859"/>
      <c r="AG21" s="859"/>
      <c r="AH21" s="859"/>
      <c r="AI21" s="859"/>
      <c r="AJ21" s="859"/>
      <c r="AK21" s="859"/>
      <c r="AL21" s="859"/>
      <c r="AM21" s="859"/>
      <c r="AN21" s="859"/>
      <c r="AO21" s="859"/>
      <c r="AP21" s="859"/>
      <c r="AQ21" s="859"/>
      <c r="AR21" s="859"/>
      <c r="AS21" s="859"/>
      <c r="AT21" s="859"/>
      <c r="AU21" s="859"/>
      <c r="AV21" s="859"/>
      <c r="AW21" s="859"/>
      <c r="AX21" s="859"/>
      <c r="AY21" s="859"/>
      <c r="AZ21" s="859"/>
      <c r="BA21" s="859"/>
      <c r="BB21" s="859"/>
      <c r="BC21" s="859"/>
      <c r="BD21" s="859"/>
      <c r="BE21" s="859"/>
      <c r="BF21" s="859"/>
      <c r="BG21" s="859"/>
      <c r="BH21" s="859"/>
      <c r="BI21" s="859"/>
      <c r="BJ21" s="859"/>
      <c r="BK21" s="859"/>
      <c r="BL21" s="859"/>
      <c r="BM21" s="859"/>
      <c r="BN21" s="859"/>
      <c r="BO21" s="859"/>
      <c r="BP21" s="859"/>
      <c r="BQ21" s="859"/>
      <c r="BR21" s="859"/>
      <c r="BS21" s="859"/>
      <c r="BT21" s="859"/>
      <c r="BU21" s="859"/>
      <c r="BV21" s="859"/>
      <c r="BW21" s="859"/>
      <c r="BX21" s="859"/>
      <c r="BY21" s="859"/>
      <c r="BZ21" s="859"/>
      <c r="CA21" s="859"/>
      <c r="CB21" s="859"/>
      <c r="CC21" s="859"/>
      <c r="CD21" s="859"/>
      <c r="CE21" s="859"/>
      <c r="CF21" s="859"/>
      <c r="CG21" s="859"/>
      <c r="CH21" s="859"/>
      <c r="CI21" s="859"/>
      <c r="CJ21" s="859"/>
      <c r="CK21" s="859"/>
      <c r="CL21" s="859"/>
      <c r="CM21" s="859"/>
      <c r="CN21" s="859"/>
      <c r="CO21" s="859"/>
      <c r="CP21" s="859"/>
    </row>
    <row r="22" spans="1:4869">
      <c r="A22" s="117" t="s">
        <v>177</v>
      </c>
      <c r="B22" s="121">
        <v>3000000</v>
      </c>
      <c r="C22" s="778">
        <v>1436518</v>
      </c>
      <c r="D22" s="778">
        <v>387859</v>
      </c>
      <c r="E22" s="121">
        <v>1824377</v>
      </c>
      <c r="F22" s="778">
        <v>1433365</v>
      </c>
      <c r="G22" s="120">
        <v>387008</v>
      </c>
      <c r="H22" s="112">
        <v>1820373</v>
      </c>
      <c r="I22" s="1367">
        <v>99.780527818537507</v>
      </c>
      <c r="J22" s="861"/>
    </row>
    <row r="23" spans="1:4869" ht="30">
      <c r="A23" s="866" t="s">
        <v>1256</v>
      </c>
      <c r="B23" s="121">
        <v>0</v>
      </c>
      <c r="C23" s="778">
        <v>777284</v>
      </c>
      <c r="D23" s="778">
        <v>209867</v>
      </c>
      <c r="E23" s="121">
        <v>987151</v>
      </c>
      <c r="F23" s="778">
        <v>410671</v>
      </c>
      <c r="G23" s="120">
        <v>110881</v>
      </c>
      <c r="H23" s="112">
        <v>521552</v>
      </c>
      <c r="I23" s="1367">
        <v>52.834064899898806</v>
      </c>
      <c r="J23" s="861"/>
    </row>
    <row r="24" spans="1:4869" ht="33" customHeight="1">
      <c r="A24" s="866" t="s">
        <v>1257</v>
      </c>
      <c r="B24" s="121">
        <v>0</v>
      </c>
      <c r="C24" s="796">
        <v>20000</v>
      </c>
      <c r="D24" s="778">
        <v>5400</v>
      </c>
      <c r="E24" s="121">
        <v>25400</v>
      </c>
      <c r="F24" s="778">
        <v>20000</v>
      </c>
      <c r="G24" s="120">
        <v>5400</v>
      </c>
      <c r="H24" s="112">
        <v>25400</v>
      </c>
      <c r="I24" s="1367">
        <v>100</v>
      </c>
      <c r="J24" s="861"/>
      <c r="K24" s="861"/>
      <c r="L24" s="861"/>
      <c r="M24" s="862"/>
      <c r="N24" s="861"/>
      <c r="O24" s="861"/>
      <c r="P24" s="861"/>
      <c r="Q24" s="861"/>
      <c r="R24" s="861"/>
      <c r="S24" s="861"/>
      <c r="T24" s="861"/>
      <c r="U24" s="861"/>
      <c r="V24" s="861"/>
      <c r="W24" s="861"/>
      <c r="X24" s="861"/>
      <c r="Y24" s="861"/>
      <c r="Z24" s="861"/>
      <c r="AA24" s="861"/>
      <c r="AB24" s="861"/>
      <c r="AC24" s="862"/>
      <c r="AD24" s="861"/>
      <c r="AE24" s="861"/>
      <c r="AF24" s="861"/>
      <c r="AG24" s="861"/>
      <c r="AH24" s="861"/>
      <c r="AI24" s="861"/>
      <c r="AJ24" s="861"/>
      <c r="AK24" s="861"/>
      <c r="AL24" s="861"/>
      <c r="AM24" s="861"/>
      <c r="AN24" s="861"/>
      <c r="AO24" s="861"/>
      <c r="AP24" s="861"/>
      <c r="AQ24" s="861"/>
      <c r="AR24" s="861"/>
      <c r="AS24" s="862"/>
      <c r="AT24" s="861"/>
      <c r="AU24" s="861"/>
      <c r="AV24" s="861"/>
      <c r="AW24" s="861"/>
      <c r="AX24" s="861"/>
      <c r="AY24" s="861"/>
      <c r="AZ24" s="861"/>
      <c r="BA24" s="861"/>
      <c r="BB24" s="861"/>
      <c r="BC24" s="861"/>
      <c r="BD24" s="861"/>
      <c r="BE24" s="861"/>
      <c r="BF24" s="861"/>
      <c r="BG24" s="861"/>
      <c r="BH24" s="861"/>
      <c r="BI24" s="862"/>
      <c r="BJ24" s="861"/>
      <c r="BK24" s="861"/>
      <c r="BL24" s="861"/>
      <c r="BM24" s="861"/>
      <c r="BN24" s="861"/>
      <c r="BO24" s="861"/>
      <c r="BP24" s="861"/>
      <c r="BQ24" s="861"/>
      <c r="BR24" s="861"/>
      <c r="BS24" s="861"/>
      <c r="BT24" s="861"/>
      <c r="BU24" s="861"/>
      <c r="BV24" s="861"/>
      <c r="BW24" s="861"/>
      <c r="BX24" s="861"/>
      <c r="BY24" s="862"/>
      <c r="BZ24" s="861"/>
      <c r="CA24" s="861"/>
      <c r="CB24" s="861"/>
      <c r="CC24" s="861"/>
      <c r="CD24" s="861"/>
      <c r="CE24" s="861"/>
      <c r="CF24" s="861"/>
      <c r="CG24" s="861"/>
      <c r="CH24" s="861"/>
      <c r="CI24" s="861"/>
      <c r="CJ24" s="861"/>
      <c r="CK24" s="861"/>
      <c r="CL24" s="861"/>
      <c r="CM24" s="861"/>
      <c r="CN24" s="861"/>
      <c r="CO24" s="862"/>
      <c r="CP24" s="861"/>
      <c r="CQ24" s="796"/>
      <c r="CR24" s="121"/>
      <c r="CS24" s="778"/>
      <c r="CT24" s="778"/>
      <c r="CU24" s="121"/>
      <c r="CV24" s="778"/>
      <c r="CW24" s="120"/>
      <c r="CX24" s="112">
        <v>0</v>
      </c>
      <c r="CY24" s="778">
        <v>95710</v>
      </c>
      <c r="CZ24" s="120">
        <v>25842</v>
      </c>
      <c r="DA24" s="112">
        <v>121552</v>
      </c>
      <c r="DB24" s="778">
        <v>95710</v>
      </c>
      <c r="DC24" s="778">
        <v>25842</v>
      </c>
      <c r="DD24" s="1358">
        <v>121552</v>
      </c>
      <c r="DE24" s="856" t="s">
        <v>1242</v>
      </c>
      <c r="DF24" s="796"/>
      <c r="DG24" s="778"/>
      <c r="DH24" s="121"/>
      <c r="DI24" s="778"/>
      <c r="DJ24" s="778"/>
      <c r="DK24" s="121"/>
      <c r="DL24" s="778"/>
      <c r="DM24" s="120"/>
      <c r="DN24" s="112">
        <v>0</v>
      </c>
      <c r="DO24" s="778">
        <v>95710</v>
      </c>
      <c r="DP24" s="120">
        <v>25842</v>
      </c>
      <c r="DQ24" s="112">
        <v>121552</v>
      </c>
      <c r="DR24" s="778">
        <v>95710</v>
      </c>
      <c r="DS24" s="778">
        <v>25842</v>
      </c>
      <c r="DT24" s="1358">
        <v>121552</v>
      </c>
      <c r="DU24" s="856" t="s">
        <v>1242</v>
      </c>
      <c r="DV24" s="796"/>
      <c r="DW24" s="778"/>
      <c r="DX24" s="121"/>
      <c r="DY24" s="778"/>
      <c r="DZ24" s="778"/>
      <c r="EA24" s="121"/>
      <c r="EB24" s="778"/>
      <c r="EC24" s="120"/>
      <c r="ED24" s="112">
        <v>0</v>
      </c>
      <c r="EE24" s="778">
        <v>95710</v>
      </c>
      <c r="EF24" s="120">
        <v>25842</v>
      </c>
      <c r="EG24" s="112">
        <v>121552</v>
      </c>
      <c r="EH24" s="778">
        <v>95710</v>
      </c>
      <c r="EI24" s="778">
        <v>25842</v>
      </c>
      <c r="EJ24" s="1358">
        <v>121552</v>
      </c>
      <c r="EK24" s="856" t="s">
        <v>1242</v>
      </c>
      <c r="EL24" s="796"/>
      <c r="EM24" s="778"/>
      <c r="EN24" s="121"/>
      <c r="EO24" s="778"/>
      <c r="EP24" s="778"/>
      <c r="EQ24" s="121"/>
      <c r="ER24" s="778"/>
      <c r="ES24" s="120"/>
      <c r="ET24" s="112">
        <v>0</v>
      </c>
      <c r="EU24" s="778">
        <v>95710</v>
      </c>
      <c r="EV24" s="120">
        <v>25842</v>
      </c>
      <c r="EW24" s="112">
        <v>121552</v>
      </c>
      <c r="EX24" s="778">
        <v>95710</v>
      </c>
      <c r="EY24" s="778">
        <v>25842</v>
      </c>
      <c r="EZ24" s="1358">
        <v>121552</v>
      </c>
      <c r="FA24" s="856" t="s">
        <v>1242</v>
      </c>
      <c r="FB24" s="796"/>
      <c r="FC24" s="778"/>
      <c r="FD24" s="121"/>
      <c r="FE24" s="778"/>
      <c r="FF24" s="778"/>
      <c r="FG24" s="121"/>
      <c r="FH24" s="778"/>
      <c r="FI24" s="120"/>
      <c r="FJ24" s="112">
        <v>0</v>
      </c>
      <c r="FK24" s="778">
        <v>95710</v>
      </c>
      <c r="FL24" s="120">
        <v>25842</v>
      </c>
      <c r="FM24" s="112">
        <v>121552</v>
      </c>
      <c r="FN24" s="778">
        <v>95710</v>
      </c>
      <c r="FO24" s="778">
        <v>25842</v>
      </c>
      <c r="FP24" s="1358">
        <v>121552</v>
      </c>
      <c r="FQ24" s="856" t="s">
        <v>1242</v>
      </c>
      <c r="FR24" s="796"/>
      <c r="FS24" s="778"/>
      <c r="FT24" s="121"/>
      <c r="FU24" s="778"/>
      <c r="FV24" s="778"/>
      <c r="FW24" s="121"/>
      <c r="FX24" s="778"/>
      <c r="FY24" s="120"/>
      <c r="FZ24" s="112">
        <v>0</v>
      </c>
      <c r="GA24" s="778">
        <v>95710</v>
      </c>
      <c r="GB24" s="120">
        <v>25842</v>
      </c>
      <c r="GC24" s="112">
        <v>121552</v>
      </c>
      <c r="GD24" s="778">
        <v>95710</v>
      </c>
      <c r="GE24" s="778">
        <v>25842</v>
      </c>
      <c r="GF24" s="1358">
        <v>121552</v>
      </c>
      <c r="GG24" s="856" t="s">
        <v>1242</v>
      </c>
      <c r="GH24" s="796"/>
      <c r="GI24" s="778"/>
      <c r="GJ24" s="121"/>
      <c r="GK24" s="778"/>
      <c r="GL24" s="778"/>
      <c r="GM24" s="121"/>
      <c r="GN24" s="778"/>
      <c r="GO24" s="120"/>
      <c r="GP24" s="112">
        <v>0</v>
      </c>
      <c r="GQ24" s="778">
        <v>95710</v>
      </c>
      <c r="GR24" s="120">
        <v>25842</v>
      </c>
      <c r="GS24" s="112">
        <v>121552</v>
      </c>
      <c r="GT24" s="778">
        <v>95710</v>
      </c>
      <c r="GU24" s="778">
        <v>25842</v>
      </c>
      <c r="GV24" s="1358">
        <v>121552</v>
      </c>
      <c r="GW24" s="856" t="s">
        <v>1242</v>
      </c>
      <c r="GX24" s="796"/>
      <c r="GY24" s="778"/>
      <c r="GZ24" s="121"/>
      <c r="HA24" s="778"/>
      <c r="HB24" s="778"/>
      <c r="HC24" s="121"/>
      <c r="HD24" s="778"/>
      <c r="HE24" s="120"/>
      <c r="HF24" s="112">
        <v>0</v>
      </c>
      <c r="HG24" s="778">
        <v>95710</v>
      </c>
      <c r="HH24" s="120">
        <v>25842</v>
      </c>
      <c r="HI24" s="112">
        <v>121552</v>
      </c>
      <c r="HJ24" s="778">
        <v>95710</v>
      </c>
      <c r="HK24" s="778">
        <v>25842</v>
      </c>
      <c r="HL24" s="1358">
        <v>121552</v>
      </c>
      <c r="HM24" s="856" t="s">
        <v>1242</v>
      </c>
      <c r="HN24" s="796"/>
      <c r="HO24" s="778"/>
      <c r="HP24" s="121"/>
      <c r="HQ24" s="778"/>
      <c r="HR24" s="778"/>
      <c r="HS24" s="121"/>
      <c r="HT24" s="778"/>
      <c r="HU24" s="120"/>
      <c r="HV24" s="112">
        <v>0</v>
      </c>
      <c r="HW24" s="778">
        <v>95710</v>
      </c>
      <c r="HX24" s="120">
        <v>25842</v>
      </c>
      <c r="HY24" s="112">
        <v>121552</v>
      </c>
      <c r="HZ24" s="778">
        <v>95710</v>
      </c>
      <c r="IA24" s="778">
        <v>25842</v>
      </c>
      <c r="IB24" s="1358">
        <v>121552</v>
      </c>
      <c r="IC24" s="856" t="s">
        <v>1242</v>
      </c>
      <c r="ID24" s="796"/>
      <c r="IE24" s="778"/>
      <c r="IF24" s="121"/>
      <c r="IG24" s="778"/>
      <c r="IH24" s="778"/>
      <c r="II24" s="121"/>
      <c r="IJ24" s="778"/>
      <c r="IK24" s="120"/>
      <c r="IL24" s="112">
        <v>0</v>
      </c>
      <c r="IM24" s="778">
        <v>95710</v>
      </c>
      <c r="IN24" s="120">
        <v>25842</v>
      </c>
      <c r="IO24" s="112">
        <v>121552</v>
      </c>
      <c r="IP24" s="778">
        <v>95710</v>
      </c>
      <c r="IQ24" s="778">
        <v>25842</v>
      </c>
      <c r="IR24" s="1358">
        <v>121552</v>
      </c>
      <c r="IS24" s="856" t="s">
        <v>1242</v>
      </c>
      <c r="IT24" s="796"/>
      <c r="IU24" s="778"/>
      <c r="IV24" s="121"/>
      <c r="IW24" s="778"/>
      <c r="IX24" s="778"/>
      <c r="IY24" s="121"/>
      <c r="IZ24" s="778"/>
      <c r="JA24" s="120"/>
      <c r="JB24" s="112">
        <v>0</v>
      </c>
      <c r="JC24" s="778">
        <v>95710</v>
      </c>
      <c r="JD24" s="120">
        <v>25842</v>
      </c>
      <c r="JE24" s="112">
        <v>121552</v>
      </c>
      <c r="JF24" s="778">
        <v>95710</v>
      </c>
      <c r="JG24" s="778">
        <v>25842</v>
      </c>
      <c r="JH24" s="1358">
        <v>121552</v>
      </c>
      <c r="JI24" s="856" t="s">
        <v>1242</v>
      </c>
      <c r="JJ24" s="796"/>
      <c r="JK24" s="778"/>
      <c r="JL24" s="121"/>
      <c r="JM24" s="778"/>
      <c r="JN24" s="778"/>
      <c r="JO24" s="121"/>
      <c r="JP24" s="778"/>
      <c r="JQ24" s="120"/>
      <c r="JR24" s="112">
        <v>0</v>
      </c>
      <c r="JS24" s="778">
        <v>95710</v>
      </c>
      <c r="JT24" s="120">
        <v>25842</v>
      </c>
      <c r="JU24" s="112">
        <v>121552</v>
      </c>
      <c r="JV24" s="778">
        <v>95710</v>
      </c>
      <c r="JW24" s="778">
        <v>25842</v>
      </c>
      <c r="JX24" s="1358">
        <v>121552</v>
      </c>
      <c r="JY24" s="856" t="s">
        <v>1242</v>
      </c>
      <c r="JZ24" s="796"/>
      <c r="KA24" s="778"/>
      <c r="KB24" s="121"/>
      <c r="KC24" s="778"/>
      <c r="KD24" s="778"/>
      <c r="KE24" s="121"/>
      <c r="KF24" s="778"/>
      <c r="KG24" s="120"/>
      <c r="KH24" s="112">
        <v>0</v>
      </c>
      <c r="KI24" s="778">
        <v>95710</v>
      </c>
      <c r="KJ24" s="120">
        <v>25842</v>
      </c>
      <c r="KK24" s="112">
        <v>121552</v>
      </c>
      <c r="KL24" s="778">
        <v>95710</v>
      </c>
      <c r="KM24" s="778">
        <v>25842</v>
      </c>
      <c r="KN24" s="1358">
        <v>121552</v>
      </c>
      <c r="KO24" s="856" t="s">
        <v>1242</v>
      </c>
      <c r="KP24" s="796"/>
      <c r="KQ24" s="778"/>
      <c r="KR24" s="121"/>
      <c r="KS24" s="778"/>
      <c r="KT24" s="778"/>
      <c r="KU24" s="121"/>
      <c r="KV24" s="778"/>
      <c r="KW24" s="120"/>
      <c r="KX24" s="112">
        <v>0</v>
      </c>
      <c r="KY24" s="778">
        <v>95710</v>
      </c>
      <c r="KZ24" s="120">
        <v>25842</v>
      </c>
      <c r="LA24" s="112">
        <v>121552</v>
      </c>
      <c r="LB24" s="778">
        <v>95710</v>
      </c>
      <c r="LC24" s="778">
        <v>25842</v>
      </c>
      <c r="LD24" s="1358">
        <v>121552</v>
      </c>
      <c r="LE24" s="856" t="s">
        <v>1242</v>
      </c>
      <c r="LF24" s="796"/>
      <c r="LG24" s="778"/>
      <c r="LH24" s="121"/>
      <c r="LI24" s="778"/>
      <c r="LJ24" s="778"/>
      <c r="LK24" s="121"/>
      <c r="LL24" s="778"/>
      <c r="LM24" s="120"/>
      <c r="LN24" s="112">
        <v>0</v>
      </c>
      <c r="LO24" s="778">
        <v>95710</v>
      </c>
      <c r="LP24" s="120">
        <v>25842</v>
      </c>
      <c r="LQ24" s="112">
        <v>121552</v>
      </c>
      <c r="LR24" s="778">
        <v>95710</v>
      </c>
      <c r="LS24" s="778">
        <v>25842</v>
      </c>
      <c r="LT24" s="1358">
        <v>121552</v>
      </c>
      <c r="LU24" s="856" t="s">
        <v>1242</v>
      </c>
      <c r="LV24" s="796"/>
      <c r="LW24" s="778"/>
      <c r="LX24" s="121"/>
      <c r="LY24" s="778"/>
      <c r="LZ24" s="778"/>
      <c r="MA24" s="121"/>
      <c r="MB24" s="778"/>
      <c r="MC24" s="120"/>
      <c r="MD24" s="112">
        <v>0</v>
      </c>
      <c r="ME24" s="778">
        <v>95710</v>
      </c>
      <c r="MF24" s="120">
        <v>25842</v>
      </c>
      <c r="MG24" s="112">
        <v>121552</v>
      </c>
      <c r="MH24" s="778">
        <v>95710</v>
      </c>
      <c r="MI24" s="778">
        <v>25842</v>
      </c>
      <c r="MJ24" s="1358">
        <v>121552</v>
      </c>
      <c r="MK24" s="856" t="s">
        <v>1242</v>
      </c>
      <c r="ML24" s="796"/>
      <c r="MM24" s="778"/>
      <c r="MN24" s="121"/>
      <c r="MO24" s="778"/>
      <c r="MP24" s="778"/>
      <c r="MQ24" s="121"/>
      <c r="MR24" s="778"/>
      <c r="MS24" s="120"/>
      <c r="MT24" s="112">
        <v>0</v>
      </c>
      <c r="MU24" s="778">
        <v>95710</v>
      </c>
      <c r="MV24" s="120">
        <v>25842</v>
      </c>
      <c r="MW24" s="112">
        <v>121552</v>
      </c>
      <c r="MX24" s="778">
        <v>95710</v>
      </c>
      <c r="MY24" s="778">
        <v>25842</v>
      </c>
      <c r="MZ24" s="1358">
        <v>121552</v>
      </c>
      <c r="NA24" s="856" t="s">
        <v>1242</v>
      </c>
      <c r="NB24" s="796"/>
      <c r="NC24" s="778"/>
      <c r="ND24" s="121"/>
      <c r="NE24" s="778"/>
      <c r="NF24" s="778"/>
      <c r="NG24" s="121"/>
      <c r="NH24" s="778"/>
      <c r="NI24" s="120"/>
      <c r="NJ24" s="112">
        <v>0</v>
      </c>
      <c r="NK24" s="778">
        <v>95710</v>
      </c>
      <c r="NL24" s="120">
        <v>25842</v>
      </c>
      <c r="NM24" s="112">
        <v>121552</v>
      </c>
      <c r="NN24" s="778">
        <v>95710</v>
      </c>
      <c r="NO24" s="778">
        <v>25842</v>
      </c>
      <c r="NP24" s="1358">
        <v>121552</v>
      </c>
      <c r="NQ24" s="856" t="s">
        <v>1242</v>
      </c>
      <c r="NR24" s="796"/>
      <c r="NS24" s="778"/>
      <c r="NT24" s="121"/>
      <c r="NU24" s="778"/>
      <c r="NV24" s="778"/>
      <c r="NW24" s="121"/>
      <c r="NX24" s="778"/>
      <c r="NY24" s="120"/>
      <c r="NZ24" s="112">
        <v>0</v>
      </c>
      <c r="OA24" s="778">
        <v>95710</v>
      </c>
      <c r="OB24" s="120">
        <v>25842</v>
      </c>
      <c r="OC24" s="112">
        <v>121552</v>
      </c>
      <c r="OD24" s="778">
        <v>95710</v>
      </c>
      <c r="OE24" s="778">
        <v>25842</v>
      </c>
      <c r="OF24" s="1358">
        <v>121552</v>
      </c>
      <c r="OG24" s="856" t="s">
        <v>1242</v>
      </c>
      <c r="OH24" s="796"/>
      <c r="OI24" s="778"/>
      <c r="OJ24" s="121"/>
      <c r="OK24" s="778"/>
      <c r="OL24" s="778"/>
      <c r="OM24" s="121"/>
      <c r="ON24" s="778"/>
      <c r="OO24" s="120"/>
      <c r="OP24" s="112">
        <v>0</v>
      </c>
      <c r="OQ24" s="778">
        <v>95710</v>
      </c>
      <c r="OR24" s="120">
        <v>25842</v>
      </c>
      <c r="OS24" s="112">
        <v>121552</v>
      </c>
      <c r="OT24" s="778">
        <v>95710</v>
      </c>
      <c r="OU24" s="778">
        <v>25842</v>
      </c>
      <c r="OV24" s="1358">
        <v>121552</v>
      </c>
      <c r="OW24" s="856" t="s">
        <v>1242</v>
      </c>
      <c r="OX24" s="796"/>
      <c r="OY24" s="778"/>
      <c r="OZ24" s="121"/>
      <c r="PA24" s="778"/>
      <c r="PB24" s="778"/>
      <c r="PC24" s="121"/>
      <c r="PD24" s="778"/>
      <c r="PE24" s="120"/>
      <c r="PF24" s="112">
        <v>0</v>
      </c>
      <c r="PG24" s="778">
        <v>95710</v>
      </c>
      <c r="PH24" s="120">
        <v>25842</v>
      </c>
      <c r="PI24" s="112">
        <v>121552</v>
      </c>
      <c r="PJ24" s="778">
        <v>95710</v>
      </c>
      <c r="PK24" s="778">
        <v>25842</v>
      </c>
      <c r="PL24" s="1358">
        <v>121552</v>
      </c>
      <c r="PM24" s="856" t="s">
        <v>1242</v>
      </c>
      <c r="PN24" s="796"/>
      <c r="PO24" s="778"/>
      <c r="PP24" s="121"/>
      <c r="PQ24" s="778"/>
      <c r="PR24" s="778"/>
      <c r="PS24" s="121"/>
      <c r="PT24" s="778"/>
      <c r="PU24" s="120"/>
      <c r="PV24" s="112">
        <v>0</v>
      </c>
      <c r="PW24" s="778">
        <v>95710</v>
      </c>
      <c r="PX24" s="120">
        <v>25842</v>
      </c>
      <c r="PY24" s="112">
        <v>121552</v>
      </c>
      <c r="PZ24" s="778">
        <v>95710</v>
      </c>
      <c r="QA24" s="778">
        <v>25842</v>
      </c>
      <c r="QB24" s="1358">
        <v>121552</v>
      </c>
      <c r="QC24" s="856" t="s">
        <v>1242</v>
      </c>
      <c r="QD24" s="796"/>
      <c r="QE24" s="778"/>
      <c r="QF24" s="121"/>
      <c r="QG24" s="778"/>
      <c r="QH24" s="778"/>
      <c r="QI24" s="121"/>
      <c r="QJ24" s="778"/>
      <c r="QK24" s="120"/>
      <c r="QL24" s="112">
        <v>0</v>
      </c>
      <c r="QM24" s="778">
        <v>95710</v>
      </c>
      <c r="QN24" s="120">
        <v>25842</v>
      </c>
      <c r="QO24" s="112">
        <v>121552</v>
      </c>
      <c r="QP24" s="778">
        <v>95710</v>
      </c>
      <c r="QQ24" s="778">
        <v>25842</v>
      </c>
      <c r="QR24" s="1358">
        <v>121552</v>
      </c>
      <c r="QS24" s="856" t="s">
        <v>1242</v>
      </c>
      <c r="QT24" s="796"/>
      <c r="QU24" s="778"/>
      <c r="QV24" s="121"/>
      <c r="QW24" s="778"/>
      <c r="QX24" s="778"/>
      <c r="QY24" s="121"/>
      <c r="QZ24" s="778"/>
      <c r="RA24" s="120"/>
      <c r="RB24" s="112">
        <v>0</v>
      </c>
      <c r="RC24" s="778">
        <v>95710</v>
      </c>
      <c r="RD24" s="120">
        <v>25842</v>
      </c>
      <c r="RE24" s="112">
        <v>121552</v>
      </c>
      <c r="RF24" s="778">
        <v>95710</v>
      </c>
      <c r="RG24" s="778">
        <v>25842</v>
      </c>
      <c r="RH24" s="1358">
        <v>121552</v>
      </c>
      <c r="RI24" s="856" t="s">
        <v>1242</v>
      </c>
      <c r="RJ24" s="796"/>
      <c r="RK24" s="778"/>
      <c r="RL24" s="121"/>
      <c r="RM24" s="778"/>
      <c r="RN24" s="778"/>
      <c r="RO24" s="121"/>
      <c r="RP24" s="778"/>
      <c r="RQ24" s="120"/>
      <c r="RR24" s="112">
        <v>0</v>
      </c>
      <c r="RS24" s="778">
        <v>95710</v>
      </c>
      <c r="RT24" s="120">
        <v>25842</v>
      </c>
      <c r="RU24" s="112">
        <v>121552</v>
      </c>
      <c r="RV24" s="778">
        <v>95710</v>
      </c>
      <c r="RW24" s="778">
        <v>25842</v>
      </c>
      <c r="RX24" s="1358">
        <v>121552</v>
      </c>
      <c r="RY24" s="856" t="s">
        <v>1242</v>
      </c>
      <c r="RZ24" s="796"/>
      <c r="SA24" s="778"/>
      <c r="SB24" s="121"/>
      <c r="SC24" s="778"/>
      <c r="SD24" s="778"/>
      <c r="SE24" s="121"/>
      <c r="SF24" s="778"/>
      <c r="SG24" s="120"/>
      <c r="SH24" s="112">
        <v>0</v>
      </c>
      <c r="SI24" s="778">
        <v>95710</v>
      </c>
      <c r="SJ24" s="120">
        <v>25842</v>
      </c>
      <c r="SK24" s="112">
        <v>121552</v>
      </c>
      <c r="SL24" s="778">
        <v>95710</v>
      </c>
      <c r="SM24" s="778">
        <v>25842</v>
      </c>
      <c r="SN24" s="1358">
        <v>121552</v>
      </c>
      <c r="SO24" s="856" t="s">
        <v>1242</v>
      </c>
      <c r="SP24" s="796"/>
      <c r="SQ24" s="778"/>
      <c r="SR24" s="121"/>
      <c r="SS24" s="778"/>
      <c r="ST24" s="778"/>
      <c r="SU24" s="121"/>
      <c r="SV24" s="778"/>
      <c r="SW24" s="120"/>
      <c r="SX24" s="112">
        <v>0</v>
      </c>
      <c r="SY24" s="778">
        <v>95710</v>
      </c>
      <c r="SZ24" s="120">
        <v>25842</v>
      </c>
      <c r="TA24" s="112">
        <v>121552</v>
      </c>
      <c r="TB24" s="778">
        <v>95710</v>
      </c>
      <c r="TC24" s="778">
        <v>25842</v>
      </c>
      <c r="TD24" s="1358">
        <v>121552</v>
      </c>
      <c r="TE24" s="856" t="s">
        <v>1242</v>
      </c>
      <c r="TF24" s="796"/>
      <c r="TG24" s="778"/>
      <c r="TH24" s="121"/>
      <c r="TI24" s="778"/>
      <c r="TJ24" s="778"/>
      <c r="TK24" s="121"/>
      <c r="TL24" s="778"/>
      <c r="TM24" s="120"/>
      <c r="TN24" s="112">
        <v>0</v>
      </c>
      <c r="TO24" s="778">
        <v>95710</v>
      </c>
      <c r="TP24" s="120">
        <v>25842</v>
      </c>
      <c r="TQ24" s="112">
        <v>121552</v>
      </c>
      <c r="TR24" s="778">
        <v>95710</v>
      </c>
      <c r="TS24" s="778">
        <v>25842</v>
      </c>
      <c r="TT24" s="1358">
        <v>121552</v>
      </c>
      <c r="TU24" s="856" t="s">
        <v>1242</v>
      </c>
      <c r="TV24" s="796"/>
      <c r="TW24" s="778"/>
      <c r="TX24" s="121"/>
      <c r="TY24" s="778"/>
      <c r="TZ24" s="778"/>
      <c r="UA24" s="121"/>
      <c r="UB24" s="778"/>
      <c r="UC24" s="120"/>
      <c r="UD24" s="112">
        <v>0</v>
      </c>
      <c r="UE24" s="778">
        <v>95710</v>
      </c>
      <c r="UF24" s="120">
        <v>25842</v>
      </c>
      <c r="UG24" s="112">
        <v>121552</v>
      </c>
      <c r="UH24" s="778">
        <v>95710</v>
      </c>
      <c r="UI24" s="778">
        <v>25842</v>
      </c>
      <c r="UJ24" s="1358">
        <v>121552</v>
      </c>
      <c r="UK24" s="856" t="s">
        <v>1242</v>
      </c>
      <c r="UL24" s="796"/>
      <c r="UM24" s="778"/>
      <c r="UN24" s="121"/>
      <c r="UO24" s="778"/>
      <c r="UP24" s="778"/>
      <c r="UQ24" s="121"/>
      <c r="UR24" s="778"/>
      <c r="US24" s="120"/>
      <c r="UT24" s="112">
        <v>0</v>
      </c>
      <c r="UU24" s="778">
        <v>95710</v>
      </c>
      <c r="UV24" s="120">
        <v>25842</v>
      </c>
      <c r="UW24" s="112">
        <v>121552</v>
      </c>
      <c r="UX24" s="778">
        <v>95710</v>
      </c>
      <c r="UY24" s="778">
        <v>25842</v>
      </c>
      <c r="UZ24" s="1358">
        <v>121552</v>
      </c>
      <c r="VA24" s="856" t="s">
        <v>1242</v>
      </c>
      <c r="VB24" s="796"/>
      <c r="VC24" s="778"/>
      <c r="VD24" s="121"/>
      <c r="VE24" s="778"/>
      <c r="VF24" s="778"/>
      <c r="VG24" s="121"/>
      <c r="VH24" s="778"/>
      <c r="VI24" s="120"/>
      <c r="VJ24" s="112">
        <v>0</v>
      </c>
      <c r="VK24" s="778">
        <v>95710</v>
      </c>
      <c r="VL24" s="120">
        <v>25842</v>
      </c>
      <c r="VM24" s="112">
        <v>121552</v>
      </c>
      <c r="VN24" s="778">
        <v>95710</v>
      </c>
      <c r="VO24" s="778">
        <v>25842</v>
      </c>
      <c r="VP24" s="1358">
        <v>121552</v>
      </c>
      <c r="VQ24" s="856" t="s">
        <v>1242</v>
      </c>
      <c r="VR24" s="796"/>
      <c r="VS24" s="778"/>
      <c r="VT24" s="121"/>
      <c r="VU24" s="778"/>
      <c r="VV24" s="778"/>
      <c r="VW24" s="121"/>
      <c r="VX24" s="778"/>
      <c r="VY24" s="120"/>
      <c r="VZ24" s="112">
        <v>0</v>
      </c>
      <c r="WA24" s="778">
        <v>95710</v>
      </c>
      <c r="WB24" s="120">
        <v>25842</v>
      </c>
      <c r="WC24" s="112">
        <v>121552</v>
      </c>
      <c r="WD24" s="778">
        <v>95710</v>
      </c>
      <c r="WE24" s="778">
        <v>25842</v>
      </c>
      <c r="WF24" s="1358">
        <v>121552</v>
      </c>
      <c r="WG24" s="856" t="s">
        <v>1242</v>
      </c>
      <c r="WH24" s="796"/>
      <c r="WI24" s="778"/>
      <c r="WJ24" s="121"/>
      <c r="WK24" s="778"/>
      <c r="WL24" s="778"/>
      <c r="WM24" s="121"/>
      <c r="WN24" s="778"/>
      <c r="WO24" s="120"/>
      <c r="WP24" s="112">
        <v>0</v>
      </c>
      <c r="WQ24" s="778">
        <v>95710</v>
      </c>
      <c r="WR24" s="120">
        <v>25842</v>
      </c>
      <c r="WS24" s="112">
        <v>121552</v>
      </c>
      <c r="WT24" s="778">
        <v>95710</v>
      </c>
      <c r="WU24" s="778">
        <v>25842</v>
      </c>
      <c r="WV24" s="1358">
        <v>121552</v>
      </c>
      <c r="WW24" s="856" t="s">
        <v>1242</v>
      </c>
      <c r="WX24" s="796"/>
      <c r="WY24" s="778"/>
      <c r="WZ24" s="121"/>
      <c r="XA24" s="778"/>
      <c r="XB24" s="778"/>
      <c r="XC24" s="121"/>
      <c r="XD24" s="778"/>
      <c r="XE24" s="120"/>
      <c r="XF24" s="112">
        <v>0</v>
      </c>
      <c r="XG24" s="778">
        <v>95710</v>
      </c>
      <c r="XH24" s="120">
        <v>25842</v>
      </c>
      <c r="XI24" s="112">
        <v>121552</v>
      </c>
      <c r="XJ24" s="778">
        <v>95710</v>
      </c>
      <c r="XK24" s="778">
        <v>25842</v>
      </c>
      <c r="XL24" s="1358">
        <v>121552</v>
      </c>
      <c r="XM24" s="856" t="s">
        <v>1242</v>
      </c>
      <c r="XN24" s="796"/>
      <c r="XO24" s="778"/>
      <c r="XP24" s="121"/>
      <c r="XQ24" s="778"/>
      <c r="XR24" s="778"/>
      <c r="XS24" s="121"/>
      <c r="XT24" s="778"/>
      <c r="XU24" s="120"/>
      <c r="XV24" s="112">
        <v>0</v>
      </c>
      <c r="XW24" s="778">
        <v>95710</v>
      </c>
      <c r="XX24" s="120">
        <v>25842</v>
      </c>
      <c r="XY24" s="112">
        <v>121552</v>
      </c>
      <c r="XZ24" s="778">
        <v>95710</v>
      </c>
      <c r="YA24" s="778">
        <v>25842</v>
      </c>
      <c r="YB24" s="1358">
        <v>121552</v>
      </c>
      <c r="YC24" s="856" t="s">
        <v>1242</v>
      </c>
      <c r="YD24" s="796"/>
      <c r="YE24" s="778"/>
      <c r="YF24" s="778"/>
      <c r="YG24" s="121"/>
      <c r="YH24" s="778"/>
      <c r="YI24" s="120"/>
      <c r="YJ24" s="112">
        <v>0</v>
      </c>
      <c r="YK24" s="778">
        <v>95710</v>
      </c>
      <c r="YL24" s="120">
        <v>25842</v>
      </c>
      <c r="YM24" s="112">
        <v>121552</v>
      </c>
      <c r="YN24" s="778" t="e">
        <v>#REF!</v>
      </c>
      <c r="YO24" s="778">
        <v>25842</v>
      </c>
      <c r="YP24" s="1358" t="e">
        <v>#REF!</v>
      </c>
      <c r="YQ24" s="856" t="s">
        <v>1242</v>
      </c>
      <c r="YR24" s="796"/>
      <c r="YS24" s="778"/>
      <c r="YT24" s="121"/>
      <c r="YU24" s="778"/>
      <c r="YV24" s="778"/>
      <c r="YW24" s="121"/>
      <c r="YX24" s="778"/>
      <c r="YY24" s="120"/>
      <c r="YZ24" s="112">
        <v>0</v>
      </c>
      <c r="ZA24" s="778">
        <v>95710</v>
      </c>
      <c r="ZB24" s="120">
        <v>25842</v>
      </c>
      <c r="ZC24" s="112">
        <v>121552</v>
      </c>
      <c r="ZD24" s="778">
        <v>95710</v>
      </c>
      <c r="ZE24" s="778">
        <v>25842</v>
      </c>
      <c r="ZF24" s="1358">
        <v>121552</v>
      </c>
      <c r="ZG24" s="856" t="s">
        <v>1242</v>
      </c>
      <c r="ZH24" s="796"/>
      <c r="ZI24" s="778"/>
      <c r="ZJ24" s="121"/>
      <c r="ZK24" s="778"/>
      <c r="ZL24" s="778"/>
      <c r="ZM24" s="121"/>
      <c r="ZN24" s="778"/>
      <c r="ZO24" s="120"/>
      <c r="ZP24" s="112">
        <v>0</v>
      </c>
      <c r="ZQ24" s="778">
        <v>95710</v>
      </c>
      <c r="ZR24" s="120">
        <v>25842</v>
      </c>
      <c r="ZS24" s="112">
        <v>121552</v>
      </c>
      <c r="ZT24" s="778">
        <v>95710</v>
      </c>
      <c r="ZU24" s="778">
        <v>25842</v>
      </c>
      <c r="ZV24" s="1358">
        <v>121552</v>
      </c>
      <c r="ZW24" s="856" t="s">
        <v>1242</v>
      </c>
      <c r="ZX24" s="796"/>
      <c r="ZY24" s="778"/>
      <c r="ZZ24" s="121"/>
      <c r="AAA24" s="778"/>
      <c r="AAB24" s="778"/>
      <c r="AAC24" s="121"/>
      <c r="AAD24" s="778"/>
      <c r="AAE24" s="120"/>
      <c r="AAF24" s="112">
        <v>0</v>
      </c>
      <c r="AAG24" s="778">
        <v>95710</v>
      </c>
      <c r="AAH24" s="120">
        <v>25842</v>
      </c>
      <c r="AAI24" s="112">
        <v>121552</v>
      </c>
      <c r="AAJ24" s="778">
        <v>95710</v>
      </c>
      <c r="AAK24" s="778">
        <v>25842</v>
      </c>
      <c r="AAL24" s="1358">
        <v>121552</v>
      </c>
      <c r="AAM24" s="856" t="s">
        <v>1242</v>
      </c>
      <c r="AAN24" s="796"/>
      <c r="AAO24" s="778"/>
      <c r="AAP24" s="121"/>
      <c r="AAQ24" s="778"/>
      <c r="AAR24" s="778"/>
      <c r="AAS24" s="121"/>
      <c r="AAT24" s="778"/>
      <c r="AAU24" s="120"/>
      <c r="AAV24" s="112">
        <v>0</v>
      </c>
      <c r="AAW24" s="778">
        <v>95710</v>
      </c>
      <c r="AAX24" s="120">
        <v>25842</v>
      </c>
      <c r="AAY24" s="112">
        <v>121552</v>
      </c>
      <c r="AAZ24" s="778">
        <v>95710</v>
      </c>
      <c r="ABA24" s="778">
        <v>25842</v>
      </c>
      <c r="ABB24" s="1358">
        <v>121552</v>
      </c>
      <c r="ABC24" s="856" t="s">
        <v>1242</v>
      </c>
      <c r="ABD24" s="796"/>
      <c r="ABE24" s="778"/>
      <c r="ABF24" s="121"/>
      <c r="ABG24" s="778"/>
      <c r="ABH24" s="778"/>
      <c r="ABI24" s="121"/>
      <c r="ABJ24" s="778"/>
      <c r="ABK24" s="120"/>
      <c r="ABL24" s="112">
        <v>0</v>
      </c>
      <c r="ABM24" s="778">
        <v>95710</v>
      </c>
      <c r="ABN24" s="120">
        <v>25842</v>
      </c>
      <c r="ABO24" s="112">
        <v>121552</v>
      </c>
      <c r="ABP24" s="778">
        <v>95710</v>
      </c>
      <c r="ABQ24" s="778">
        <v>25842</v>
      </c>
      <c r="ABR24" s="1358">
        <v>121552</v>
      </c>
      <c r="ABS24" s="856" t="s">
        <v>1242</v>
      </c>
      <c r="ABT24" s="796"/>
      <c r="ABU24" s="778"/>
      <c r="ABV24" s="121"/>
      <c r="ABW24" s="778"/>
      <c r="ABX24" s="778"/>
      <c r="ABY24" s="121"/>
      <c r="ABZ24" s="778"/>
      <c r="ACA24" s="120"/>
      <c r="ACB24" s="112">
        <v>0</v>
      </c>
      <c r="ACC24" s="778">
        <v>95710</v>
      </c>
      <c r="ACD24" s="120">
        <v>25842</v>
      </c>
      <c r="ACE24" s="112">
        <v>121552</v>
      </c>
      <c r="ACF24" s="778">
        <v>95710</v>
      </c>
      <c r="ACG24" s="778">
        <v>25842</v>
      </c>
      <c r="ACH24" s="1358">
        <v>121552</v>
      </c>
      <c r="ACI24" s="856" t="s">
        <v>1242</v>
      </c>
      <c r="ACJ24" s="796"/>
      <c r="ACK24" s="778"/>
      <c r="ACL24" s="121"/>
      <c r="ACM24" s="778"/>
      <c r="ACN24" s="778"/>
      <c r="ACO24" s="121"/>
      <c r="ACP24" s="778"/>
      <c r="ACQ24" s="120"/>
      <c r="ACR24" s="112">
        <v>0</v>
      </c>
      <c r="ACS24" s="778">
        <v>95710</v>
      </c>
      <c r="ACT24" s="120">
        <v>25842</v>
      </c>
      <c r="ACU24" s="112">
        <v>121552</v>
      </c>
      <c r="ACV24" s="778">
        <v>95710</v>
      </c>
      <c r="ACW24" s="778">
        <v>25842</v>
      </c>
      <c r="ACX24" s="1358">
        <v>121552</v>
      </c>
      <c r="ACY24" s="856" t="s">
        <v>1242</v>
      </c>
      <c r="ACZ24" s="796"/>
      <c r="ADA24" s="778"/>
      <c r="ADB24" s="121"/>
      <c r="ADC24" s="778"/>
      <c r="ADD24" s="778"/>
      <c r="ADE24" s="121"/>
      <c r="ADF24" s="778"/>
      <c r="ADG24" s="120"/>
      <c r="ADH24" s="112">
        <v>0</v>
      </c>
      <c r="ADI24" s="778">
        <v>95710</v>
      </c>
      <c r="ADJ24" s="120">
        <v>25842</v>
      </c>
      <c r="ADK24" s="112">
        <v>121552</v>
      </c>
      <c r="ADL24" s="778">
        <v>95710</v>
      </c>
      <c r="ADM24" s="778">
        <v>25842</v>
      </c>
      <c r="ADN24" s="1358">
        <v>121552</v>
      </c>
      <c r="ADO24" s="856" t="s">
        <v>1242</v>
      </c>
      <c r="ADP24" s="796"/>
      <c r="ADQ24" s="778"/>
      <c r="ADR24" s="121"/>
      <c r="ADS24" s="778"/>
      <c r="ADT24" s="778"/>
      <c r="ADU24" s="121"/>
      <c r="ADV24" s="778"/>
      <c r="ADW24" s="120"/>
      <c r="ADX24" s="112">
        <v>0</v>
      </c>
      <c r="ADY24" s="778">
        <v>95710</v>
      </c>
      <c r="ADZ24" s="120">
        <v>25842</v>
      </c>
      <c r="AEA24" s="112">
        <v>121552</v>
      </c>
      <c r="AEB24" s="778">
        <v>95710</v>
      </c>
      <c r="AEC24" s="778">
        <v>25842</v>
      </c>
      <c r="AED24" s="1358">
        <v>121552</v>
      </c>
      <c r="AEE24" s="856" t="s">
        <v>1242</v>
      </c>
      <c r="AEF24" s="796"/>
      <c r="AEG24" s="778"/>
      <c r="AEH24" s="121"/>
      <c r="AEI24" s="778"/>
      <c r="AEJ24" s="778"/>
      <c r="AEK24" s="121"/>
      <c r="AEL24" s="778"/>
      <c r="AEM24" s="120"/>
      <c r="AEN24" s="112">
        <v>0</v>
      </c>
      <c r="AEO24" s="778">
        <v>95710</v>
      </c>
      <c r="AEP24" s="120">
        <v>25842</v>
      </c>
      <c r="AEQ24" s="112">
        <v>121552</v>
      </c>
      <c r="AER24" s="778">
        <v>95710</v>
      </c>
      <c r="AES24" s="778">
        <v>25842</v>
      </c>
      <c r="AET24" s="1358">
        <v>121552</v>
      </c>
      <c r="AEU24" s="856" t="s">
        <v>1242</v>
      </c>
      <c r="AEV24" s="796"/>
      <c r="AEW24" s="778"/>
      <c r="AEX24" s="121"/>
      <c r="AEY24" s="778"/>
      <c r="AEZ24" s="778"/>
      <c r="AFA24" s="121"/>
      <c r="AFB24" s="778"/>
      <c r="AFC24" s="120"/>
      <c r="AFD24" s="112">
        <v>0</v>
      </c>
      <c r="AFE24" s="778">
        <v>95710</v>
      </c>
      <c r="AFF24" s="120">
        <v>25842</v>
      </c>
      <c r="AFG24" s="112">
        <v>121552</v>
      </c>
      <c r="AFH24" s="778">
        <v>95710</v>
      </c>
      <c r="AFI24" s="778">
        <v>25842</v>
      </c>
      <c r="AFJ24" s="1358">
        <v>121552</v>
      </c>
      <c r="AFK24" s="856" t="s">
        <v>1242</v>
      </c>
      <c r="AFL24" s="796"/>
      <c r="AFM24" s="778"/>
      <c r="AFN24" s="121"/>
      <c r="AFO24" s="778"/>
      <c r="AFP24" s="778"/>
      <c r="AFQ24" s="121"/>
      <c r="AFR24" s="778"/>
      <c r="AFS24" s="120"/>
      <c r="AFT24" s="112">
        <v>0</v>
      </c>
      <c r="AFU24" s="778">
        <v>95710</v>
      </c>
      <c r="AFV24" s="120">
        <v>25842</v>
      </c>
      <c r="AFW24" s="112">
        <v>121552</v>
      </c>
      <c r="AFX24" s="778">
        <v>95710</v>
      </c>
      <c r="AFY24" s="778">
        <v>25842</v>
      </c>
      <c r="AFZ24" s="1358">
        <v>121552</v>
      </c>
      <c r="AGA24" s="856" t="s">
        <v>1242</v>
      </c>
      <c r="AGB24" s="796"/>
      <c r="AGC24" s="778"/>
      <c r="AGD24" s="121"/>
      <c r="AGE24" s="778"/>
      <c r="AGF24" s="778"/>
      <c r="AGG24" s="121"/>
      <c r="AGH24" s="778"/>
      <c r="AGI24" s="120"/>
      <c r="AGJ24" s="112">
        <v>0</v>
      </c>
      <c r="AGK24" s="778">
        <v>95710</v>
      </c>
      <c r="AGL24" s="120">
        <v>25842</v>
      </c>
      <c r="AGM24" s="112">
        <v>121552</v>
      </c>
      <c r="AGN24" s="778">
        <v>95710</v>
      </c>
      <c r="AGO24" s="778">
        <v>25842</v>
      </c>
      <c r="AGP24" s="1358">
        <v>121552</v>
      </c>
      <c r="AGQ24" s="856" t="s">
        <v>1242</v>
      </c>
      <c r="AGR24" s="796"/>
      <c r="AGS24" s="778"/>
      <c r="AGT24" s="121"/>
      <c r="AGU24" s="778"/>
      <c r="AGV24" s="778"/>
      <c r="AGW24" s="121"/>
      <c r="AGX24" s="778"/>
      <c r="AGY24" s="120"/>
      <c r="AGZ24" s="112">
        <v>0</v>
      </c>
      <c r="AHA24" s="778">
        <v>95710</v>
      </c>
      <c r="AHB24" s="120">
        <v>25842</v>
      </c>
      <c r="AHC24" s="112">
        <v>121552</v>
      </c>
      <c r="AHD24" s="778">
        <v>95710</v>
      </c>
      <c r="AHE24" s="778">
        <v>25842</v>
      </c>
      <c r="AHF24" s="1358">
        <v>121552</v>
      </c>
      <c r="AHG24" s="856" t="s">
        <v>1242</v>
      </c>
      <c r="AHH24" s="796"/>
      <c r="AHI24" s="778"/>
      <c r="AHJ24" s="121"/>
      <c r="AHK24" s="778"/>
      <c r="AHL24" s="778"/>
      <c r="AHM24" s="121"/>
      <c r="AHN24" s="778"/>
      <c r="AHO24" s="120"/>
      <c r="AHP24" s="112">
        <v>0</v>
      </c>
      <c r="AHQ24" s="778">
        <v>95710</v>
      </c>
      <c r="AHR24" s="120">
        <v>25842</v>
      </c>
      <c r="AHS24" s="112">
        <v>121552</v>
      </c>
      <c r="AHT24" s="778">
        <v>95710</v>
      </c>
      <c r="AHU24" s="778">
        <v>25842</v>
      </c>
      <c r="AHV24" s="1358">
        <v>121552</v>
      </c>
      <c r="AHW24" s="856" t="s">
        <v>1242</v>
      </c>
      <c r="AHX24" s="796"/>
      <c r="AHY24" s="778"/>
      <c r="AHZ24" s="121"/>
      <c r="AIA24" s="778"/>
      <c r="AIB24" s="778"/>
      <c r="AIC24" s="121"/>
      <c r="AID24" s="778"/>
      <c r="AIE24" s="120"/>
      <c r="AIF24" s="112">
        <v>0</v>
      </c>
      <c r="AIG24" s="778">
        <v>95710</v>
      </c>
      <c r="AIH24" s="120">
        <v>25842</v>
      </c>
      <c r="AII24" s="112">
        <v>121552</v>
      </c>
      <c r="AIJ24" s="778">
        <v>95710</v>
      </c>
      <c r="AIK24" s="778">
        <v>25842</v>
      </c>
      <c r="AIL24" s="1358">
        <v>121552</v>
      </c>
      <c r="AIM24" s="856" t="s">
        <v>1242</v>
      </c>
      <c r="AIN24" s="796"/>
      <c r="AIO24" s="778"/>
      <c r="AIP24" s="121"/>
      <c r="AIQ24" s="778"/>
      <c r="AIR24" s="778"/>
      <c r="AIS24" s="121"/>
      <c r="AIT24" s="778"/>
      <c r="AIU24" s="120"/>
      <c r="AIV24" s="112">
        <v>0</v>
      </c>
      <c r="AIW24" s="778">
        <v>95710</v>
      </c>
      <c r="AIX24" s="120">
        <v>25842</v>
      </c>
      <c r="AIY24" s="112">
        <v>121552</v>
      </c>
      <c r="AIZ24" s="778">
        <v>95710</v>
      </c>
      <c r="AJA24" s="778">
        <v>25842</v>
      </c>
      <c r="AJB24" s="1358">
        <v>121552</v>
      </c>
      <c r="AJC24" s="856" t="s">
        <v>1242</v>
      </c>
      <c r="AJD24" s="796"/>
      <c r="AJE24" s="778"/>
      <c r="AJF24" s="121"/>
      <c r="AJG24" s="778"/>
      <c r="AJH24" s="778"/>
      <c r="AJI24" s="121"/>
      <c r="AJJ24" s="778"/>
      <c r="AJK24" s="120"/>
      <c r="AJL24" s="112">
        <v>0</v>
      </c>
      <c r="AJM24" s="778">
        <v>95710</v>
      </c>
      <c r="AJN24" s="120">
        <v>25842</v>
      </c>
      <c r="AJO24" s="112">
        <v>121552</v>
      </c>
      <c r="AJP24" s="778">
        <v>95710</v>
      </c>
      <c r="AJQ24" s="778">
        <v>25842</v>
      </c>
      <c r="AJR24" s="1358">
        <v>121552</v>
      </c>
      <c r="AJS24" s="856" t="s">
        <v>1242</v>
      </c>
      <c r="AJT24" s="796"/>
      <c r="AJU24" s="778"/>
      <c r="AJV24" s="121"/>
      <c r="AJW24" s="778"/>
      <c r="AJX24" s="778"/>
      <c r="AJY24" s="121"/>
      <c r="AJZ24" s="778"/>
      <c r="AKA24" s="120"/>
      <c r="AKB24" s="112">
        <v>0</v>
      </c>
      <c r="AKC24" s="778">
        <v>95710</v>
      </c>
      <c r="AKD24" s="120">
        <v>25842</v>
      </c>
      <c r="AKE24" s="112">
        <v>121552</v>
      </c>
      <c r="AKF24" s="778">
        <v>95710</v>
      </c>
      <c r="AKG24" s="778">
        <v>25842</v>
      </c>
      <c r="AKH24" s="1358">
        <v>121552</v>
      </c>
      <c r="AKI24" s="856" t="s">
        <v>1242</v>
      </c>
      <c r="AKJ24" s="796"/>
      <c r="AKK24" s="778"/>
      <c r="AKL24" s="121"/>
      <c r="AKM24" s="778"/>
      <c r="AKN24" s="778"/>
      <c r="AKO24" s="121"/>
      <c r="AKP24" s="778"/>
      <c r="AKQ24" s="120"/>
      <c r="AKR24" s="112">
        <v>0</v>
      </c>
      <c r="AKS24" s="778">
        <v>95710</v>
      </c>
      <c r="AKT24" s="120">
        <v>25842</v>
      </c>
      <c r="AKU24" s="112">
        <v>121552</v>
      </c>
      <c r="AKV24" s="778">
        <v>95710</v>
      </c>
      <c r="AKW24" s="778">
        <v>25842</v>
      </c>
      <c r="AKX24" s="1358">
        <v>121552</v>
      </c>
      <c r="AKY24" s="856" t="s">
        <v>1242</v>
      </c>
      <c r="AKZ24" s="796"/>
      <c r="ALA24" s="778"/>
      <c r="ALB24" s="121"/>
      <c r="ALC24" s="778"/>
      <c r="ALD24" s="778"/>
      <c r="ALE24" s="121"/>
      <c r="ALF24" s="778"/>
      <c r="ALG24" s="120"/>
      <c r="ALH24" s="112">
        <v>0</v>
      </c>
      <c r="ALI24" s="778">
        <v>95710</v>
      </c>
      <c r="ALJ24" s="120">
        <v>25842</v>
      </c>
      <c r="ALK24" s="112">
        <v>121552</v>
      </c>
      <c r="ALL24" s="778">
        <v>95710</v>
      </c>
      <c r="ALM24" s="778">
        <v>25842</v>
      </c>
      <c r="ALN24" s="1358">
        <v>121552</v>
      </c>
      <c r="ALO24" s="856" t="s">
        <v>1242</v>
      </c>
      <c r="ALP24" s="796"/>
      <c r="ALQ24" s="778"/>
      <c r="ALR24" s="121"/>
      <c r="ALS24" s="778"/>
      <c r="ALT24" s="778"/>
      <c r="ALU24" s="121"/>
      <c r="ALV24" s="778"/>
      <c r="ALW24" s="120"/>
      <c r="ALX24" s="112">
        <v>0</v>
      </c>
      <c r="ALY24" s="778">
        <v>95710</v>
      </c>
      <c r="ALZ24" s="120">
        <v>25842</v>
      </c>
      <c r="AMA24" s="112">
        <v>121552</v>
      </c>
      <c r="AMB24" s="778">
        <v>95710</v>
      </c>
      <c r="AMC24" s="778">
        <v>25842</v>
      </c>
      <c r="AMD24" s="1358">
        <v>121552</v>
      </c>
      <c r="AME24" s="856" t="s">
        <v>1242</v>
      </c>
      <c r="AMF24" s="796"/>
      <c r="AMG24" s="778"/>
      <c r="AMH24" s="121"/>
      <c r="AMI24" s="778"/>
      <c r="AMJ24" s="778"/>
      <c r="AMK24" s="121"/>
      <c r="AML24" s="778"/>
      <c r="AMM24" s="120"/>
      <c r="AMN24" s="112">
        <v>0</v>
      </c>
      <c r="AMO24" s="778">
        <v>95710</v>
      </c>
      <c r="AMP24" s="120">
        <v>25842</v>
      </c>
      <c r="AMQ24" s="112">
        <v>121552</v>
      </c>
      <c r="AMR24" s="778">
        <v>95710</v>
      </c>
      <c r="AMS24" s="778">
        <v>25842</v>
      </c>
      <c r="AMT24" s="1358">
        <v>121552</v>
      </c>
      <c r="AMU24" s="856" t="s">
        <v>1242</v>
      </c>
      <c r="AMV24" s="796"/>
      <c r="AMW24" s="778"/>
      <c r="AMX24" s="121"/>
      <c r="AMY24" s="778"/>
      <c r="AMZ24" s="778"/>
      <c r="ANA24" s="121"/>
      <c r="ANB24" s="778"/>
      <c r="ANC24" s="120"/>
      <c r="AND24" s="112">
        <v>0</v>
      </c>
      <c r="ANE24" s="778">
        <v>95710</v>
      </c>
      <c r="ANF24" s="120">
        <v>25842</v>
      </c>
      <c r="ANG24" s="112">
        <v>121552</v>
      </c>
      <c r="ANH24" s="778">
        <v>95710</v>
      </c>
      <c r="ANI24" s="778">
        <v>25842</v>
      </c>
      <c r="ANJ24" s="1358">
        <v>121552</v>
      </c>
      <c r="ANK24" s="856" t="s">
        <v>1242</v>
      </c>
      <c r="ANL24" s="796"/>
      <c r="ANM24" s="778"/>
      <c r="ANN24" s="121"/>
      <c r="ANO24" s="778"/>
      <c r="ANP24" s="778"/>
      <c r="ANQ24" s="121"/>
      <c r="ANR24" s="778"/>
      <c r="ANS24" s="120"/>
      <c r="ANT24" s="112">
        <v>0</v>
      </c>
      <c r="ANU24" s="778">
        <v>95710</v>
      </c>
      <c r="ANV24" s="120">
        <v>25842</v>
      </c>
      <c r="ANW24" s="112">
        <v>121552</v>
      </c>
      <c r="ANX24" s="778">
        <v>95710</v>
      </c>
      <c r="ANY24" s="778">
        <v>25842</v>
      </c>
      <c r="ANZ24" s="1358">
        <v>121552</v>
      </c>
      <c r="AOA24" s="856" t="s">
        <v>1242</v>
      </c>
      <c r="AOB24" s="796"/>
      <c r="AOC24" s="778"/>
      <c r="AOD24" s="121"/>
      <c r="AOE24" s="778"/>
      <c r="AOF24" s="778"/>
      <c r="AOG24" s="121"/>
      <c r="AOH24" s="778"/>
      <c r="AOI24" s="120"/>
      <c r="AOJ24" s="112">
        <v>0</v>
      </c>
      <c r="AOK24" s="778">
        <v>95710</v>
      </c>
      <c r="AOL24" s="120">
        <v>25842</v>
      </c>
      <c r="AOM24" s="112">
        <v>121552</v>
      </c>
      <c r="AON24" s="778">
        <v>95710</v>
      </c>
      <c r="AOO24" s="778">
        <v>25842</v>
      </c>
      <c r="AOP24" s="1358">
        <v>121552</v>
      </c>
      <c r="AOQ24" s="856" t="s">
        <v>1242</v>
      </c>
      <c r="AOR24" s="796"/>
      <c r="AOS24" s="778"/>
      <c r="AOT24" s="121"/>
      <c r="AOU24" s="778"/>
      <c r="AOV24" s="778"/>
      <c r="AOW24" s="121"/>
      <c r="AOX24" s="778"/>
      <c r="AOY24" s="120"/>
      <c r="AOZ24" s="112">
        <v>0</v>
      </c>
      <c r="APA24" s="778">
        <v>95710</v>
      </c>
      <c r="APB24" s="120">
        <v>25842</v>
      </c>
      <c r="APC24" s="112">
        <v>121552</v>
      </c>
      <c r="APD24" s="778">
        <v>95710</v>
      </c>
      <c r="APE24" s="778">
        <v>25842</v>
      </c>
      <c r="APF24" s="1358">
        <v>121552</v>
      </c>
      <c r="APG24" s="856" t="s">
        <v>1242</v>
      </c>
      <c r="APH24" s="796"/>
      <c r="API24" s="778"/>
      <c r="APJ24" s="121"/>
      <c r="APK24" s="778"/>
      <c r="APL24" s="778"/>
      <c r="APM24" s="121"/>
      <c r="APN24" s="778"/>
      <c r="APO24" s="120"/>
      <c r="APP24" s="112">
        <v>0</v>
      </c>
      <c r="APQ24" s="778">
        <v>95710</v>
      </c>
      <c r="APR24" s="120">
        <v>25842</v>
      </c>
      <c r="APS24" s="112">
        <v>121552</v>
      </c>
      <c r="APT24" s="778">
        <v>95710</v>
      </c>
      <c r="APU24" s="778">
        <v>25842</v>
      </c>
      <c r="APV24" s="1358">
        <v>121552</v>
      </c>
      <c r="APW24" s="856" t="s">
        <v>1242</v>
      </c>
      <c r="APX24" s="796"/>
      <c r="APY24" s="778"/>
      <c r="APZ24" s="121"/>
      <c r="AQA24" s="778"/>
      <c r="AQB24" s="778"/>
      <c r="AQC24" s="121"/>
      <c r="AQD24" s="778"/>
      <c r="AQE24" s="120"/>
      <c r="AQF24" s="112">
        <v>0</v>
      </c>
      <c r="AQG24" s="778">
        <v>95710</v>
      </c>
      <c r="AQH24" s="120">
        <v>25842</v>
      </c>
      <c r="AQI24" s="112">
        <v>121552</v>
      </c>
      <c r="AQJ24" s="778">
        <v>95710</v>
      </c>
      <c r="AQK24" s="778">
        <v>25842</v>
      </c>
      <c r="AQL24" s="1358">
        <v>121552</v>
      </c>
      <c r="AQM24" s="856" t="s">
        <v>1242</v>
      </c>
      <c r="AQN24" s="796"/>
      <c r="AQO24" s="778"/>
      <c r="AQP24" s="121"/>
      <c r="AQQ24" s="778"/>
      <c r="AQR24" s="778"/>
      <c r="AQS24" s="121"/>
      <c r="AQT24" s="778"/>
      <c r="AQU24" s="120"/>
      <c r="AQV24" s="112">
        <v>0</v>
      </c>
      <c r="AQW24" s="778">
        <v>95710</v>
      </c>
      <c r="AQX24" s="120">
        <v>25842</v>
      </c>
      <c r="AQY24" s="112">
        <v>121552</v>
      </c>
      <c r="AQZ24" s="778">
        <v>95710</v>
      </c>
      <c r="ARA24" s="778">
        <v>25842</v>
      </c>
      <c r="ARB24" s="1358">
        <v>121552</v>
      </c>
      <c r="ARC24" s="856" t="s">
        <v>1242</v>
      </c>
      <c r="ARD24" s="796"/>
      <c r="ARE24" s="778"/>
      <c r="ARF24" s="121"/>
      <c r="ARG24" s="778"/>
      <c r="ARH24" s="778"/>
      <c r="ARI24" s="121"/>
      <c r="ARJ24" s="778"/>
      <c r="ARK24" s="120"/>
      <c r="ARL24" s="112">
        <v>0</v>
      </c>
      <c r="ARM24" s="778">
        <v>95710</v>
      </c>
      <c r="ARN24" s="120">
        <v>25842</v>
      </c>
      <c r="ARO24" s="112">
        <v>121552</v>
      </c>
      <c r="ARP24" s="778">
        <v>95710</v>
      </c>
      <c r="ARQ24" s="778">
        <v>25842</v>
      </c>
      <c r="ARR24" s="1358">
        <v>121552</v>
      </c>
      <c r="ARS24" s="856" t="s">
        <v>1242</v>
      </c>
      <c r="ART24" s="796"/>
      <c r="ARU24" s="778"/>
      <c r="ARV24" s="121"/>
      <c r="ARW24" s="778"/>
      <c r="ARX24" s="778"/>
      <c r="ARY24" s="121"/>
      <c r="ARZ24" s="778"/>
      <c r="ASA24" s="120"/>
      <c r="ASB24" s="112">
        <v>0</v>
      </c>
      <c r="ASC24" s="778">
        <v>95710</v>
      </c>
      <c r="ASD24" s="120">
        <v>25842</v>
      </c>
      <c r="ASE24" s="112">
        <v>121552</v>
      </c>
      <c r="ASF24" s="778">
        <v>95710</v>
      </c>
      <c r="ASG24" s="778">
        <v>25842</v>
      </c>
      <c r="ASH24" s="1358">
        <v>121552</v>
      </c>
      <c r="ASI24" s="856" t="s">
        <v>1242</v>
      </c>
      <c r="ASJ24" s="796"/>
      <c r="ASK24" s="778"/>
      <c r="ASL24" s="121"/>
      <c r="ASM24" s="778"/>
      <c r="ASN24" s="778"/>
      <c r="ASO24" s="121"/>
      <c r="ASP24" s="778"/>
      <c r="ASQ24" s="120"/>
      <c r="ASR24" s="112">
        <v>0</v>
      </c>
      <c r="ASS24" s="778">
        <v>95710</v>
      </c>
      <c r="AST24" s="120">
        <v>25842</v>
      </c>
      <c r="ASU24" s="112">
        <v>121552</v>
      </c>
      <c r="ASV24" s="778">
        <v>95710</v>
      </c>
      <c r="ASW24" s="778">
        <v>25842</v>
      </c>
      <c r="ASX24" s="1358">
        <v>121552</v>
      </c>
      <c r="ASY24" s="856" t="s">
        <v>1242</v>
      </c>
      <c r="ASZ24" s="796"/>
      <c r="ATA24" s="778"/>
      <c r="ATB24" s="121"/>
      <c r="ATC24" s="778"/>
      <c r="ATD24" s="778"/>
      <c r="ATE24" s="121"/>
      <c r="ATF24" s="778"/>
      <c r="ATG24" s="120"/>
      <c r="ATH24" s="112">
        <v>0</v>
      </c>
      <c r="ATI24" s="778">
        <v>95710</v>
      </c>
      <c r="ATJ24" s="120">
        <v>25842</v>
      </c>
      <c r="ATK24" s="112">
        <v>121552</v>
      </c>
      <c r="ATL24" s="778">
        <v>95710</v>
      </c>
      <c r="ATM24" s="778">
        <v>25842</v>
      </c>
      <c r="ATN24" s="1358">
        <v>121552</v>
      </c>
      <c r="ATO24" s="856" t="s">
        <v>1242</v>
      </c>
      <c r="ATP24" s="796"/>
      <c r="ATQ24" s="778"/>
      <c r="ATR24" s="121"/>
      <c r="ATS24" s="778"/>
      <c r="ATT24" s="778"/>
      <c r="ATU24" s="121"/>
      <c r="ATV24" s="778"/>
      <c r="ATW24" s="120"/>
      <c r="ATX24" s="112">
        <v>0</v>
      </c>
      <c r="ATY24" s="778">
        <v>95710</v>
      </c>
      <c r="ATZ24" s="120">
        <v>25842</v>
      </c>
      <c r="AUA24" s="112">
        <v>121552</v>
      </c>
      <c r="AUB24" s="778">
        <v>95710</v>
      </c>
      <c r="AUC24" s="778">
        <v>25842</v>
      </c>
      <c r="AUD24" s="1358">
        <v>121552</v>
      </c>
      <c r="AUE24" s="856" t="s">
        <v>1242</v>
      </c>
      <c r="AUF24" s="796"/>
      <c r="AUG24" s="778"/>
      <c r="AUH24" s="121"/>
      <c r="AUI24" s="778"/>
      <c r="AUJ24" s="778"/>
      <c r="AUK24" s="121"/>
      <c r="AUL24" s="778"/>
      <c r="AUM24" s="120"/>
      <c r="AUN24" s="112">
        <v>0</v>
      </c>
      <c r="AUO24" s="778">
        <v>95710</v>
      </c>
      <c r="AUP24" s="120">
        <v>25842</v>
      </c>
      <c r="AUQ24" s="112">
        <v>121552</v>
      </c>
      <c r="AUR24" s="778">
        <v>95710</v>
      </c>
      <c r="AUS24" s="778">
        <v>25842</v>
      </c>
      <c r="AUT24" s="1358">
        <v>121552</v>
      </c>
      <c r="AUU24" s="856" t="s">
        <v>1242</v>
      </c>
      <c r="AUV24" s="796"/>
      <c r="AUW24" s="778"/>
      <c r="AUX24" s="121"/>
      <c r="AUY24" s="778"/>
      <c r="AUZ24" s="778"/>
      <c r="AVA24" s="121"/>
      <c r="AVB24" s="778"/>
      <c r="AVC24" s="120"/>
      <c r="AVD24" s="112">
        <v>0</v>
      </c>
      <c r="AVE24" s="778">
        <v>95710</v>
      </c>
      <c r="AVF24" s="120">
        <v>25842</v>
      </c>
      <c r="AVG24" s="112">
        <v>121552</v>
      </c>
      <c r="AVH24" s="778">
        <v>95710</v>
      </c>
      <c r="AVI24" s="778">
        <v>25842</v>
      </c>
      <c r="AVJ24" s="1358">
        <v>121552</v>
      </c>
      <c r="AVK24" s="856" t="s">
        <v>1242</v>
      </c>
      <c r="AVL24" s="796"/>
      <c r="AVM24" s="778"/>
      <c r="AVN24" s="121"/>
      <c r="AVO24" s="778"/>
      <c r="AVP24" s="778"/>
      <c r="AVQ24" s="121"/>
      <c r="AVR24" s="778"/>
      <c r="AVS24" s="120"/>
      <c r="AVT24" s="112">
        <v>0</v>
      </c>
      <c r="AVU24" s="778">
        <v>95710</v>
      </c>
      <c r="AVV24" s="120">
        <v>25842</v>
      </c>
      <c r="AVW24" s="112">
        <v>121552</v>
      </c>
      <c r="AVX24" s="778">
        <v>95710</v>
      </c>
      <c r="AVY24" s="778">
        <v>25842</v>
      </c>
      <c r="AVZ24" s="1358">
        <v>121552</v>
      </c>
      <c r="AWA24" s="856" t="s">
        <v>1242</v>
      </c>
      <c r="AWB24" s="796"/>
      <c r="AWC24" s="778"/>
      <c r="AWD24" s="121"/>
      <c r="AWE24" s="778"/>
      <c r="AWF24" s="778"/>
      <c r="AWG24" s="121"/>
      <c r="AWH24" s="778"/>
      <c r="AWI24" s="120"/>
      <c r="AWJ24" s="112">
        <v>0</v>
      </c>
      <c r="AWK24" s="778">
        <v>95710</v>
      </c>
      <c r="AWL24" s="120">
        <v>25842</v>
      </c>
      <c r="AWM24" s="112">
        <v>121552</v>
      </c>
      <c r="AWN24" s="778">
        <v>95710</v>
      </c>
      <c r="AWO24" s="778">
        <v>25842</v>
      </c>
      <c r="AWP24" s="1358">
        <v>121552</v>
      </c>
      <c r="AWQ24" s="856" t="s">
        <v>1242</v>
      </c>
      <c r="AWR24" s="796"/>
      <c r="AWS24" s="778"/>
      <c r="AWT24" s="121"/>
      <c r="AWU24" s="778"/>
      <c r="AWV24" s="778"/>
      <c r="AWW24" s="121"/>
      <c r="AWX24" s="778"/>
      <c r="AWY24" s="120"/>
      <c r="AWZ24" s="112">
        <v>0</v>
      </c>
      <c r="AXA24" s="778">
        <v>95710</v>
      </c>
      <c r="AXB24" s="120">
        <v>25842</v>
      </c>
      <c r="AXC24" s="112">
        <v>121552</v>
      </c>
      <c r="AXD24" s="778">
        <v>95710</v>
      </c>
      <c r="AXE24" s="778">
        <v>25842</v>
      </c>
      <c r="AXF24" s="1358">
        <v>121552</v>
      </c>
      <c r="AXG24" s="856" t="s">
        <v>1242</v>
      </c>
      <c r="AXH24" s="796"/>
      <c r="AXI24" s="778"/>
      <c r="AXJ24" s="121"/>
      <c r="AXK24" s="778"/>
      <c r="AXL24" s="778"/>
      <c r="AXM24" s="121"/>
      <c r="AXN24" s="778"/>
      <c r="AXO24" s="120"/>
      <c r="AXP24" s="112">
        <v>0</v>
      </c>
      <c r="AXQ24" s="778">
        <v>95710</v>
      </c>
      <c r="AXR24" s="120">
        <v>25842</v>
      </c>
      <c r="AXS24" s="112">
        <v>121552</v>
      </c>
      <c r="AXT24" s="778">
        <v>95710</v>
      </c>
      <c r="AXU24" s="778">
        <v>25842</v>
      </c>
      <c r="AXV24" s="1358">
        <v>121552</v>
      </c>
      <c r="AXW24" s="856" t="s">
        <v>1242</v>
      </c>
      <c r="AXX24" s="796"/>
      <c r="AXY24" s="778"/>
      <c r="AXZ24" s="121"/>
      <c r="AYA24" s="778"/>
      <c r="AYB24" s="778"/>
      <c r="AYC24" s="121"/>
      <c r="AYD24" s="778"/>
      <c r="AYE24" s="120"/>
      <c r="AYF24" s="112">
        <v>0</v>
      </c>
      <c r="AYG24" s="778">
        <v>95710</v>
      </c>
      <c r="AYH24" s="120">
        <v>25842</v>
      </c>
      <c r="AYI24" s="112">
        <v>121552</v>
      </c>
      <c r="AYJ24" s="778">
        <v>95710</v>
      </c>
      <c r="AYK24" s="778">
        <v>25842</v>
      </c>
      <c r="AYL24" s="1358">
        <v>121552</v>
      </c>
      <c r="AYM24" s="856" t="s">
        <v>1242</v>
      </c>
      <c r="AYN24" s="796"/>
      <c r="AYO24" s="778"/>
      <c r="AYP24" s="121"/>
      <c r="AYQ24" s="778"/>
      <c r="AYR24" s="778"/>
      <c r="AYS24" s="121"/>
      <c r="AYT24" s="778"/>
      <c r="AYU24" s="120"/>
      <c r="AYV24" s="112">
        <v>0</v>
      </c>
      <c r="AYW24" s="778">
        <v>95710</v>
      </c>
      <c r="AYX24" s="120">
        <v>25842</v>
      </c>
      <c r="AYY24" s="112">
        <v>121552</v>
      </c>
      <c r="AYZ24" s="778">
        <v>95710</v>
      </c>
      <c r="AZA24" s="778">
        <v>25842</v>
      </c>
      <c r="AZB24" s="1358">
        <v>121552</v>
      </c>
      <c r="AZC24" s="856" t="s">
        <v>1242</v>
      </c>
      <c r="AZD24" s="796"/>
      <c r="AZE24" s="778"/>
      <c r="AZF24" s="121"/>
      <c r="AZG24" s="778"/>
      <c r="AZH24" s="778"/>
      <c r="AZI24" s="121"/>
      <c r="AZJ24" s="778"/>
      <c r="AZK24" s="120"/>
      <c r="AZL24" s="112">
        <v>0</v>
      </c>
      <c r="AZM24" s="778">
        <v>95710</v>
      </c>
      <c r="AZN24" s="120">
        <v>25842</v>
      </c>
      <c r="AZO24" s="112">
        <v>121552</v>
      </c>
      <c r="AZP24" s="778">
        <v>95710</v>
      </c>
      <c r="AZQ24" s="778">
        <v>25842</v>
      </c>
      <c r="AZR24" s="1358">
        <v>121552</v>
      </c>
      <c r="AZS24" s="856" t="s">
        <v>1242</v>
      </c>
      <c r="AZT24" s="796"/>
      <c r="AZU24" s="778"/>
      <c r="AZV24" s="121"/>
      <c r="AZW24" s="778"/>
      <c r="AZX24" s="778"/>
      <c r="AZY24" s="121"/>
      <c r="AZZ24" s="778"/>
      <c r="BAA24" s="120"/>
      <c r="BAB24" s="112">
        <v>0</v>
      </c>
      <c r="BAC24" s="778">
        <v>95710</v>
      </c>
      <c r="BAD24" s="120">
        <v>25842</v>
      </c>
      <c r="BAE24" s="112">
        <v>121552</v>
      </c>
      <c r="BAF24" s="778">
        <v>95710</v>
      </c>
      <c r="BAG24" s="778">
        <v>25842</v>
      </c>
      <c r="BAH24" s="1358">
        <v>121552</v>
      </c>
      <c r="BAI24" s="856" t="s">
        <v>1242</v>
      </c>
      <c r="BAJ24" s="796"/>
      <c r="BAK24" s="778"/>
      <c r="BAL24" s="121"/>
      <c r="BAM24" s="778"/>
      <c r="BAN24" s="778"/>
      <c r="BAO24" s="121"/>
      <c r="BAP24" s="778"/>
      <c r="BAQ24" s="120"/>
      <c r="BAR24" s="112">
        <v>0</v>
      </c>
      <c r="BAS24" s="778">
        <v>95710</v>
      </c>
      <c r="BAT24" s="120">
        <v>25842</v>
      </c>
      <c r="BAU24" s="112">
        <v>121552</v>
      </c>
      <c r="BAV24" s="778">
        <v>95710</v>
      </c>
      <c r="BAW24" s="778">
        <v>25842</v>
      </c>
      <c r="BAX24" s="1358">
        <v>121552</v>
      </c>
      <c r="BAY24" s="856" t="s">
        <v>1242</v>
      </c>
      <c r="BAZ24" s="796"/>
      <c r="BBA24" s="778"/>
      <c r="BBB24" s="121"/>
      <c r="BBC24" s="778"/>
      <c r="BBD24" s="778"/>
      <c r="BBE24" s="121"/>
      <c r="BBF24" s="778"/>
      <c r="BBG24" s="120"/>
      <c r="BBH24" s="112">
        <v>0</v>
      </c>
      <c r="BBI24" s="778">
        <v>95710</v>
      </c>
      <c r="BBJ24" s="120">
        <v>25842</v>
      </c>
      <c r="BBK24" s="112">
        <v>121552</v>
      </c>
      <c r="BBL24" s="778">
        <v>95710</v>
      </c>
      <c r="BBM24" s="778">
        <v>25842</v>
      </c>
      <c r="BBN24" s="1358">
        <v>121552</v>
      </c>
      <c r="BBO24" s="856" t="s">
        <v>1242</v>
      </c>
      <c r="BBP24" s="796"/>
      <c r="BBQ24" s="778"/>
      <c r="BBR24" s="121"/>
      <c r="BBS24" s="778"/>
      <c r="BBT24" s="778"/>
      <c r="BBU24" s="121"/>
      <c r="BBV24" s="778"/>
      <c r="BBW24" s="120"/>
      <c r="BBX24" s="112">
        <v>0</v>
      </c>
      <c r="BBY24" s="778">
        <v>95710</v>
      </c>
      <c r="BBZ24" s="120">
        <v>25842</v>
      </c>
      <c r="BCA24" s="112">
        <v>121552</v>
      </c>
      <c r="BCB24" s="778">
        <v>95710</v>
      </c>
      <c r="BCC24" s="778">
        <v>25842</v>
      </c>
      <c r="BCD24" s="1358">
        <v>121552</v>
      </c>
      <c r="BCE24" s="856" t="s">
        <v>1242</v>
      </c>
      <c r="BCF24" s="796"/>
      <c r="BCG24" s="778"/>
      <c r="BCH24" s="121"/>
      <c r="BCI24" s="778"/>
      <c r="BCJ24" s="778"/>
      <c r="BCK24" s="121"/>
      <c r="BCL24" s="778"/>
      <c r="BCM24" s="120"/>
      <c r="BCN24" s="112">
        <v>0</v>
      </c>
      <c r="BCO24" s="778">
        <v>95710</v>
      </c>
      <c r="BCP24" s="120">
        <v>25842</v>
      </c>
      <c r="BCQ24" s="112">
        <v>121552</v>
      </c>
      <c r="BCR24" s="778">
        <v>95710</v>
      </c>
      <c r="BCS24" s="778">
        <v>25842</v>
      </c>
      <c r="BCT24" s="1358">
        <v>121552</v>
      </c>
      <c r="BCU24" s="856" t="s">
        <v>1242</v>
      </c>
      <c r="BCV24" s="796"/>
      <c r="BCW24" s="778"/>
      <c r="BCX24" s="121"/>
      <c r="BCY24" s="778"/>
      <c r="BCZ24" s="778"/>
      <c r="BDA24" s="121"/>
      <c r="BDB24" s="778"/>
      <c r="BDC24" s="120"/>
      <c r="BDD24" s="112">
        <v>0</v>
      </c>
      <c r="BDE24" s="778">
        <v>95710</v>
      </c>
      <c r="BDF24" s="120">
        <v>25842</v>
      </c>
      <c r="BDG24" s="112">
        <v>121552</v>
      </c>
      <c r="BDH24" s="778">
        <v>95710</v>
      </c>
      <c r="BDI24" s="778">
        <v>25842</v>
      </c>
      <c r="BDJ24" s="1358">
        <v>121552</v>
      </c>
      <c r="BDK24" s="856" t="s">
        <v>1242</v>
      </c>
      <c r="BDL24" s="796"/>
      <c r="BDM24" s="778"/>
      <c r="BDN24" s="121"/>
      <c r="BDO24" s="778"/>
      <c r="BDP24" s="778"/>
      <c r="BDQ24" s="121"/>
      <c r="BDR24" s="778"/>
      <c r="BDS24" s="120"/>
      <c r="BDT24" s="112">
        <v>0</v>
      </c>
      <c r="BDU24" s="778">
        <v>95710</v>
      </c>
      <c r="BDV24" s="120">
        <v>25842</v>
      </c>
      <c r="BDW24" s="112">
        <v>121552</v>
      </c>
      <c r="BDX24" s="778">
        <v>95710</v>
      </c>
      <c r="BDY24" s="778">
        <v>25842</v>
      </c>
      <c r="BDZ24" s="1358">
        <v>121552</v>
      </c>
      <c r="BEA24" s="856" t="s">
        <v>1242</v>
      </c>
      <c r="BEB24" s="796"/>
      <c r="BEC24" s="778"/>
      <c r="BED24" s="121"/>
      <c r="BEE24" s="778"/>
      <c r="BEF24" s="778"/>
      <c r="BEG24" s="121"/>
      <c r="BEH24" s="778"/>
      <c r="BEI24" s="120"/>
      <c r="BEJ24" s="112">
        <v>0</v>
      </c>
      <c r="BEK24" s="778">
        <v>95710</v>
      </c>
      <c r="BEL24" s="120">
        <v>25842</v>
      </c>
      <c r="BEM24" s="112">
        <v>121552</v>
      </c>
      <c r="BEN24" s="778">
        <v>95710</v>
      </c>
      <c r="BEO24" s="778">
        <v>25842</v>
      </c>
      <c r="BEP24" s="1358">
        <v>121552</v>
      </c>
      <c r="BEQ24" s="856" t="s">
        <v>1242</v>
      </c>
      <c r="BER24" s="796"/>
      <c r="BES24" s="778"/>
      <c r="BET24" s="121"/>
      <c r="BEU24" s="778"/>
      <c r="BEV24" s="778"/>
      <c r="BEW24" s="121"/>
      <c r="BEX24" s="778"/>
      <c r="BEY24" s="120"/>
      <c r="BEZ24" s="112">
        <v>0</v>
      </c>
      <c r="BFA24" s="778">
        <v>95710</v>
      </c>
      <c r="BFB24" s="120">
        <v>25842</v>
      </c>
      <c r="BFC24" s="112">
        <v>121552</v>
      </c>
      <c r="BFD24" s="778">
        <v>95710</v>
      </c>
      <c r="BFE24" s="778">
        <v>25842</v>
      </c>
      <c r="BFF24" s="1358">
        <v>121552</v>
      </c>
      <c r="BFG24" s="856" t="s">
        <v>1242</v>
      </c>
      <c r="BFH24" s="796"/>
      <c r="BFI24" s="778"/>
      <c r="BFJ24" s="121"/>
      <c r="BFK24" s="778"/>
      <c r="BFL24" s="778"/>
      <c r="BFM24" s="121"/>
      <c r="BFN24" s="778"/>
      <c r="BFO24" s="120"/>
      <c r="BFP24" s="112">
        <v>0</v>
      </c>
      <c r="BFQ24" s="778">
        <v>95710</v>
      </c>
      <c r="BFR24" s="120">
        <v>25842</v>
      </c>
      <c r="BFS24" s="112">
        <v>121552</v>
      </c>
      <c r="BFT24" s="778">
        <v>95710</v>
      </c>
      <c r="BFU24" s="778">
        <v>25842</v>
      </c>
      <c r="BFV24" s="1358">
        <v>121552</v>
      </c>
      <c r="BFW24" s="856" t="s">
        <v>1242</v>
      </c>
      <c r="BFX24" s="796"/>
      <c r="BFY24" s="778"/>
      <c r="BFZ24" s="121"/>
      <c r="BGA24" s="778"/>
      <c r="BGB24" s="778"/>
      <c r="BGC24" s="121"/>
      <c r="BGD24" s="778"/>
      <c r="BGE24" s="120"/>
      <c r="BGF24" s="112">
        <v>0</v>
      </c>
      <c r="BGG24" s="778">
        <v>95710</v>
      </c>
      <c r="BGH24" s="120">
        <v>25842</v>
      </c>
      <c r="BGI24" s="112">
        <v>121552</v>
      </c>
      <c r="BGJ24" s="778">
        <v>95710</v>
      </c>
      <c r="BGK24" s="778">
        <v>25842</v>
      </c>
      <c r="BGL24" s="1358">
        <v>121552</v>
      </c>
      <c r="BGM24" s="856" t="s">
        <v>1242</v>
      </c>
      <c r="BGN24" s="796"/>
      <c r="BGO24" s="778"/>
      <c r="BGP24" s="121"/>
      <c r="BGQ24" s="778"/>
      <c r="BGR24" s="778"/>
      <c r="BGS24" s="121"/>
      <c r="BGT24" s="778"/>
      <c r="BGU24" s="120"/>
      <c r="BGV24" s="112">
        <v>0</v>
      </c>
      <c r="BGW24" s="778">
        <v>95710</v>
      </c>
      <c r="BGX24" s="120">
        <v>25842</v>
      </c>
      <c r="BGY24" s="112">
        <v>121552</v>
      </c>
      <c r="BGZ24" s="778">
        <v>95710</v>
      </c>
      <c r="BHA24" s="778">
        <v>25842</v>
      </c>
      <c r="BHB24" s="1358">
        <v>121552</v>
      </c>
      <c r="BHC24" s="856" t="s">
        <v>1242</v>
      </c>
      <c r="BHD24" s="796"/>
      <c r="BHE24" s="778"/>
      <c r="BHF24" s="121"/>
      <c r="BHG24" s="778"/>
      <c r="BHH24" s="778"/>
      <c r="BHI24" s="121"/>
      <c r="BHJ24" s="778"/>
      <c r="BHK24" s="120"/>
      <c r="BHL24" s="112">
        <v>0</v>
      </c>
      <c r="BHM24" s="778">
        <v>95710</v>
      </c>
      <c r="BHN24" s="120">
        <v>25842</v>
      </c>
      <c r="BHO24" s="112">
        <v>121552</v>
      </c>
      <c r="BHP24" s="778">
        <v>95710</v>
      </c>
      <c r="BHQ24" s="778">
        <v>25842</v>
      </c>
      <c r="BHR24" s="1358">
        <v>121552</v>
      </c>
      <c r="BHS24" s="856" t="s">
        <v>1242</v>
      </c>
      <c r="BHT24" s="796"/>
      <c r="BHU24" s="778"/>
      <c r="BHV24" s="121"/>
      <c r="BHW24" s="778"/>
      <c r="BHX24" s="778"/>
      <c r="BHY24" s="121"/>
      <c r="BHZ24" s="778"/>
      <c r="BIA24" s="120"/>
      <c r="BIB24" s="112">
        <v>0</v>
      </c>
      <c r="BIC24" s="778">
        <v>95710</v>
      </c>
      <c r="BID24" s="120">
        <v>25842</v>
      </c>
      <c r="BIE24" s="112">
        <v>121552</v>
      </c>
      <c r="BIF24" s="778">
        <v>95710</v>
      </c>
      <c r="BIG24" s="778">
        <v>25842</v>
      </c>
      <c r="BIH24" s="1358">
        <v>121552</v>
      </c>
      <c r="BII24" s="856" t="s">
        <v>1242</v>
      </c>
      <c r="BIJ24" s="796"/>
      <c r="BIK24" s="778"/>
      <c r="BIL24" s="121"/>
      <c r="BIM24" s="778"/>
      <c r="BIN24" s="778"/>
      <c r="BIO24" s="121"/>
      <c r="BIP24" s="778"/>
      <c r="BIQ24" s="120"/>
      <c r="BIR24" s="112">
        <v>0</v>
      </c>
      <c r="BIS24" s="778">
        <v>95710</v>
      </c>
      <c r="BIT24" s="120">
        <v>25842</v>
      </c>
      <c r="BIU24" s="112">
        <v>121552</v>
      </c>
      <c r="BIV24" s="778">
        <v>95710</v>
      </c>
      <c r="BIW24" s="778">
        <v>25842</v>
      </c>
      <c r="BIX24" s="1358">
        <v>121552</v>
      </c>
      <c r="BIY24" s="856" t="s">
        <v>1242</v>
      </c>
      <c r="BIZ24" s="796"/>
      <c r="BJA24" s="778"/>
      <c r="BJB24" s="121"/>
      <c r="BJC24" s="778"/>
      <c r="BJD24" s="778"/>
      <c r="BJE24" s="121"/>
      <c r="BJF24" s="778"/>
      <c r="BJG24" s="120"/>
      <c r="BJH24" s="112">
        <v>0</v>
      </c>
      <c r="BJI24" s="778">
        <v>95710</v>
      </c>
      <c r="BJJ24" s="120">
        <v>25842</v>
      </c>
      <c r="BJK24" s="112">
        <v>121552</v>
      </c>
      <c r="BJL24" s="778">
        <v>95710</v>
      </c>
      <c r="BJM24" s="778">
        <v>25842</v>
      </c>
      <c r="BJN24" s="1358">
        <v>121552</v>
      </c>
      <c r="BJO24" s="856" t="s">
        <v>1242</v>
      </c>
      <c r="BJP24" s="796"/>
      <c r="BJQ24" s="778"/>
      <c r="BJR24" s="121"/>
      <c r="BJS24" s="778"/>
      <c r="BJT24" s="778"/>
      <c r="BJU24" s="121"/>
      <c r="BJV24" s="778"/>
      <c r="BJW24" s="120"/>
      <c r="BJX24" s="112">
        <v>0</v>
      </c>
      <c r="BJY24" s="778">
        <v>95710</v>
      </c>
      <c r="BJZ24" s="120">
        <v>25842</v>
      </c>
      <c r="BKA24" s="112">
        <v>121552</v>
      </c>
      <c r="BKB24" s="778">
        <v>95710</v>
      </c>
      <c r="BKC24" s="778">
        <v>25842</v>
      </c>
      <c r="BKD24" s="1358">
        <v>121552</v>
      </c>
      <c r="BKE24" s="856" t="s">
        <v>1242</v>
      </c>
      <c r="BKF24" s="796"/>
      <c r="BKG24" s="778"/>
      <c r="BKH24" s="121"/>
      <c r="BKI24" s="778"/>
      <c r="BKJ24" s="778"/>
      <c r="BKK24" s="121"/>
      <c r="BKL24" s="778"/>
      <c r="BKM24" s="120"/>
      <c r="BKN24" s="112">
        <v>0</v>
      </c>
      <c r="BKO24" s="778">
        <v>95710</v>
      </c>
      <c r="BKP24" s="120">
        <v>25842</v>
      </c>
      <c r="BKQ24" s="112">
        <v>121552</v>
      </c>
      <c r="BKR24" s="778">
        <v>95710</v>
      </c>
      <c r="BKS24" s="778">
        <v>25842</v>
      </c>
      <c r="BKT24" s="1358">
        <v>121552</v>
      </c>
      <c r="BKU24" s="856" t="s">
        <v>1242</v>
      </c>
      <c r="BKV24" s="796"/>
      <c r="BKW24" s="778"/>
      <c r="BKX24" s="121"/>
      <c r="BKY24" s="778"/>
      <c r="BKZ24" s="778"/>
      <c r="BLA24" s="121"/>
      <c r="BLB24" s="778"/>
      <c r="BLC24" s="120"/>
      <c r="BLD24" s="112">
        <v>0</v>
      </c>
      <c r="BLE24" s="778">
        <v>95710</v>
      </c>
      <c r="BLF24" s="120">
        <v>25842</v>
      </c>
      <c r="BLG24" s="112">
        <v>121552</v>
      </c>
      <c r="BLH24" s="778">
        <v>95710</v>
      </c>
      <c r="BLI24" s="778">
        <v>25842</v>
      </c>
      <c r="BLJ24" s="1358">
        <v>121552</v>
      </c>
      <c r="BLK24" s="856" t="s">
        <v>1242</v>
      </c>
      <c r="BLL24" s="796"/>
      <c r="BLM24" s="778"/>
      <c r="BLN24" s="121"/>
      <c r="BLO24" s="778"/>
      <c r="BLP24" s="778"/>
      <c r="BLQ24" s="121"/>
      <c r="BLR24" s="778"/>
      <c r="BLS24" s="120"/>
      <c r="BLT24" s="112">
        <v>0</v>
      </c>
      <c r="BLU24" s="778">
        <v>95710</v>
      </c>
      <c r="BLV24" s="120">
        <v>25842</v>
      </c>
      <c r="BLW24" s="112">
        <v>121552</v>
      </c>
      <c r="BLX24" s="778">
        <v>95710</v>
      </c>
      <c r="BLY24" s="778">
        <v>25842</v>
      </c>
      <c r="BLZ24" s="1358">
        <v>121552</v>
      </c>
      <c r="BMA24" s="856" t="s">
        <v>1242</v>
      </c>
      <c r="BMB24" s="796"/>
      <c r="BMC24" s="778"/>
      <c r="BMD24" s="121"/>
      <c r="BME24" s="778"/>
      <c r="BMF24" s="778"/>
      <c r="BMG24" s="121"/>
      <c r="BMH24" s="778"/>
      <c r="BMI24" s="120"/>
      <c r="BMJ24" s="112">
        <v>0</v>
      </c>
      <c r="BMK24" s="778">
        <v>95710</v>
      </c>
      <c r="BML24" s="120">
        <v>25842</v>
      </c>
      <c r="BMM24" s="112">
        <v>121552</v>
      </c>
      <c r="BMN24" s="778">
        <v>95710</v>
      </c>
      <c r="BMO24" s="778">
        <v>25842</v>
      </c>
      <c r="BMP24" s="1358">
        <v>121552</v>
      </c>
      <c r="BMQ24" s="856" t="s">
        <v>1242</v>
      </c>
      <c r="BMR24" s="796"/>
      <c r="BMS24" s="778"/>
      <c r="BMT24" s="121"/>
      <c r="BMU24" s="778"/>
      <c r="BMV24" s="778"/>
      <c r="BMW24" s="121"/>
      <c r="BMX24" s="778"/>
      <c r="BMY24" s="120"/>
      <c r="BMZ24" s="112">
        <v>0</v>
      </c>
      <c r="BNA24" s="778">
        <v>95710</v>
      </c>
      <c r="BNB24" s="120">
        <v>25842</v>
      </c>
      <c r="BNC24" s="112">
        <v>121552</v>
      </c>
      <c r="BND24" s="778">
        <v>95710</v>
      </c>
      <c r="BNE24" s="778">
        <v>25842</v>
      </c>
      <c r="BNF24" s="1358">
        <v>121552</v>
      </c>
      <c r="BNG24" s="856" t="s">
        <v>1242</v>
      </c>
      <c r="BNH24" s="796"/>
      <c r="BNI24" s="778"/>
      <c r="BNJ24" s="121"/>
      <c r="BNK24" s="778"/>
      <c r="BNL24" s="778"/>
      <c r="BNM24" s="121"/>
      <c r="BNN24" s="778"/>
      <c r="BNO24" s="120"/>
      <c r="BNP24" s="112">
        <v>0</v>
      </c>
      <c r="BNQ24" s="778">
        <v>95710</v>
      </c>
      <c r="BNR24" s="120">
        <v>25842</v>
      </c>
      <c r="BNS24" s="112">
        <v>121552</v>
      </c>
      <c r="BNT24" s="778">
        <v>95710</v>
      </c>
      <c r="BNU24" s="778">
        <v>25842</v>
      </c>
      <c r="BNV24" s="1358">
        <v>121552</v>
      </c>
      <c r="BNW24" s="856" t="s">
        <v>1242</v>
      </c>
      <c r="BNX24" s="796"/>
      <c r="BNY24" s="778"/>
      <c r="BNZ24" s="121"/>
      <c r="BOA24" s="778"/>
      <c r="BOB24" s="778"/>
      <c r="BOC24" s="121"/>
      <c r="BOD24" s="778"/>
      <c r="BOE24" s="120"/>
      <c r="BOF24" s="112">
        <v>0</v>
      </c>
      <c r="BOG24" s="778">
        <v>95710</v>
      </c>
      <c r="BOH24" s="120">
        <v>25842</v>
      </c>
      <c r="BOI24" s="112">
        <v>121552</v>
      </c>
      <c r="BOJ24" s="778">
        <v>95710</v>
      </c>
      <c r="BOK24" s="778">
        <v>25842</v>
      </c>
      <c r="BOL24" s="1358">
        <v>121552</v>
      </c>
      <c r="BOM24" s="856" t="s">
        <v>1242</v>
      </c>
      <c r="BON24" s="796"/>
      <c r="BOO24" s="778"/>
      <c r="BOP24" s="121"/>
      <c r="BOQ24" s="778"/>
      <c r="BOR24" s="778"/>
      <c r="BOS24" s="121"/>
      <c r="BOT24" s="778"/>
      <c r="BOU24" s="120"/>
      <c r="BOV24" s="112">
        <v>0</v>
      </c>
      <c r="BOW24" s="778">
        <v>95710</v>
      </c>
      <c r="BOX24" s="778"/>
      <c r="BOY24" s="120"/>
      <c r="BOZ24" s="112">
        <v>0</v>
      </c>
      <c r="BPA24" s="778">
        <v>95710</v>
      </c>
      <c r="BPB24" s="120">
        <v>25842</v>
      </c>
      <c r="BPC24" s="112">
        <v>121552</v>
      </c>
      <c r="BPD24" s="778" t="e">
        <v>#REF!</v>
      </c>
      <c r="BPE24" s="778" t="e">
        <v>#REF!</v>
      </c>
      <c r="BPF24" s="1358" t="e">
        <v>#REF!</v>
      </c>
      <c r="BPG24" s="856" t="s">
        <v>1242</v>
      </c>
      <c r="BPH24" s="796"/>
      <c r="BPI24" s="778"/>
      <c r="BPJ24" s="121"/>
      <c r="BPK24" s="778"/>
      <c r="BPL24" s="778"/>
      <c r="BPM24" s="121"/>
      <c r="BPN24" s="778"/>
      <c r="BPO24" s="120"/>
      <c r="BPP24" s="112">
        <v>0</v>
      </c>
      <c r="BPQ24" s="778">
        <v>95710</v>
      </c>
      <c r="BPR24" s="120">
        <v>25842</v>
      </c>
      <c r="BPS24" s="112">
        <v>121552</v>
      </c>
      <c r="BPT24" s="778">
        <v>95710</v>
      </c>
      <c r="BPU24" s="778">
        <v>25842</v>
      </c>
      <c r="BPV24" s="1358">
        <v>121552</v>
      </c>
      <c r="BPW24" s="856" t="s">
        <v>1242</v>
      </c>
      <c r="BPX24" s="796"/>
      <c r="BPY24" s="778"/>
      <c r="BPZ24" s="121"/>
      <c r="BQA24" s="778"/>
      <c r="BQB24" s="778"/>
      <c r="BQC24" s="121"/>
      <c r="BQD24" s="778"/>
      <c r="BQE24" s="120"/>
      <c r="BQF24" s="112">
        <v>0</v>
      </c>
      <c r="BQG24" s="778">
        <v>95710</v>
      </c>
      <c r="BQH24" s="120">
        <v>25842</v>
      </c>
      <c r="BQI24" s="112">
        <v>121552</v>
      </c>
      <c r="BQJ24" s="778">
        <v>95710</v>
      </c>
      <c r="BQK24" s="778">
        <v>25842</v>
      </c>
      <c r="BQL24" s="1358">
        <v>121552</v>
      </c>
      <c r="BQM24" s="856" t="s">
        <v>1242</v>
      </c>
      <c r="BQN24" s="796"/>
      <c r="BQO24" s="778"/>
      <c r="BQP24" s="121"/>
      <c r="BQQ24" s="778"/>
      <c r="BQR24" s="778"/>
      <c r="BQS24" s="121"/>
      <c r="BQT24" s="778"/>
      <c r="BQU24" s="120"/>
      <c r="BQV24" s="112">
        <v>0</v>
      </c>
      <c r="BQW24" s="778">
        <v>95710</v>
      </c>
      <c r="BQX24" s="120">
        <v>25842</v>
      </c>
      <c r="BQY24" s="112">
        <v>121552</v>
      </c>
      <c r="BQZ24" s="778">
        <v>95710</v>
      </c>
      <c r="BRA24" s="778">
        <v>25842</v>
      </c>
      <c r="BRB24" s="1358">
        <v>121552</v>
      </c>
      <c r="BRC24" s="856" t="s">
        <v>1242</v>
      </c>
      <c r="BRD24" s="796"/>
      <c r="BRE24" s="778"/>
      <c r="BRF24" s="121"/>
      <c r="BRG24" s="778"/>
      <c r="BRH24" s="778"/>
      <c r="BRI24" s="121"/>
      <c r="BRJ24" s="778"/>
      <c r="BRK24" s="120"/>
      <c r="BRL24" s="112">
        <v>0</v>
      </c>
      <c r="BRM24" s="778">
        <v>95710</v>
      </c>
      <c r="BRN24" s="120">
        <v>25842</v>
      </c>
      <c r="BRO24" s="112">
        <v>121552</v>
      </c>
      <c r="BRP24" s="778">
        <v>95710</v>
      </c>
      <c r="BRQ24" s="778">
        <v>25842</v>
      </c>
      <c r="BRR24" s="1358">
        <v>121552</v>
      </c>
      <c r="BRS24" s="856" t="s">
        <v>1242</v>
      </c>
      <c r="BRT24" s="796"/>
      <c r="BRU24" s="778"/>
      <c r="BRV24" s="121"/>
      <c r="BRW24" s="778"/>
      <c r="BRX24" s="778"/>
      <c r="BRY24" s="121"/>
      <c r="BRZ24" s="778"/>
      <c r="BSA24" s="120"/>
      <c r="BSB24" s="112">
        <v>0</v>
      </c>
      <c r="BSC24" s="778">
        <v>95710</v>
      </c>
      <c r="BSD24" s="120">
        <v>25842</v>
      </c>
      <c r="BSE24" s="112">
        <v>121552</v>
      </c>
      <c r="BSF24" s="778">
        <v>95710</v>
      </c>
      <c r="BSG24" s="778">
        <v>25842</v>
      </c>
      <c r="BSH24" s="1358">
        <v>121552</v>
      </c>
      <c r="BSI24" s="856" t="s">
        <v>1242</v>
      </c>
      <c r="BSJ24" s="796"/>
      <c r="BSK24" s="778"/>
      <c r="BSL24" s="121"/>
      <c r="BSM24" s="778"/>
      <c r="BSN24" s="778"/>
      <c r="BSO24" s="121"/>
      <c r="BSP24" s="778"/>
      <c r="BSQ24" s="120"/>
      <c r="BSR24" s="112">
        <v>0</v>
      </c>
      <c r="BSS24" s="778">
        <v>95710</v>
      </c>
      <c r="BST24" s="120">
        <v>25842</v>
      </c>
      <c r="BSU24" s="112">
        <v>121552</v>
      </c>
      <c r="BSV24" s="778">
        <v>95710</v>
      </c>
      <c r="BSW24" s="778">
        <v>25842</v>
      </c>
      <c r="BSX24" s="1358">
        <v>121552</v>
      </c>
      <c r="BSY24" s="856" t="s">
        <v>1242</v>
      </c>
      <c r="BSZ24" s="796"/>
      <c r="BTA24" s="778"/>
      <c r="BTB24" s="121"/>
      <c r="BTC24" s="778"/>
      <c r="BTD24" s="778"/>
      <c r="BTE24" s="121"/>
      <c r="BTF24" s="778"/>
      <c r="BTG24" s="120"/>
      <c r="BTH24" s="112">
        <v>0</v>
      </c>
      <c r="BTI24" s="778">
        <v>95710</v>
      </c>
      <c r="BTJ24" s="120">
        <v>25842</v>
      </c>
      <c r="BTK24" s="112">
        <v>121552</v>
      </c>
      <c r="BTL24" s="778">
        <v>95710</v>
      </c>
      <c r="BTM24" s="778">
        <v>25842</v>
      </c>
      <c r="BTN24" s="1358">
        <v>121552</v>
      </c>
      <c r="BTO24" s="856" t="s">
        <v>1242</v>
      </c>
      <c r="BTP24" s="796"/>
      <c r="BTQ24" s="778"/>
      <c r="BTR24" s="121"/>
      <c r="BTS24" s="778"/>
      <c r="BTT24" s="778"/>
      <c r="BTU24" s="121"/>
      <c r="BTV24" s="778"/>
      <c r="BTW24" s="120"/>
      <c r="BTX24" s="112">
        <v>0</v>
      </c>
      <c r="BTY24" s="778">
        <v>95710</v>
      </c>
      <c r="BTZ24" s="120">
        <v>25842</v>
      </c>
      <c r="BUA24" s="112">
        <v>121552</v>
      </c>
      <c r="BUB24" s="778">
        <v>95710</v>
      </c>
      <c r="BUC24" s="778">
        <v>25842</v>
      </c>
      <c r="BUD24" s="1358">
        <v>121552</v>
      </c>
      <c r="BUE24" s="856" t="s">
        <v>1242</v>
      </c>
      <c r="BUF24" s="796"/>
      <c r="BUG24" s="778"/>
      <c r="BUH24" s="121"/>
      <c r="BUI24" s="778"/>
      <c r="BUJ24" s="778"/>
      <c r="BUK24" s="121"/>
      <c r="BUL24" s="778"/>
      <c r="BUM24" s="120"/>
      <c r="BUN24" s="112">
        <v>0</v>
      </c>
      <c r="BUO24" s="778">
        <v>95710</v>
      </c>
      <c r="BUP24" s="120">
        <v>25842</v>
      </c>
      <c r="BUQ24" s="112">
        <v>121552</v>
      </c>
      <c r="BUR24" s="778">
        <v>95710</v>
      </c>
      <c r="BUS24" s="778">
        <v>25842</v>
      </c>
      <c r="BUT24" s="1358">
        <v>121552</v>
      </c>
      <c r="BUU24" s="856" t="s">
        <v>1242</v>
      </c>
      <c r="BUV24" s="796"/>
      <c r="BUW24" s="778"/>
      <c r="BUX24" s="121"/>
      <c r="BUY24" s="778"/>
      <c r="BUZ24" s="778"/>
      <c r="BVA24" s="121"/>
      <c r="BVB24" s="778"/>
      <c r="BVC24" s="120"/>
      <c r="BVD24" s="112">
        <v>0</v>
      </c>
      <c r="BVE24" s="778">
        <v>95710</v>
      </c>
      <c r="BVF24" s="120">
        <v>25842</v>
      </c>
      <c r="BVG24" s="112">
        <v>121552</v>
      </c>
      <c r="BVH24" s="778">
        <v>95710</v>
      </c>
      <c r="BVI24" s="778">
        <v>25842</v>
      </c>
      <c r="BVJ24" s="1358">
        <v>121552</v>
      </c>
      <c r="BVK24" s="856" t="s">
        <v>1242</v>
      </c>
      <c r="BVL24" s="796"/>
      <c r="BVM24" s="778"/>
      <c r="BVN24" s="121"/>
      <c r="BVO24" s="778"/>
      <c r="BVP24" s="778"/>
      <c r="BVQ24" s="121"/>
      <c r="BVR24" s="778"/>
      <c r="BVS24" s="120"/>
      <c r="BVT24" s="112">
        <v>0</v>
      </c>
      <c r="BVU24" s="778">
        <v>95710</v>
      </c>
      <c r="BVV24" s="120">
        <v>25842</v>
      </c>
      <c r="BVW24" s="112">
        <v>121552</v>
      </c>
      <c r="BVX24" s="778">
        <v>95710</v>
      </c>
      <c r="BVY24" s="778">
        <v>25842</v>
      </c>
      <c r="BVZ24" s="1358">
        <v>121552</v>
      </c>
      <c r="BWA24" s="856" t="s">
        <v>1242</v>
      </c>
      <c r="BWB24" s="796"/>
      <c r="BWC24" s="778"/>
      <c r="BWD24" s="121"/>
      <c r="BWE24" s="778"/>
      <c r="BWF24" s="778"/>
      <c r="BWG24" s="121"/>
      <c r="BWH24" s="778"/>
      <c r="BWI24" s="120"/>
      <c r="BWJ24" s="112">
        <v>0</v>
      </c>
      <c r="BWK24" s="778">
        <v>95710</v>
      </c>
      <c r="BWL24" s="120">
        <v>25842</v>
      </c>
      <c r="BWM24" s="112">
        <v>121552</v>
      </c>
      <c r="BWN24" s="778">
        <v>95710</v>
      </c>
      <c r="BWO24" s="778">
        <v>25842</v>
      </c>
      <c r="BWP24" s="1358">
        <v>121552</v>
      </c>
      <c r="BWQ24" s="856" t="s">
        <v>1242</v>
      </c>
      <c r="BWR24" s="796"/>
      <c r="BWS24" s="778"/>
      <c r="BWT24" s="121"/>
      <c r="BWU24" s="778"/>
      <c r="BWV24" s="778"/>
      <c r="BWW24" s="121"/>
      <c r="BWX24" s="778"/>
      <c r="BWY24" s="120"/>
      <c r="BWZ24" s="112">
        <v>0</v>
      </c>
      <c r="BXA24" s="778">
        <v>95710</v>
      </c>
      <c r="BXB24" s="120">
        <v>25842</v>
      </c>
      <c r="BXC24" s="112">
        <v>121552</v>
      </c>
      <c r="BXD24" s="778">
        <v>95710</v>
      </c>
      <c r="BXE24" s="778">
        <v>25842</v>
      </c>
      <c r="BXF24" s="1358">
        <v>121552</v>
      </c>
      <c r="BXG24" s="856" t="s">
        <v>1242</v>
      </c>
      <c r="BXH24" s="796"/>
      <c r="BXI24" s="778"/>
      <c r="BXJ24" s="121"/>
      <c r="BXK24" s="778"/>
      <c r="BXL24" s="778"/>
      <c r="BXM24" s="121"/>
      <c r="BXN24" s="778"/>
      <c r="BXO24" s="120"/>
      <c r="BXP24" s="112">
        <v>0</v>
      </c>
      <c r="BXQ24" s="778">
        <v>95710</v>
      </c>
      <c r="BXR24" s="120">
        <v>25842</v>
      </c>
      <c r="BXS24" s="112">
        <v>121552</v>
      </c>
      <c r="BXT24" s="778">
        <v>95710</v>
      </c>
      <c r="BXU24" s="778">
        <v>25842</v>
      </c>
      <c r="BXV24" s="1358">
        <v>121552</v>
      </c>
      <c r="BXW24" s="856" t="s">
        <v>1242</v>
      </c>
      <c r="BXX24" s="796"/>
      <c r="BXY24" s="778"/>
      <c r="BXZ24" s="121"/>
      <c r="BYA24" s="778"/>
      <c r="BYB24" s="778"/>
      <c r="BYC24" s="121"/>
      <c r="BYD24" s="778"/>
      <c r="BYE24" s="120"/>
      <c r="BYF24" s="112">
        <v>0</v>
      </c>
      <c r="BYG24" s="778">
        <v>95710</v>
      </c>
      <c r="BYH24" s="120">
        <v>25842</v>
      </c>
      <c r="BYI24" s="112">
        <v>121552</v>
      </c>
      <c r="BYJ24" s="778">
        <v>95710</v>
      </c>
      <c r="BYK24" s="778">
        <v>25842</v>
      </c>
      <c r="BYL24" s="1358">
        <v>121552</v>
      </c>
      <c r="BYM24" s="856" t="s">
        <v>1242</v>
      </c>
      <c r="BYN24" s="796"/>
      <c r="BYO24" s="778"/>
      <c r="BYP24" s="121"/>
      <c r="BYQ24" s="778"/>
      <c r="BYR24" s="778"/>
      <c r="BYS24" s="121"/>
      <c r="BYT24" s="778"/>
      <c r="BYU24" s="120"/>
      <c r="BYV24" s="112">
        <v>0</v>
      </c>
      <c r="BYW24" s="778">
        <v>95710</v>
      </c>
      <c r="BYX24" s="120">
        <v>25842</v>
      </c>
      <c r="BYY24" s="112">
        <v>121552</v>
      </c>
      <c r="BYZ24" s="778">
        <v>95710</v>
      </c>
      <c r="BZA24" s="778">
        <v>25842</v>
      </c>
      <c r="BZB24" s="1358">
        <v>121552</v>
      </c>
      <c r="BZC24" s="856" t="s">
        <v>1242</v>
      </c>
      <c r="BZD24" s="796"/>
      <c r="BZE24" s="778"/>
      <c r="BZF24" s="121"/>
      <c r="BZG24" s="778"/>
      <c r="BZH24" s="778"/>
      <c r="BZI24" s="121"/>
      <c r="BZJ24" s="778"/>
      <c r="BZK24" s="120"/>
      <c r="BZL24" s="112">
        <v>0</v>
      </c>
      <c r="BZM24" s="778">
        <v>95710</v>
      </c>
      <c r="BZN24" s="120">
        <v>25842</v>
      </c>
      <c r="BZO24" s="112">
        <v>121552</v>
      </c>
      <c r="BZP24" s="778">
        <v>95710</v>
      </c>
      <c r="BZQ24" s="778">
        <v>25842</v>
      </c>
      <c r="BZR24" s="1358">
        <v>121552</v>
      </c>
      <c r="BZS24" s="856" t="s">
        <v>1242</v>
      </c>
      <c r="BZT24" s="796"/>
      <c r="BZU24" s="778"/>
      <c r="BZV24" s="121"/>
      <c r="BZW24" s="778"/>
      <c r="BZX24" s="778"/>
      <c r="BZY24" s="121"/>
      <c r="BZZ24" s="778"/>
      <c r="CAA24" s="120"/>
      <c r="CAB24" s="112">
        <v>0</v>
      </c>
      <c r="CAC24" s="778">
        <v>95710</v>
      </c>
      <c r="CAD24" s="120">
        <v>25842</v>
      </c>
      <c r="CAE24" s="112">
        <v>121552</v>
      </c>
      <c r="CAF24" s="778">
        <v>95710</v>
      </c>
      <c r="CAG24" s="778">
        <v>25842</v>
      </c>
      <c r="CAH24" s="1358">
        <v>121552</v>
      </c>
      <c r="CAI24" s="856" t="s">
        <v>1242</v>
      </c>
      <c r="CAJ24" s="796"/>
      <c r="CAK24" s="778"/>
      <c r="CAL24" s="121"/>
      <c r="CAM24" s="778"/>
      <c r="CAN24" s="778"/>
      <c r="CAO24" s="121"/>
      <c r="CAP24" s="778"/>
      <c r="CAQ24" s="120"/>
      <c r="CAR24" s="112">
        <v>0</v>
      </c>
      <c r="CAS24" s="778">
        <v>95710</v>
      </c>
      <c r="CAT24" s="120">
        <v>25842</v>
      </c>
      <c r="CAU24" s="112">
        <v>121552</v>
      </c>
      <c r="CAV24" s="778">
        <v>95710</v>
      </c>
      <c r="CAW24" s="778">
        <v>25842</v>
      </c>
      <c r="CAX24" s="1358">
        <v>121552</v>
      </c>
      <c r="CAY24" s="856" t="s">
        <v>1242</v>
      </c>
      <c r="CAZ24" s="796"/>
      <c r="CBA24" s="778"/>
      <c r="CBB24" s="121"/>
      <c r="CBC24" s="778"/>
      <c r="CBD24" s="778"/>
      <c r="CBE24" s="121"/>
      <c r="CBF24" s="778"/>
      <c r="CBG24" s="120"/>
      <c r="CBH24" s="112">
        <v>0</v>
      </c>
      <c r="CBI24" s="778">
        <v>95710</v>
      </c>
      <c r="CBJ24" s="120">
        <v>25842</v>
      </c>
      <c r="CBK24" s="112">
        <v>121552</v>
      </c>
      <c r="CBL24" s="778">
        <v>95710</v>
      </c>
      <c r="CBM24" s="778">
        <v>25842</v>
      </c>
      <c r="CBN24" s="1358">
        <v>121552</v>
      </c>
      <c r="CBO24" s="856" t="s">
        <v>1242</v>
      </c>
      <c r="CBP24" s="796"/>
      <c r="CBQ24" s="778"/>
      <c r="CBR24" s="121"/>
      <c r="CBS24" s="778"/>
      <c r="CBT24" s="778"/>
      <c r="CBU24" s="121"/>
      <c r="CBV24" s="778"/>
      <c r="CBW24" s="120"/>
      <c r="CBX24" s="112">
        <v>0</v>
      </c>
      <c r="CBY24" s="778">
        <v>95710</v>
      </c>
      <c r="CBZ24" s="120">
        <v>25842</v>
      </c>
      <c r="CCA24" s="112">
        <v>121552</v>
      </c>
      <c r="CCB24" s="778">
        <v>95710</v>
      </c>
      <c r="CCC24" s="778">
        <v>25842</v>
      </c>
      <c r="CCD24" s="1358">
        <v>121552</v>
      </c>
      <c r="CCE24" s="856" t="s">
        <v>1242</v>
      </c>
      <c r="CCF24" s="796"/>
      <c r="CCG24" s="778"/>
      <c r="CCH24" s="121"/>
      <c r="CCI24" s="778"/>
      <c r="CCJ24" s="778"/>
      <c r="CCK24" s="121"/>
      <c r="CCL24" s="778"/>
      <c r="CCM24" s="120"/>
      <c r="CCN24" s="112">
        <v>0</v>
      </c>
      <c r="CCO24" s="778">
        <v>95710</v>
      </c>
      <c r="CCP24" s="120">
        <v>25842</v>
      </c>
      <c r="CCQ24" s="112">
        <v>121552</v>
      </c>
      <c r="CCR24" s="778">
        <v>95710</v>
      </c>
      <c r="CCS24" s="778">
        <v>25842</v>
      </c>
      <c r="CCT24" s="1358">
        <v>121552</v>
      </c>
      <c r="CCU24" s="856" t="s">
        <v>1242</v>
      </c>
      <c r="CCV24" s="796"/>
      <c r="CCW24" s="778"/>
      <c r="CCX24" s="121"/>
      <c r="CCY24" s="778"/>
      <c r="CCZ24" s="778"/>
      <c r="CDA24" s="121"/>
      <c r="CDB24" s="778"/>
      <c r="CDC24" s="120"/>
      <c r="CDD24" s="112">
        <v>0</v>
      </c>
      <c r="CDE24" s="778">
        <v>95710</v>
      </c>
      <c r="CDF24" s="120">
        <v>25842</v>
      </c>
      <c r="CDG24" s="112">
        <v>121552</v>
      </c>
      <c r="CDH24" s="778">
        <v>95710</v>
      </c>
      <c r="CDI24" s="778">
        <v>25842</v>
      </c>
      <c r="CDJ24" s="1358">
        <v>121552</v>
      </c>
      <c r="CDK24" s="856" t="s">
        <v>1242</v>
      </c>
      <c r="CDL24" s="796"/>
      <c r="CDM24" s="778"/>
      <c r="CDN24" s="121"/>
      <c r="CDO24" s="778"/>
      <c r="CDP24" s="778"/>
      <c r="CDQ24" s="121"/>
      <c r="CDR24" s="778"/>
      <c r="CDS24" s="120"/>
      <c r="CDT24" s="112">
        <v>0</v>
      </c>
      <c r="CDU24" s="778">
        <v>95710</v>
      </c>
      <c r="CDV24" s="120">
        <v>25842</v>
      </c>
      <c r="CDW24" s="112">
        <v>121552</v>
      </c>
      <c r="CDX24" s="778">
        <v>95710</v>
      </c>
      <c r="CDY24" s="778">
        <v>25842</v>
      </c>
      <c r="CDZ24" s="1358">
        <v>121552</v>
      </c>
      <c r="CEA24" s="856" t="s">
        <v>1242</v>
      </c>
      <c r="CEB24" s="796"/>
      <c r="CEC24" s="778"/>
      <c r="CED24" s="121"/>
      <c r="CEE24" s="778"/>
      <c r="CEF24" s="778"/>
      <c r="CEG24" s="121"/>
      <c r="CEH24" s="778"/>
      <c r="CEI24" s="120"/>
      <c r="CEJ24" s="112">
        <v>0</v>
      </c>
      <c r="CEK24" s="778">
        <v>95710</v>
      </c>
      <c r="CEL24" s="120">
        <v>25842</v>
      </c>
      <c r="CEM24" s="112">
        <v>121552</v>
      </c>
      <c r="CEN24" s="778">
        <v>95710</v>
      </c>
      <c r="CEO24" s="778">
        <v>25842</v>
      </c>
      <c r="CEP24" s="1358">
        <v>121552</v>
      </c>
      <c r="CEQ24" s="856" t="s">
        <v>1242</v>
      </c>
      <c r="CER24" s="796"/>
      <c r="CES24" s="778"/>
      <c r="CET24" s="121"/>
      <c r="CEU24" s="778"/>
      <c r="CEV24" s="778"/>
      <c r="CEW24" s="121"/>
      <c r="CEX24" s="778"/>
      <c r="CEY24" s="120"/>
      <c r="CEZ24" s="112">
        <v>0</v>
      </c>
      <c r="CFA24" s="778">
        <v>95710</v>
      </c>
      <c r="CFB24" s="120">
        <v>25842</v>
      </c>
      <c r="CFC24" s="112">
        <v>121552</v>
      </c>
      <c r="CFD24" s="778">
        <v>95710</v>
      </c>
      <c r="CFE24" s="778">
        <v>25842</v>
      </c>
      <c r="CFF24" s="1358">
        <v>121552</v>
      </c>
      <c r="CFG24" s="856" t="s">
        <v>1242</v>
      </c>
      <c r="CFH24" s="796"/>
      <c r="CFI24" s="778"/>
      <c r="CFJ24" s="121"/>
      <c r="CFK24" s="778"/>
      <c r="CFL24" s="778"/>
      <c r="CFM24" s="121"/>
      <c r="CFN24" s="778"/>
      <c r="CFO24" s="120"/>
      <c r="CFP24" s="112">
        <v>0</v>
      </c>
      <c r="CFQ24" s="778">
        <v>95710</v>
      </c>
      <c r="CFR24" s="120">
        <v>25842</v>
      </c>
      <c r="CFS24" s="112">
        <v>121552</v>
      </c>
      <c r="CFT24" s="778">
        <v>95710</v>
      </c>
      <c r="CFU24" s="778">
        <v>25842</v>
      </c>
      <c r="CFV24" s="1358">
        <v>121552</v>
      </c>
      <c r="CFW24" s="856" t="s">
        <v>1242</v>
      </c>
      <c r="CFX24" s="796"/>
      <c r="CFY24" s="778"/>
      <c r="CFZ24" s="121"/>
      <c r="CGA24" s="778"/>
      <c r="CGB24" s="778"/>
      <c r="CGC24" s="121"/>
      <c r="CGD24" s="778"/>
      <c r="CGE24" s="120"/>
      <c r="CGF24" s="112">
        <v>0</v>
      </c>
      <c r="CGG24" s="778">
        <v>95710</v>
      </c>
      <c r="CGH24" s="120">
        <v>25842</v>
      </c>
      <c r="CGI24" s="112">
        <v>121552</v>
      </c>
      <c r="CGJ24" s="778">
        <v>95710</v>
      </c>
      <c r="CGK24" s="778">
        <v>25842</v>
      </c>
      <c r="CGL24" s="1358">
        <v>121552</v>
      </c>
      <c r="CGM24" s="856" t="s">
        <v>1242</v>
      </c>
      <c r="CGN24" s="796"/>
      <c r="CGO24" s="778"/>
      <c r="CGP24" s="121"/>
      <c r="CGQ24" s="778"/>
      <c r="CGR24" s="778"/>
      <c r="CGS24" s="121"/>
      <c r="CGT24" s="778"/>
      <c r="CGU24" s="120"/>
      <c r="CGV24" s="112">
        <v>0</v>
      </c>
      <c r="CGW24" s="778">
        <v>95710</v>
      </c>
      <c r="CGX24" s="120">
        <v>25842</v>
      </c>
      <c r="CGY24" s="112">
        <v>121552</v>
      </c>
      <c r="CGZ24" s="778">
        <v>95710</v>
      </c>
      <c r="CHA24" s="778">
        <v>25842</v>
      </c>
      <c r="CHB24" s="1358">
        <v>121552</v>
      </c>
      <c r="CHC24" s="856" t="s">
        <v>1242</v>
      </c>
      <c r="CHD24" s="796"/>
      <c r="CHE24" s="778"/>
      <c r="CHF24" s="121"/>
      <c r="CHG24" s="778"/>
      <c r="CHH24" s="778"/>
      <c r="CHI24" s="121"/>
      <c r="CHJ24" s="778"/>
      <c r="CHK24" s="120"/>
      <c r="CHL24" s="112">
        <v>0</v>
      </c>
      <c r="CHM24" s="778">
        <v>95710</v>
      </c>
      <c r="CHN24" s="120">
        <v>25842</v>
      </c>
      <c r="CHO24" s="112">
        <v>121552</v>
      </c>
      <c r="CHP24" s="778">
        <v>95710</v>
      </c>
      <c r="CHQ24" s="778">
        <v>25842</v>
      </c>
      <c r="CHR24" s="1358">
        <v>121552</v>
      </c>
      <c r="CHS24" s="856" t="s">
        <v>1242</v>
      </c>
      <c r="CHT24" s="796"/>
      <c r="CHU24" s="778"/>
      <c r="CHV24" s="121"/>
      <c r="CHW24" s="778"/>
      <c r="CHX24" s="778"/>
      <c r="CHY24" s="121"/>
      <c r="CHZ24" s="778"/>
      <c r="CIA24" s="120"/>
      <c r="CIB24" s="112">
        <v>0</v>
      </c>
      <c r="CIC24" s="778">
        <v>95710</v>
      </c>
      <c r="CID24" s="120">
        <v>25842</v>
      </c>
      <c r="CIE24" s="112">
        <v>121552</v>
      </c>
      <c r="CIF24" s="778">
        <v>95710</v>
      </c>
      <c r="CIG24" s="778">
        <v>25842</v>
      </c>
      <c r="CIH24" s="1358">
        <v>121552</v>
      </c>
      <c r="CII24" s="856" t="s">
        <v>1242</v>
      </c>
      <c r="CIJ24" s="796"/>
      <c r="CIK24" s="778"/>
      <c r="CIL24" s="121"/>
      <c r="CIM24" s="778"/>
      <c r="CIN24" s="778"/>
      <c r="CIO24" s="121"/>
      <c r="CIP24" s="778"/>
      <c r="CIQ24" s="120"/>
      <c r="CIR24" s="112">
        <v>0</v>
      </c>
      <c r="CIS24" s="778">
        <v>95710</v>
      </c>
      <c r="CIT24" s="120">
        <v>25842</v>
      </c>
      <c r="CIU24" s="112">
        <v>121552</v>
      </c>
      <c r="CIV24" s="778">
        <v>95710</v>
      </c>
      <c r="CIW24" s="778">
        <v>25842</v>
      </c>
      <c r="CIX24" s="1358">
        <v>121552</v>
      </c>
      <c r="CIY24" s="778">
        <v>95710</v>
      </c>
      <c r="CIZ24" s="120">
        <v>25842</v>
      </c>
      <c r="CJA24" s="112">
        <v>121552</v>
      </c>
      <c r="CJB24" s="778" t="e">
        <v>#REF!</v>
      </c>
      <c r="CJC24" s="778" t="e">
        <v>#REF!</v>
      </c>
      <c r="CJD24" s="1358" t="e">
        <v>#REF!</v>
      </c>
      <c r="CJE24" s="856" t="s">
        <v>1242</v>
      </c>
      <c r="CJF24" s="796"/>
      <c r="CJG24" s="778"/>
      <c r="CJH24" s="121"/>
      <c r="CJI24" s="778"/>
      <c r="CJJ24" s="778"/>
      <c r="CJK24" s="121"/>
      <c r="CJL24" s="778"/>
      <c r="CJM24" s="120"/>
      <c r="CJN24" s="112">
        <v>0</v>
      </c>
      <c r="CJO24" s="778">
        <v>95710</v>
      </c>
      <c r="CJP24" s="120">
        <v>25842</v>
      </c>
      <c r="CJQ24" s="112">
        <v>121552</v>
      </c>
      <c r="CJR24" s="778">
        <v>95710</v>
      </c>
      <c r="CJS24" s="778">
        <v>25842</v>
      </c>
      <c r="CJT24" s="1358">
        <v>121552</v>
      </c>
      <c r="CJU24" s="856" t="s">
        <v>1242</v>
      </c>
      <c r="CJV24" s="796"/>
      <c r="CJW24" s="778"/>
      <c r="CJX24" s="121"/>
      <c r="CJY24" s="778"/>
      <c r="CJZ24" s="778"/>
      <c r="CKA24" s="121"/>
      <c r="CKB24" s="778"/>
      <c r="CKC24" s="120"/>
      <c r="CKD24" s="112">
        <v>0</v>
      </c>
      <c r="CKE24" s="778">
        <v>95710</v>
      </c>
      <c r="CKF24" s="120">
        <v>25842</v>
      </c>
      <c r="CKG24" s="112">
        <v>121552</v>
      </c>
      <c r="CKH24" s="778">
        <v>95710</v>
      </c>
      <c r="CKI24" s="778">
        <v>25842</v>
      </c>
      <c r="CKJ24" s="1358">
        <v>121552</v>
      </c>
      <c r="CKK24" s="856" t="s">
        <v>1242</v>
      </c>
      <c r="CKL24" s="796"/>
      <c r="CKM24" s="778"/>
      <c r="CKN24" s="121"/>
      <c r="CKO24" s="778"/>
      <c r="CKP24" s="778"/>
      <c r="CKQ24" s="121"/>
      <c r="CKR24" s="778"/>
      <c r="CKS24" s="120"/>
      <c r="CKT24" s="112">
        <v>0</v>
      </c>
      <c r="CKU24" s="778">
        <v>95710</v>
      </c>
      <c r="CKV24" s="120">
        <v>25842</v>
      </c>
      <c r="CKW24" s="112">
        <v>121552</v>
      </c>
      <c r="CKX24" s="778">
        <v>95710</v>
      </c>
      <c r="CKY24" s="778">
        <v>25842</v>
      </c>
      <c r="CKZ24" s="1358">
        <v>121552</v>
      </c>
      <c r="CLA24" s="856" t="s">
        <v>1242</v>
      </c>
      <c r="CLB24" s="796"/>
      <c r="CLC24" s="778"/>
      <c r="CLD24" s="121"/>
      <c r="CLE24" s="778"/>
      <c r="CLF24" s="778"/>
      <c r="CLG24" s="121"/>
      <c r="CLH24" s="778"/>
      <c r="CLI24" s="120"/>
      <c r="CLJ24" s="112">
        <v>0</v>
      </c>
      <c r="CLK24" s="778">
        <v>95710</v>
      </c>
      <c r="CLL24" s="120">
        <v>25842</v>
      </c>
      <c r="CLM24" s="112">
        <v>121552</v>
      </c>
      <c r="CLN24" s="778">
        <v>95710</v>
      </c>
      <c r="CLO24" s="778">
        <v>25842</v>
      </c>
      <c r="CLP24" s="1358">
        <v>121552</v>
      </c>
      <c r="CLQ24" s="856" t="s">
        <v>1242</v>
      </c>
      <c r="CLR24" s="796"/>
      <c r="CLS24" s="778"/>
      <c r="CLT24" s="121"/>
      <c r="CLU24" s="778"/>
      <c r="CLV24" s="778"/>
      <c r="CLW24" s="121"/>
      <c r="CLX24" s="778"/>
      <c r="CLY24" s="120"/>
      <c r="CLZ24" s="112">
        <v>0</v>
      </c>
      <c r="CMA24" s="778">
        <v>95710</v>
      </c>
      <c r="CMB24" s="120">
        <v>25842</v>
      </c>
      <c r="CMC24" s="112">
        <v>121552</v>
      </c>
      <c r="CMD24" s="778">
        <v>95710</v>
      </c>
      <c r="CME24" s="778">
        <v>25842</v>
      </c>
      <c r="CMF24" s="1358">
        <v>121552</v>
      </c>
      <c r="CMG24" s="856" t="s">
        <v>1242</v>
      </c>
      <c r="CMH24" s="796"/>
      <c r="CMI24" s="778"/>
      <c r="CMJ24" s="121"/>
      <c r="CMK24" s="778"/>
      <c r="CML24" s="778"/>
      <c r="CMM24" s="121"/>
      <c r="CMN24" s="778"/>
      <c r="CMO24" s="120"/>
      <c r="CMP24" s="112">
        <v>0</v>
      </c>
      <c r="CMQ24" s="778">
        <v>95710</v>
      </c>
      <c r="CMR24" s="120">
        <v>25842</v>
      </c>
      <c r="CMS24" s="112">
        <v>121552</v>
      </c>
      <c r="CMT24" s="778">
        <v>95710</v>
      </c>
      <c r="CMU24" s="778">
        <v>25842</v>
      </c>
      <c r="CMV24" s="1358">
        <v>121552</v>
      </c>
      <c r="CMW24" s="856" t="s">
        <v>1242</v>
      </c>
      <c r="CMX24" s="796"/>
      <c r="CMY24" s="778"/>
      <c r="CMZ24" s="121"/>
      <c r="CNA24" s="778"/>
      <c r="CNB24" s="778"/>
      <c r="CNC24" s="121"/>
      <c r="CND24" s="778"/>
      <c r="CNE24" s="120"/>
      <c r="CNF24" s="112">
        <v>0</v>
      </c>
      <c r="CNG24" s="778">
        <v>95710</v>
      </c>
      <c r="CNH24" s="120">
        <v>25842</v>
      </c>
      <c r="CNI24" s="112">
        <v>121552</v>
      </c>
      <c r="CNJ24" s="778">
        <v>95710</v>
      </c>
      <c r="CNK24" s="778">
        <v>25842</v>
      </c>
      <c r="CNL24" s="1358">
        <v>121552</v>
      </c>
      <c r="CNM24" s="856" t="s">
        <v>1242</v>
      </c>
      <c r="CNN24" s="796"/>
      <c r="CNO24" s="778"/>
      <c r="CNP24" s="121"/>
      <c r="CNQ24" s="778"/>
      <c r="CNR24" s="778"/>
      <c r="CNS24" s="121"/>
      <c r="CNT24" s="778"/>
      <c r="CNU24" s="120"/>
      <c r="CNV24" s="112">
        <v>0</v>
      </c>
      <c r="CNW24" s="778">
        <v>95710</v>
      </c>
      <c r="CNX24" s="120">
        <v>25842</v>
      </c>
      <c r="CNY24" s="112">
        <v>121552</v>
      </c>
      <c r="CNZ24" s="778">
        <v>95710</v>
      </c>
      <c r="COA24" s="778">
        <v>25842</v>
      </c>
      <c r="COB24" s="1358">
        <v>121552</v>
      </c>
      <c r="COC24" s="856" t="s">
        <v>1242</v>
      </c>
      <c r="COD24" s="796"/>
      <c r="COE24" s="778"/>
      <c r="COF24" s="121"/>
      <c r="COG24" s="778"/>
      <c r="COH24" s="778"/>
      <c r="COI24" s="121"/>
      <c r="COJ24" s="778"/>
      <c r="COK24" s="120"/>
      <c r="COL24" s="112">
        <v>0</v>
      </c>
      <c r="COM24" s="778">
        <v>95710</v>
      </c>
      <c r="CON24" s="120">
        <v>25842</v>
      </c>
      <c r="COO24" s="112">
        <v>121552</v>
      </c>
      <c r="COP24" s="778">
        <v>95710</v>
      </c>
      <c r="COQ24" s="778">
        <v>25842</v>
      </c>
      <c r="COR24" s="1358">
        <v>121552</v>
      </c>
      <c r="COS24" s="856" t="s">
        <v>1242</v>
      </c>
      <c r="COT24" s="796"/>
      <c r="COU24" s="778"/>
      <c r="COV24" s="121"/>
      <c r="COW24" s="778"/>
      <c r="COX24" s="778"/>
      <c r="COY24" s="121"/>
      <c r="COZ24" s="778"/>
      <c r="CPA24" s="120"/>
      <c r="CPB24" s="112">
        <v>0</v>
      </c>
      <c r="CPC24" s="778">
        <v>95710</v>
      </c>
      <c r="CPD24" s="120">
        <v>25842</v>
      </c>
      <c r="CPE24" s="112">
        <v>121552</v>
      </c>
      <c r="CPF24" s="778">
        <v>95710</v>
      </c>
      <c r="CPG24" s="778">
        <v>25842</v>
      </c>
      <c r="CPH24" s="1358">
        <v>121552</v>
      </c>
      <c r="CPI24" s="856" t="s">
        <v>1242</v>
      </c>
      <c r="CPJ24" s="796"/>
      <c r="CPK24" s="778"/>
      <c r="CPL24" s="121"/>
      <c r="CPM24" s="778"/>
      <c r="CPN24" s="778"/>
      <c r="CPO24" s="121"/>
      <c r="CPP24" s="778"/>
      <c r="CPQ24" s="120"/>
      <c r="CPR24" s="112">
        <v>0</v>
      </c>
      <c r="CPS24" s="778">
        <v>95710</v>
      </c>
      <c r="CPT24" s="120">
        <v>25842</v>
      </c>
      <c r="CPU24" s="112">
        <v>121552</v>
      </c>
      <c r="CPV24" s="778">
        <v>95710</v>
      </c>
      <c r="CPW24" s="778">
        <v>25842</v>
      </c>
      <c r="CPX24" s="1358">
        <v>121552</v>
      </c>
      <c r="CPY24" s="856" t="s">
        <v>1242</v>
      </c>
      <c r="CPZ24" s="796"/>
      <c r="CQA24" s="778"/>
      <c r="CQB24" s="121"/>
      <c r="CQC24" s="778"/>
      <c r="CQD24" s="778"/>
      <c r="CQE24" s="121"/>
      <c r="CQF24" s="778"/>
      <c r="CQG24" s="120"/>
      <c r="CQH24" s="112">
        <v>0</v>
      </c>
      <c r="CQI24" s="778">
        <v>95710</v>
      </c>
      <c r="CQJ24" s="120">
        <v>25842</v>
      </c>
      <c r="CQK24" s="112">
        <v>121552</v>
      </c>
      <c r="CQL24" s="778">
        <v>95710</v>
      </c>
      <c r="CQM24" s="778">
        <v>25842</v>
      </c>
      <c r="CQN24" s="1358">
        <v>121552</v>
      </c>
      <c r="CQO24" s="856" t="s">
        <v>1242</v>
      </c>
      <c r="CQP24" s="796"/>
      <c r="CQQ24" s="778"/>
      <c r="CQR24" s="121"/>
      <c r="CQS24" s="778"/>
      <c r="CQT24" s="778"/>
      <c r="CQU24" s="121"/>
      <c r="CQV24" s="778"/>
      <c r="CQW24" s="120"/>
      <c r="CQX24" s="112">
        <v>0</v>
      </c>
      <c r="CQY24" s="778">
        <v>95710</v>
      </c>
      <c r="CQZ24" s="120">
        <v>25842</v>
      </c>
      <c r="CRA24" s="112">
        <v>121552</v>
      </c>
      <c r="CRB24" s="778">
        <v>95710</v>
      </c>
      <c r="CRC24" s="778">
        <v>25842</v>
      </c>
      <c r="CRD24" s="1358">
        <v>121552</v>
      </c>
      <c r="CRE24" s="856" t="s">
        <v>1242</v>
      </c>
      <c r="CRF24" s="796"/>
      <c r="CRG24" s="778"/>
      <c r="CRH24" s="121"/>
      <c r="CRI24" s="778"/>
      <c r="CRJ24" s="778"/>
      <c r="CRK24" s="121"/>
      <c r="CRL24" s="778"/>
      <c r="CRM24" s="120"/>
      <c r="CRN24" s="112">
        <v>0</v>
      </c>
      <c r="CRO24" s="778">
        <v>95710</v>
      </c>
      <c r="CRP24" s="120">
        <v>25842</v>
      </c>
      <c r="CRQ24" s="112">
        <v>121552</v>
      </c>
      <c r="CRR24" s="778">
        <v>95710</v>
      </c>
      <c r="CRS24" s="778">
        <v>25842</v>
      </c>
      <c r="CRT24" s="1358">
        <v>121552</v>
      </c>
      <c r="CRU24" s="856" t="s">
        <v>1242</v>
      </c>
      <c r="CRV24" s="796"/>
      <c r="CRW24" s="778"/>
      <c r="CRX24" s="121"/>
      <c r="CRY24" s="778"/>
      <c r="CRZ24" s="778"/>
      <c r="CSA24" s="121"/>
      <c r="CSB24" s="778"/>
      <c r="CSC24" s="120"/>
      <c r="CSD24" s="112">
        <v>0</v>
      </c>
      <c r="CSE24" s="778">
        <v>95710</v>
      </c>
      <c r="CSF24" s="120">
        <v>25842</v>
      </c>
      <c r="CSG24" s="112">
        <v>121552</v>
      </c>
      <c r="CSH24" s="778">
        <v>95710</v>
      </c>
      <c r="CSI24" s="778">
        <v>25842</v>
      </c>
      <c r="CSJ24" s="1358">
        <v>121552</v>
      </c>
      <c r="CSK24" s="856" t="s">
        <v>1242</v>
      </c>
      <c r="CSL24" s="796"/>
      <c r="CSM24" s="778"/>
      <c r="CSN24" s="121"/>
      <c r="CSO24" s="778"/>
      <c r="CSP24" s="778"/>
      <c r="CSQ24" s="121"/>
      <c r="CSR24" s="778"/>
      <c r="CSS24" s="120"/>
      <c r="CST24" s="112">
        <v>0</v>
      </c>
      <c r="CSU24" s="778">
        <v>95710</v>
      </c>
      <c r="CSV24" s="120">
        <v>25842</v>
      </c>
      <c r="CSW24" s="112">
        <v>121552</v>
      </c>
      <c r="CSX24" s="778">
        <v>95710</v>
      </c>
      <c r="CSY24" s="778">
        <v>25842</v>
      </c>
      <c r="CSZ24" s="1358">
        <v>121552</v>
      </c>
      <c r="CTA24" s="856" t="s">
        <v>1242</v>
      </c>
      <c r="CTB24" s="796"/>
      <c r="CTC24" s="778"/>
      <c r="CTD24" s="121"/>
      <c r="CTE24" s="778"/>
      <c r="CTF24" s="778"/>
      <c r="CTG24" s="121"/>
      <c r="CTH24" s="778"/>
      <c r="CTI24" s="120"/>
      <c r="CTJ24" s="112">
        <v>0</v>
      </c>
      <c r="CTK24" s="778">
        <v>95710</v>
      </c>
      <c r="CTL24" s="120">
        <v>25842</v>
      </c>
      <c r="CTM24" s="112">
        <v>121552</v>
      </c>
      <c r="CTN24" s="778">
        <v>95710</v>
      </c>
      <c r="CTO24" s="778">
        <v>25842</v>
      </c>
      <c r="CTP24" s="1358">
        <v>121552</v>
      </c>
      <c r="CTQ24" s="856" t="s">
        <v>1242</v>
      </c>
      <c r="CTR24" s="796"/>
      <c r="CTS24" s="778"/>
      <c r="CTT24" s="121"/>
      <c r="CTU24" s="778"/>
      <c r="CTV24" s="778"/>
      <c r="CTW24" s="121"/>
      <c r="CTX24" s="778"/>
      <c r="CTY24" s="120"/>
      <c r="CTZ24" s="112">
        <v>0</v>
      </c>
      <c r="CUA24" s="778">
        <v>95710</v>
      </c>
      <c r="CUB24" s="120">
        <v>25842</v>
      </c>
      <c r="CUC24" s="112">
        <v>121552</v>
      </c>
      <c r="CUD24" s="778">
        <v>95710</v>
      </c>
      <c r="CUE24" s="778">
        <v>25842</v>
      </c>
      <c r="CUF24" s="1358">
        <v>121552</v>
      </c>
      <c r="CUG24" s="856" t="s">
        <v>1242</v>
      </c>
      <c r="CUH24" s="796"/>
      <c r="CUI24" s="778"/>
      <c r="CUJ24" s="121"/>
      <c r="CUK24" s="778"/>
      <c r="CUL24" s="778"/>
      <c r="CUM24" s="121"/>
      <c r="CUN24" s="778"/>
      <c r="CUO24" s="120"/>
      <c r="CUP24" s="112">
        <v>0</v>
      </c>
      <c r="CUQ24" s="778">
        <v>95710</v>
      </c>
      <c r="CUR24" s="120">
        <v>25842</v>
      </c>
      <c r="CUS24" s="112">
        <v>121552</v>
      </c>
      <c r="CUT24" s="778">
        <v>95710</v>
      </c>
      <c r="CUU24" s="778">
        <v>25842</v>
      </c>
      <c r="CUV24" s="1358">
        <v>121552</v>
      </c>
      <c r="CUW24" s="856" t="s">
        <v>1242</v>
      </c>
      <c r="CUX24" s="796"/>
      <c r="CUY24" s="778"/>
      <c r="CUZ24" s="121"/>
      <c r="CVA24" s="778"/>
      <c r="CVB24" s="778"/>
      <c r="CVC24" s="121"/>
      <c r="CVD24" s="778"/>
      <c r="CVE24" s="120"/>
      <c r="CVF24" s="112">
        <v>0</v>
      </c>
      <c r="CVG24" s="778">
        <v>95710</v>
      </c>
      <c r="CVH24" s="120">
        <v>25842</v>
      </c>
      <c r="CVI24" s="112">
        <v>121552</v>
      </c>
      <c r="CVJ24" s="778">
        <v>95710</v>
      </c>
      <c r="CVK24" s="778">
        <v>25842</v>
      </c>
      <c r="CVL24" s="1358">
        <v>121552</v>
      </c>
      <c r="CVM24" s="856" t="s">
        <v>1242</v>
      </c>
      <c r="CVN24" s="796"/>
      <c r="CVO24" s="778"/>
      <c r="CVP24" s="121"/>
      <c r="CVQ24" s="778"/>
      <c r="CVR24" s="778"/>
      <c r="CVS24" s="121"/>
      <c r="CVT24" s="778"/>
      <c r="CVU24" s="120"/>
      <c r="CVV24" s="112">
        <v>0</v>
      </c>
      <c r="CVW24" s="778">
        <v>95710</v>
      </c>
      <c r="CVX24" s="120">
        <v>25842</v>
      </c>
      <c r="CVY24" s="112">
        <v>121552</v>
      </c>
      <c r="CVZ24" s="778">
        <v>95710</v>
      </c>
      <c r="CWA24" s="778">
        <v>25842</v>
      </c>
      <c r="CWB24" s="1358">
        <v>121552</v>
      </c>
      <c r="CWC24" s="856" t="s">
        <v>1242</v>
      </c>
      <c r="CWD24" s="796"/>
      <c r="CWE24" s="778"/>
      <c r="CWF24" s="121"/>
      <c r="CWG24" s="778"/>
      <c r="CWH24" s="778"/>
      <c r="CWI24" s="121"/>
      <c r="CWJ24" s="778"/>
      <c r="CWK24" s="120"/>
      <c r="CWL24" s="112">
        <v>0</v>
      </c>
      <c r="CWM24" s="778">
        <v>95710</v>
      </c>
      <c r="CWN24" s="120">
        <v>25842</v>
      </c>
      <c r="CWO24" s="112">
        <v>121552</v>
      </c>
      <c r="CWP24" s="778">
        <v>95710</v>
      </c>
      <c r="CWQ24" s="778">
        <v>25842</v>
      </c>
      <c r="CWR24" s="1358">
        <v>121552</v>
      </c>
      <c r="CWS24" s="856" t="s">
        <v>1242</v>
      </c>
      <c r="CWT24" s="796"/>
      <c r="CWU24" s="778"/>
      <c r="CWV24" s="121"/>
      <c r="CWW24" s="778"/>
      <c r="CWX24" s="778"/>
      <c r="CWY24" s="121"/>
      <c r="CWZ24" s="778"/>
      <c r="CXA24" s="120"/>
      <c r="CXB24" s="112">
        <v>0</v>
      </c>
      <c r="CXC24" s="778">
        <v>95710</v>
      </c>
      <c r="CXD24" s="120">
        <v>25842</v>
      </c>
      <c r="CXE24" s="112">
        <v>121552</v>
      </c>
      <c r="CXF24" s="778">
        <v>95710</v>
      </c>
      <c r="CXG24" s="778">
        <v>25842</v>
      </c>
      <c r="CXH24" s="1358">
        <v>121552</v>
      </c>
      <c r="CXI24" s="856" t="s">
        <v>1242</v>
      </c>
      <c r="CXJ24" s="796"/>
      <c r="CXK24" s="778"/>
      <c r="CXL24" s="121"/>
      <c r="CXM24" s="778"/>
      <c r="CXN24" s="778"/>
      <c r="CXO24" s="121"/>
      <c r="CXP24" s="778"/>
      <c r="CXQ24" s="120"/>
      <c r="CXR24" s="112">
        <v>0</v>
      </c>
      <c r="CXS24" s="778">
        <v>95710</v>
      </c>
      <c r="CXT24" s="120">
        <v>25842</v>
      </c>
      <c r="CXU24" s="112">
        <v>121552</v>
      </c>
      <c r="CXV24" s="778">
        <v>95710</v>
      </c>
      <c r="CXW24" s="778">
        <v>25842</v>
      </c>
      <c r="CXX24" s="1358">
        <v>121552</v>
      </c>
      <c r="CXY24" s="856" t="s">
        <v>1242</v>
      </c>
      <c r="CXZ24" s="796"/>
      <c r="CYA24" s="778"/>
      <c r="CYB24" s="121"/>
      <c r="CYC24" s="778"/>
      <c r="CYD24" s="778"/>
      <c r="CYE24" s="121"/>
      <c r="CYF24" s="778"/>
      <c r="CYG24" s="120"/>
      <c r="CYH24" s="112">
        <v>0</v>
      </c>
      <c r="CYI24" s="778">
        <v>95710</v>
      </c>
      <c r="CYJ24" s="120">
        <v>25842</v>
      </c>
      <c r="CYK24" s="112">
        <v>121552</v>
      </c>
      <c r="CYL24" s="778">
        <v>95710</v>
      </c>
      <c r="CYM24" s="778">
        <v>25842</v>
      </c>
      <c r="CYN24" s="1358">
        <v>121552</v>
      </c>
      <c r="CYO24" s="856" t="s">
        <v>1242</v>
      </c>
      <c r="CYP24" s="796"/>
      <c r="CYQ24" s="778"/>
      <c r="CYR24" s="121"/>
      <c r="CYS24" s="778"/>
      <c r="CYT24" s="778"/>
      <c r="CYU24" s="121"/>
      <c r="CYV24" s="778"/>
      <c r="CYW24" s="120"/>
      <c r="CYX24" s="112">
        <v>0</v>
      </c>
      <c r="CYY24" s="778">
        <v>95710</v>
      </c>
      <c r="CYZ24" s="120">
        <v>25842</v>
      </c>
      <c r="CZA24" s="112">
        <v>121552</v>
      </c>
      <c r="CZB24" s="778">
        <v>95710</v>
      </c>
      <c r="CZC24" s="778">
        <v>25842</v>
      </c>
      <c r="CZD24" s="1358">
        <v>121552</v>
      </c>
      <c r="CZE24" s="856" t="s">
        <v>1242</v>
      </c>
      <c r="CZF24" s="796"/>
      <c r="CZG24" s="778"/>
      <c r="CZH24" s="121"/>
      <c r="CZI24" s="778"/>
      <c r="CZJ24" s="778"/>
      <c r="CZK24" s="121"/>
      <c r="CZL24" s="778"/>
      <c r="CZM24" s="120"/>
      <c r="CZN24" s="112">
        <v>0</v>
      </c>
      <c r="CZO24" s="778">
        <v>95710</v>
      </c>
      <c r="CZP24" s="120">
        <v>25842</v>
      </c>
      <c r="CZQ24" s="112">
        <v>121552</v>
      </c>
      <c r="CZR24" s="778">
        <v>95710</v>
      </c>
      <c r="CZS24" s="778">
        <v>25842</v>
      </c>
      <c r="CZT24" s="1358">
        <v>121552</v>
      </c>
      <c r="CZU24" s="856" t="s">
        <v>1242</v>
      </c>
      <c r="CZV24" s="796"/>
      <c r="CZW24" s="778"/>
      <c r="CZX24" s="121"/>
      <c r="CZY24" s="778"/>
      <c r="CZZ24" s="778"/>
      <c r="DAA24" s="121"/>
      <c r="DAB24" s="778"/>
      <c r="DAC24" s="120"/>
      <c r="DAD24" s="112">
        <v>0</v>
      </c>
      <c r="DAE24" s="778">
        <v>95710</v>
      </c>
      <c r="DAF24" s="120">
        <v>25842</v>
      </c>
      <c r="DAG24" s="112">
        <v>121552</v>
      </c>
      <c r="DAH24" s="778">
        <v>95710</v>
      </c>
      <c r="DAI24" s="778">
        <v>25842</v>
      </c>
      <c r="DAJ24" s="1358">
        <v>121552</v>
      </c>
      <c r="DAK24" s="856" t="s">
        <v>1242</v>
      </c>
      <c r="DAL24" s="796"/>
      <c r="DAM24" s="778"/>
      <c r="DAN24" s="121"/>
      <c r="DAO24" s="778"/>
      <c r="DAP24" s="778"/>
      <c r="DAQ24" s="121"/>
      <c r="DAR24" s="778"/>
      <c r="DAS24" s="120"/>
      <c r="DAT24" s="112">
        <v>0</v>
      </c>
      <c r="DAU24" s="778">
        <v>95710</v>
      </c>
      <c r="DAV24" s="120">
        <v>25842</v>
      </c>
      <c r="DAW24" s="112">
        <v>121552</v>
      </c>
      <c r="DAX24" s="778">
        <v>95710</v>
      </c>
      <c r="DAY24" s="778">
        <v>25842</v>
      </c>
      <c r="DAZ24" s="1358">
        <v>121552</v>
      </c>
      <c r="DBA24" s="856" t="s">
        <v>1242</v>
      </c>
      <c r="DBB24" s="796"/>
      <c r="DBC24" s="778"/>
      <c r="DBD24" s="121"/>
      <c r="DBE24" s="778"/>
      <c r="DBF24" s="778"/>
      <c r="DBG24" s="121"/>
      <c r="DBH24" s="778"/>
      <c r="DBI24" s="120"/>
      <c r="DBJ24" s="112">
        <v>0</v>
      </c>
      <c r="DBK24" s="778">
        <v>95710</v>
      </c>
      <c r="DBL24" s="120">
        <v>25842</v>
      </c>
      <c r="DBM24" s="112">
        <v>121552</v>
      </c>
      <c r="DBN24" s="778">
        <v>95710</v>
      </c>
      <c r="DBO24" s="778">
        <v>25842</v>
      </c>
      <c r="DBP24" s="1358">
        <v>121552</v>
      </c>
      <c r="DBQ24" s="856" t="s">
        <v>1242</v>
      </c>
      <c r="DBR24" s="796"/>
      <c r="DBS24" s="778"/>
      <c r="DBT24" s="121"/>
      <c r="DBU24" s="778"/>
      <c r="DBV24" s="778"/>
      <c r="DBW24" s="121"/>
      <c r="DBX24" s="778"/>
      <c r="DBY24" s="120"/>
      <c r="DBZ24" s="112">
        <v>0</v>
      </c>
      <c r="DCA24" s="778">
        <v>95710</v>
      </c>
      <c r="DCB24" s="120">
        <v>25842</v>
      </c>
      <c r="DCC24" s="112">
        <v>121552</v>
      </c>
      <c r="DCD24" s="778">
        <v>95710</v>
      </c>
      <c r="DCE24" s="778">
        <v>25842</v>
      </c>
      <c r="DCF24" s="1358">
        <v>121552</v>
      </c>
      <c r="DCG24" s="856" t="s">
        <v>1242</v>
      </c>
      <c r="DCH24" s="796"/>
      <c r="DCI24" s="778"/>
      <c r="DCJ24" s="121"/>
      <c r="DCK24" s="778"/>
      <c r="DCL24" s="778"/>
      <c r="DCM24" s="121"/>
      <c r="DCN24" s="778"/>
      <c r="DCO24" s="120"/>
      <c r="DCP24" s="112">
        <v>0</v>
      </c>
      <c r="DCQ24" s="778">
        <v>95710</v>
      </c>
      <c r="DCR24" s="120">
        <v>25842</v>
      </c>
      <c r="DCS24" s="112">
        <v>121552</v>
      </c>
      <c r="DCT24" s="778">
        <v>95710</v>
      </c>
      <c r="DCU24" s="778">
        <v>25842</v>
      </c>
      <c r="DCV24" s="1358">
        <v>121552</v>
      </c>
      <c r="DCW24" s="856" t="s">
        <v>1242</v>
      </c>
      <c r="DCX24" s="796"/>
      <c r="DCY24" s="778"/>
      <c r="DCZ24" s="121"/>
      <c r="DDA24" s="778"/>
      <c r="DDB24" s="778"/>
      <c r="DDC24" s="121"/>
      <c r="DDD24" s="778"/>
      <c r="DDE24" s="120"/>
      <c r="DDF24" s="112">
        <v>0</v>
      </c>
      <c r="DDG24" s="778">
        <v>95710</v>
      </c>
      <c r="DDH24" s="120">
        <v>25842</v>
      </c>
      <c r="DDI24" s="112">
        <v>121552</v>
      </c>
      <c r="DDJ24" s="778">
        <v>95710</v>
      </c>
      <c r="DDK24" s="778">
        <v>25842</v>
      </c>
      <c r="DDL24" s="1358">
        <v>121552</v>
      </c>
      <c r="DDM24" s="856" t="s">
        <v>1242</v>
      </c>
      <c r="DDN24" s="796"/>
      <c r="DDO24" s="778"/>
      <c r="DDP24" s="121"/>
      <c r="DDQ24" s="778"/>
      <c r="DDR24" s="778"/>
      <c r="DDS24" s="121"/>
      <c r="DDT24" s="778"/>
      <c r="DDU24" s="120"/>
      <c r="DDV24" s="112">
        <v>0</v>
      </c>
      <c r="DDW24" s="778">
        <v>95710</v>
      </c>
      <c r="DDX24" s="120">
        <v>25842</v>
      </c>
      <c r="DDY24" s="112">
        <v>121552</v>
      </c>
      <c r="DDZ24" s="778">
        <v>95710</v>
      </c>
      <c r="DEA24" s="778">
        <v>25842</v>
      </c>
      <c r="DEB24" s="1358">
        <v>121552</v>
      </c>
      <c r="DEC24" s="856" t="s">
        <v>1242</v>
      </c>
      <c r="DED24" s="796"/>
      <c r="DEE24" s="778"/>
      <c r="DEF24" s="121"/>
      <c r="DEG24" s="778"/>
      <c r="DEH24" s="778"/>
      <c r="DEI24" s="121"/>
      <c r="DEJ24" s="778"/>
      <c r="DEK24" s="120"/>
      <c r="DEL24" s="112">
        <v>0</v>
      </c>
      <c r="DEM24" s="778">
        <v>95710</v>
      </c>
      <c r="DEN24" s="120">
        <v>25842</v>
      </c>
      <c r="DEO24" s="112">
        <v>121552</v>
      </c>
      <c r="DEP24" s="778">
        <v>95710</v>
      </c>
      <c r="DEQ24" s="778">
        <v>25842</v>
      </c>
      <c r="DER24" s="1358">
        <v>121552</v>
      </c>
      <c r="DES24" s="856" t="s">
        <v>1242</v>
      </c>
      <c r="DET24" s="796"/>
      <c r="DEU24" s="778"/>
      <c r="DEV24" s="121"/>
      <c r="DEW24" s="778"/>
      <c r="DEX24" s="778"/>
      <c r="DEY24" s="121"/>
      <c r="DEZ24" s="778"/>
      <c r="DFA24" s="120"/>
      <c r="DFB24" s="112">
        <v>0</v>
      </c>
      <c r="DFC24" s="778">
        <v>95710</v>
      </c>
      <c r="DFD24" s="120">
        <v>25842</v>
      </c>
      <c r="DFE24" s="112">
        <v>121552</v>
      </c>
      <c r="DFF24" s="778">
        <v>95710</v>
      </c>
      <c r="DFG24" s="778">
        <v>25842</v>
      </c>
      <c r="DFH24" s="1358">
        <v>121552</v>
      </c>
      <c r="DFI24" s="856" t="s">
        <v>1242</v>
      </c>
      <c r="DFJ24" s="796"/>
      <c r="DFK24" s="778"/>
      <c r="DFL24" s="121"/>
      <c r="DFM24" s="778"/>
      <c r="DFN24" s="778"/>
      <c r="DFO24" s="121"/>
      <c r="DFP24" s="778"/>
      <c r="DFQ24" s="120"/>
      <c r="DFR24" s="112">
        <v>0</v>
      </c>
      <c r="DFS24" s="778">
        <v>95710</v>
      </c>
      <c r="DFT24" s="120">
        <v>25842</v>
      </c>
      <c r="DFU24" s="112">
        <v>121552</v>
      </c>
      <c r="DFV24" s="778">
        <v>95710</v>
      </c>
      <c r="DFW24" s="778">
        <v>25842</v>
      </c>
      <c r="DFX24" s="1358">
        <v>121552</v>
      </c>
      <c r="DFY24" s="856" t="s">
        <v>1242</v>
      </c>
      <c r="DFZ24" s="796"/>
      <c r="DGA24" s="778"/>
      <c r="DGB24" s="121"/>
      <c r="DGC24" s="778"/>
      <c r="DGD24" s="778"/>
      <c r="DGE24" s="121"/>
      <c r="DGF24" s="778"/>
      <c r="DGG24" s="120"/>
      <c r="DGH24" s="112">
        <v>0</v>
      </c>
      <c r="DGI24" s="778">
        <v>95710</v>
      </c>
      <c r="DGJ24" s="120">
        <v>25842</v>
      </c>
      <c r="DGK24" s="112">
        <v>121552</v>
      </c>
      <c r="DGL24" s="778">
        <v>95710</v>
      </c>
      <c r="DGM24" s="778">
        <v>25842</v>
      </c>
      <c r="DGN24" s="1358">
        <v>121552</v>
      </c>
      <c r="DGO24" s="856" t="s">
        <v>1242</v>
      </c>
      <c r="DGP24" s="796"/>
      <c r="DGQ24" s="778"/>
      <c r="DGR24" s="121"/>
      <c r="DGS24" s="778"/>
      <c r="DGT24" s="778"/>
      <c r="DGU24" s="121"/>
      <c r="DGV24" s="778"/>
      <c r="DGW24" s="120"/>
      <c r="DGX24" s="112">
        <v>0</v>
      </c>
      <c r="DGY24" s="778">
        <v>95710</v>
      </c>
      <c r="DGZ24" s="120">
        <v>25842</v>
      </c>
      <c r="DHA24" s="112">
        <v>121552</v>
      </c>
      <c r="DHB24" s="778">
        <v>95710</v>
      </c>
      <c r="DHC24" s="778">
        <v>25842</v>
      </c>
      <c r="DHD24" s="1358">
        <v>121552</v>
      </c>
      <c r="DHE24" s="856" t="s">
        <v>1242</v>
      </c>
      <c r="DHF24" s="796"/>
      <c r="DHG24" s="778"/>
      <c r="DHH24" s="121"/>
      <c r="DHI24" s="778"/>
      <c r="DHJ24" s="778"/>
      <c r="DHK24" s="121"/>
      <c r="DHL24" s="778"/>
      <c r="DHM24" s="120"/>
      <c r="DHN24" s="112">
        <v>0</v>
      </c>
      <c r="DHO24" s="778">
        <v>95710</v>
      </c>
      <c r="DHP24" s="120">
        <v>25842</v>
      </c>
      <c r="DHQ24" s="112">
        <v>121552</v>
      </c>
      <c r="DHR24" s="778">
        <v>95710</v>
      </c>
      <c r="DHS24" s="778">
        <v>25842</v>
      </c>
      <c r="DHT24" s="1358">
        <v>121552</v>
      </c>
      <c r="DHU24" s="856" t="s">
        <v>1242</v>
      </c>
      <c r="DHV24" s="796"/>
      <c r="DHW24" s="778"/>
      <c r="DHX24" s="121"/>
      <c r="DHY24" s="778"/>
      <c r="DHZ24" s="778"/>
      <c r="DIA24" s="121"/>
      <c r="DIB24" s="778"/>
      <c r="DIC24" s="120"/>
      <c r="DID24" s="112">
        <v>0</v>
      </c>
      <c r="DIE24" s="778">
        <v>95710</v>
      </c>
      <c r="DIF24" s="120">
        <v>25842</v>
      </c>
      <c r="DIG24" s="112">
        <v>121552</v>
      </c>
      <c r="DIH24" s="778">
        <v>95710</v>
      </c>
      <c r="DII24" s="778">
        <v>25842</v>
      </c>
      <c r="DIJ24" s="1358">
        <v>121552</v>
      </c>
      <c r="DIK24" s="856" t="s">
        <v>1242</v>
      </c>
      <c r="DIL24" s="796"/>
      <c r="DIM24" s="778"/>
      <c r="DIN24" s="121"/>
      <c r="DIO24" s="778"/>
      <c r="DIP24" s="778"/>
      <c r="DIQ24" s="121"/>
      <c r="DIR24" s="778"/>
      <c r="DIS24" s="120"/>
      <c r="DIT24" s="112">
        <v>0</v>
      </c>
      <c r="DIU24" s="778">
        <v>95710</v>
      </c>
      <c r="DIV24" s="120">
        <v>25842</v>
      </c>
      <c r="DIW24" s="112">
        <v>121552</v>
      </c>
      <c r="DIX24" s="778">
        <v>95710</v>
      </c>
      <c r="DIY24" s="778">
        <v>25842</v>
      </c>
      <c r="DIZ24" s="1358">
        <v>121552</v>
      </c>
      <c r="DJA24" s="856" t="s">
        <v>1242</v>
      </c>
      <c r="DJB24" s="796"/>
      <c r="DJC24" s="778"/>
      <c r="DJD24" s="121"/>
      <c r="DJE24" s="778"/>
      <c r="DJF24" s="778"/>
      <c r="DJG24" s="121"/>
      <c r="DJH24" s="778"/>
      <c r="DJI24" s="120"/>
      <c r="DJJ24" s="112">
        <v>0</v>
      </c>
      <c r="DJK24" s="778">
        <v>95710</v>
      </c>
      <c r="DJL24" s="120">
        <v>25842</v>
      </c>
      <c r="DJM24" s="112">
        <v>121552</v>
      </c>
      <c r="DJN24" s="778">
        <v>95710</v>
      </c>
      <c r="DJO24" s="778">
        <v>25842</v>
      </c>
      <c r="DJP24" s="1358">
        <v>121552</v>
      </c>
      <c r="DJQ24" s="856" t="s">
        <v>1242</v>
      </c>
      <c r="DJR24" s="796"/>
      <c r="DJS24" s="778"/>
      <c r="DJT24" s="121"/>
      <c r="DJU24" s="778"/>
      <c r="DJV24" s="778"/>
      <c r="DJW24" s="121"/>
      <c r="DJX24" s="778"/>
      <c r="DJY24" s="120"/>
      <c r="DJZ24" s="112">
        <v>0</v>
      </c>
      <c r="DKA24" s="778">
        <v>95710</v>
      </c>
      <c r="DKB24" s="120">
        <v>25842</v>
      </c>
      <c r="DKC24" s="112">
        <v>121552</v>
      </c>
      <c r="DKD24" s="778">
        <v>95710</v>
      </c>
      <c r="DKE24" s="778">
        <v>25842</v>
      </c>
      <c r="DKF24" s="1358">
        <v>121552</v>
      </c>
      <c r="DKG24" s="856" t="s">
        <v>1242</v>
      </c>
      <c r="DKH24" s="796"/>
      <c r="DKI24" s="778"/>
      <c r="DKJ24" s="121"/>
      <c r="DKK24" s="778"/>
      <c r="DKL24" s="778"/>
      <c r="DKM24" s="121"/>
      <c r="DKN24" s="778"/>
      <c r="DKO24" s="120"/>
      <c r="DKP24" s="112">
        <v>0</v>
      </c>
      <c r="DKQ24" s="778">
        <v>95710</v>
      </c>
      <c r="DKR24" s="120">
        <v>25842</v>
      </c>
      <c r="DKS24" s="112">
        <v>121552</v>
      </c>
      <c r="DKT24" s="778">
        <v>95710</v>
      </c>
      <c r="DKU24" s="778">
        <v>25842</v>
      </c>
      <c r="DKV24" s="1358">
        <v>121552</v>
      </c>
      <c r="DKW24" s="856" t="s">
        <v>1242</v>
      </c>
      <c r="DKX24" s="796"/>
      <c r="DKY24" s="778"/>
      <c r="DKZ24" s="121"/>
      <c r="DLA24" s="778"/>
      <c r="DLB24" s="778"/>
      <c r="DLC24" s="121"/>
      <c r="DLD24" s="778"/>
      <c r="DLE24" s="120"/>
      <c r="DLF24" s="112">
        <v>0</v>
      </c>
      <c r="DLG24" s="778">
        <v>95710</v>
      </c>
      <c r="DLH24" s="120">
        <v>25842</v>
      </c>
      <c r="DLI24" s="112">
        <v>121552</v>
      </c>
      <c r="DLJ24" s="778">
        <v>95710</v>
      </c>
      <c r="DLK24" s="778">
        <v>25842</v>
      </c>
      <c r="DLL24" s="1358">
        <v>121552</v>
      </c>
      <c r="DLM24" s="856" t="s">
        <v>1242</v>
      </c>
      <c r="DLN24" s="796"/>
      <c r="DLO24" s="778"/>
      <c r="DLP24" s="121"/>
      <c r="DLQ24" s="778"/>
      <c r="DLR24" s="778"/>
      <c r="DLS24" s="121"/>
      <c r="DLT24" s="778"/>
      <c r="DLU24" s="120"/>
      <c r="DLV24" s="112">
        <v>0</v>
      </c>
      <c r="DLW24" s="778">
        <v>95710</v>
      </c>
      <c r="DLX24" s="120">
        <v>25842</v>
      </c>
      <c r="DLY24" s="112">
        <v>121552</v>
      </c>
      <c r="DLZ24" s="778">
        <v>95710</v>
      </c>
      <c r="DMA24" s="778">
        <v>25842</v>
      </c>
      <c r="DMB24" s="1358">
        <v>121552</v>
      </c>
      <c r="DMC24" s="856" t="s">
        <v>1242</v>
      </c>
      <c r="DMD24" s="796"/>
      <c r="DME24" s="778"/>
      <c r="DMF24" s="121"/>
      <c r="DMG24" s="778"/>
      <c r="DMH24" s="778"/>
      <c r="DMI24" s="121"/>
      <c r="DMJ24" s="778"/>
      <c r="DMK24" s="120"/>
      <c r="DML24" s="112">
        <v>0</v>
      </c>
      <c r="DMM24" s="778">
        <v>95710</v>
      </c>
      <c r="DMN24" s="120">
        <v>25842</v>
      </c>
      <c r="DMO24" s="112">
        <v>121552</v>
      </c>
      <c r="DMP24" s="778">
        <v>95710</v>
      </c>
      <c r="DMQ24" s="778">
        <v>25842</v>
      </c>
      <c r="DMR24" s="1358">
        <v>121552</v>
      </c>
      <c r="DMS24" s="856" t="s">
        <v>1242</v>
      </c>
      <c r="DMT24" s="796"/>
      <c r="DMU24" s="778"/>
      <c r="DMV24" s="121"/>
      <c r="DMW24" s="778"/>
      <c r="DMX24" s="778"/>
      <c r="DMY24" s="121"/>
      <c r="DMZ24" s="778"/>
      <c r="DNA24" s="120"/>
      <c r="DNB24" s="112">
        <v>0</v>
      </c>
      <c r="DNC24" s="778">
        <v>95710</v>
      </c>
      <c r="DND24" s="120">
        <v>25842</v>
      </c>
      <c r="DNE24" s="112">
        <v>121552</v>
      </c>
      <c r="DNF24" s="778">
        <v>95710</v>
      </c>
      <c r="DNG24" s="778">
        <v>25842</v>
      </c>
      <c r="DNH24" s="1358">
        <v>121552</v>
      </c>
      <c r="DNI24" s="856" t="s">
        <v>1242</v>
      </c>
      <c r="DNJ24" s="796"/>
      <c r="DNK24" s="778"/>
      <c r="DNL24" s="121"/>
      <c r="DNM24" s="778"/>
      <c r="DNN24" s="778"/>
      <c r="DNO24" s="121"/>
      <c r="DNP24" s="778"/>
      <c r="DNQ24" s="120"/>
      <c r="DNR24" s="112">
        <v>0</v>
      </c>
      <c r="DNS24" s="778">
        <v>95710</v>
      </c>
      <c r="DNT24" s="120">
        <v>25842</v>
      </c>
      <c r="DNU24" s="112">
        <v>121552</v>
      </c>
      <c r="DNV24" s="778">
        <v>95710</v>
      </c>
      <c r="DNW24" s="778">
        <v>25842</v>
      </c>
      <c r="DNX24" s="1358">
        <v>121552</v>
      </c>
      <c r="DNY24" s="856" t="s">
        <v>1242</v>
      </c>
      <c r="DNZ24" s="796"/>
      <c r="DOA24" s="778"/>
      <c r="DOB24" s="121"/>
      <c r="DOC24" s="778"/>
      <c r="DOD24" s="778"/>
      <c r="DOE24" s="121"/>
      <c r="DOF24" s="778"/>
      <c r="DOG24" s="120"/>
      <c r="DOH24" s="112">
        <v>0</v>
      </c>
      <c r="DOI24" s="778">
        <v>95710</v>
      </c>
      <c r="DOJ24" s="120">
        <v>25842</v>
      </c>
      <c r="DOK24" s="112">
        <v>121552</v>
      </c>
      <c r="DOL24" s="778">
        <v>95710</v>
      </c>
      <c r="DOM24" s="778">
        <v>25842</v>
      </c>
      <c r="DON24" s="1358">
        <v>121552</v>
      </c>
      <c r="DOO24" s="856" t="s">
        <v>1242</v>
      </c>
      <c r="DOP24" s="796"/>
      <c r="DOQ24" s="778"/>
      <c r="DOR24" s="121"/>
      <c r="DOS24" s="778"/>
      <c r="DOT24" s="778"/>
      <c r="DOU24" s="121"/>
      <c r="DOV24" s="778"/>
      <c r="DOW24" s="120"/>
      <c r="DOX24" s="112">
        <v>0</v>
      </c>
      <c r="DOY24" s="778">
        <v>95710</v>
      </c>
      <c r="DOZ24" s="120">
        <v>25842</v>
      </c>
      <c r="DPA24" s="112">
        <v>121552</v>
      </c>
      <c r="DPB24" s="778">
        <v>95710</v>
      </c>
      <c r="DPC24" s="778">
        <v>25842</v>
      </c>
      <c r="DPD24" s="1358">
        <v>121552</v>
      </c>
      <c r="DPE24" s="856" t="s">
        <v>1242</v>
      </c>
      <c r="DPF24" s="796"/>
      <c r="DPG24" s="778"/>
      <c r="DPH24" s="121"/>
      <c r="DPI24" s="778"/>
      <c r="DPJ24" s="778"/>
      <c r="DPK24" s="121"/>
      <c r="DPL24" s="778"/>
      <c r="DPM24" s="120"/>
      <c r="DPN24" s="112">
        <v>0</v>
      </c>
      <c r="DPO24" s="778">
        <v>95710</v>
      </c>
      <c r="DPP24" s="120">
        <v>25842</v>
      </c>
      <c r="DPQ24" s="112">
        <v>121552</v>
      </c>
      <c r="DPR24" s="778">
        <v>95710</v>
      </c>
      <c r="DPS24" s="778">
        <v>25842</v>
      </c>
      <c r="DPT24" s="1358">
        <v>121552</v>
      </c>
      <c r="DPU24" s="856" t="s">
        <v>1242</v>
      </c>
      <c r="DPV24" s="796"/>
      <c r="DPW24" s="778"/>
      <c r="DPX24" s="121"/>
      <c r="DPY24" s="778"/>
      <c r="DPZ24" s="778"/>
      <c r="DQA24" s="121"/>
      <c r="DQB24" s="778"/>
      <c r="DQC24" s="120"/>
      <c r="DQD24" s="112">
        <v>0</v>
      </c>
      <c r="DQE24" s="778">
        <v>95710</v>
      </c>
      <c r="DQF24" s="120">
        <v>25842</v>
      </c>
      <c r="DQG24" s="112">
        <v>121552</v>
      </c>
      <c r="DQH24" s="778">
        <v>95710</v>
      </c>
      <c r="DQI24" s="778">
        <v>25842</v>
      </c>
      <c r="DQJ24" s="1358">
        <v>121552</v>
      </c>
      <c r="DQK24" s="856" t="s">
        <v>1242</v>
      </c>
      <c r="DQL24" s="796"/>
      <c r="DQM24" s="778"/>
      <c r="DQN24" s="121"/>
      <c r="DQO24" s="778"/>
      <c r="DQP24" s="778"/>
      <c r="DQQ24" s="121"/>
      <c r="DQR24" s="778"/>
      <c r="DQS24" s="120"/>
      <c r="DQT24" s="112">
        <v>0</v>
      </c>
      <c r="DQU24" s="778">
        <v>95710</v>
      </c>
      <c r="DQV24" s="120">
        <v>25842</v>
      </c>
      <c r="DQW24" s="112">
        <v>121552</v>
      </c>
      <c r="DQX24" s="778">
        <v>95710</v>
      </c>
      <c r="DQY24" s="778">
        <v>25842</v>
      </c>
      <c r="DQZ24" s="1358">
        <v>121552</v>
      </c>
      <c r="DRA24" s="856" t="s">
        <v>1242</v>
      </c>
      <c r="DRB24" s="796"/>
      <c r="DRC24" s="778"/>
      <c r="DRD24" s="121"/>
      <c r="DRE24" s="778"/>
      <c r="DRF24" s="778"/>
      <c r="DRG24" s="121"/>
      <c r="DRH24" s="778"/>
      <c r="DRI24" s="120"/>
      <c r="DRJ24" s="112">
        <v>0</v>
      </c>
      <c r="DRK24" s="778">
        <v>95710</v>
      </c>
      <c r="DRL24" s="120">
        <v>25842</v>
      </c>
      <c r="DRM24" s="112">
        <v>121552</v>
      </c>
      <c r="DRN24" s="778">
        <v>95710</v>
      </c>
      <c r="DRO24" s="778">
        <v>25842</v>
      </c>
      <c r="DRP24" s="1358">
        <v>121552</v>
      </c>
      <c r="DRQ24" s="856" t="s">
        <v>1242</v>
      </c>
      <c r="DRR24" s="796"/>
      <c r="DRS24" s="778"/>
      <c r="DRT24" s="121"/>
      <c r="DRU24" s="778"/>
      <c r="DRV24" s="778"/>
      <c r="DRW24" s="121"/>
      <c r="DRX24" s="778"/>
      <c r="DRY24" s="120"/>
      <c r="DRZ24" s="112">
        <v>0</v>
      </c>
      <c r="DSA24" s="778">
        <v>95710</v>
      </c>
      <c r="DSB24" s="120">
        <v>25842</v>
      </c>
      <c r="DSC24" s="112">
        <v>121552</v>
      </c>
      <c r="DSD24" s="778">
        <v>95710</v>
      </c>
      <c r="DSE24" s="778">
        <v>25842</v>
      </c>
      <c r="DSF24" s="1358">
        <v>121552</v>
      </c>
      <c r="DSG24" s="856" t="s">
        <v>1242</v>
      </c>
      <c r="DSH24" s="796"/>
      <c r="DSI24" s="778"/>
      <c r="DSJ24" s="121"/>
      <c r="DSK24" s="778"/>
      <c r="DSL24" s="778"/>
      <c r="DSM24" s="121"/>
      <c r="DSN24" s="778"/>
      <c r="DSO24" s="120"/>
      <c r="DSP24" s="112">
        <v>0</v>
      </c>
      <c r="DSQ24" s="778">
        <v>95710</v>
      </c>
      <c r="DSR24" s="120">
        <v>25842</v>
      </c>
      <c r="DSS24" s="112">
        <v>121552</v>
      </c>
      <c r="DST24" s="778">
        <v>95710</v>
      </c>
      <c r="DSU24" s="778">
        <v>25842</v>
      </c>
      <c r="DSV24" s="1358">
        <v>121552</v>
      </c>
      <c r="DSW24" s="856" t="s">
        <v>1242</v>
      </c>
      <c r="DSX24" s="796"/>
      <c r="DSY24" s="778"/>
      <c r="DSZ24" s="121"/>
      <c r="DTA24" s="778"/>
      <c r="DTB24" s="778"/>
      <c r="DTC24" s="121"/>
      <c r="DTD24" s="778"/>
      <c r="DTE24" s="120"/>
      <c r="DTF24" s="112">
        <v>0</v>
      </c>
      <c r="DTG24" s="778">
        <v>95710</v>
      </c>
      <c r="DTH24" s="120">
        <v>25842</v>
      </c>
      <c r="DTI24" s="112">
        <v>121552</v>
      </c>
      <c r="DTJ24" s="778">
        <v>95710</v>
      </c>
      <c r="DTK24" s="778">
        <v>25842</v>
      </c>
      <c r="DTL24" s="1358">
        <v>121552</v>
      </c>
      <c r="DTM24" s="856" t="s">
        <v>1242</v>
      </c>
      <c r="DTN24" s="796"/>
      <c r="DTO24" s="778"/>
      <c r="DTP24" s="121"/>
      <c r="DTQ24" s="778"/>
      <c r="DTR24" s="778"/>
      <c r="DTS24" s="121"/>
      <c r="DTT24" s="778"/>
      <c r="DTU24" s="120"/>
      <c r="DTV24" s="112">
        <v>0</v>
      </c>
      <c r="DTW24" s="778">
        <v>95710</v>
      </c>
      <c r="DTX24" s="120">
        <v>25842</v>
      </c>
      <c r="DTY24" s="112">
        <v>121552</v>
      </c>
      <c r="DTZ24" s="778">
        <v>95710</v>
      </c>
      <c r="DUA24" s="778">
        <v>25842</v>
      </c>
      <c r="DUB24" s="1358">
        <v>121552</v>
      </c>
      <c r="DUC24" s="856" t="s">
        <v>1242</v>
      </c>
      <c r="DUD24" s="796"/>
      <c r="DUE24" s="778"/>
      <c r="DUF24" s="121"/>
      <c r="DUG24" s="778"/>
      <c r="DUH24" s="778"/>
      <c r="DUI24" s="121"/>
      <c r="DUJ24" s="778"/>
      <c r="DUK24" s="120"/>
      <c r="DUL24" s="112">
        <v>0</v>
      </c>
      <c r="DUM24" s="778">
        <v>95710</v>
      </c>
      <c r="DUN24" s="120">
        <v>25842</v>
      </c>
      <c r="DUO24" s="112">
        <v>121552</v>
      </c>
      <c r="DUP24" s="778">
        <v>95710</v>
      </c>
      <c r="DUQ24" s="778">
        <v>25842</v>
      </c>
      <c r="DUR24" s="1358">
        <v>121552</v>
      </c>
      <c r="DUS24" s="856" t="s">
        <v>1242</v>
      </c>
      <c r="DUT24" s="796"/>
      <c r="DUU24" s="778"/>
      <c r="DUV24" s="121"/>
      <c r="DUW24" s="778"/>
      <c r="DUX24" s="778"/>
      <c r="DUY24" s="121"/>
      <c r="DUZ24" s="778"/>
      <c r="DVA24" s="120"/>
      <c r="DVB24" s="112">
        <v>0</v>
      </c>
      <c r="DVC24" s="778">
        <v>95710</v>
      </c>
      <c r="DVD24" s="120">
        <v>25842</v>
      </c>
      <c r="DVE24" s="112">
        <v>121552</v>
      </c>
      <c r="DVF24" s="778">
        <v>95710</v>
      </c>
      <c r="DVG24" s="778">
        <v>25842</v>
      </c>
      <c r="DVH24" s="1358">
        <v>121552</v>
      </c>
      <c r="DVI24" s="856" t="s">
        <v>1242</v>
      </c>
      <c r="DVJ24" s="796"/>
      <c r="DVK24" s="778"/>
      <c r="DVL24" s="121"/>
      <c r="DVM24" s="778"/>
      <c r="DVN24" s="778"/>
      <c r="DVO24" s="121"/>
      <c r="DVP24" s="778"/>
      <c r="DVQ24" s="120"/>
      <c r="DVR24" s="112">
        <v>0</v>
      </c>
      <c r="DVS24" s="778">
        <v>95710</v>
      </c>
      <c r="DVT24" s="120">
        <v>25842</v>
      </c>
      <c r="DVU24" s="112">
        <v>121552</v>
      </c>
      <c r="DVV24" s="778">
        <v>95710</v>
      </c>
      <c r="DVW24" s="778">
        <v>25842</v>
      </c>
      <c r="DVX24" s="1358">
        <v>121552</v>
      </c>
      <c r="DVY24" s="856" t="s">
        <v>1242</v>
      </c>
      <c r="DVZ24" s="796"/>
      <c r="DWA24" s="778"/>
      <c r="DWB24" s="121"/>
      <c r="DWC24" s="778"/>
      <c r="DWD24" s="778"/>
      <c r="DWE24" s="121"/>
      <c r="DWF24" s="778"/>
      <c r="DWG24" s="120"/>
      <c r="DWH24" s="112">
        <v>0</v>
      </c>
      <c r="DWI24" s="778">
        <v>95710</v>
      </c>
      <c r="DWJ24" s="120">
        <v>25842</v>
      </c>
      <c r="DWK24" s="112">
        <v>121552</v>
      </c>
      <c r="DWL24" s="778">
        <v>95710</v>
      </c>
      <c r="DWM24" s="778">
        <v>25842</v>
      </c>
      <c r="DWN24" s="1358">
        <v>121552</v>
      </c>
      <c r="DWO24" s="856" t="s">
        <v>1242</v>
      </c>
      <c r="DWP24" s="796"/>
      <c r="DWQ24" s="778"/>
      <c r="DWR24" s="121"/>
      <c r="DWS24" s="778"/>
      <c r="DWT24" s="778"/>
      <c r="DWU24" s="121"/>
      <c r="DWV24" s="778"/>
      <c r="DWW24" s="120"/>
      <c r="DWX24" s="112">
        <v>0</v>
      </c>
      <c r="DWY24" s="778">
        <v>95710</v>
      </c>
      <c r="DWZ24" s="120">
        <v>25842</v>
      </c>
      <c r="DXA24" s="112">
        <v>121552</v>
      </c>
      <c r="DXB24" s="778">
        <v>95710</v>
      </c>
      <c r="DXC24" s="778">
        <v>25842</v>
      </c>
      <c r="DXD24" s="1358">
        <v>121552</v>
      </c>
      <c r="DXE24" s="856" t="s">
        <v>1242</v>
      </c>
      <c r="DXF24" s="796"/>
      <c r="DXG24" s="778"/>
      <c r="DXH24" s="121"/>
      <c r="DXI24" s="778"/>
      <c r="DXJ24" s="778"/>
      <c r="DXK24" s="121"/>
      <c r="DXL24" s="778"/>
      <c r="DXM24" s="120"/>
      <c r="DXN24" s="112">
        <v>0</v>
      </c>
      <c r="DXO24" s="778">
        <v>95710</v>
      </c>
      <c r="DXP24" s="120">
        <v>25842</v>
      </c>
      <c r="DXQ24" s="112">
        <v>121552</v>
      </c>
      <c r="DXR24" s="778">
        <v>95710</v>
      </c>
      <c r="DXS24" s="778">
        <v>25842</v>
      </c>
      <c r="DXT24" s="1358">
        <v>121552</v>
      </c>
      <c r="DXU24" s="856" t="s">
        <v>1242</v>
      </c>
      <c r="DXV24" s="796"/>
      <c r="DXW24" s="778"/>
      <c r="DXX24" s="121"/>
      <c r="DXY24" s="778"/>
      <c r="DXZ24" s="778"/>
      <c r="DYA24" s="121"/>
      <c r="DYB24" s="778"/>
      <c r="DYC24" s="120"/>
      <c r="DYD24" s="112">
        <v>0</v>
      </c>
      <c r="DYE24" s="778">
        <v>95710</v>
      </c>
      <c r="DYF24" s="120">
        <v>25842</v>
      </c>
      <c r="DYG24" s="112">
        <v>121552</v>
      </c>
      <c r="DYH24" s="778">
        <v>95710</v>
      </c>
      <c r="DYI24" s="778">
        <v>25842</v>
      </c>
      <c r="DYJ24" s="1358">
        <v>121552</v>
      </c>
      <c r="DYK24" s="856" t="s">
        <v>1242</v>
      </c>
      <c r="DYL24" s="796"/>
      <c r="DYM24" s="778"/>
      <c r="DYN24" s="121"/>
      <c r="DYO24" s="778"/>
      <c r="DYP24" s="778"/>
      <c r="DYQ24" s="121"/>
      <c r="DYR24" s="778"/>
      <c r="DYS24" s="120"/>
      <c r="DYT24" s="112">
        <v>0</v>
      </c>
      <c r="DYU24" s="778">
        <v>95710</v>
      </c>
      <c r="DYV24" s="120">
        <v>25842</v>
      </c>
      <c r="DYW24" s="112">
        <v>121552</v>
      </c>
      <c r="DYX24" s="778">
        <v>95710</v>
      </c>
      <c r="DYY24" s="778">
        <v>25842</v>
      </c>
      <c r="DYZ24" s="1358">
        <v>121552</v>
      </c>
      <c r="DZA24" s="856" t="s">
        <v>1242</v>
      </c>
      <c r="DZB24" s="796"/>
      <c r="DZC24" s="778"/>
      <c r="DZD24" s="121"/>
      <c r="DZE24" s="778"/>
      <c r="DZF24" s="778"/>
      <c r="DZG24" s="121"/>
      <c r="DZH24" s="778"/>
      <c r="DZI24" s="120"/>
      <c r="DZJ24" s="112">
        <v>0</v>
      </c>
      <c r="DZK24" s="778">
        <v>95710</v>
      </c>
      <c r="DZL24" s="120">
        <v>25842</v>
      </c>
      <c r="DZM24" s="112">
        <v>121552</v>
      </c>
      <c r="DZN24" s="778">
        <v>95710</v>
      </c>
      <c r="DZO24" s="778">
        <v>25842</v>
      </c>
      <c r="DZP24" s="1358">
        <v>121552</v>
      </c>
      <c r="DZQ24" s="856" t="s">
        <v>1242</v>
      </c>
      <c r="DZR24" s="796"/>
      <c r="DZS24" s="778"/>
      <c r="DZT24" s="121"/>
      <c r="DZU24" s="778"/>
      <c r="DZV24" s="778"/>
      <c r="DZW24" s="121"/>
      <c r="DZX24" s="778"/>
      <c r="DZY24" s="120"/>
      <c r="DZZ24" s="112">
        <v>0</v>
      </c>
      <c r="EAA24" s="778">
        <v>95710</v>
      </c>
      <c r="EAB24" s="120">
        <v>25842</v>
      </c>
      <c r="EAC24" s="112">
        <v>121552</v>
      </c>
      <c r="EAD24" s="778">
        <v>95710</v>
      </c>
      <c r="EAE24" s="778">
        <v>25842</v>
      </c>
      <c r="EAF24" s="1358">
        <v>121552</v>
      </c>
      <c r="EAG24" s="856" t="s">
        <v>1242</v>
      </c>
      <c r="EAH24" s="796"/>
      <c r="EAI24" s="778"/>
      <c r="EAJ24" s="121"/>
      <c r="EAK24" s="778"/>
      <c r="EAL24" s="778"/>
      <c r="EAM24" s="121"/>
      <c r="EAN24" s="778"/>
      <c r="EAO24" s="120"/>
      <c r="EAP24" s="112">
        <v>0</v>
      </c>
      <c r="EAQ24" s="778">
        <v>95710</v>
      </c>
      <c r="EAR24" s="120">
        <v>25842</v>
      </c>
      <c r="EAS24" s="112">
        <v>121552</v>
      </c>
      <c r="EAT24" s="778">
        <v>95710</v>
      </c>
      <c r="EAU24" s="778">
        <v>25842</v>
      </c>
      <c r="EAV24" s="1358">
        <v>121552</v>
      </c>
      <c r="EAW24" s="856" t="s">
        <v>1242</v>
      </c>
      <c r="EAX24" s="796"/>
      <c r="EAY24" s="778"/>
      <c r="EAZ24" s="121"/>
      <c r="EBA24" s="778"/>
      <c r="EBB24" s="778"/>
      <c r="EBC24" s="121"/>
      <c r="EBD24" s="778"/>
      <c r="EBE24" s="120"/>
      <c r="EBF24" s="112">
        <v>0</v>
      </c>
      <c r="EBG24" s="778">
        <v>95710</v>
      </c>
      <c r="EBH24" s="120">
        <v>25842</v>
      </c>
      <c r="EBI24" s="112">
        <v>121552</v>
      </c>
      <c r="EBJ24" s="778">
        <v>95710</v>
      </c>
      <c r="EBK24" s="778">
        <v>25842</v>
      </c>
      <c r="EBL24" s="1358">
        <v>121552</v>
      </c>
      <c r="EBM24" s="856" t="s">
        <v>1242</v>
      </c>
      <c r="EBN24" s="796"/>
      <c r="EBO24" s="778"/>
      <c r="EBP24" s="121"/>
      <c r="EBQ24" s="778"/>
      <c r="EBR24" s="778"/>
      <c r="EBS24" s="121"/>
      <c r="EBT24" s="778"/>
      <c r="EBU24" s="120"/>
      <c r="EBV24" s="112">
        <v>0</v>
      </c>
      <c r="EBW24" s="778">
        <v>95710</v>
      </c>
      <c r="EBX24" s="120">
        <v>25842</v>
      </c>
      <c r="EBY24" s="112">
        <v>121552</v>
      </c>
      <c r="EBZ24" s="778">
        <v>95710</v>
      </c>
      <c r="ECA24" s="778">
        <v>25842</v>
      </c>
      <c r="ECB24" s="1358">
        <v>121552</v>
      </c>
      <c r="ECC24" s="856" t="s">
        <v>1242</v>
      </c>
      <c r="ECD24" s="796"/>
      <c r="ECE24" s="778"/>
      <c r="ECF24" s="121"/>
      <c r="ECG24" s="778"/>
      <c r="ECH24" s="778"/>
      <c r="ECI24" s="121"/>
      <c r="ECJ24" s="778"/>
      <c r="ECK24" s="120"/>
      <c r="ECL24" s="112">
        <v>0</v>
      </c>
      <c r="ECM24" s="778">
        <v>95710</v>
      </c>
      <c r="ECN24" s="120">
        <v>25842</v>
      </c>
      <c r="ECO24" s="112">
        <v>121552</v>
      </c>
      <c r="ECP24" s="778">
        <v>95710</v>
      </c>
      <c r="ECQ24" s="778">
        <v>25842</v>
      </c>
      <c r="ECR24" s="1358">
        <v>121552</v>
      </c>
      <c r="ECS24" s="856" t="s">
        <v>1242</v>
      </c>
      <c r="ECT24" s="796"/>
      <c r="ECU24" s="778"/>
      <c r="ECV24" s="121"/>
      <c r="ECW24" s="778"/>
      <c r="ECX24" s="778"/>
      <c r="ECY24" s="121"/>
      <c r="ECZ24" s="778"/>
      <c r="EDA24" s="120"/>
      <c r="EDB24" s="112">
        <v>0</v>
      </c>
      <c r="EDC24" s="778">
        <v>95710</v>
      </c>
      <c r="EDD24" s="120">
        <v>25842</v>
      </c>
      <c r="EDE24" s="112">
        <v>121552</v>
      </c>
      <c r="EDF24" s="778">
        <v>95710</v>
      </c>
      <c r="EDG24" s="778">
        <v>25842</v>
      </c>
      <c r="EDH24" s="1358">
        <v>121552</v>
      </c>
      <c r="EDI24" s="856" t="s">
        <v>1242</v>
      </c>
      <c r="EDJ24" s="796"/>
      <c r="EDK24" s="778"/>
      <c r="EDL24" s="121"/>
      <c r="EDM24" s="778"/>
      <c r="EDN24" s="778"/>
      <c r="EDO24" s="121"/>
      <c r="EDP24" s="778"/>
      <c r="EDQ24" s="120"/>
      <c r="EDR24" s="112">
        <v>0</v>
      </c>
      <c r="EDS24" s="778">
        <v>95710</v>
      </c>
      <c r="EDT24" s="120">
        <v>25842</v>
      </c>
      <c r="EDU24" s="112">
        <v>121552</v>
      </c>
      <c r="EDV24" s="778">
        <v>95710</v>
      </c>
      <c r="EDW24" s="778">
        <v>25842</v>
      </c>
      <c r="EDX24" s="1358">
        <v>121552</v>
      </c>
      <c r="EDY24" s="856" t="s">
        <v>1242</v>
      </c>
      <c r="EDZ24" s="796"/>
      <c r="EEA24" s="778"/>
      <c r="EEB24" s="121"/>
      <c r="EEC24" s="778"/>
      <c r="EED24" s="778"/>
      <c r="EEE24" s="121"/>
      <c r="EEF24" s="778"/>
      <c r="EEG24" s="120"/>
      <c r="EEH24" s="112">
        <v>0</v>
      </c>
      <c r="EEI24" s="778">
        <v>95710</v>
      </c>
      <c r="EEJ24" s="120">
        <v>25842</v>
      </c>
      <c r="EEK24" s="112">
        <v>121552</v>
      </c>
      <c r="EEL24" s="778">
        <v>95710</v>
      </c>
      <c r="EEM24" s="778">
        <v>25842</v>
      </c>
      <c r="EEN24" s="1358">
        <v>121552</v>
      </c>
      <c r="EEO24" s="856" t="s">
        <v>1242</v>
      </c>
      <c r="EEP24" s="796"/>
      <c r="EEQ24" s="778"/>
      <c r="EER24" s="121"/>
      <c r="EES24" s="778"/>
      <c r="EET24" s="778"/>
      <c r="EEU24" s="121"/>
      <c r="EEV24" s="778"/>
      <c r="EEW24" s="120"/>
      <c r="EEX24" s="112">
        <v>0</v>
      </c>
      <c r="EEY24" s="778">
        <v>95710</v>
      </c>
      <c r="EEZ24" s="120">
        <v>25842</v>
      </c>
      <c r="EFA24" s="112">
        <v>121552</v>
      </c>
      <c r="EFB24" s="778">
        <v>95710</v>
      </c>
      <c r="EFC24" s="778">
        <v>25842</v>
      </c>
      <c r="EFD24" s="1358">
        <v>121552</v>
      </c>
      <c r="EFE24" s="856" t="s">
        <v>1242</v>
      </c>
      <c r="EFF24" s="796"/>
      <c r="EFG24" s="778"/>
      <c r="EFH24" s="121"/>
      <c r="EFI24" s="778"/>
      <c r="EFJ24" s="778"/>
      <c r="EFK24" s="121"/>
      <c r="EFL24" s="778"/>
      <c r="EFM24" s="120"/>
      <c r="EFN24" s="112">
        <v>0</v>
      </c>
      <c r="EFO24" s="778">
        <v>95710</v>
      </c>
      <c r="EFP24" s="120">
        <v>25842</v>
      </c>
      <c r="EFQ24" s="112">
        <v>121552</v>
      </c>
      <c r="EFR24" s="778">
        <v>95710</v>
      </c>
      <c r="EFS24" s="778">
        <v>25842</v>
      </c>
      <c r="EFT24" s="1358">
        <v>121552</v>
      </c>
      <c r="EFU24" s="856" t="s">
        <v>1242</v>
      </c>
      <c r="EFV24" s="796"/>
      <c r="EFW24" s="778"/>
      <c r="EFX24" s="121"/>
      <c r="EFY24" s="778"/>
      <c r="EFZ24" s="778"/>
      <c r="EGA24" s="121"/>
      <c r="EGB24" s="778"/>
      <c r="EGC24" s="120"/>
      <c r="EGD24" s="112">
        <v>0</v>
      </c>
      <c r="EGE24" s="778">
        <v>95710</v>
      </c>
      <c r="EGF24" s="120">
        <v>25842</v>
      </c>
      <c r="EGG24" s="112">
        <v>121552</v>
      </c>
      <c r="EGH24" s="778">
        <v>95710</v>
      </c>
      <c r="EGI24" s="778">
        <v>25842</v>
      </c>
      <c r="EGJ24" s="1358">
        <v>121552</v>
      </c>
      <c r="EGK24" s="856" t="s">
        <v>1242</v>
      </c>
      <c r="EGL24" s="796"/>
      <c r="EGM24" s="778"/>
      <c r="EGN24" s="121"/>
      <c r="EGO24" s="778"/>
      <c r="EGP24" s="778"/>
      <c r="EGQ24" s="121"/>
      <c r="EGR24" s="778"/>
      <c r="EGS24" s="120"/>
      <c r="EGT24" s="112">
        <v>0</v>
      </c>
      <c r="EGU24" s="778">
        <v>95710</v>
      </c>
      <c r="EGV24" s="120">
        <v>25842</v>
      </c>
      <c r="EGW24" s="112">
        <v>121552</v>
      </c>
      <c r="EGX24" s="778">
        <v>95710</v>
      </c>
      <c r="EGY24" s="778">
        <v>25842</v>
      </c>
      <c r="EGZ24" s="1358">
        <v>121552</v>
      </c>
      <c r="EHA24" s="856" t="s">
        <v>1242</v>
      </c>
      <c r="EHB24" s="796"/>
      <c r="EHC24" s="778"/>
      <c r="EHD24" s="121"/>
      <c r="EHE24" s="778"/>
      <c r="EHF24" s="778"/>
      <c r="EHG24" s="121"/>
      <c r="EHH24" s="778"/>
      <c r="EHI24" s="120"/>
      <c r="EHJ24" s="112">
        <v>0</v>
      </c>
      <c r="EHK24" s="778">
        <v>95710</v>
      </c>
      <c r="EHL24" s="120">
        <v>25842</v>
      </c>
      <c r="EHM24" s="112">
        <v>121552</v>
      </c>
      <c r="EHN24" s="778">
        <v>95710</v>
      </c>
      <c r="EHO24" s="778">
        <v>25842</v>
      </c>
      <c r="EHP24" s="1358">
        <v>121552</v>
      </c>
      <c r="EHQ24" s="856" t="s">
        <v>1242</v>
      </c>
      <c r="EHR24" s="796"/>
      <c r="EHS24" s="778"/>
      <c r="EHT24" s="121"/>
      <c r="EHU24" s="778"/>
      <c r="EHV24" s="778"/>
      <c r="EHW24" s="121"/>
      <c r="EHX24" s="778"/>
      <c r="EHY24" s="120"/>
      <c r="EHZ24" s="112">
        <v>0</v>
      </c>
      <c r="EIA24" s="778">
        <v>95710</v>
      </c>
      <c r="EIB24" s="120">
        <v>25842</v>
      </c>
      <c r="EIC24" s="112">
        <v>121552</v>
      </c>
      <c r="EID24" s="778">
        <v>95710</v>
      </c>
      <c r="EIE24" s="778">
        <v>25842</v>
      </c>
      <c r="EIF24" s="1358">
        <v>121552</v>
      </c>
      <c r="EIG24" s="856" t="s">
        <v>1242</v>
      </c>
      <c r="EIH24" s="796"/>
      <c r="EII24" s="778"/>
      <c r="EIJ24" s="121"/>
      <c r="EIK24" s="778"/>
      <c r="EIL24" s="778"/>
      <c r="EIM24" s="121"/>
      <c r="EIN24" s="778"/>
      <c r="EIO24" s="120"/>
      <c r="EIP24" s="112">
        <v>0</v>
      </c>
      <c r="EIQ24" s="778">
        <v>95710</v>
      </c>
      <c r="EIR24" s="120">
        <v>25842</v>
      </c>
      <c r="EIS24" s="112">
        <v>121552</v>
      </c>
      <c r="EIT24" s="778">
        <v>95710</v>
      </c>
      <c r="EIU24" s="778">
        <v>25842</v>
      </c>
      <c r="EIV24" s="1358">
        <v>121552</v>
      </c>
      <c r="EIW24" s="856" t="s">
        <v>1242</v>
      </c>
      <c r="EIX24" s="796"/>
      <c r="EIY24" s="778"/>
      <c r="EIZ24" s="121"/>
      <c r="EJA24" s="778"/>
      <c r="EJB24" s="778"/>
      <c r="EJC24" s="121"/>
      <c r="EJD24" s="778"/>
      <c r="EJE24" s="120"/>
      <c r="EJF24" s="112">
        <v>0</v>
      </c>
      <c r="EJG24" s="778">
        <v>95710</v>
      </c>
      <c r="EJH24" s="120">
        <v>25842</v>
      </c>
      <c r="EJI24" s="112">
        <v>121552</v>
      </c>
      <c r="EJJ24" s="778">
        <v>95710</v>
      </c>
      <c r="EJK24" s="778">
        <v>25842</v>
      </c>
      <c r="EJL24" s="1358">
        <v>121552</v>
      </c>
      <c r="EJM24" s="856" t="s">
        <v>1242</v>
      </c>
      <c r="EJN24" s="796"/>
      <c r="EJO24" s="778"/>
      <c r="EJP24" s="121"/>
      <c r="EJQ24" s="778"/>
      <c r="EJR24" s="778"/>
      <c r="EJS24" s="121"/>
      <c r="EJT24" s="778"/>
      <c r="EJU24" s="120"/>
      <c r="EJV24" s="112">
        <v>0</v>
      </c>
      <c r="EJW24" s="778">
        <v>95710</v>
      </c>
      <c r="EJX24" s="120">
        <v>25842</v>
      </c>
      <c r="EJY24" s="112">
        <v>121552</v>
      </c>
      <c r="EJZ24" s="778">
        <v>95710</v>
      </c>
      <c r="EKA24" s="778">
        <v>25842</v>
      </c>
      <c r="EKB24" s="1358">
        <v>121552</v>
      </c>
      <c r="EKC24" s="856" t="s">
        <v>1242</v>
      </c>
      <c r="EKD24" s="796"/>
      <c r="EKE24" s="778"/>
      <c r="EKF24" s="121"/>
      <c r="EKG24" s="778"/>
      <c r="EKH24" s="778"/>
      <c r="EKI24" s="121"/>
      <c r="EKJ24" s="778"/>
      <c r="EKK24" s="120"/>
      <c r="EKL24" s="112">
        <v>0</v>
      </c>
      <c r="EKM24" s="778">
        <v>95710</v>
      </c>
      <c r="EKN24" s="120">
        <v>25842</v>
      </c>
      <c r="EKO24" s="112">
        <v>121552</v>
      </c>
      <c r="EKP24" s="778">
        <v>95710</v>
      </c>
      <c r="EKQ24" s="778">
        <v>25842</v>
      </c>
      <c r="EKR24" s="1358">
        <v>121552</v>
      </c>
      <c r="EKS24" s="856" t="s">
        <v>1242</v>
      </c>
      <c r="EKT24" s="796"/>
      <c r="EKU24" s="778"/>
      <c r="EKV24" s="121"/>
      <c r="EKW24" s="778"/>
      <c r="EKX24" s="778"/>
      <c r="EKY24" s="121"/>
      <c r="EKZ24" s="778"/>
      <c r="ELA24" s="120"/>
      <c r="ELB24" s="112">
        <v>0</v>
      </c>
      <c r="ELC24" s="778">
        <v>95710</v>
      </c>
      <c r="ELD24" s="120">
        <v>25842</v>
      </c>
      <c r="ELE24" s="112">
        <v>121552</v>
      </c>
      <c r="ELF24" s="778">
        <v>95710</v>
      </c>
      <c r="ELG24" s="778">
        <v>25842</v>
      </c>
      <c r="ELH24" s="1358">
        <v>121552</v>
      </c>
      <c r="ELI24" s="856" t="s">
        <v>1242</v>
      </c>
      <c r="ELJ24" s="796"/>
      <c r="ELK24" s="778"/>
      <c r="ELL24" s="121"/>
      <c r="ELM24" s="778"/>
      <c r="ELN24" s="778"/>
      <c r="ELO24" s="121"/>
      <c r="ELP24" s="778"/>
      <c r="ELQ24" s="120"/>
      <c r="ELR24" s="112">
        <v>0</v>
      </c>
      <c r="ELS24" s="778">
        <v>95710</v>
      </c>
      <c r="ELT24" s="120">
        <v>25842</v>
      </c>
      <c r="ELU24" s="112">
        <v>121552</v>
      </c>
      <c r="ELV24" s="778">
        <v>95710</v>
      </c>
      <c r="ELW24" s="778">
        <v>25842</v>
      </c>
      <c r="ELX24" s="1358">
        <v>121552</v>
      </c>
      <c r="ELY24" s="856" t="s">
        <v>1242</v>
      </c>
      <c r="ELZ24" s="796"/>
      <c r="EMA24" s="778"/>
      <c r="EMB24" s="121"/>
      <c r="EMC24" s="778"/>
      <c r="EMD24" s="778"/>
      <c r="EME24" s="121"/>
      <c r="EMF24" s="778"/>
      <c r="EMG24" s="120"/>
      <c r="EMH24" s="112">
        <v>0</v>
      </c>
      <c r="EMI24" s="778">
        <v>95710</v>
      </c>
      <c r="EMJ24" s="120">
        <v>25842</v>
      </c>
      <c r="EMK24" s="112">
        <v>121552</v>
      </c>
      <c r="EML24" s="778">
        <v>95710</v>
      </c>
      <c r="EMM24" s="778">
        <v>25842</v>
      </c>
      <c r="EMN24" s="1358">
        <v>121552</v>
      </c>
      <c r="EMO24" s="856" t="s">
        <v>1242</v>
      </c>
      <c r="EMP24" s="796"/>
      <c r="EMQ24" s="778"/>
      <c r="EMR24" s="121"/>
      <c r="EMS24" s="778"/>
      <c r="EMT24" s="778"/>
      <c r="EMU24" s="121"/>
      <c r="EMV24" s="778"/>
      <c r="EMW24" s="120"/>
      <c r="EMX24" s="112">
        <v>0</v>
      </c>
      <c r="EMY24" s="778">
        <v>95710</v>
      </c>
      <c r="EMZ24" s="120">
        <v>25842</v>
      </c>
      <c r="ENA24" s="112">
        <v>121552</v>
      </c>
      <c r="ENB24" s="778">
        <v>95710</v>
      </c>
      <c r="ENC24" s="778">
        <v>25842</v>
      </c>
      <c r="END24" s="1358">
        <v>121552</v>
      </c>
      <c r="ENE24" s="856" t="s">
        <v>1242</v>
      </c>
      <c r="ENF24" s="796"/>
      <c r="ENG24" s="778"/>
      <c r="ENH24" s="121"/>
      <c r="ENI24" s="778"/>
      <c r="ENJ24" s="778"/>
      <c r="ENK24" s="121"/>
      <c r="ENL24" s="778"/>
      <c r="ENM24" s="120"/>
      <c r="ENN24" s="112">
        <v>0</v>
      </c>
      <c r="ENO24" s="778">
        <v>95710</v>
      </c>
      <c r="ENP24" s="120">
        <v>25842</v>
      </c>
      <c r="ENQ24" s="112">
        <v>121552</v>
      </c>
      <c r="ENR24" s="778">
        <v>95710</v>
      </c>
      <c r="ENS24" s="778">
        <v>25842</v>
      </c>
      <c r="ENT24" s="1358">
        <v>121552</v>
      </c>
      <c r="ENU24" s="856" t="s">
        <v>1242</v>
      </c>
      <c r="ENV24" s="796"/>
      <c r="ENW24" s="778"/>
      <c r="ENX24" s="121"/>
      <c r="ENY24" s="778"/>
      <c r="ENZ24" s="778"/>
      <c r="EOA24" s="121"/>
      <c r="EOB24" s="778"/>
      <c r="EOC24" s="120"/>
      <c r="EOD24" s="112">
        <v>0</v>
      </c>
      <c r="EOE24" s="778">
        <v>95710</v>
      </c>
      <c r="EOF24" s="120">
        <v>25842</v>
      </c>
      <c r="EOG24" s="112">
        <v>121552</v>
      </c>
      <c r="EOH24" s="778">
        <v>95710</v>
      </c>
      <c r="EOI24" s="778">
        <v>25842</v>
      </c>
      <c r="EOJ24" s="1358">
        <v>121552</v>
      </c>
      <c r="EOK24" s="856" t="s">
        <v>1242</v>
      </c>
      <c r="EOL24" s="796"/>
      <c r="EOM24" s="778"/>
      <c r="EON24" s="121"/>
      <c r="EOO24" s="778"/>
      <c r="EOP24" s="778"/>
      <c r="EOQ24" s="121"/>
      <c r="EOR24" s="778"/>
      <c r="EOS24" s="120"/>
      <c r="EOT24" s="112">
        <v>0</v>
      </c>
      <c r="EOU24" s="778">
        <v>95710</v>
      </c>
      <c r="EOV24" s="120">
        <v>25842</v>
      </c>
      <c r="EOW24" s="112">
        <v>121552</v>
      </c>
      <c r="EOX24" s="778">
        <v>95710</v>
      </c>
      <c r="EOY24" s="778">
        <v>25842</v>
      </c>
      <c r="EOZ24" s="1358">
        <v>121552</v>
      </c>
      <c r="EPA24" s="856" t="s">
        <v>1242</v>
      </c>
      <c r="EPB24" s="796"/>
      <c r="EPC24" s="778"/>
      <c r="EPD24" s="121"/>
      <c r="EPE24" s="778"/>
      <c r="EPF24" s="778"/>
      <c r="EPG24" s="121"/>
      <c r="EPH24" s="778"/>
      <c r="EPI24" s="120"/>
      <c r="EPJ24" s="112">
        <v>0</v>
      </c>
      <c r="EPK24" s="778">
        <v>95710</v>
      </c>
      <c r="EPL24" s="120">
        <v>25842</v>
      </c>
      <c r="EPM24" s="112">
        <v>121552</v>
      </c>
      <c r="EPN24" s="778">
        <v>95710</v>
      </c>
      <c r="EPO24" s="778">
        <v>25842</v>
      </c>
      <c r="EPP24" s="1358">
        <v>121552</v>
      </c>
      <c r="EPQ24" s="856" t="s">
        <v>1242</v>
      </c>
      <c r="EPR24" s="796"/>
      <c r="EPS24" s="778"/>
      <c r="EPT24" s="121"/>
      <c r="EPU24" s="778"/>
      <c r="EPV24" s="778"/>
      <c r="EPW24" s="121"/>
      <c r="EPX24" s="778"/>
      <c r="EPY24" s="120"/>
      <c r="EPZ24" s="112">
        <v>0</v>
      </c>
      <c r="EQA24" s="778">
        <v>95710</v>
      </c>
      <c r="EQB24" s="120">
        <v>25842</v>
      </c>
      <c r="EQC24" s="112">
        <v>121552</v>
      </c>
      <c r="EQD24" s="778">
        <v>95710</v>
      </c>
      <c r="EQE24" s="778">
        <v>25842</v>
      </c>
      <c r="EQF24" s="1358">
        <v>121552</v>
      </c>
      <c r="EQG24" s="856" t="s">
        <v>1242</v>
      </c>
      <c r="EQH24" s="796"/>
      <c r="EQI24" s="778"/>
      <c r="EQJ24" s="121"/>
      <c r="EQK24" s="778"/>
      <c r="EQL24" s="778"/>
      <c r="EQM24" s="121"/>
      <c r="EQN24" s="778"/>
      <c r="EQO24" s="120"/>
      <c r="EQP24" s="112">
        <v>0</v>
      </c>
      <c r="EQQ24" s="778">
        <v>95710</v>
      </c>
      <c r="EQR24" s="120">
        <v>25842</v>
      </c>
      <c r="EQS24" s="112">
        <v>121552</v>
      </c>
      <c r="EQT24" s="778">
        <v>95710</v>
      </c>
      <c r="EQU24" s="778">
        <v>25842</v>
      </c>
      <c r="EQV24" s="1358">
        <v>121552</v>
      </c>
      <c r="EQW24" s="856" t="s">
        <v>1242</v>
      </c>
      <c r="EQX24" s="796"/>
      <c r="EQY24" s="778"/>
      <c r="EQZ24" s="121"/>
      <c r="ERA24" s="778"/>
      <c r="ERB24" s="778"/>
      <c r="ERC24" s="121"/>
      <c r="ERD24" s="778"/>
      <c r="ERE24" s="120"/>
      <c r="ERF24" s="112">
        <v>0</v>
      </c>
      <c r="ERG24" s="778">
        <v>95710</v>
      </c>
      <c r="ERH24" s="120">
        <v>25842</v>
      </c>
      <c r="ERI24" s="112">
        <v>121552</v>
      </c>
      <c r="ERJ24" s="778">
        <v>95710</v>
      </c>
      <c r="ERK24" s="778">
        <v>25842</v>
      </c>
      <c r="ERL24" s="1358">
        <v>121552</v>
      </c>
      <c r="ERM24" s="856" t="s">
        <v>1242</v>
      </c>
      <c r="ERN24" s="796"/>
      <c r="ERO24" s="778"/>
      <c r="ERP24" s="121"/>
      <c r="ERQ24" s="778"/>
      <c r="ERR24" s="778"/>
      <c r="ERS24" s="121"/>
      <c r="ERT24" s="778"/>
      <c r="ERU24" s="120"/>
      <c r="ERV24" s="112">
        <v>0</v>
      </c>
      <c r="ERW24" s="778">
        <v>95710</v>
      </c>
      <c r="ERX24" s="120">
        <v>25842</v>
      </c>
      <c r="ERY24" s="112">
        <v>121552</v>
      </c>
      <c r="ERZ24" s="778">
        <v>95710</v>
      </c>
      <c r="ESA24" s="778">
        <v>25842</v>
      </c>
      <c r="ESB24" s="1358">
        <v>121552</v>
      </c>
      <c r="ESC24" s="856" t="s">
        <v>1242</v>
      </c>
      <c r="ESD24" s="796"/>
      <c r="ESE24" s="778"/>
      <c r="ESF24" s="121"/>
      <c r="ESG24" s="778"/>
      <c r="ESH24" s="778"/>
      <c r="ESI24" s="121"/>
      <c r="ESJ24" s="778"/>
      <c r="ESK24" s="120"/>
      <c r="ESL24" s="112">
        <v>0</v>
      </c>
      <c r="ESM24" s="778">
        <v>95710</v>
      </c>
      <c r="ESN24" s="120">
        <v>25842</v>
      </c>
      <c r="ESO24" s="112">
        <v>121552</v>
      </c>
      <c r="ESP24" s="778">
        <v>95710</v>
      </c>
      <c r="ESQ24" s="778">
        <v>25842</v>
      </c>
      <c r="ESR24" s="1358">
        <v>121552</v>
      </c>
      <c r="ESS24" s="856" t="s">
        <v>1242</v>
      </c>
      <c r="EST24" s="796"/>
      <c r="ESU24" s="778"/>
      <c r="ESV24" s="121"/>
      <c r="ESW24" s="778"/>
      <c r="ESX24" s="778"/>
      <c r="ESY24" s="121"/>
      <c r="ESZ24" s="778"/>
      <c r="ETA24" s="120"/>
      <c r="ETB24" s="112">
        <v>0</v>
      </c>
      <c r="ETC24" s="778">
        <v>95710</v>
      </c>
      <c r="ETD24" s="120">
        <v>25842</v>
      </c>
      <c r="ETE24" s="112">
        <v>121552</v>
      </c>
      <c r="ETF24" s="778">
        <v>95710</v>
      </c>
      <c r="ETG24" s="778">
        <v>25842</v>
      </c>
      <c r="ETH24" s="1358">
        <v>121552</v>
      </c>
      <c r="ETI24" s="856" t="s">
        <v>1242</v>
      </c>
      <c r="ETJ24" s="796"/>
      <c r="ETK24" s="778"/>
      <c r="ETL24" s="121"/>
      <c r="ETM24" s="778"/>
      <c r="ETN24" s="778"/>
      <c r="ETO24" s="121"/>
      <c r="ETP24" s="778"/>
      <c r="ETQ24" s="120"/>
      <c r="ETR24" s="112">
        <v>0</v>
      </c>
      <c r="ETS24" s="778">
        <v>95710</v>
      </c>
      <c r="ETT24" s="120">
        <v>25842</v>
      </c>
      <c r="ETU24" s="112">
        <v>121552</v>
      </c>
      <c r="ETV24" s="778">
        <v>95710</v>
      </c>
      <c r="ETW24" s="778">
        <v>25842</v>
      </c>
      <c r="ETX24" s="1358">
        <v>121552</v>
      </c>
      <c r="ETY24" s="856" t="s">
        <v>1242</v>
      </c>
      <c r="ETZ24" s="796"/>
      <c r="EUA24" s="778"/>
      <c r="EUB24" s="121"/>
      <c r="EUC24" s="778"/>
      <c r="EUD24" s="778"/>
      <c r="EUE24" s="121"/>
      <c r="EUF24" s="778"/>
      <c r="EUG24" s="120"/>
      <c r="EUH24" s="112">
        <v>0</v>
      </c>
      <c r="EUI24" s="778">
        <v>95710</v>
      </c>
      <c r="EUJ24" s="120">
        <v>25842</v>
      </c>
      <c r="EUK24" s="112">
        <v>121552</v>
      </c>
      <c r="EUL24" s="778">
        <v>95710</v>
      </c>
      <c r="EUM24" s="778">
        <v>25842</v>
      </c>
      <c r="EUN24" s="1358">
        <v>121552</v>
      </c>
      <c r="EUO24" s="856" t="s">
        <v>1242</v>
      </c>
      <c r="EUP24" s="796"/>
      <c r="EUQ24" s="778"/>
      <c r="EUR24" s="121"/>
      <c r="EUS24" s="778"/>
      <c r="EUT24" s="778"/>
      <c r="EUU24" s="121"/>
      <c r="EUV24" s="778"/>
      <c r="EUW24" s="120"/>
      <c r="EUX24" s="112">
        <v>0</v>
      </c>
      <c r="EUY24" s="778">
        <v>95710</v>
      </c>
      <c r="EUZ24" s="120">
        <v>25842</v>
      </c>
      <c r="EVA24" s="112">
        <v>121552</v>
      </c>
      <c r="EVB24" s="778">
        <v>95710</v>
      </c>
      <c r="EVC24" s="778">
        <v>25842</v>
      </c>
      <c r="EVD24" s="1358">
        <v>121552</v>
      </c>
      <c r="EVE24" s="856" t="s">
        <v>1242</v>
      </c>
      <c r="EVF24" s="796"/>
      <c r="EVG24" s="778"/>
      <c r="EVH24" s="121"/>
      <c r="EVI24" s="778"/>
      <c r="EVJ24" s="778"/>
      <c r="EVK24" s="121"/>
      <c r="EVL24" s="778"/>
      <c r="EVM24" s="120"/>
      <c r="EVN24" s="112">
        <v>0</v>
      </c>
      <c r="EVO24" s="778">
        <v>95710</v>
      </c>
      <c r="EVP24" s="120">
        <v>25842</v>
      </c>
      <c r="EVQ24" s="112">
        <v>121552</v>
      </c>
      <c r="EVR24" s="778">
        <v>95710</v>
      </c>
      <c r="EVS24" s="778">
        <v>25842</v>
      </c>
      <c r="EVT24" s="1358">
        <v>121552</v>
      </c>
      <c r="EVU24" s="856" t="s">
        <v>1242</v>
      </c>
      <c r="EVV24" s="796"/>
      <c r="EVW24" s="778"/>
      <c r="EVX24" s="121"/>
      <c r="EVY24" s="778"/>
      <c r="EVZ24" s="778"/>
      <c r="EWA24" s="121"/>
      <c r="EWB24" s="778"/>
      <c r="EWC24" s="120"/>
      <c r="EWD24" s="112">
        <v>0</v>
      </c>
      <c r="EWE24" s="778">
        <v>95710</v>
      </c>
      <c r="EWF24" s="120">
        <v>25842</v>
      </c>
      <c r="EWG24" s="112">
        <v>121552</v>
      </c>
      <c r="EWH24" s="778">
        <v>95710</v>
      </c>
      <c r="EWI24" s="778">
        <v>25842</v>
      </c>
      <c r="EWJ24" s="1358">
        <v>121552</v>
      </c>
      <c r="EWK24" s="856" t="s">
        <v>1242</v>
      </c>
      <c r="EWL24" s="796"/>
      <c r="EWM24" s="778"/>
      <c r="EWN24" s="121"/>
      <c r="EWO24" s="778"/>
      <c r="EWP24" s="778"/>
      <c r="EWQ24" s="121"/>
      <c r="EWR24" s="778"/>
      <c r="EWS24" s="120"/>
      <c r="EWT24" s="112">
        <v>0</v>
      </c>
      <c r="EWU24" s="778">
        <v>95710</v>
      </c>
      <c r="EWV24" s="120">
        <v>25842</v>
      </c>
      <c r="EWW24" s="112">
        <v>121552</v>
      </c>
      <c r="EWX24" s="778">
        <v>95710</v>
      </c>
      <c r="EWY24" s="778">
        <v>25842</v>
      </c>
      <c r="EWZ24" s="1358">
        <v>121552</v>
      </c>
      <c r="EXA24" s="856" t="s">
        <v>1242</v>
      </c>
      <c r="EXB24" s="796"/>
      <c r="EXC24" s="778"/>
      <c r="EXD24" s="121"/>
      <c r="EXE24" s="778"/>
      <c r="EXF24" s="778"/>
      <c r="EXG24" s="121"/>
      <c r="EXH24" s="778"/>
      <c r="EXI24" s="120"/>
      <c r="EXJ24" s="112">
        <v>0</v>
      </c>
      <c r="EXK24" s="778">
        <v>95710</v>
      </c>
      <c r="EXL24" s="120">
        <v>25842</v>
      </c>
      <c r="EXM24" s="112">
        <v>121552</v>
      </c>
      <c r="EXN24" s="778">
        <v>95710</v>
      </c>
      <c r="EXO24" s="778">
        <v>25842</v>
      </c>
      <c r="EXP24" s="1358">
        <v>121552</v>
      </c>
      <c r="EXQ24" s="856" t="s">
        <v>1242</v>
      </c>
      <c r="EXR24" s="796"/>
      <c r="EXS24" s="778"/>
      <c r="EXT24" s="121"/>
      <c r="EXU24" s="778"/>
      <c r="EXV24" s="778"/>
      <c r="EXW24" s="121"/>
      <c r="EXX24" s="778"/>
      <c r="EXY24" s="120"/>
      <c r="EXZ24" s="112">
        <v>0</v>
      </c>
      <c r="EYA24" s="778">
        <v>95710</v>
      </c>
      <c r="EYB24" s="120">
        <v>25842</v>
      </c>
      <c r="EYC24" s="112">
        <v>121552</v>
      </c>
      <c r="EYD24" s="778">
        <v>95710</v>
      </c>
      <c r="EYE24" s="778">
        <v>25842</v>
      </c>
      <c r="EYF24" s="1358">
        <v>121552</v>
      </c>
      <c r="EYG24" s="856" t="s">
        <v>1242</v>
      </c>
      <c r="EYH24" s="796"/>
      <c r="EYI24" s="778"/>
      <c r="EYJ24" s="121"/>
      <c r="EYK24" s="778"/>
      <c r="EYL24" s="112" t="e">
        <v>#REF!</v>
      </c>
      <c r="EYM24" s="778">
        <v>95710</v>
      </c>
      <c r="EYN24" s="120">
        <v>25842</v>
      </c>
      <c r="EYO24" s="112">
        <v>121552</v>
      </c>
      <c r="EYP24" s="778" t="e">
        <v>#REF!</v>
      </c>
      <c r="EYQ24" s="778" t="e">
        <v>#REF!</v>
      </c>
      <c r="EYR24" s="1358" t="e">
        <v>#REF!</v>
      </c>
      <c r="EYS24" s="856" t="s">
        <v>1242</v>
      </c>
      <c r="EYT24" s="796"/>
      <c r="EYU24" s="778"/>
      <c r="EYV24" s="121"/>
      <c r="EYW24" s="778"/>
      <c r="EYX24" s="778"/>
      <c r="EYY24" s="121"/>
      <c r="EYZ24" s="778"/>
      <c r="EZA24" s="120"/>
      <c r="EZB24" s="112">
        <v>0</v>
      </c>
      <c r="EZC24" s="778">
        <v>95710</v>
      </c>
      <c r="EZD24" s="120">
        <v>25842</v>
      </c>
      <c r="EZE24" s="112">
        <v>121552</v>
      </c>
      <c r="EZF24" s="778">
        <v>95710</v>
      </c>
      <c r="EZG24" s="778">
        <v>25842</v>
      </c>
      <c r="EZH24" s="1358">
        <v>121552</v>
      </c>
      <c r="EZI24" s="856" t="s">
        <v>1242</v>
      </c>
      <c r="EZJ24" s="796"/>
      <c r="EZK24" s="778"/>
      <c r="EZL24" s="121"/>
      <c r="EZM24" s="778"/>
      <c r="EZN24" s="778"/>
      <c r="EZO24" s="121"/>
      <c r="EZP24" s="778"/>
      <c r="EZQ24" s="120"/>
      <c r="EZR24" s="112">
        <v>0</v>
      </c>
      <c r="EZS24" s="778">
        <v>95710</v>
      </c>
      <c r="EZT24" s="120">
        <v>25842</v>
      </c>
      <c r="EZU24" s="112">
        <v>121552</v>
      </c>
      <c r="EZV24" s="778">
        <v>95710</v>
      </c>
      <c r="EZW24" s="778">
        <v>25842</v>
      </c>
      <c r="EZX24" s="1358">
        <v>121552</v>
      </c>
      <c r="EZY24" s="856" t="s">
        <v>1242</v>
      </c>
      <c r="EZZ24" s="796"/>
      <c r="FAA24" s="778"/>
      <c r="FAB24" s="121"/>
      <c r="FAC24" s="778"/>
      <c r="FAD24" s="778"/>
      <c r="FAE24" s="121"/>
      <c r="FAF24" s="778"/>
      <c r="FAG24" s="120"/>
      <c r="FAH24" s="112">
        <v>0</v>
      </c>
      <c r="FAI24" s="778">
        <v>95710</v>
      </c>
      <c r="FAJ24" s="120">
        <v>25842</v>
      </c>
      <c r="FAK24" s="112">
        <v>121552</v>
      </c>
      <c r="FAL24" s="778">
        <v>95710</v>
      </c>
      <c r="FAM24" s="778">
        <v>25842</v>
      </c>
      <c r="FAN24" s="1358">
        <v>121552</v>
      </c>
      <c r="FAO24" s="856" t="s">
        <v>1242</v>
      </c>
      <c r="FAP24" s="796"/>
      <c r="FAQ24" s="778"/>
      <c r="FAR24" s="121"/>
      <c r="FAS24" s="778"/>
      <c r="FAT24" s="778"/>
      <c r="FAU24" s="121"/>
      <c r="FAV24" s="778"/>
      <c r="FAW24" s="120"/>
      <c r="FAX24" s="112">
        <v>0</v>
      </c>
      <c r="FAY24" s="778">
        <v>95710</v>
      </c>
      <c r="FAZ24" s="120">
        <v>25842</v>
      </c>
      <c r="FBA24" s="112">
        <v>121552</v>
      </c>
      <c r="FBB24" s="778">
        <v>95710</v>
      </c>
      <c r="FBC24" s="778">
        <v>25842</v>
      </c>
      <c r="FBD24" s="1358">
        <v>121552</v>
      </c>
      <c r="FBE24" s="856" t="s">
        <v>1242</v>
      </c>
      <c r="FBF24" s="796"/>
      <c r="FBG24" s="778"/>
      <c r="FBH24" s="121"/>
      <c r="FBI24" s="778"/>
      <c r="FBJ24" s="778"/>
      <c r="FBK24" s="121"/>
      <c r="FBL24" s="778"/>
      <c r="FBM24" s="120"/>
      <c r="FBN24" s="112">
        <v>0</v>
      </c>
      <c r="FBO24" s="778">
        <v>95710</v>
      </c>
      <c r="FBP24" s="120">
        <v>25842</v>
      </c>
      <c r="FBQ24" s="112">
        <v>121552</v>
      </c>
      <c r="FBR24" s="778">
        <v>95710</v>
      </c>
      <c r="FBS24" s="778">
        <v>25842</v>
      </c>
      <c r="FBT24" s="1358">
        <v>121552</v>
      </c>
      <c r="FBU24" s="856" t="s">
        <v>1242</v>
      </c>
      <c r="FBV24" s="796"/>
      <c r="FBW24" s="778"/>
      <c r="FBX24" s="121"/>
      <c r="FBY24" s="778"/>
      <c r="FBZ24" s="778"/>
      <c r="FCA24" s="121"/>
      <c r="FCB24" s="778"/>
      <c r="FCC24" s="120"/>
      <c r="FCD24" s="112">
        <v>0</v>
      </c>
      <c r="FCE24" s="778">
        <v>95710</v>
      </c>
      <c r="FCF24" s="120">
        <v>25842</v>
      </c>
      <c r="FCG24" s="112">
        <v>121552</v>
      </c>
      <c r="FCH24" s="778">
        <v>95710</v>
      </c>
      <c r="FCI24" s="778">
        <v>25842</v>
      </c>
      <c r="FCJ24" s="1358">
        <v>121552</v>
      </c>
      <c r="FCK24" s="856" t="s">
        <v>1242</v>
      </c>
      <c r="FCL24" s="796"/>
      <c r="FCM24" s="778"/>
      <c r="FCN24" s="121"/>
      <c r="FCO24" s="778"/>
      <c r="FCP24" s="778"/>
      <c r="FCQ24" s="121"/>
      <c r="FCR24" s="778"/>
      <c r="FCS24" s="120"/>
      <c r="FCT24" s="112">
        <v>0</v>
      </c>
      <c r="FCU24" s="778">
        <v>95710</v>
      </c>
      <c r="FCV24" s="120">
        <v>25842</v>
      </c>
      <c r="FCW24" s="112">
        <v>121552</v>
      </c>
      <c r="FCX24" s="778">
        <v>95710</v>
      </c>
      <c r="FCY24" s="778">
        <v>25842</v>
      </c>
      <c r="FCZ24" s="1358">
        <v>121552</v>
      </c>
      <c r="FDA24" s="856" t="s">
        <v>1242</v>
      </c>
      <c r="FDB24" s="796"/>
      <c r="FDC24" s="778"/>
      <c r="FDD24" s="121"/>
      <c r="FDE24" s="778"/>
      <c r="FDF24" s="778"/>
      <c r="FDG24" s="121"/>
      <c r="FDH24" s="778"/>
      <c r="FDI24" s="120"/>
      <c r="FDJ24" s="112">
        <v>0</v>
      </c>
      <c r="FDK24" s="778">
        <v>95710</v>
      </c>
      <c r="FDL24" s="120">
        <v>25842</v>
      </c>
      <c r="FDM24" s="112">
        <v>121552</v>
      </c>
      <c r="FDN24" s="778">
        <v>95710</v>
      </c>
      <c r="FDO24" s="778">
        <v>25842</v>
      </c>
      <c r="FDP24" s="1358">
        <v>121552</v>
      </c>
      <c r="FDQ24" s="856" t="s">
        <v>1242</v>
      </c>
      <c r="FDR24" s="796"/>
      <c r="FDS24" s="778"/>
      <c r="FDT24" s="121"/>
      <c r="FDU24" s="778"/>
      <c r="FDV24" s="778"/>
      <c r="FDW24" s="121"/>
      <c r="FDX24" s="778"/>
      <c r="FDY24" s="120"/>
      <c r="FDZ24" s="112">
        <v>0</v>
      </c>
      <c r="FEA24" s="778">
        <v>95710</v>
      </c>
      <c r="FEB24" s="120">
        <v>25842</v>
      </c>
      <c r="FEC24" s="112">
        <v>121552</v>
      </c>
      <c r="FED24" s="778">
        <v>95710</v>
      </c>
      <c r="FEE24" s="778">
        <v>25842</v>
      </c>
      <c r="FEF24" s="1358">
        <v>121552</v>
      </c>
      <c r="FEG24" s="856" t="s">
        <v>1242</v>
      </c>
      <c r="FEH24" s="796"/>
      <c r="FEI24" s="778"/>
      <c r="FEJ24" s="121"/>
      <c r="FEK24" s="778"/>
      <c r="FEL24" s="778"/>
      <c r="FEM24" s="121"/>
      <c r="FEN24" s="778"/>
      <c r="FEO24" s="120"/>
      <c r="FEP24" s="112">
        <v>0</v>
      </c>
      <c r="FEQ24" s="778">
        <v>95710</v>
      </c>
      <c r="FER24" s="120">
        <v>25842</v>
      </c>
      <c r="FES24" s="112">
        <v>121552</v>
      </c>
      <c r="FET24" s="778">
        <v>95710</v>
      </c>
      <c r="FEU24" s="778">
        <v>25842</v>
      </c>
      <c r="FEV24" s="1358">
        <v>121552</v>
      </c>
      <c r="FEW24" s="856" t="s">
        <v>1242</v>
      </c>
      <c r="FEX24" s="796"/>
      <c r="FEY24" s="778"/>
      <c r="FEZ24" s="121"/>
      <c r="FFA24" s="778"/>
      <c r="FFB24" s="778"/>
      <c r="FFC24" s="121"/>
      <c r="FFD24" s="778"/>
      <c r="FFE24" s="120"/>
      <c r="FFF24" s="112">
        <v>0</v>
      </c>
      <c r="FFG24" s="778">
        <v>95710</v>
      </c>
      <c r="FFH24" s="120">
        <v>25842</v>
      </c>
      <c r="FFI24" s="112">
        <v>121552</v>
      </c>
      <c r="FFJ24" s="778">
        <v>95710</v>
      </c>
      <c r="FFK24" s="778">
        <v>25842</v>
      </c>
      <c r="FFL24" s="1358">
        <v>121552</v>
      </c>
      <c r="FFM24" s="856" t="s">
        <v>1242</v>
      </c>
      <c r="FFN24" s="796"/>
      <c r="FFO24" s="778"/>
      <c r="FFP24" s="121"/>
      <c r="FFQ24" s="778"/>
      <c r="FFR24" s="778"/>
      <c r="FFS24" s="121"/>
      <c r="FFT24" s="778"/>
      <c r="FFU24" s="120"/>
      <c r="FFV24" s="112">
        <v>0</v>
      </c>
      <c r="FFW24" s="778">
        <v>95710</v>
      </c>
      <c r="FFX24" s="120">
        <v>25842</v>
      </c>
      <c r="FFY24" s="112">
        <v>121552</v>
      </c>
      <c r="FFZ24" s="778">
        <v>95710</v>
      </c>
      <c r="FGA24" s="778">
        <v>25842</v>
      </c>
      <c r="FGB24" s="1358">
        <v>121552</v>
      </c>
      <c r="FGC24" s="856" t="s">
        <v>1242</v>
      </c>
      <c r="FGD24" s="796"/>
      <c r="FGE24" s="778"/>
      <c r="FGF24" s="121"/>
      <c r="FGG24" s="778"/>
      <c r="FGH24" s="778"/>
      <c r="FGI24" s="121"/>
      <c r="FGJ24" s="778"/>
      <c r="FGK24" s="120"/>
      <c r="FGL24" s="112">
        <v>0</v>
      </c>
      <c r="FGM24" s="778">
        <v>95710</v>
      </c>
      <c r="FGN24" s="120">
        <v>25842</v>
      </c>
      <c r="FGO24" s="112">
        <v>121552</v>
      </c>
      <c r="FGP24" s="778">
        <v>95710</v>
      </c>
      <c r="FGQ24" s="778">
        <v>25842</v>
      </c>
      <c r="FGR24" s="1358">
        <v>121552</v>
      </c>
      <c r="FGS24" s="856" t="s">
        <v>1242</v>
      </c>
      <c r="FGT24" s="796"/>
      <c r="FGU24" s="778"/>
      <c r="FGV24" s="121"/>
      <c r="FGW24" s="778"/>
      <c r="FGX24" s="778"/>
      <c r="FGY24" s="121"/>
      <c r="FGZ24" s="778"/>
      <c r="FHA24" s="120"/>
      <c r="FHB24" s="112">
        <v>0</v>
      </c>
      <c r="FHC24" s="778">
        <v>95710</v>
      </c>
      <c r="FHD24" s="120">
        <v>25842</v>
      </c>
      <c r="FHE24" s="112">
        <v>121552</v>
      </c>
      <c r="FHF24" s="778">
        <v>95710</v>
      </c>
      <c r="FHG24" s="778">
        <v>25842</v>
      </c>
      <c r="FHH24" s="1358">
        <v>121552</v>
      </c>
      <c r="FHI24" s="856" t="s">
        <v>1242</v>
      </c>
      <c r="FHJ24" s="796"/>
      <c r="FHK24" s="778"/>
      <c r="FHL24" s="121"/>
      <c r="FHM24" s="778"/>
      <c r="FHN24" s="778"/>
      <c r="FHO24" s="121"/>
      <c r="FHP24" s="778"/>
      <c r="FHQ24" s="120"/>
      <c r="FHR24" s="112">
        <v>0</v>
      </c>
      <c r="FHS24" s="778">
        <v>95710</v>
      </c>
      <c r="FHT24" s="120">
        <v>25842</v>
      </c>
      <c r="FHU24" s="112">
        <v>121552</v>
      </c>
      <c r="FHV24" s="778">
        <v>95710</v>
      </c>
      <c r="FHW24" s="778">
        <v>25842</v>
      </c>
      <c r="FHX24" s="1358">
        <v>121552</v>
      </c>
      <c r="FHY24" s="856" t="s">
        <v>1242</v>
      </c>
      <c r="FHZ24" s="796"/>
      <c r="FIA24" s="778"/>
      <c r="FIB24" s="121"/>
      <c r="FIC24" s="778"/>
      <c r="FID24" s="778"/>
      <c r="FIE24" s="121"/>
      <c r="FIF24" s="778"/>
      <c r="FIG24" s="120"/>
      <c r="FIH24" s="112">
        <v>0</v>
      </c>
      <c r="FII24" s="778">
        <v>95710</v>
      </c>
      <c r="FIJ24" s="120">
        <v>25842</v>
      </c>
      <c r="FIK24" s="112">
        <v>121552</v>
      </c>
      <c r="FIL24" s="778">
        <v>95710</v>
      </c>
      <c r="FIM24" s="778">
        <v>25842</v>
      </c>
      <c r="FIN24" s="1358">
        <v>121552</v>
      </c>
      <c r="FIO24" s="856" t="s">
        <v>1242</v>
      </c>
      <c r="FIP24" s="796"/>
      <c r="FIQ24" s="778"/>
      <c r="FIR24" s="121"/>
      <c r="FIS24" s="778"/>
      <c r="FIT24" s="778"/>
      <c r="FIU24" s="121"/>
      <c r="FIV24" s="778"/>
      <c r="FIW24" s="120"/>
      <c r="FIX24" s="112">
        <v>0</v>
      </c>
      <c r="FIY24" s="778">
        <v>95710</v>
      </c>
      <c r="FIZ24" s="120">
        <v>25842</v>
      </c>
      <c r="FJA24" s="112">
        <v>121552</v>
      </c>
      <c r="FJB24" s="778">
        <v>95710</v>
      </c>
      <c r="FJC24" s="778">
        <v>25842</v>
      </c>
      <c r="FJD24" s="1358">
        <v>121552</v>
      </c>
      <c r="FJE24" s="856" t="s">
        <v>1242</v>
      </c>
      <c r="FJF24" s="796"/>
      <c r="FJG24" s="778"/>
      <c r="FJH24" s="121"/>
      <c r="FJI24" s="778"/>
      <c r="FJJ24" s="778"/>
      <c r="FJK24" s="121"/>
      <c r="FJL24" s="778"/>
      <c r="FJM24" s="120"/>
      <c r="FJN24" s="112">
        <v>0</v>
      </c>
      <c r="FJO24" s="778">
        <v>95710</v>
      </c>
      <c r="FJP24" s="120">
        <v>25842</v>
      </c>
      <c r="FJQ24" s="112">
        <v>121552</v>
      </c>
      <c r="FJR24" s="778">
        <v>95710</v>
      </c>
      <c r="FJS24" s="778">
        <v>25842</v>
      </c>
      <c r="FJT24" s="1358">
        <v>121552</v>
      </c>
      <c r="FJU24" s="856" t="s">
        <v>1242</v>
      </c>
      <c r="FJV24" s="796"/>
      <c r="FJW24" s="778"/>
      <c r="FJX24" s="121"/>
      <c r="FJY24" s="778"/>
      <c r="FJZ24" s="778"/>
      <c r="FKA24" s="121"/>
      <c r="FKB24" s="778"/>
      <c r="FKC24" s="120"/>
      <c r="FKD24" s="112">
        <v>0</v>
      </c>
      <c r="FKE24" s="778">
        <v>95710</v>
      </c>
      <c r="FKF24" s="120">
        <v>25842</v>
      </c>
      <c r="FKG24" s="112">
        <v>121552</v>
      </c>
      <c r="FKH24" s="778">
        <v>95710</v>
      </c>
      <c r="FKI24" s="778">
        <v>25842</v>
      </c>
      <c r="FKJ24" s="1358">
        <v>121552</v>
      </c>
      <c r="FKK24" s="856" t="s">
        <v>1242</v>
      </c>
      <c r="FKL24" s="796"/>
      <c r="FKM24" s="778"/>
      <c r="FKN24" s="121"/>
      <c r="FKO24" s="778"/>
      <c r="FKP24" s="778"/>
      <c r="FKQ24" s="121"/>
      <c r="FKR24" s="778"/>
      <c r="FKS24" s="120"/>
      <c r="FKT24" s="112">
        <v>0</v>
      </c>
      <c r="FKU24" s="778">
        <v>95710</v>
      </c>
      <c r="FKV24" s="120">
        <v>25842</v>
      </c>
      <c r="FKW24" s="112">
        <v>121552</v>
      </c>
      <c r="FKX24" s="778">
        <v>95710</v>
      </c>
      <c r="FKY24" s="778">
        <v>25842</v>
      </c>
      <c r="FKZ24" s="1358">
        <v>121552</v>
      </c>
      <c r="FLA24" s="856" t="s">
        <v>1242</v>
      </c>
      <c r="FLB24" s="796"/>
      <c r="FLC24" s="778"/>
      <c r="FLD24" s="121"/>
      <c r="FLE24" s="778"/>
      <c r="FLF24" s="778"/>
      <c r="FLG24" s="121"/>
      <c r="FLH24" s="778"/>
      <c r="FLI24" s="120"/>
      <c r="FLJ24" s="112">
        <v>0</v>
      </c>
      <c r="FLK24" s="778">
        <v>95710</v>
      </c>
      <c r="FLL24" s="120">
        <v>25842</v>
      </c>
      <c r="FLM24" s="112">
        <v>121552</v>
      </c>
      <c r="FLN24" s="778">
        <v>95710</v>
      </c>
      <c r="FLO24" s="778">
        <v>25842</v>
      </c>
      <c r="FLP24" s="1358">
        <v>121552</v>
      </c>
      <c r="FLQ24" s="856" t="s">
        <v>1242</v>
      </c>
      <c r="FLR24" s="796"/>
      <c r="FLS24" s="778"/>
      <c r="FLT24" s="121"/>
      <c r="FLU24" s="778"/>
      <c r="FLV24" s="778"/>
      <c r="FLW24" s="121"/>
      <c r="FLX24" s="778"/>
      <c r="FLY24" s="120"/>
      <c r="FLZ24" s="112">
        <v>0</v>
      </c>
      <c r="FMA24" s="778">
        <v>95710</v>
      </c>
      <c r="FMB24" s="120">
        <v>25842</v>
      </c>
      <c r="FMC24" s="112">
        <v>121552</v>
      </c>
      <c r="FMD24" s="778">
        <v>95710</v>
      </c>
      <c r="FME24" s="778">
        <v>25842</v>
      </c>
      <c r="FMF24" s="1358">
        <v>121552</v>
      </c>
      <c r="FMG24" s="856" t="s">
        <v>1242</v>
      </c>
      <c r="FMH24" s="796"/>
      <c r="FMI24" s="778"/>
      <c r="FMJ24" s="121"/>
      <c r="FMK24" s="778"/>
      <c r="FML24" s="778"/>
      <c r="FMM24" s="121"/>
      <c r="FMN24" s="778"/>
      <c r="FMO24" s="120"/>
      <c r="FMP24" s="112">
        <v>0</v>
      </c>
      <c r="FMQ24" s="778">
        <v>95710</v>
      </c>
      <c r="FMR24" s="120">
        <v>25842</v>
      </c>
      <c r="FMS24" s="112">
        <v>121552</v>
      </c>
      <c r="FMT24" s="778">
        <v>95710</v>
      </c>
      <c r="FMU24" s="778">
        <v>25842</v>
      </c>
      <c r="FMV24" s="1358">
        <v>121552</v>
      </c>
      <c r="FMW24" s="856" t="s">
        <v>1242</v>
      </c>
      <c r="FMX24" s="796"/>
      <c r="FMY24" s="778"/>
      <c r="FMZ24" s="121"/>
      <c r="FNA24" s="778"/>
      <c r="FNB24" s="778"/>
      <c r="FNC24" s="121"/>
      <c r="FND24" s="778"/>
      <c r="FNE24" s="120"/>
      <c r="FNF24" s="112">
        <v>0</v>
      </c>
      <c r="FNG24" s="778">
        <v>95710</v>
      </c>
      <c r="FNH24" s="120">
        <v>25842</v>
      </c>
      <c r="FNI24" s="112">
        <v>121552</v>
      </c>
      <c r="FNJ24" s="778">
        <v>95710</v>
      </c>
      <c r="FNK24" s="778">
        <v>25842</v>
      </c>
      <c r="FNL24" s="1358">
        <v>121552</v>
      </c>
      <c r="FNM24" s="856" t="s">
        <v>1242</v>
      </c>
      <c r="FNN24" s="796"/>
      <c r="FNO24" s="778"/>
      <c r="FNP24" s="121"/>
      <c r="FNQ24" s="778"/>
      <c r="FNR24" s="778"/>
      <c r="FNS24" s="121"/>
      <c r="FNT24" s="778"/>
      <c r="FNU24" s="120"/>
      <c r="FNV24" s="112">
        <v>0</v>
      </c>
      <c r="FNW24" s="778">
        <v>95710</v>
      </c>
      <c r="FNX24" s="120">
        <v>25842</v>
      </c>
      <c r="FNY24" s="112">
        <v>121552</v>
      </c>
      <c r="FNZ24" s="778">
        <v>95710</v>
      </c>
      <c r="FOA24" s="778">
        <v>25842</v>
      </c>
      <c r="FOB24" s="1358">
        <v>121552</v>
      </c>
      <c r="FOC24" s="856" t="s">
        <v>1242</v>
      </c>
      <c r="FOD24" s="796"/>
      <c r="FOE24" s="778"/>
      <c r="FOF24" s="121"/>
      <c r="FOG24" s="778"/>
      <c r="FOH24" s="778"/>
      <c r="FOI24" s="121"/>
      <c r="FOJ24" s="778"/>
      <c r="FOK24" s="120"/>
      <c r="FOL24" s="112">
        <v>0</v>
      </c>
      <c r="FOM24" s="778">
        <v>95710</v>
      </c>
      <c r="FON24" s="120">
        <v>25842</v>
      </c>
      <c r="FOO24" s="112">
        <v>121552</v>
      </c>
      <c r="FOP24" s="778">
        <v>95710</v>
      </c>
      <c r="FOQ24" s="778">
        <v>25842</v>
      </c>
      <c r="FOR24" s="1358">
        <v>121552</v>
      </c>
      <c r="FOS24" s="856" t="s">
        <v>1242</v>
      </c>
      <c r="FOT24" s="796"/>
      <c r="FOU24" s="778"/>
      <c r="FOV24" s="121"/>
      <c r="FOW24" s="778"/>
      <c r="FOX24" s="778"/>
      <c r="FOY24" s="121"/>
      <c r="FOZ24" s="778"/>
      <c r="FPA24" s="120"/>
      <c r="FPB24" s="112">
        <v>0</v>
      </c>
      <c r="FPC24" s="778">
        <v>95710</v>
      </c>
      <c r="FPD24" s="120">
        <v>25842</v>
      </c>
      <c r="FPE24" s="112">
        <v>121552</v>
      </c>
      <c r="FPF24" s="778">
        <v>95710</v>
      </c>
      <c r="FPG24" s="778">
        <v>25842</v>
      </c>
      <c r="FPH24" s="1358">
        <v>121552</v>
      </c>
      <c r="FPI24" s="856" t="s">
        <v>1242</v>
      </c>
      <c r="FPJ24" s="796"/>
      <c r="FPK24" s="778"/>
      <c r="FPL24" s="121"/>
      <c r="FPM24" s="778"/>
      <c r="FPN24" s="778"/>
      <c r="FPO24" s="121"/>
      <c r="FPP24" s="778"/>
      <c r="FPQ24" s="120"/>
      <c r="FPR24" s="112">
        <v>0</v>
      </c>
      <c r="FPS24" s="778">
        <v>95710</v>
      </c>
      <c r="FPT24" s="120">
        <v>25842</v>
      </c>
      <c r="FPU24" s="112">
        <v>121552</v>
      </c>
      <c r="FPV24" s="778">
        <v>95710</v>
      </c>
      <c r="FPW24" s="778">
        <v>25842</v>
      </c>
      <c r="FPX24" s="1358">
        <v>121552</v>
      </c>
      <c r="FPY24" s="856" t="s">
        <v>1242</v>
      </c>
      <c r="FPZ24" s="796"/>
      <c r="FQA24" s="778"/>
      <c r="FQB24" s="121"/>
      <c r="FQC24" s="778"/>
      <c r="FQD24" s="778"/>
      <c r="FQE24" s="121"/>
      <c r="FQF24" s="778"/>
      <c r="FQG24" s="120"/>
      <c r="FQH24" s="112">
        <v>0</v>
      </c>
      <c r="FQI24" s="778">
        <v>95710</v>
      </c>
      <c r="FQJ24" s="120">
        <v>25842</v>
      </c>
      <c r="FQK24" s="112">
        <v>121552</v>
      </c>
      <c r="FQL24" s="778">
        <v>95710</v>
      </c>
      <c r="FQM24" s="778">
        <v>25842</v>
      </c>
      <c r="FQN24" s="1358">
        <v>121552</v>
      </c>
      <c r="FQO24" s="856" t="s">
        <v>1242</v>
      </c>
      <c r="FQP24" s="796"/>
      <c r="FQQ24" s="778"/>
      <c r="FQR24" s="121"/>
      <c r="FQS24" s="778"/>
      <c r="FQT24" s="778"/>
      <c r="FQU24" s="121"/>
      <c r="FQV24" s="778"/>
      <c r="FQW24" s="120"/>
      <c r="FQX24" s="112">
        <v>0</v>
      </c>
      <c r="FQY24" s="778">
        <v>95710</v>
      </c>
      <c r="FQZ24" s="120">
        <v>25842</v>
      </c>
      <c r="FRA24" s="112">
        <v>121552</v>
      </c>
      <c r="FRB24" s="778">
        <v>95710</v>
      </c>
      <c r="FRC24" s="778">
        <v>25842</v>
      </c>
      <c r="FRD24" s="1358">
        <v>121552</v>
      </c>
      <c r="FRE24" s="856" t="s">
        <v>1242</v>
      </c>
      <c r="FRF24" s="796"/>
      <c r="FRG24" s="778"/>
      <c r="FRH24" s="121"/>
      <c r="FRI24" s="778"/>
      <c r="FRJ24" s="778"/>
      <c r="FRK24" s="121"/>
      <c r="FRL24" s="778"/>
      <c r="FRM24" s="120"/>
      <c r="FRN24" s="112">
        <v>0</v>
      </c>
      <c r="FRO24" s="778">
        <v>95710</v>
      </c>
      <c r="FRP24" s="120">
        <v>25842</v>
      </c>
      <c r="FRQ24" s="112">
        <v>121552</v>
      </c>
      <c r="FRR24" s="778">
        <v>95710</v>
      </c>
      <c r="FRS24" s="778">
        <v>25842</v>
      </c>
      <c r="FRT24" s="1358">
        <v>121552</v>
      </c>
      <c r="FRU24" s="856" t="s">
        <v>1242</v>
      </c>
      <c r="FRV24" s="796"/>
      <c r="FRW24" s="778"/>
      <c r="FRX24" s="121"/>
      <c r="FRY24" s="778"/>
      <c r="FRZ24" s="778"/>
      <c r="FSA24" s="121"/>
      <c r="FSB24" s="778"/>
      <c r="FSC24" s="120"/>
      <c r="FSD24" s="112">
        <v>0</v>
      </c>
      <c r="FSE24" s="778">
        <v>95710</v>
      </c>
      <c r="FSF24" s="120">
        <v>25842</v>
      </c>
      <c r="FSG24" s="112">
        <v>121552</v>
      </c>
      <c r="FSH24" s="778">
        <v>95710</v>
      </c>
      <c r="FSI24" s="778">
        <v>25842</v>
      </c>
      <c r="FSJ24" s="1358">
        <v>121552</v>
      </c>
      <c r="FSK24" s="856" t="s">
        <v>1242</v>
      </c>
      <c r="FSL24" s="796"/>
      <c r="FSM24" s="778"/>
      <c r="FSN24" s="121"/>
      <c r="FSO24" s="778"/>
      <c r="FSP24" s="778"/>
      <c r="FSQ24" s="121"/>
      <c r="FSR24" s="778"/>
      <c r="FSS24" s="120"/>
      <c r="FST24" s="112">
        <v>0</v>
      </c>
      <c r="FSU24" s="778">
        <v>95710</v>
      </c>
      <c r="FSV24" s="120">
        <v>25842</v>
      </c>
      <c r="FSW24" s="112">
        <v>121552</v>
      </c>
      <c r="FSX24" s="778">
        <v>95710</v>
      </c>
      <c r="FSY24" s="778">
        <v>25842</v>
      </c>
      <c r="FSZ24" s="1358">
        <v>121552</v>
      </c>
      <c r="FTA24" s="856" t="s">
        <v>1242</v>
      </c>
      <c r="FTB24" s="796"/>
      <c r="FTC24" s="778"/>
      <c r="FTD24" s="121"/>
      <c r="FTE24" s="778"/>
      <c r="FTF24" s="778"/>
      <c r="FTG24" s="121"/>
      <c r="FTH24" s="778"/>
      <c r="FTI24" s="120"/>
      <c r="FTJ24" s="112">
        <v>0</v>
      </c>
      <c r="FTK24" s="778">
        <v>95710</v>
      </c>
      <c r="FTL24" s="120">
        <v>25842</v>
      </c>
      <c r="FTM24" s="112">
        <v>121552</v>
      </c>
      <c r="FTN24" s="778">
        <v>95710</v>
      </c>
      <c r="FTO24" s="778">
        <v>25842</v>
      </c>
      <c r="FTP24" s="1358">
        <v>121552</v>
      </c>
      <c r="FTQ24" s="856" t="s">
        <v>1242</v>
      </c>
      <c r="FTR24" s="796"/>
      <c r="FTS24" s="778"/>
      <c r="FTT24" s="121"/>
      <c r="FTU24" s="778"/>
      <c r="FTV24" s="778"/>
      <c r="FTW24" s="121"/>
      <c r="FTX24" s="778"/>
      <c r="FTY24" s="120"/>
      <c r="FTZ24" s="112">
        <v>0</v>
      </c>
      <c r="FUA24" s="778">
        <v>95710</v>
      </c>
      <c r="FUB24" s="120">
        <v>25842</v>
      </c>
      <c r="FUC24" s="112">
        <v>121552</v>
      </c>
      <c r="FUD24" s="778">
        <v>95710</v>
      </c>
      <c r="FUE24" s="778">
        <v>25842</v>
      </c>
      <c r="FUF24" s="1358">
        <v>121552</v>
      </c>
      <c r="FUG24" s="856" t="s">
        <v>1242</v>
      </c>
      <c r="FUH24" s="796"/>
      <c r="FUI24" s="778"/>
      <c r="FUJ24" s="121"/>
      <c r="FUK24" s="778"/>
      <c r="FUL24" s="778"/>
      <c r="FUM24" s="121"/>
      <c r="FUN24" s="778"/>
      <c r="FUO24" s="120"/>
      <c r="FUP24" s="112">
        <v>0</v>
      </c>
      <c r="FUQ24" s="778">
        <v>95710</v>
      </c>
      <c r="FUR24" s="120">
        <v>25842</v>
      </c>
      <c r="FUS24" s="112">
        <v>121552</v>
      </c>
      <c r="FUT24" s="778">
        <v>95710</v>
      </c>
      <c r="FUU24" s="778">
        <v>25842</v>
      </c>
      <c r="FUV24" s="1358">
        <v>121552</v>
      </c>
      <c r="FUW24" s="856" t="s">
        <v>1242</v>
      </c>
      <c r="FUX24" s="796"/>
      <c r="FUY24" s="778"/>
      <c r="FUZ24" s="121"/>
      <c r="FVA24" s="778"/>
      <c r="FVB24" s="778"/>
      <c r="FVC24" s="121"/>
      <c r="FVD24" s="778"/>
      <c r="FVE24" s="120"/>
      <c r="FVF24" s="112">
        <v>0</v>
      </c>
      <c r="FVG24" s="778">
        <v>95710</v>
      </c>
      <c r="FVH24" s="120">
        <v>25842</v>
      </c>
      <c r="FVI24" s="112">
        <v>121552</v>
      </c>
      <c r="FVJ24" s="778">
        <v>95710</v>
      </c>
      <c r="FVK24" s="778">
        <v>25842</v>
      </c>
      <c r="FVL24" s="1358">
        <v>121552</v>
      </c>
      <c r="FVM24" s="856" t="s">
        <v>1242</v>
      </c>
      <c r="FVN24" s="796"/>
      <c r="FVO24" s="778"/>
      <c r="FVP24" s="121"/>
      <c r="FVQ24" s="778"/>
      <c r="FVR24" s="778"/>
      <c r="FVS24" s="121"/>
      <c r="FVT24" s="778"/>
      <c r="FVU24" s="120"/>
      <c r="FVV24" s="112">
        <v>0</v>
      </c>
      <c r="FVW24" s="778">
        <v>95710</v>
      </c>
      <c r="FVX24" s="120">
        <v>25842</v>
      </c>
      <c r="FVY24" s="112">
        <v>121552</v>
      </c>
      <c r="FVZ24" s="778">
        <v>95710</v>
      </c>
      <c r="FWA24" s="778">
        <v>25842</v>
      </c>
      <c r="FWB24" s="1358">
        <v>121552</v>
      </c>
      <c r="FWC24" s="856" t="s">
        <v>1242</v>
      </c>
      <c r="FWD24" s="796"/>
      <c r="FWE24" s="778"/>
      <c r="FWF24" s="121"/>
      <c r="FWG24" s="778"/>
      <c r="FWH24" s="778"/>
      <c r="FWI24" s="121"/>
      <c r="FWJ24" s="778"/>
      <c r="FWK24" s="120"/>
      <c r="FWL24" s="112">
        <v>0</v>
      </c>
      <c r="FWM24" s="778">
        <v>95710</v>
      </c>
      <c r="FWN24" s="120">
        <v>25842</v>
      </c>
      <c r="FWO24" s="112">
        <v>121552</v>
      </c>
      <c r="FWP24" s="778">
        <v>95710</v>
      </c>
      <c r="FWQ24" s="778">
        <v>25842</v>
      </c>
      <c r="FWR24" s="1358">
        <v>121552</v>
      </c>
      <c r="FWS24" s="856" t="s">
        <v>1242</v>
      </c>
      <c r="FWT24" s="796"/>
      <c r="FWU24" s="778"/>
      <c r="FWV24" s="121"/>
      <c r="FWW24" s="778"/>
      <c r="FWX24" s="778"/>
      <c r="FWY24" s="121"/>
      <c r="FWZ24" s="778"/>
      <c r="FXA24" s="120"/>
      <c r="FXB24" s="112">
        <v>0</v>
      </c>
      <c r="FXC24" s="778">
        <v>95710</v>
      </c>
      <c r="FXD24" s="120">
        <v>25842</v>
      </c>
      <c r="FXE24" s="112">
        <v>121552</v>
      </c>
      <c r="FXF24" s="778">
        <v>95710</v>
      </c>
      <c r="FXG24" s="778">
        <v>25842</v>
      </c>
      <c r="FXH24" s="1358">
        <v>121552</v>
      </c>
      <c r="FXI24" s="856" t="s">
        <v>1242</v>
      </c>
      <c r="FXJ24" s="796"/>
      <c r="FXK24" s="778"/>
      <c r="FXL24" s="121"/>
      <c r="FXM24" s="778"/>
      <c r="FXN24" s="778"/>
      <c r="FXO24" s="121"/>
      <c r="FXP24" s="778"/>
      <c r="FXQ24" s="120"/>
      <c r="FXR24" s="112">
        <v>0</v>
      </c>
      <c r="FXS24" s="778">
        <v>95710</v>
      </c>
      <c r="FXT24" s="120">
        <v>25842</v>
      </c>
      <c r="FXU24" s="112">
        <v>121552</v>
      </c>
      <c r="FXV24" s="778">
        <v>95710</v>
      </c>
      <c r="FXW24" s="778">
        <v>25842</v>
      </c>
      <c r="FXX24" s="1358">
        <v>121552</v>
      </c>
      <c r="FXY24" s="856" t="s">
        <v>1242</v>
      </c>
      <c r="FXZ24" s="796"/>
      <c r="FYA24" s="778"/>
      <c r="FYB24" s="121"/>
      <c r="FYC24" s="778"/>
      <c r="FYD24" s="778"/>
      <c r="FYE24" s="121"/>
      <c r="FYF24" s="778"/>
      <c r="FYG24" s="120"/>
      <c r="FYH24" s="112">
        <v>0</v>
      </c>
      <c r="FYI24" s="778">
        <v>95710</v>
      </c>
      <c r="FYJ24" s="120">
        <v>25842</v>
      </c>
      <c r="FYK24" s="112">
        <v>121552</v>
      </c>
      <c r="FYL24" s="778">
        <v>95710</v>
      </c>
      <c r="FYM24" s="778">
        <v>25842</v>
      </c>
      <c r="FYN24" s="1358">
        <v>121552</v>
      </c>
      <c r="FYO24" s="856" t="s">
        <v>1242</v>
      </c>
      <c r="FYP24" s="796"/>
      <c r="FYQ24" s="778"/>
      <c r="FYR24" s="121"/>
      <c r="FYS24" s="778"/>
      <c r="FYT24" s="778"/>
      <c r="FYU24" s="121"/>
      <c r="FYV24" s="778"/>
      <c r="FYW24" s="120"/>
      <c r="FYX24" s="112">
        <v>0</v>
      </c>
      <c r="FYY24" s="778">
        <v>95710</v>
      </c>
      <c r="FYZ24" s="120">
        <v>25842</v>
      </c>
      <c r="FZA24" s="112">
        <v>121552</v>
      </c>
      <c r="FZB24" s="778">
        <v>95710</v>
      </c>
      <c r="FZC24" s="778">
        <v>25842</v>
      </c>
      <c r="FZD24" s="1358">
        <v>121552</v>
      </c>
      <c r="FZE24" s="856" t="s">
        <v>1242</v>
      </c>
      <c r="FZF24" s="796"/>
      <c r="FZG24" s="778"/>
      <c r="FZH24" s="121"/>
      <c r="FZI24" s="778"/>
      <c r="FZJ24" s="778"/>
      <c r="FZK24" s="121"/>
      <c r="FZL24" s="778"/>
      <c r="FZM24" s="120"/>
      <c r="FZN24" s="112">
        <v>0</v>
      </c>
      <c r="FZO24" s="778">
        <v>95710</v>
      </c>
      <c r="FZP24" s="120">
        <v>25842</v>
      </c>
      <c r="FZQ24" s="112">
        <v>121552</v>
      </c>
      <c r="FZR24" s="778">
        <v>95710</v>
      </c>
      <c r="FZS24" s="778">
        <v>25842</v>
      </c>
      <c r="FZT24" s="1358">
        <v>121552</v>
      </c>
      <c r="FZU24" s="856" t="s">
        <v>1242</v>
      </c>
      <c r="FZV24" s="796"/>
      <c r="FZW24" s="778"/>
      <c r="FZX24" s="121"/>
      <c r="FZY24" s="778"/>
      <c r="FZZ24" s="778"/>
      <c r="GAA24" s="121"/>
      <c r="GAB24" s="778"/>
      <c r="GAC24" s="120"/>
      <c r="GAD24" s="112">
        <v>0</v>
      </c>
      <c r="GAE24" s="778">
        <v>95710</v>
      </c>
      <c r="GAF24" s="120">
        <v>25842</v>
      </c>
      <c r="GAG24" s="112">
        <v>121552</v>
      </c>
      <c r="GAH24" s="778">
        <v>95710</v>
      </c>
      <c r="GAI24" s="778">
        <v>25842</v>
      </c>
      <c r="GAJ24" s="1358">
        <v>121552</v>
      </c>
      <c r="GAK24" s="856" t="s">
        <v>1242</v>
      </c>
      <c r="GAL24" s="796"/>
      <c r="GAM24" s="778"/>
      <c r="GAN24" s="121"/>
      <c r="GAO24" s="778"/>
      <c r="GAP24" s="778"/>
      <c r="GAQ24" s="121"/>
      <c r="GAR24" s="778"/>
      <c r="GAS24" s="120"/>
      <c r="GAT24" s="112">
        <v>0</v>
      </c>
      <c r="GAU24" s="778">
        <v>95710</v>
      </c>
      <c r="GAV24" s="120">
        <v>25842</v>
      </c>
      <c r="GAW24" s="112">
        <v>121552</v>
      </c>
      <c r="GAX24" s="778">
        <v>95710</v>
      </c>
      <c r="GAY24" s="778">
        <v>25842</v>
      </c>
      <c r="GAZ24" s="1358">
        <v>121552</v>
      </c>
      <c r="GBA24" s="856" t="s">
        <v>1242</v>
      </c>
      <c r="GBB24" s="796"/>
      <c r="GBC24" s="778"/>
      <c r="GBD24" s="121"/>
      <c r="GBE24" s="778"/>
      <c r="GBF24" s="778"/>
      <c r="GBG24" s="121"/>
      <c r="GBH24" s="778"/>
      <c r="GBI24" s="120"/>
      <c r="GBJ24" s="112">
        <v>0</v>
      </c>
      <c r="GBK24" s="778">
        <v>95710</v>
      </c>
      <c r="GBL24" s="120">
        <v>25842</v>
      </c>
      <c r="GBM24" s="112">
        <v>121552</v>
      </c>
      <c r="GBN24" s="778">
        <v>95710</v>
      </c>
      <c r="GBO24" s="778">
        <v>25842</v>
      </c>
      <c r="GBP24" s="1358">
        <v>121552</v>
      </c>
      <c r="GBQ24" s="856" t="s">
        <v>1242</v>
      </c>
      <c r="GBR24" s="796"/>
      <c r="GBS24" s="778"/>
      <c r="GBT24" s="121"/>
      <c r="GBU24" s="778"/>
      <c r="GBV24" s="778"/>
      <c r="GBW24" s="121"/>
      <c r="GBX24" s="778"/>
      <c r="GBY24" s="120"/>
      <c r="GBZ24" s="112">
        <v>0</v>
      </c>
      <c r="GCA24" s="778">
        <v>95710</v>
      </c>
      <c r="GCB24" s="120">
        <v>25842</v>
      </c>
      <c r="GCC24" s="112">
        <v>121552</v>
      </c>
      <c r="GCD24" s="778">
        <v>95710</v>
      </c>
      <c r="GCE24" s="778">
        <v>25842</v>
      </c>
      <c r="GCF24" s="1358">
        <v>121552</v>
      </c>
      <c r="GCG24" s="856" t="s">
        <v>1242</v>
      </c>
      <c r="GCH24" s="796"/>
      <c r="GCI24" s="778"/>
      <c r="GCJ24" s="121"/>
      <c r="GCK24" s="778"/>
      <c r="GCL24" s="778"/>
      <c r="GCM24" s="121"/>
      <c r="GCN24" s="778"/>
      <c r="GCO24" s="120"/>
      <c r="GCP24" s="112">
        <v>0</v>
      </c>
      <c r="GCQ24" s="778">
        <v>95710</v>
      </c>
      <c r="GCR24" s="120">
        <v>25842</v>
      </c>
      <c r="GCS24" s="112">
        <v>121552</v>
      </c>
      <c r="GCT24" s="778">
        <v>95710</v>
      </c>
      <c r="GCU24" s="778">
        <v>25842</v>
      </c>
      <c r="GCV24" s="1358">
        <v>121552</v>
      </c>
      <c r="GCW24" s="856" t="s">
        <v>1242</v>
      </c>
      <c r="GCX24" s="796"/>
      <c r="GCY24" s="778"/>
      <c r="GCZ24" s="121"/>
      <c r="GDA24" s="778"/>
      <c r="GDB24" s="778"/>
      <c r="GDC24" s="121"/>
      <c r="GDD24" s="778"/>
      <c r="GDE24" s="120"/>
      <c r="GDF24" s="112">
        <v>0</v>
      </c>
      <c r="GDG24" s="778">
        <v>95710</v>
      </c>
      <c r="GDH24" s="120">
        <v>25842</v>
      </c>
      <c r="GDI24" s="112">
        <v>121552</v>
      </c>
      <c r="GDJ24" s="778">
        <v>95710</v>
      </c>
      <c r="GDK24" s="778">
        <v>25842</v>
      </c>
      <c r="GDL24" s="1358">
        <v>121552</v>
      </c>
      <c r="GDM24" s="856" t="s">
        <v>1242</v>
      </c>
      <c r="GDN24" s="796"/>
      <c r="GDO24" s="778"/>
      <c r="GDP24" s="121"/>
      <c r="GDQ24" s="778"/>
      <c r="GDR24" s="778"/>
      <c r="GDS24" s="121"/>
      <c r="GDT24" s="778"/>
      <c r="GDU24" s="120"/>
      <c r="GDV24" s="112">
        <v>0</v>
      </c>
      <c r="GDW24" s="778">
        <v>95710</v>
      </c>
      <c r="GDX24" s="120">
        <v>25842</v>
      </c>
      <c r="GDY24" s="112">
        <v>121552</v>
      </c>
      <c r="GDZ24" s="778">
        <v>95710</v>
      </c>
      <c r="GEA24" s="778">
        <v>25842</v>
      </c>
      <c r="GEB24" s="1358">
        <v>121552</v>
      </c>
      <c r="GEC24" s="856" t="s">
        <v>1242</v>
      </c>
      <c r="GED24" s="796"/>
      <c r="GEE24" s="778"/>
      <c r="GEF24" s="121"/>
      <c r="GEG24" s="778"/>
    </row>
    <row r="25" spans="1:4869" ht="32.25" customHeight="1">
      <c r="A25" s="866" t="s">
        <v>1258</v>
      </c>
      <c r="B25" s="121">
        <v>0</v>
      </c>
      <c r="C25" s="796">
        <v>1214326</v>
      </c>
      <c r="D25" s="778">
        <v>327868</v>
      </c>
      <c r="E25" s="121">
        <v>1542194</v>
      </c>
      <c r="F25" s="778">
        <v>1214326</v>
      </c>
      <c r="G25" s="120">
        <v>327868</v>
      </c>
      <c r="H25" s="112">
        <v>1542194</v>
      </c>
      <c r="I25" s="1367">
        <v>100</v>
      </c>
      <c r="J25" s="861"/>
      <c r="K25" s="861"/>
      <c r="L25" s="861"/>
      <c r="M25" s="863"/>
      <c r="N25" s="861"/>
      <c r="O25" s="861"/>
      <c r="P25" s="861"/>
      <c r="Q25" s="861"/>
      <c r="R25" s="861"/>
      <c r="S25" s="861"/>
      <c r="T25" s="861"/>
      <c r="U25" s="861"/>
      <c r="V25" s="861"/>
      <c r="W25" s="861"/>
      <c r="X25" s="861"/>
      <c r="Y25" s="861"/>
      <c r="Z25" s="861"/>
      <c r="AA25" s="861"/>
      <c r="AB25" s="861"/>
      <c r="AC25" s="863"/>
      <c r="AD25" s="861"/>
      <c r="AE25" s="861"/>
      <c r="AF25" s="861"/>
      <c r="AG25" s="861"/>
      <c r="AH25" s="861"/>
      <c r="AI25" s="861"/>
      <c r="AJ25" s="861"/>
      <c r="AK25" s="861"/>
      <c r="AL25" s="861"/>
      <c r="AM25" s="861"/>
      <c r="AN25" s="861"/>
      <c r="AO25" s="861"/>
      <c r="AP25" s="861"/>
      <c r="AQ25" s="861"/>
      <c r="AR25" s="861"/>
      <c r="AS25" s="863"/>
      <c r="AT25" s="861"/>
      <c r="AU25" s="861"/>
      <c r="AV25" s="861"/>
      <c r="AW25" s="861"/>
      <c r="AX25" s="861"/>
      <c r="AY25" s="861"/>
      <c r="AZ25" s="861"/>
      <c r="BA25" s="861"/>
      <c r="BB25" s="861"/>
      <c r="BC25" s="861"/>
      <c r="BD25" s="861"/>
      <c r="BE25" s="861"/>
      <c r="BF25" s="861"/>
      <c r="BG25" s="861"/>
      <c r="BH25" s="861"/>
      <c r="BI25" s="863"/>
      <c r="BJ25" s="861"/>
      <c r="BK25" s="861"/>
      <c r="BL25" s="861"/>
      <c r="BM25" s="861"/>
      <c r="BN25" s="861"/>
      <c r="BO25" s="861"/>
      <c r="BP25" s="861"/>
      <c r="BQ25" s="861"/>
      <c r="BR25" s="861"/>
      <c r="BS25" s="861"/>
      <c r="BT25" s="861"/>
      <c r="BU25" s="861"/>
      <c r="BV25" s="861"/>
      <c r="BW25" s="861"/>
      <c r="BX25" s="861"/>
      <c r="BY25" s="863"/>
      <c r="BZ25" s="861"/>
      <c r="CA25" s="861"/>
      <c r="CB25" s="861"/>
      <c r="CC25" s="861"/>
      <c r="CD25" s="861"/>
      <c r="CE25" s="861"/>
      <c r="CF25" s="861"/>
      <c r="CG25" s="861"/>
      <c r="CH25" s="861"/>
      <c r="CI25" s="861"/>
      <c r="CJ25" s="861"/>
      <c r="CK25" s="861"/>
      <c r="CL25" s="861"/>
      <c r="CM25" s="861"/>
      <c r="CN25" s="861"/>
      <c r="CO25" s="863"/>
      <c r="CP25" s="861"/>
      <c r="CQ25" s="796"/>
      <c r="CR25" s="121"/>
      <c r="CS25" s="778"/>
      <c r="CT25" s="778"/>
      <c r="CU25" s="121"/>
      <c r="CV25" s="778">
        <v>0</v>
      </c>
      <c r="CW25" s="120">
        <v>0</v>
      </c>
      <c r="CX25" s="112">
        <v>0</v>
      </c>
      <c r="CY25" s="778">
        <v>20000</v>
      </c>
      <c r="CZ25" s="120">
        <v>5400</v>
      </c>
      <c r="DA25" s="112">
        <v>25400</v>
      </c>
      <c r="DB25" s="778">
        <v>20000</v>
      </c>
      <c r="DC25" s="778">
        <v>5400</v>
      </c>
      <c r="DD25" s="1358">
        <v>25400</v>
      </c>
      <c r="DE25" s="117" t="s">
        <v>1243</v>
      </c>
      <c r="DF25" s="796"/>
      <c r="DG25" s="778"/>
      <c r="DH25" s="121"/>
      <c r="DI25" s="778"/>
      <c r="DJ25" s="778"/>
      <c r="DK25" s="121"/>
      <c r="DL25" s="778">
        <v>0</v>
      </c>
      <c r="DM25" s="120">
        <v>0</v>
      </c>
      <c r="DN25" s="112">
        <v>0</v>
      </c>
      <c r="DO25" s="778">
        <v>20000</v>
      </c>
      <c r="DP25" s="120">
        <v>5400</v>
      </c>
      <c r="DQ25" s="112">
        <v>25400</v>
      </c>
      <c r="DR25" s="778">
        <v>20000</v>
      </c>
      <c r="DS25" s="778">
        <v>5400</v>
      </c>
      <c r="DT25" s="1358">
        <v>25400</v>
      </c>
      <c r="DU25" s="117" t="s">
        <v>1243</v>
      </c>
      <c r="DV25" s="796"/>
      <c r="DW25" s="778"/>
      <c r="DX25" s="121"/>
      <c r="DY25" s="778"/>
      <c r="DZ25" s="778"/>
      <c r="EA25" s="121"/>
      <c r="EB25" s="778">
        <v>0</v>
      </c>
      <c r="EC25" s="120">
        <v>0</v>
      </c>
      <c r="ED25" s="112">
        <v>0</v>
      </c>
      <c r="EE25" s="778">
        <v>20000</v>
      </c>
      <c r="EF25" s="120">
        <v>5400</v>
      </c>
      <c r="EG25" s="112">
        <v>25400</v>
      </c>
      <c r="EH25" s="778">
        <v>20000</v>
      </c>
      <c r="EI25" s="778">
        <v>5400</v>
      </c>
      <c r="EJ25" s="1358">
        <v>25400</v>
      </c>
      <c r="EK25" s="117" t="s">
        <v>1243</v>
      </c>
      <c r="EL25" s="796"/>
      <c r="EM25" s="778"/>
      <c r="EN25" s="121"/>
      <c r="EO25" s="778"/>
      <c r="EP25" s="778"/>
      <c r="EQ25" s="121"/>
      <c r="ER25" s="778">
        <v>0</v>
      </c>
      <c r="ES25" s="120">
        <v>0</v>
      </c>
      <c r="ET25" s="112">
        <v>0</v>
      </c>
      <c r="EU25" s="778">
        <v>20000</v>
      </c>
      <c r="EV25" s="120">
        <v>5400</v>
      </c>
      <c r="EW25" s="112">
        <v>25400</v>
      </c>
      <c r="EX25" s="778">
        <v>20000</v>
      </c>
      <c r="EY25" s="778">
        <v>5400</v>
      </c>
      <c r="EZ25" s="1358">
        <v>25400</v>
      </c>
      <c r="FA25" s="117" t="s">
        <v>1243</v>
      </c>
      <c r="FB25" s="796"/>
      <c r="FC25" s="778"/>
      <c r="FD25" s="121"/>
      <c r="FE25" s="778"/>
      <c r="FF25" s="778"/>
      <c r="FG25" s="121"/>
      <c r="FH25" s="778">
        <v>0</v>
      </c>
      <c r="FI25" s="120">
        <v>0</v>
      </c>
      <c r="FJ25" s="112">
        <v>0</v>
      </c>
      <c r="FK25" s="778">
        <v>20000</v>
      </c>
      <c r="FL25" s="120">
        <v>5400</v>
      </c>
      <c r="FM25" s="112">
        <v>25400</v>
      </c>
      <c r="FN25" s="778">
        <v>20000</v>
      </c>
      <c r="FO25" s="778">
        <v>5400</v>
      </c>
      <c r="FP25" s="1358">
        <v>25400</v>
      </c>
      <c r="FQ25" s="117" t="s">
        <v>1243</v>
      </c>
      <c r="FR25" s="796"/>
      <c r="FS25" s="778"/>
      <c r="FT25" s="121"/>
      <c r="FU25" s="778"/>
      <c r="FV25" s="778"/>
      <c r="FW25" s="121"/>
      <c r="FX25" s="778">
        <v>0</v>
      </c>
      <c r="FY25" s="120">
        <v>0</v>
      </c>
      <c r="FZ25" s="112">
        <v>0</v>
      </c>
      <c r="GA25" s="778">
        <v>20000</v>
      </c>
      <c r="GB25" s="120">
        <v>5400</v>
      </c>
      <c r="GC25" s="112">
        <v>25400</v>
      </c>
      <c r="GD25" s="778">
        <v>20000</v>
      </c>
      <c r="GE25" s="778">
        <v>5400</v>
      </c>
      <c r="GF25" s="1358">
        <v>25400</v>
      </c>
      <c r="GG25" s="117" t="s">
        <v>1243</v>
      </c>
      <c r="GH25" s="796"/>
      <c r="GI25" s="778"/>
      <c r="GJ25" s="121"/>
      <c r="GK25" s="778"/>
      <c r="GL25" s="778"/>
      <c r="GM25" s="121"/>
      <c r="GN25" s="778">
        <v>0</v>
      </c>
      <c r="GO25" s="120">
        <v>0</v>
      </c>
      <c r="GP25" s="112">
        <v>0</v>
      </c>
      <c r="GQ25" s="778">
        <v>20000</v>
      </c>
      <c r="GR25" s="120">
        <v>5400</v>
      </c>
      <c r="GS25" s="112">
        <v>25400</v>
      </c>
      <c r="GT25" s="778">
        <v>20000</v>
      </c>
      <c r="GU25" s="778">
        <v>5400</v>
      </c>
      <c r="GV25" s="1358">
        <v>25400</v>
      </c>
      <c r="GW25" s="117" t="s">
        <v>1243</v>
      </c>
      <c r="GX25" s="796"/>
      <c r="GY25" s="778"/>
      <c r="GZ25" s="121"/>
      <c r="HA25" s="778"/>
      <c r="HB25" s="778"/>
      <c r="HC25" s="121"/>
      <c r="HD25" s="778">
        <v>0</v>
      </c>
      <c r="HE25" s="120">
        <v>0</v>
      </c>
      <c r="HF25" s="112">
        <v>0</v>
      </c>
      <c r="HG25" s="778">
        <v>20000</v>
      </c>
      <c r="HH25" s="120">
        <v>5400</v>
      </c>
      <c r="HI25" s="112">
        <v>25400</v>
      </c>
      <c r="HJ25" s="778">
        <v>20000</v>
      </c>
      <c r="HK25" s="778">
        <v>5400</v>
      </c>
      <c r="HL25" s="1358">
        <v>25400</v>
      </c>
      <c r="HM25" s="117" t="s">
        <v>1243</v>
      </c>
      <c r="HN25" s="796"/>
      <c r="HO25" s="778"/>
      <c r="HP25" s="121"/>
      <c r="HQ25" s="778"/>
      <c r="HR25" s="778"/>
      <c r="HS25" s="121"/>
      <c r="HT25" s="778">
        <v>0</v>
      </c>
      <c r="HU25" s="120">
        <v>0</v>
      </c>
      <c r="HV25" s="112">
        <v>0</v>
      </c>
      <c r="HW25" s="778">
        <v>20000</v>
      </c>
      <c r="HX25" s="120">
        <v>5400</v>
      </c>
      <c r="HY25" s="112">
        <v>25400</v>
      </c>
      <c r="HZ25" s="778">
        <v>20000</v>
      </c>
      <c r="IA25" s="778">
        <v>5400</v>
      </c>
      <c r="IB25" s="1358">
        <v>25400</v>
      </c>
      <c r="IC25" s="117" t="s">
        <v>1243</v>
      </c>
      <c r="ID25" s="796"/>
      <c r="IE25" s="778"/>
      <c r="IF25" s="121"/>
      <c r="IG25" s="778"/>
      <c r="IH25" s="778"/>
      <c r="II25" s="121"/>
      <c r="IJ25" s="778">
        <v>0</v>
      </c>
      <c r="IK25" s="120">
        <v>0</v>
      </c>
      <c r="IL25" s="112">
        <v>0</v>
      </c>
      <c r="IM25" s="778">
        <v>20000</v>
      </c>
      <c r="IN25" s="120">
        <v>5400</v>
      </c>
      <c r="IO25" s="112">
        <v>25400</v>
      </c>
      <c r="IP25" s="778">
        <v>20000</v>
      </c>
      <c r="IQ25" s="778">
        <v>5400</v>
      </c>
      <c r="IR25" s="1358">
        <v>25400</v>
      </c>
      <c r="IS25" s="117" t="s">
        <v>1243</v>
      </c>
      <c r="IT25" s="796"/>
      <c r="IU25" s="778"/>
      <c r="IV25" s="121"/>
      <c r="IW25" s="778"/>
      <c r="IX25" s="778"/>
      <c r="IY25" s="121"/>
      <c r="IZ25" s="778">
        <v>0</v>
      </c>
      <c r="JA25" s="120">
        <v>0</v>
      </c>
      <c r="JB25" s="112">
        <v>0</v>
      </c>
      <c r="JC25" s="778">
        <v>20000</v>
      </c>
      <c r="JD25" s="120">
        <v>5400</v>
      </c>
      <c r="JE25" s="112">
        <v>25400</v>
      </c>
      <c r="JF25" s="778">
        <v>20000</v>
      </c>
      <c r="JG25" s="778">
        <v>5400</v>
      </c>
      <c r="JH25" s="1358">
        <v>25400</v>
      </c>
      <c r="JI25" s="117" t="s">
        <v>1243</v>
      </c>
      <c r="JJ25" s="796"/>
      <c r="JK25" s="778"/>
      <c r="JL25" s="121"/>
      <c r="JM25" s="778"/>
      <c r="JN25" s="778"/>
      <c r="JO25" s="121"/>
      <c r="JP25" s="778">
        <v>0</v>
      </c>
      <c r="JQ25" s="120">
        <v>0</v>
      </c>
      <c r="JR25" s="112">
        <v>0</v>
      </c>
      <c r="JS25" s="778">
        <v>20000</v>
      </c>
      <c r="JT25" s="120">
        <v>5400</v>
      </c>
      <c r="JU25" s="112">
        <v>25400</v>
      </c>
      <c r="JV25" s="778">
        <v>20000</v>
      </c>
      <c r="JW25" s="778">
        <v>5400</v>
      </c>
      <c r="JX25" s="1358">
        <v>25400</v>
      </c>
      <c r="JY25" s="117" t="s">
        <v>1243</v>
      </c>
      <c r="JZ25" s="796"/>
      <c r="KA25" s="778"/>
      <c r="KB25" s="121"/>
      <c r="KC25" s="778"/>
      <c r="KD25" s="778"/>
      <c r="KE25" s="121"/>
      <c r="KF25" s="778">
        <v>0</v>
      </c>
      <c r="KG25" s="120">
        <v>0</v>
      </c>
      <c r="KH25" s="112">
        <v>0</v>
      </c>
      <c r="KI25" s="778">
        <v>20000</v>
      </c>
      <c r="KJ25" s="120">
        <v>5400</v>
      </c>
      <c r="KK25" s="112">
        <v>25400</v>
      </c>
      <c r="KL25" s="778">
        <v>20000</v>
      </c>
      <c r="KM25" s="778">
        <v>5400</v>
      </c>
      <c r="KN25" s="1358">
        <v>25400</v>
      </c>
      <c r="KO25" s="117" t="s">
        <v>1243</v>
      </c>
      <c r="KP25" s="796"/>
      <c r="KQ25" s="778"/>
      <c r="KR25" s="121"/>
      <c r="KS25" s="778"/>
      <c r="KT25" s="778"/>
      <c r="KU25" s="121"/>
      <c r="KV25" s="778">
        <v>0</v>
      </c>
      <c r="KW25" s="120">
        <v>0</v>
      </c>
      <c r="KX25" s="112">
        <v>0</v>
      </c>
      <c r="KY25" s="778">
        <v>20000</v>
      </c>
      <c r="KZ25" s="120">
        <v>5400</v>
      </c>
      <c r="LA25" s="112">
        <v>25400</v>
      </c>
      <c r="LB25" s="778">
        <v>20000</v>
      </c>
      <c r="LC25" s="778">
        <v>5400</v>
      </c>
      <c r="LD25" s="1358">
        <v>25400</v>
      </c>
      <c r="LE25" s="117" t="s">
        <v>1243</v>
      </c>
      <c r="LF25" s="796"/>
      <c r="LG25" s="778"/>
      <c r="LH25" s="121"/>
      <c r="LI25" s="778"/>
      <c r="LJ25" s="778"/>
      <c r="LK25" s="121"/>
      <c r="LL25" s="778">
        <v>0</v>
      </c>
      <c r="LM25" s="120">
        <v>0</v>
      </c>
      <c r="LN25" s="112">
        <v>0</v>
      </c>
      <c r="LO25" s="778">
        <v>20000</v>
      </c>
      <c r="LP25" s="120">
        <v>5400</v>
      </c>
      <c r="LQ25" s="112">
        <v>25400</v>
      </c>
      <c r="LR25" s="778">
        <v>20000</v>
      </c>
      <c r="LS25" s="778">
        <v>5400</v>
      </c>
      <c r="LT25" s="1358">
        <v>25400</v>
      </c>
      <c r="LU25" s="117" t="s">
        <v>1243</v>
      </c>
      <c r="LV25" s="796"/>
      <c r="LW25" s="778"/>
      <c r="LX25" s="121"/>
      <c r="LY25" s="778"/>
      <c r="LZ25" s="778"/>
      <c r="MA25" s="121"/>
      <c r="MB25" s="778">
        <v>0</v>
      </c>
      <c r="MC25" s="120">
        <v>0</v>
      </c>
      <c r="MD25" s="112">
        <v>0</v>
      </c>
      <c r="ME25" s="778">
        <v>20000</v>
      </c>
      <c r="MF25" s="120">
        <v>5400</v>
      </c>
      <c r="MG25" s="112">
        <v>25400</v>
      </c>
      <c r="MH25" s="778">
        <v>20000</v>
      </c>
      <c r="MI25" s="778">
        <v>5400</v>
      </c>
      <c r="MJ25" s="1358">
        <v>25400</v>
      </c>
      <c r="MK25" s="117" t="s">
        <v>1243</v>
      </c>
      <c r="ML25" s="796"/>
      <c r="MM25" s="778"/>
      <c r="MN25" s="121"/>
      <c r="MO25" s="778"/>
      <c r="MP25" s="778"/>
      <c r="MQ25" s="121"/>
      <c r="MR25" s="778">
        <v>0</v>
      </c>
      <c r="MS25" s="120">
        <v>0</v>
      </c>
      <c r="MT25" s="112">
        <v>0</v>
      </c>
      <c r="MU25" s="778">
        <v>20000</v>
      </c>
      <c r="MV25" s="120">
        <v>5400</v>
      </c>
      <c r="MW25" s="112">
        <v>25400</v>
      </c>
      <c r="MX25" s="778">
        <v>20000</v>
      </c>
      <c r="MY25" s="778">
        <v>5400</v>
      </c>
      <c r="MZ25" s="1358">
        <v>25400</v>
      </c>
      <c r="NA25" s="117" t="s">
        <v>1243</v>
      </c>
      <c r="NB25" s="796"/>
      <c r="NC25" s="778"/>
      <c r="ND25" s="121"/>
      <c r="NE25" s="778"/>
      <c r="NF25" s="778"/>
      <c r="NG25" s="121"/>
      <c r="NH25" s="778">
        <v>0</v>
      </c>
      <c r="NI25" s="120">
        <v>0</v>
      </c>
      <c r="NJ25" s="112">
        <v>0</v>
      </c>
      <c r="NK25" s="778">
        <v>20000</v>
      </c>
      <c r="NL25" s="120">
        <v>5400</v>
      </c>
      <c r="NM25" s="112">
        <v>25400</v>
      </c>
      <c r="NN25" s="778">
        <v>20000</v>
      </c>
      <c r="NO25" s="778">
        <v>5400</v>
      </c>
      <c r="NP25" s="1358">
        <v>25400</v>
      </c>
      <c r="NQ25" s="117" t="s">
        <v>1243</v>
      </c>
      <c r="NR25" s="796"/>
      <c r="NS25" s="778"/>
      <c r="NT25" s="121"/>
      <c r="NU25" s="778"/>
      <c r="NV25" s="778"/>
      <c r="NW25" s="121"/>
      <c r="NX25" s="778">
        <v>0</v>
      </c>
      <c r="NY25" s="120">
        <v>0</v>
      </c>
      <c r="NZ25" s="112">
        <v>0</v>
      </c>
      <c r="OA25" s="778">
        <v>20000</v>
      </c>
      <c r="OB25" s="120">
        <v>5400</v>
      </c>
      <c r="OC25" s="112">
        <v>25400</v>
      </c>
      <c r="OD25" s="778">
        <v>20000</v>
      </c>
      <c r="OE25" s="778">
        <v>5400</v>
      </c>
      <c r="OF25" s="1358">
        <v>25400</v>
      </c>
      <c r="OG25" s="117" t="s">
        <v>1243</v>
      </c>
      <c r="OH25" s="796"/>
      <c r="OI25" s="778"/>
      <c r="OJ25" s="121"/>
      <c r="OK25" s="778"/>
      <c r="OL25" s="778"/>
      <c r="OM25" s="121"/>
      <c r="ON25" s="778">
        <v>0</v>
      </c>
      <c r="OO25" s="120">
        <v>0</v>
      </c>
      <c r="OP25" s="112">
        <v>0</v>
      </c>
      <c r="OQ25" s="778">
        <v>20000</v>
      </c>
      <c r="OR25" s="120">
        <v>5400</v>
      </c>
      <c r="OS25" s="112">
        <v>25400</v>
      </c>
      <c r="OT25" s="778">
        <v>20000</v>
      </c>
      <c r="OU25" s="778">
        <v>5400</v>
      </c>
      <c r="OV25" s="1358">
        <v>25400</v>
      </c>
      <c r="OW25" s="117" t="s">
        <v>1243</v>
      </c>
      <c r="OX25" s="796"/>
      <c r="OY25" s="778"/>
      <c r="OZ25" s="121"/>
      <c r="PA25" s="778"/>
      <c r="PB25" s="778"/>
      <c r="PC25" s="121"/>
      <c r="PD25" s="778">
        <v>0</v>
      </c>
      <c r="PE25" s="120">
        <v>0</v>
      </c>
      <c r="PF25" s="112">
        <v>0</v>
      </c>
      <c r="PG25" s="778">
        <v>20000</v>
      </c>
      <c r="PH25" s="120">
        <v>5400</v>
      </c>
      <c r="PI25" s="112">
        <v>25400</v>
      </c>
      <c r="PJ25" s="778">
        <v>20000</v>
      </c>
      <c r="PK25" s="778">
        <v>5400</v>
      </c>
      <c r="PL25" s="1358">
        <v>25400</v>
      </c>
      <c r="PM25" s="117" t="s">
        <v>1243</v>
      </c>
      <c r="PN25" s="796"/>
      <c r="PO25" s="778"/>
      <c r="PP25" s="121"/>
      <c r="PQ25" s="778"/>
      <c r="PR25" s="778"/>
      <c r="PS25" s="121"/>
      <c r="PT25" s="778">
        <v>0</v>
      </c>
      <c r="PU25" s="120">
        <v>0</v>
      </c>
      <c r="PV25" s="112">
        <v>0</v>
      </c>
      <c r="PW25" s="778">
        <v>20000</v>
      </c>
      <c r="PX25" s="120">
        <v>5400</v>
      </c>
      <c r="PY25" s="112">
        <v>25400</v>
      </c>
      <c r="PZ25" s="778">
        <v>20000</v>
      </c>
      <c r="QA25" s="778">
        <v>5400</v>
      </c>
      <c r="QB25" s="1358">
        <v>25400</v>
      </c>
      <c r="QC25" s="117" t="s">
        <v>1243</v>
      </c>
      <c r="QD25" s="796"/>
      <c r="QE25" s="778"/>
      <c r="QF25" s="121"/>
      <c r="QG25" s="778"/>
      <c r="QH25" s="778"/>
      <c r="QI25" s="121"/>
      <c r="QJ25" s="778">
        <v>0</v>
      </c>
      <c r="QK25" s="120">
        <v>0</v>
      </c>
      <c r="QL25" s="112">
        <v>0</v>
      </c>
      <c r="QM25" s="778">
        <v>20000</v>
      </c>
      <c r="QN25" s="120">
        <v>5400</v>
      </c>
      <c r="QO25" s="112">
        <v>25400</v>
      </c>
      <c r="QP25" s="778">
        <v>20000</v>
      </c>
      <c r="QQ25" s="778">
        <v>5400</v>
      </c>
      <c r="QR25" s="1358">
        <v>25400</v>
      </c>
      <c r="QS25" s="117" t="s">
        <v>1243</v>
      </c>
      <c r="QT25" s="796"/>
      <c r="QU25" s="778"/>
      <c r="QV25" s="121"/>
      <c r="QW25" s="778"/>
      <c r="QX25" s="778"/>
      <c r="QY25" s="121"/>
      <c r="QZ25" s="778">
        <v>0</v>
      </c>
      <c r="RA25" s="120">
        <v>0</v>
      </c>
      <c r="RB25" s="112">
        <v>0</v>
      </c>
      <c r="RC25" s="778">
        <v>20000</v>
      </c>
      <c r="RD25" s="120">
        <v>5400</v>
      </c>
      <c r="RE25" s="112">
        <v>25400</v>
      </c>
      <c r="RF25" s="778">
        <v>20000</v>
      </c>
      <c r="RG25" s="778">
        <v>5400</v>
      </c>
      <c r="RH25" s="1358">
        <v>25400</v>
      </c>
      <c r="RI25" s="117" t="s">
        <v>1243</v>
      </c>
      <c r="RJ25" s="796"/>
      <c r="RK25" s="778"/>
      <c r="RL25" s="121"/>
      <c r="RM25" s="778"/>
      <c r="RN25" s="778"/>
      <c r="RO25" s="121"/>
      <c r="RP25" s="778">
        <v>0</v>
      </c>
      <c r="RQ25" s="120">
        <v>0</v>
      </c>
      <c r="RR25" s="112">
        <v>0</v>
      </c>
      <c r="RS25" s="778">
        <v>20000</v>
      </c>
      <c r="RT25" s="120">
        <v>5400</v>
      </c>
      <c r="RU25" s="112">
        <v>25400</v>
      </c>
      <c r="RV25" s="778">
        <v>20000</v>
      </c>
      <c r="RW25" s="778">
        <v>5400</v>
      </c>
      <c r="RX25" s="1358">
        <v>25400</v>
      </c>
      <c r="RY25" s="117" t="s">
        <v>1243</v>
      </c>
      <c r="RZ25" s="796"/>
      <c r="SA25" s="778"/>
      <c r="SB25" s="121"/>
      <c r="SC25" s="778"/>
      <c r="SD25" s="778"/>
      <c r="SE25" s="121"/>
      <c r="SF25" s="778">
        <v>0</v>
      </c>
      <c r="SG25" s="120">
        <v>0</v>
      </c>
      <c r="SH25" s="112">
        <v>0</v>
      </c>
      <c r="SI25" s="778">
        <v>20000</v>
      </c>
      <c r="SJ25" s="120">
        <v>5400</v>
      </c>
      <c r="SK25" s="112">
        <v>25400</v>
      </c>
      <c r="SL25" s="778">
        <v>20000</v>
      </c>
      <c r="SM25" s="778">
        <v>5400</v>
      </c>
      <c r="SN25" s="1358">
        <v>25400</v>
      </c>
      <c r="SO25" s="117" t="s">
        <v>1243</v>
      </c>
      <c r="SP25" s="796"/>
      <c r="SQ25" s="778"/>
      <c r="SR25" s="121"/>
      <c r="SS25" s="778"/>
      <c r="ST25" s="778"/>
      <c r="SU25" s="121"/>
      <c r="SV25" s="778">
        <v>0</v>
      </c>
      <c r="SW25" s="120">
        <v>0</v>
      </c>
      <c r="SX25" s="112">
        <v>0</v>
      </c>
      <c r="SY25" s="778">
        <v>20000</v>
      </c>
      <c r="SZ25" s="120">
        <v>5400</v>
      </c>
      <c r="TA25" s="112">
        <v>25400</v>
      </c>
      <c r="TB25" s="778">
        <v>20000</v>
      </c>
      <c r="TC25" s="778">
        <v>5400</v>
      </c>
      <c r="TD25" s="1358">
        <v>25400</v>
      </c>
      <c r="TE25" s="117" t="s">
        <v>1243</v>
      </c>
      <c r="TF25" s="796"/>
      <c r="TG25" s="778"/>
      <c r="TH25" s="121"/>
      <c r="TI25" s="778"/>
      <c r="TJ25" s="778"/>
      <c r="TK25" s="121"/>
      <c r="TL25" s="778">
        <v>0</v>
      </c>
      <c r="TM25" s="120">
        <v>0</v>
      </c>
      <c r="TN25" s="112">
        <v>0</v>
      </c>
      <c r="TO25" s="778">
        <v>20000</v>
      </c>
      <c r="TP25" s="120">
        <v>5400</v>
      </c>
      <c r="TQ25" s="112">
        <v>25400</v>
      </c>
      <c r="TR25" s="778">
        <v>20000</v>
      </c>
      <c r="TS25" s="778">
        <v>5400</v>
      </c>
      <c r="TT25" s="1358">
        <v>25400</v>
      </c>
      <c r="TU25" s="117" t="s">
        <v>1243</v>
      </c>
      <c r="TV25" s="796"/>
      <c r="TW25" s="778"/>
      <c r="TX25" s="121"/>
      <c r="TY25" s="778"/>
      <c r="TZ25" s="778"/>
      <c r="UA25" s="121"/>
      <c r="UB25" s="778">
        <v>0</v>
      </c>
      <c r="UC25" s="120">
        <v>0</v>
      </c>
      <c r="UD25" s="112">
        <v>0</v>
      </c>
      <c r="UE25" s="778">
        <v>20000</v>
      </c>
      <c r="UF25" s="120">
        <v>5400</v>
      </c>
      <c r="UG25" s="112">
        <v>25400</v>
      </c>
      <c r="UH25" s="778">
        <v>20000</v>
      </c>
      <c r="UI25" s="778">
        <v>5400</v>
      </c>
      <c r="UJ25" s="1358">
        <v>25400</v>
      </c>
      <c r="UK25" s="117" t="s">
        <v>1243</v>
      </c>
      <c r="UL25" s="796"/>
      <c r="UM25" s="778"/>
      <c r="UN25" s="121"/>
      <c r="UO25" s="778"/>
      <c r="UP25" s="778"/>
      <c r="UQ25" s="121"/>
      <c r="UR25" s="778">
        <v>0</v>
      </c>
      <c r="US25" s="120">
        <v>0</v>
      </c>
      <c r="UT25" s="112">
        <v>0</v>
      </c>
      <c r="UU25" s="778">
        <v>20000</v>
      </c>
      <c r="UV25" s="120">
        <v>5400</v>
      </c>
      <c r="UW25" s="112">
        <v>25400</v>
      </c>
      <c r="UX25" s="778">
        <v>20000</v>
      </c>
      <c r="UY25" s="778">
        <v>5400</v>
      </c>
      <c r="UZ25" s="1358">
        <v>25400</v>
      </c>
      <c r="VA25" s="117" t="s">
        <v>1243</v>
      </c>
      <c r="VB25" s="796"/>
      <c r="VC25" s="778"/>
      <c r="VD25" s="121"/>
      <c r="VE25" s="778"/>
      <c r="VF25" s="778"/>
      <c r="VG25" s="121"/>
      <c r="VH25" s="778">
        <v>0</v>
      </c>
      <c r="VI25" s="120">
        <v>0</v>
      </c>
      <c r="VJ25" s="112">
        <v>0</v>
      </c>
      <c r="VK25" s="778">
        <v>20000</v>
      </c>
      <c r="VL25" s="120">
        <v>5400</v>
      </c>
      <c r="VM25" s="112">
        <v>25400</v>
      </c>
      <c r="VN25" s="778">
        <v>20000</v>
      </c>
      <c r="VO25" s="778">
        <v>5400</v>
      </c>
      <c r="VP25" s="1358">
        <v>25400</v>
      </c>
      <c r="VQ25" s="117" t="s">
        <v>1243</v>
      </c>
      <c r="VR25" s="796"/>
      <c r="VS25" s="778"/>
      <c r="VT25" s="121"/>
      <c r="VU25" s="778"/>
      <c r="VV25" s="778"/>
      <c r="VW25" s="121"/>
      <c r="VX25" s="778">
        <v>0</v>
      </c>
      <c r="VY25" s="120">
        <v>0</v>
      </c>
      <c r="VZ25" s="112">
        <v>0</v>
      </c>
      <c r="WA25" s="778">
        <v>20000</v>
      </c>
      <c r="WB25" s="120">
        <v>5400</v>
      </c>
      <c r="WC25" s="112">
        <v>25400</v>
      </c>
      <c r="WD25" s="778">
        <v>20000</v>
      </c>
      <c r="WE25" s="778">
        <v>5400</v>
      </c>
      <c r="WF25" s="1358">
        <v>25400</v>
      </c>
      <c r="WG25" s="117" t="s">
        <v>1243</v>
      </c>
      <c r="WH25" s="796"/>
      <c r="WI25" s="778"/>
      <c r="WJ25" s="121"/>
      <c r="WK25" s="778"/>
      <c r="WL25" s="778"/>
      <c r="WM25" s="121"/>
      <c r="WN25" s="778">
        <v>0</v>
      </c>
      <c r="WO25" s="120">
        <v>0</v>
      </c>
      <c r="WP25" s="112">
        <v>0</v>
      </c>
      <c r="WQ25" s="778">
        <v>20000</v>
      </c>
      <c r="WR25" s="120">
        <v>5400</v>
      </c>
      <c r="WS25" s="112">
        <v>25400</v>
      </c>
      <c r="WT25" s="778">
        <v>20000</v>
      </c>
      <c r="WU25" s="778">
        <v>5400</v>
      </c>
      <c r="WV25" s="1358">
        <v>25400</v>
      </c>
      <c r="WW25" s="117" t="s">
        <v>1243</v>
      </c>
      <c r="WX25" s="796"/>
      <c r="WY25" s="778"/>
      <c r="WZ25" s="121"/>
      <c r="XA25" s="778"/>
      <c r="XB25" s="778"/>
      <c r="XC25" s="121"/>
      <c r="XD25" s="778">
        <v>0</v>
      </c>
      <c r="XE25" s="120">
        <v>0</v>
      </c>
      <c r="XF25" s="112">
        <v>0</v>
      </c>
      <c r="XG25" s="778">
        <v>20000</v>
      </c>
      <c r="XH25" s="120">
        <v>5400</v>
      </c>
      <c r="XI25" s="112">
        <v>25400</v>
      </c>
      <c r="XJ25" s="778">
        <v>20000</v>
      </c>
      <c r="XK25" s="778">
        <v>5400</v>
      </c>
      <c r="XL25" s="1358">
        <v>25400</v>
      </c>
      <c r="XM25" s="117" t="s">
        <v>1243</v>
      </c>
      <c r="XN25" s="796"/>
      <c r="XO25" s="778"/>
      <c r="XP25" s="121"/>
      <c r="XQ25" s="778"/>
      <c r="XR25" s="778"/>
      <c r="XS25" s="121"/>
      <c r="XT25" s="778">
        <v>0</v>
      </c>
      <c r="XU25" s="120">
        <v>0</v>
      </c>
      <c r="XV25" s="112">
        <v>0</v>
      </c>
      <c r="XW25" s="778">
        <v>20000</v>
      </c>
      <c r="XX25" s="120">
        <v>5400</v>
      </c>
      <c r="XY25" s="112">
        <v>25400</v>
      </c>
      <c r="XZ25" s="778">
        <v>20000</v>
      </c>
      <c r="YA25" s="778">
        <v>5400</v>
      </c>
      <c r="YB25" s="1358">
        <v>25400</v>
      </c>
      <c r="YC25" s="117" t="s">
        <v>1243</v>
      </c>
      <c r="YD25" s="796"/>
      <c r="YE25" s="778"/>
      <c r="YF25" s="778"/>
      <c r="YG25" s="121"/>
      <c r="YH25" s="778">
        <v>0</v>
      </c>
      <c r="YI25" s="120">
        <v>0</v>
      </c>
      <c r="YJ25" s="112">
        <v>0</v>
      </c>
      <c r="YK25" s="778">
        <v>20000</v>
      </c>
      <c r="YL25" s="120">
        <v>5400</v>
      </c>
      <c r="YM25" s="112">
        <v>25400</v>
      </c>
      <c r="YN25" s="778" t="e">
        <v>#REF!</v>
      </c>
      <c r="YO25" s="778">
        <v>5400</v>
      </c>
      <c r="YP25" s="1358" t="e">
        <v>#REF!</v>
      </c>
      <c r="YQ25" s="117" t="s">
        <v>1243</v>
      </c>
      <c r="YR25" s="796"/>
      <c r="YS25" s="778"/>
      <c r="YT25" s="121"/>
      <c r="YU25" s="778"/>
      <c r="YV25" s="778"/>
      <c r="YW25" s="121"/>
      <c r="YX25" s="778">
        <v>0</v>
      </c>
      <c r="YY25" s="120">
        <v>0</v>
      </c>
      <c r="YZ25" s="112">
        <v>0</v>
      </c>
      <c r="ZA25" s="778">
        <v>20000</v>
      </c>
      <c r="ZB25" s="120">
        <v>5400</v>
      </c>
      <c r="ZC25" s="112">
        <v>25400</v>
      </c>
      <c r="ZD25" s="778">
        <v>20000</v>
      </c>
      <c r="ZE25" s="778">
        <v>5400</v>
      </c>
      <c r="ZF25" s="1358">
        <v>25400</v>
      </c>
      <c r="ZG25" s="117" t="s">
        <v>1243</v>
      </c>
      <c r="ZH25" s="796"/>
      <c r="ZI25" s="778"/>
      <c r="ZJ25" s="121"/>
      <c r="ZK25" s="778"/>
      <c r="ZL25" s="778"/>
      <c r="ZM25" s="121"/>
      <c r="ZN25" s="778">
        <v>0</v>
      </c>
      <c r="ZO25" s="120">
        <v>0</v>
      </c>
      <c r="ZP25" s="112">
        <v>0</v>
      </c>
      <c r="ZQ25" s="778">
        <v>20000</v>
      </c>
      <c r="ZR25" s="120">
        <v>5400</v>
      </c>
      <c r="ZS25" s="112">
        <v>25400</v>
      </c>
      <c r="ZT25" s="778">
        <v>20000</v>
      </c>
      <c r="ZU25" s="778">
        <v>5400</v>
      </c>
      <c r="ZV25" s="1358">
        <v>25400</v>
      </c>
      <c r="ZW25" s="117" t="s">
        <v>1243</v>
      </c>
      <c r="ZX25" s="796"/>
      <c r="ZY25" s="778"/>
      <c r="ZZ25" s="121"/>
      <c r="AAA25" s="778"/>
      <c r="AAB25" s="778"/>
      <c r="AAC25" s="121"/>
      <c r="AAD25" s="778">
        <v>0</v>
      </c>
      <c r="AAE25" s="120">
        <v>0</v>
      </c>
      <c r="AAF25" s="112">
        <v>0</v>
      </c>
      <c r="AAG25" s="778">
        <v>20000</v>
      </c>
      <c r="AAH25" s="120">
        <v>5400</v>
      </c>
      <c r="AAI25" s="112">
        <v>25400</v>
      </c>
      <c r="AAJ25" s="778">
        <v>20000</v>
      </c>
      <c r="AAK25" s="778">
        <v>5400</v>
      </c>
      <c r="AAL25" s="1358">
        <v>25400</v>
      </c>
      <c r="AAM25" s="117" t="s">
        <v>1243</v>
      </c>
      <c r="AAN25" s="796"/>
      <c r="AAO25" s="778"/>
      <c r="AAP25" s="121"/>
      <c r="AAQ25" s="778"/>
      <c r="AAR25" s="778"/>
      <c r="AAS25" s="121"/>
      <c r="AAT25" s="778">
        <v>0</v>
      </c>
      <c r="AAU25" s="120">
        <v>0</v>
      </c>
      <c r="AAV25" s="112">
        <v>0</v>
      </c>
      <c r="AAW25" s="778">
        <v>20000</v>
      </c>
      <c r="AAX25" s="120">
        <v>5400</v>
      </c>
      <c r="AAY25" s="112">
        <v>25400</v>
      </c>
      <c r="AAZ25" s="778">
        <v>20000</v>
      </c>
      <c r="ABA25" s="778">
        <v>5400</v>
      </c>
      <c r="ABB25" s="1358">
        <v>25400</v>
      </c>
      <c r="ABC25" s="117" t="s">
        <v>1243</v>
      </c>
      <c r="ABD25" s="796"/>
      <c r="ABE25" s="778"/>
      <c r="ABF25" s="121"/>
      <c r="ABG25" s="778"/>
      <c r="ABH25" s="778"/>
      <c r="ABI25" s="121"/>
      <c r="ABJ25" s="778">
        <v>0</v>
      </c>
      <c r="ABK25" s="120">
        <v>0</v>
      </c>
      <c r="ABL25" s="112">
        <v>0</v>
      </c>
      <c r="ABM25" s="778">
        <v>20000</v>
      </c>
      <c r="ABN25" s="120">
        <v>5400</v>
      </c>
      <c r="ABO25" s="112">
        <v>25400</v>
      </c>
      <c r="ABP25" s="778">
        <v>20000</v>
      </c>
      <c r="ABQ25" s="778">
        <v>5400</v>
      </c>
      <c r="ABR25" s="1358">
        <v>25400</v>
      </c>
      <c r="ABS25" s="117" t="s">
        <v>1243</v>
      </c>
      <c r="ABT25" s="796"/>
      <c r="ABU25" s="778"/>
      <c r="ABV25" s="121"/>
      <c r="ABW25" s="778"/>
      <c r="ABX25" s="778"/>
      <c r="ABY25" s="121"/>
      <c r="ABZ25" s="778">
        <v>0</v>
      </c>
      <c r="ACA25" s="120">
        <v>0</v>
      </c>
      <c r="ACB25" s="112">
        <v>0</v>
      </c>
      <c r="ACC25" s="778">
        <v>20000</v>
      </c>
      <c r="ACD25" s="120">
        <v>5400</v>
      </c>
      <c r="ACE25" s="112">
        <v>25400</v>
      </c>
      <c r="ACF25" s="778">
        <v>20000</v>
      </c>
      <c r="ACG25" s="778">
        <v>5400</v>
      </c>
      <c r="ACH25" s="1358">
        <v>25400</v>
      </c>
      <c r="ACI25" s="117" t="s">
        <v>1243</v>
      </c>
      <c r="ACJ25" s="796"/>
      <c r="ACK25" s="778"/>
      <c r="ACL25" s="121"/>
      <c r="ACM25" s="778"/>
      <c r="ACN25" s="778"/>
      <c r="ACO25" s="121"/>
      <c r="ACP25" s="778">
        <v>0</v>
      </c>
      <c r="ACQ25" s="120">
        <v>0</v>
      </c>
      <c r="ACR25" s="112">
        <v>0</v>
      </c>
      <c r="ACS25" s="778">
        <v>20000</v>
      </c>
      <c r="ACT25" s="120">
        <v>5400</v>
      </c>
      <c r="ACU25" s="112">
        <v>25400</v>
      </c>
      <c r="ACV25" s="778">
        <v>20000</v>
      </c>
      <c r="ACW25" s="778">
        <v>5400</v>
      </c>
      <c r="ACX25" s="1358">
        <v>25400</v>
      </c>
      <c r="ACY25" s="117" t="s">
        <v>1243</v>
      </c>
      <c r="ACZ25" s="796"/>
      <c r="ADA25" s="778"/>
      <c r="ADB25" s="121"/>
      <c r="ADC25" s="778"/>
      <c r="ADD25" s="778"/>
      <c r="ADE25" s="121"/>
      <c r="ADF25" s="778">
        <v>0</v>
      </c>
      <c r="ADG25" s="120">
        <v>0</v>
      </c>
      <c r="ADH25" s="112">
        <v>0</v>
      </c>
      <c r="ADI25" s="778">
        <v>20000</v>
      </c>
      <c r="ADJ25" s="120">
        <v>5400</v>
      </c>
      <c r="ADK25" s="112">
        <v>25400</v>
      </c>
      <c r="ADL25" s="778">
        <v>20000</v>
      </c>
      <c r="ADM25" s="778">
        <v>5400</v>
      </c>
      <c r="ADN25" s="1358">
        <v>25400</v>
      </c>
      <c r="ADO25" s="117" t="s">
        <v>1243</v>
      </c>
      <c r="ADP25" s="796"/>
      <c r="ADQ25" s="778"/>
      <c r="ADR25" s="121"/>
      <c r="ADS25" s="778"/>
      <c r="ADT25" s="778"/>
      <c r="ADU25" s="121"/>
      <c r="ADV25" s="778">
        <v>0</v>
      </c>
      <c r="ADW25" s="120">
        <v>0</v>
      </c>
      <c r="ADX25" s="112">
        <v>0</v>
      </c>
      <c r="ADY25" s="778">
        <v>20000</v>
      </c>
      <c r="ADZ25" s="120">
        <v>5400</v>
      </c>
      <c r="AEA25" s="112">
        <v>25400</v>
      </c>
      <c r="AEB25" s="778">
        <v>20000</v>
      </c>
      <c r="AEC25" s="778">
        <v>5400</v>
      </c>
      <c r="AED25" s="1358">
        <v>25400</v>
      </c>
      <c r="AEE25" s="117" t="s">
        <v>1243</v>
      </c>
      <c r="AEF25" s="796"/>
      <c r="AEG25" s="778"/>
      <c r="AEH25" s="121"/>
      <c r="AEI25" s="778"/>
      <c r="AEJ25" s="778"/>
      <c r="AEK25" s="121"/>
      <c r="AEL25" s="778">
        <v>0</v>
      </c>
      <c r="AEM25" s="120">
        <v>0</v>
      </c>
      <c r="AEN25" s="112">
        <v>0</v>
      </c>
      <c r="AEO25" s="778">
        <v>20000</v>
      </c>
      <c r="AEP25" s="120">
        <v>5400</v>
      </c>
      <c r="AEQ25" s="112">
        <v>25400</v>
      </c>
      <c r="AER25" s="778">
        <v>20000</v>
      </c>
      <c r="AES25" s="778">
        <v>5400</v>
      </c>
      <c r="AET25" s="1358">
        <v>25400</v>
      </c>
      <c r="AEU25" s="117" t="s">
        <v>1243</v>
      </c>
      <c r="AEV25" s="796"/>
      <c r="AEW25" s="778"/>
      <c r="AEX25" s="121"/>
      <c r="AEY25" s="778"/>
      <c r="AEZ25" s="778"/>
      <c r="AFA25" s="121"/>
      <c r="AFB25" s="778">
        <v>0</v>
      </c>
      <c r="AFC25" s="120">
        <v>0</v>
      </c>
      <c r="AFD25" s="112">
        <v>0</v>
      </c>
      <c r="AFE25" s="778">
        <v>20000</v>
      </c>
      <c r="AFF25" s="120">
        <v>5400</v>
      </c>
      <c r="AFG25" s="112">
        <v>25400</v>
      </c>
      <c r="AFH25" s="778">
        <v>20000</v>
      </c>
      <c r="AFI25" s="778">
        <v>5400</v>
      </c>
      <c r="AFJ25" s="1358">
        <v>25400</v>
      </c>
      <c r="AFK25" s="117" t="s">
        <v>1243</v>
      </c>
      <c r="AFL25" s="796"/>
      <c r="AFM25" s="778"/>
      <c r="AFN25" s="121"/>
      <c r="AFO25" s="778"/>
      <c r="AFP25" s="778"/>
      <c r="AFQ25" s="121"/>
      <c r="AFR25" s="778">
        <v>0</v>
      </c>
      <c r="AFS25" s="120">
        <v>0</v>
      </c>
      <c r="AFT25" s="112">
        <v>0</v>
      </c>
      <c r="AFU25" s="778">
        <v>20000</v>
      </c>
      <c r="AFV25" s="120">
        <v>5400</v>
      </c>
      <c r="AFW25" s="112">
        <v>25400</v>
      </c>
      <c r="AFX25" s="778">
        <v>20000</v>
      </c>
      <c r="AFY25" s="778">
        <v>5400</v>
      </c>
      <c r="AFZ25" s="1358">
        <v>25400</v>
      </c>
      <c r="AGA25" s="117" t="s">
        <v>1243</v>
      </c>
      <c r="AGB25" s="796"/>
      <c r="AGC25" s="778"/>
      <c r="AGD25" s="121"/>
      <c r="AGE25" s="778"/>
      <c r="AGF25" s="778"/>
      <c r="AGG25" s="121"/>
      <c r="AGH25" s="778">
        <v>0</v>
      </c>
      <c r="AGI25" s="120">
        <v>0</v>
      </c>
      <c r="AGJ25" s="112">
        <v>0</v>
      </c>
      <c r="AGK25" s="778">
        <v>20000</v>
      </c>
      <c r="AGL25" s="120">
        <v>5400</v>
      </c>
      <c r="AGM25" s="112">
        <v>25400</v>
      </c>
      <c r="AGN25" s="778">
        <v>20000</v>
      </c>
      <c r="AGO25" s="778">
        <v>5400</v>
      </c>
      <c r="AGP25" s="1358">
        <v>25400</v>
      </c>
      <c r="AGQ25" s="117" t="s">
        <v>1243</v>
      </c>
      <c r="AGR25" s="796"/>
      <c r="AGS25" s="778"/>
      <c r="AGT25" s="121"/>
      <c r="AGU25" s="778"/>
      <c r="AGV25" s="778"/>
      <c r="AGW25" s="121"/>
      <c r="AGX25" s="778">
        <v>0</v>
      </c>
      <c r="AGY25" s="120">
        <v>0</v>
      </c>
      <c r="AGZ25" s="112">
        <v>0</v>
      </c>
      <c r="AHA25" s="778">
        <v>20000</v>
      </c>
      <c r="AHB25" s="120">
        <v>5400</v>
      </c>
      <c r="AHC25" s="112">
        <v>25400</v>
      </c>
      <c r="AHD25" s="778">
        <v>20000</v>
      </c>
      <c r="AHE25" s="778">
        <v>5400</v>
      </c>
      <c r="AHF25" s="1358">
        <v>25400</v>
      </c>
      <c r="AHG25" s="117" t="s">
        <v>1243</v>
      </c>
      <c r="AHH25" s="796"/>
      <c r="AHI25" s="778"/>
      <c r="AHJ25" s="121"/>
      <c r="AHK25" s="778"/>
      <c r="AHL25" s="778"/>
      <c r="AHM25" s="121"/>
      <c r="AHN25" s="778">
        <v>0</v>
      </c>
      <c r="AHO25" s="120">
        <v>0</v>
      </c>
      <c r="AHP25" s="112">
        <v>0</v>
      </c>
      <c r="AHQ25" s="778">
        <v>20000</v>
      </c>
      <c r="AHR25" s="120">
        <v>5400</v>
      </c>
      <c r="AHS25" s="112">
        <v>25400</v>
      </c>
      <c r="AHT25" s="778">
        <v>20000</v>
      </c>
      <c r="AHU25" s="778">
        <v>5400</v>
      </c>
      <c r="AHV25" s="1358">
        <v>25400</v>
      </c>
      <c r="AHW25" s="117" t="s">
        <v>1243</v>
      </c>
      <c r="AHX25" s="796"/>
      <c r="AHY25" s="778"/>
      <c r="AHZ25" s="121"/>
      <c r="AIA25" s="778"/>
      <c r="AIB25" s="778"/>
      <c r="AIC25" s="121"/>
      <c r="AID25" s="778">
        <v>0</v>
      </c>
      <c r="AIE25" s="120">
        <v>0</v>
      </c>
      <c r="AIF25" s="112">
        <v>0</v>
      </c>
      <c r="AIG25" s="778">
        <v>20000</v>
      </c>
      <c r="AIH25" s="120">
        <v>5400</v>
      </c>
      <c r="AII25" s="112">
        <v>25400</v>
      </c>
      <c r="AIJ25" s="778">
        <v>20000</v>
      </c>
      <c r="AIK25" s="778">
        <v>5400</v>
      </c>
      <c r="AIL25" s="1358">
        <v>25400</v>
      </c>
      <c r="AIM25" s="117" t="s">
        <v>1243</v>
      </c>
      <c r="AIN25" s="796"/>
      <c r="AIO25" s="778"/>
      <c r="AIP25" s="121"/>
      <c r="AIQ25" s="778"/>
      <c r="AIR25" s="778"/>
      <c r="AIS25" s="121"/>
      <c r="AIT25" s="778">
        <v>0</v>
      </c>
      <c r="AIU25" s="120">
        <v>0</v>
      </c>
      <c r="AIV25" s="112">
        <v>0</v>
      </c>
      <c r="AIW25" s="778">
        <v>20000</v>
      </c>
      <c r="AIX25" s="120">
        <v>5400</v>
      </c>
      <c r="AIY25" s="112">
        <v>25400</v>
      </c>
      <c r="AIZ25" s="778">
        <v>20000</v>
      </c>
      <c r="AJA25" s="778">
        <v>5400</v>
      </c>
      <c r="AJB25" s="1358">
        <v>25400</v>
      </c>
      <c r="AJC25" s="117" t="s">
        <v>1243</v>
      </c>
      <c r="AJD25" s="796"/>
      <c r="AJE25" s="778"/>
      <c r="AJF25" s="121"/>
      <c r="AJG25" s="778"/>
      <c r="AJH25" s="778"/>
      <c r="AJI25" s="121"/>
      <c r="AJJ25" s="778">
        <v>0</v>
      </c>
      <c r="AJK25" s="120">
        <v>0</v>
      </c>
      <c r="AJL25" s="112">
        <v>0</v>
      </c>
      <c r="AJM25" s="778">
        <v>20000</v>
      </c>
      <c r="AJN25" s="120">
        <v>5400</v>
      </c>
      <c r="AJO25" s="112">
        <v>25400</v>
      </c>
      <c r="AJP25" s="778">
        <v>20000</v>
      </c>
      <c r="AJQ25" s="778">
        <v>5400</v>
      </c>
      <c r="AJR25" s="1358">
        <v>25400</v>
      </c>
      <c r="AJS25" s="117" t="s">
        <v>1243</v>
      </c>
      <c r="AJT25" s="796"/>
      <c r="AJU25" s="778"/>
      <c r="AJV25" s="121"/>
      <c r="AJW25" s="778"/>
      <c r="AJX25" s="778"/>
      <c r="AJY25" s="121"/>
      <c r="AJZ25" s="778">
        <v>0</v>
      </c>
      <c r="AKA25" s="120">
        <v>0</v>
      </c>
      <c r="AKB25" s="112">
        <v>0</v>
      </c>
      <c r="AKC25" s="778">
        <v>20000</v>
      </c>
      <c r="AKD25" s="120">
        <v>5400</v>
      </c>
      <c r="AKE25" s="112">
        <v>25400</v>
      </c>
      <c r="AKF25" s="778">
        <v>20000</v>
      </c>
      <c r="AKG25" s="778">
        <v>5400</v>
      </c>
      <c r="AKH25" s="1358">
        <v>25400</v>
      </c>
      <c r="AKI25" s="117" t="s">
        <v>1243</v>
      </c>
      <c r="AKJ25" s="796"/>
      <c r="AKK25" s="778"/>
      <c r="AKL25" s="121"/>
      <c r="AKM25" s="778"/>
      <c r="AKN25" s="778"/>
      <c r="AKO25" s="121"/>
      <c r="AKP25" s="778">
        <v>0</v>
      </c>
      <c r="AKQ25" s="120">
        <v>0</v>
      </c>
      <c r="AKR25" s="112">
        <v>0</v>
      </c>
      <c r="AKS25" s="778">
        <v>20000</v>
      </c>
      <c r="AKT25" s="120">
        <v>5400</v>
      </c>
      <c r="AKU25" s="112">
        <v>25400</v>
      </c>
      <c r="AKV25" s="778">
        <v>20000</v>
      </c>
      <c r="AKW25" s="778">
        <v>5400</v>
      </c>
      <c r="AKX25" s="1358">
        <v>25400</v>
      </c>
      <c r="AKY25" s="117" t="s">
        <v>1243</v>
      </c>
      <c r="AKZ25" s="796"/>
      <c r="ALA25" s="778"/>
      <c r="ALB25" s="121"/>
      <c r="ALC25" s="778"/>
      <c r="ALD25" s="778"/>
      <c r="ALE25" s="121"/>
      <c r="ALF25" s="778">
        <v>0</v>
      </c>
      <c r="ALG25" s="120">
        <v>0</v>
      </c>
      <c r="ALH25" s="112">
        <v>0</v>
      </c>
      <c r="ALI25" s="778">
        <v>20000</v>
      </c>
      <c r="ALJ25" s="120">
        <v>5400</v>
      </c>
      <c r="ALK25" s="112">
        <v>25400</v>
      </c>
      <c r="ALL25" s="778">
        <v>20000</v>
      </c>
      <c r="ALM25" s="778">
        <v>5400</v>
      </c>
      <c r="ALN25" s="1358">
        <v>25400</v>
      </c>
      <c r="ALO25" s="117" t="s">
        <v>1243</v>
      </c>
      <c r="ALP25" s="796"/>
      <c r="ALQ25" s="778"/>
      <c r="ALR25" s="121"/>
      <c r="ALS25" s="778"/>
      <c r="ALT25" s="778"/>
      <c r="ALU25" s="121"/>
      <c r="ALV25" s="778">
        <v>0</v>
      </c>
      <c r="ALW25" s="120">
        <v>0</v>
      </c>
      <c r="ALX25" s="112">
        <v>0</v>
      </c>
      <c r="ALY25" s="778">
        <v>20000</v>
      </c>
      <c r="ALZ25" s="120">
        <v>5400</v>
      </c>
      <c r="AMA25" s="112">
        <v>25400</v>
      </c>
      <c r="AMB25" s="778">
        <v>20000</v>
      </c>
      <c r="AMC25" s="778">
        <v>5400</v>
      </c>
      <c r="AMD25" s="1358">
        <v>25400</v>
      </c>
      <c r="AME25" s="117" t="s">
        <v>1243</v>
      </c>
      <c r="AMF25" s="796"/>
      <c r="AMG25" s="778"/>
      <c r="AMH25" s="121"/>
      <c r="AMI25" s="778"/>
      <c r="AMJ25" s="778"/>
      <c r="AMK25" s="121"/>
      <c r="AML25" s="778">
        <v>0</v>
      </c>
      <c r="AMM25" s="120">
        <v>0</v>
      </c>
      <c r="AMN25" s="112">
        <v>0</v>
      </c>
      <c r="AMO25" s="778">
        <v>20000</v>
      </c>
      <c r="AMP25" s="120">
        <v>5400</v>
      </c>
      <c r="AMQ25" s="112">
        <v>25400</v>
      </c>
      <c r="AMR25" s="778">
        <v>20000</v>
      </c>
      <c r="AMS25" s="778">
        <v>5400</v>
      </c>
      <c r="AMT25" s="1358">
        <v>25400</v>
      </c>
      <c r="AMU25" s="117" t="s">
        <v>1243</v>
      </c>
      <c r="AMV25" s="796"/>
      <c r="AMW25" s="778"/>
      <c r="AMX25" s="121"/>
      <c r="AMY25" s="778"/>
      <c r="AMZ25" s="778"/>
      <c r="ANA25" s="121"/>
      <c r="ANB25" s="778">
        <v>0</v>
      </c>
      <c r="ANC25" s="120">
        <v>0</v>
      </c>
      <c r="AND25" s="112">
        <v>0</v>
      </c>
      <c r="ANE25" s="778">
        <v>20000</v>
      </c>
      <c r="ANF25" s="120">
        <v>5400</v>
      </c>
      <c r="ANG25" s="112">
        <v>25400</v>
      </c>
      <c r="ANH25" s="778">
        <v>20000</v>
      </c>
      <c r="ANI25" s="778">
        <v>5400</v>
      </c>
      <c r="ANJ25" s="1358">
        <v>25400</v>
      </c>
      <c r="ANK25" s="117" t="s">
        <v>1243</v>
      </c>
      <c r="ANL25" s="796"/>
      <c r="ANM25" s="778"/>
      <c r="ANN25" s="121"/>
      <c r="ANO25" s="778"/>
      <c r="ANP25" s="778"/>
      <c r="ANQ25" s="121"/>
      <c r="ANR25" s="778">
        <v>0</v>
      </c>
      <c r="ANS25" s="120">
        <v>0</v>
      </c>
      <c r="ANT25" s="112">
        <v>0</v>
      </c>
      <c r="ANU25" s="778">
        <v>20000</v>
      </c>
      <c r="ANV25" s="120">
        <v>5400</v>
      </c>
      <c r="ANW25" s="112">
        <v>25400</v>
      </c>
      <c r="ANX25" s="778">
        <v>20000</v>
      </c>
      <c r="ANY25" s="778">
        <v>5400</v>
      </c>
      <c r="ANZ25" s="1358">
        <v>25400</v>
      </c>
      <c r="AOA25" s="117" t="s">
        <v>1243</v>
      </c>
      <c r="AOB25" s="796"/>
      <c r="AOC25" s="778"/>
      <c r="AOD25" s="121"/>
      <c r="AOE25" s="778"/>
      <c r="AOF25" s="778"/>
      <c r="AOG25" s="121"/>
      <c r="AOH25" s="778">
        <v>0</v>
      </c>
      <c r="AOI25" s="120">
        <v>0</v>
      </c>
      <c r="AOJ25" s="112">
        <v>0</v>
      </c>
      <c r="AOK25" s="778">
        <v>20000</v>
      </c>
      <c r="AOL25" s="120">
        <v>5400</v>
      </c>
      <c r="AOM25" s="112">
        <v>25400</v>
      </c>
      <c r="AON25" s="778">
        <v>20000</v>
      </c>
      <c r="AOO25" s="778">
        <v>5400</v>
      </c>
      <c r="AOP25" s="1358">
        <v>25400</v>
      </c>
      <c r="AOQ25" s="117" t="s">
        <v>1243</v>
      </c>
      <c r="AOR25" s="796"/>
      <c r="AOS25" s="778"/>
      <c r="AOT25" s="121"/>
      <c r="AOU25" s="778"/>
      <c r="AOV25" s="778"/>
      <c r="AOW25" s="121"/>
      <c r="AOX25" s="778">
        <v>0</v>
      </c>
      <c r="AOY25" s="120">
        <v>0</v>
      </c>
      <c r="AOZ25" s="112">
        <v>0</v>
      </c>
      <c r="APA25" s="778">
        <v>20000</v>
      </c>
      <c r="APB25" s="120">
        <v>5400</v>
      </c>
      <c r="APC25" s="112">
        <v>25400</v>
      </c>
      <c r="APD25" s="778">
        <v>20000</v>
      </c>
      <c r="APE25" s="778">
        <v>5400</v>
      </c>
      <c r="APF25" s="1358">
        <v>25400</v>
      </c>
      <c r="APG25" s="117" t="s">
        <v>1243</v>
      </c>
      <c r="APH25" s="796"/>
      <c r="API25" s="778"/>
      <c r="APJ25" s="121"/>
      <c r="APK25" s="778"/>
      <c r="APL25" s="778"/>
      <c r="APM25" s="121"/>
      <c r="APN25" s="778">
        <v>0</v>
      </c>
      <c r="APO25" s="120">
        <v>0</v>
      </c>
      <c r="APP25" s="112">
        <v>0</v>
      </c>
      <c r="APQ25" s="778">
        <v>20000</v>
      </c>
      <c r="APR25" s="120">
        <v>5400</v>
      </c>
      <c r="APS25" s="112">
        <v>25400</v>
      </c>
      <c r="APT25" s="778">
        <v>20000</v>
      </c>
      <c r="APU25" s="778">
        <v>5400</v>
      </c>
      <c r="APV25" s="1358">
        <v>25400</v>
      </c>
      <c r="APW25" s="117" t="s">
        <v>1243</v>
      </c>
      <c r="APX25" s="796"/>
      <c r="APY25" s="778"/>
      <c r="APZ25" s="121"/>
      <c r="AQA25" s="778"/>
      <c r="AQB25" s="778"/>
      <c r="AQC25" s="121"/>
      <c r="AQD25" s="778">
        <v>0</v>
      </c>
      <c r="AQE25" s="120">
        <v>0</v>
      </c>
      <c r="AQF25" s="112">
        <v>0</v>
      </c>
      <c r="AQG25" s="778">
        <v>20000</v>
      </c>
      <c r="AQH25" s="120">
        <v>5400</v>
      </c>
      <c r="AQI25" s="112">
        <v>25400</v>
      </c>
      <c r="AQJ25" s="778">
        <v>20000</v>
      </c>
      <c r="AQK25" s="778">
        <v>5400</v>
      </c>
      <c r="AQL25" s="1358">
        <v>25400</v>
      </c>
      <c r="AQM25" s="117" t="s">
        <v>1243</v>
      </c>
      <c r="AQN25" s="796"/>
      <c r="AQO25" s="778"/>
      <c r="AQP25" s="121"/>
      <c r="AQQ25" s="778"/>
      <c r="AQR25" s="778"/>
      <c r="AQS25" s="121"/>
      <c r="AQT25" s="778">
        <v>0</v>
      </c>
      <c r="AQU25" s="120">
        <v>0</v>
      </c>
      <c r="AQV25" s="112">
        <v>0</v>
      </c>
      <c r="AQW25" s="778">
        <v>20000</v>
      </c>
      <c r="AQX25" s="120">
        <v>5400</v>
      </c>
      <c r="AQY25" s="112">
        <v>25400</v>
      </c>
      <c r="AQZ25" s="778">
        <v>20000</v>
      </c>
      <c r="ARA25" s="778">
        <v>5400</v>
      </c>
      <c r="ARB25" s="1358">
        <v>25400</v>
      </c>
      <c r="ARC25" s="117" t="s">
        <v>1243</v>
      </c>
      <c r="ARD25" s="796"/>
      <c r="ARE25" s="778"/>
      <c r="ARF25" s="121"/>
      <c r="ARG25" s="778"/>
      <c r="ARH25" s="778"/>
      <c r="ARI25" s="121"/>
      <c r="ARJ25" s="778">
        <v>0</v>
      </c>
      <c r="ARK25" s="120">
        <v>0</v>
      </c>
      <c r="ARL25" s="112">
        <v>0</v>
      </c>
      <c r="ARM25" s="778">
        <v>20000</v>
      </c>
      <c r="ARN25" s="120">
        <v>5400</v>
      </c>
      <c r="ARO25" s="112">
        <v>25400</v>
      </c>
      <c r="ARP25" s="778">
        <v>20000</v>
      </c>
      <c r="ARQ25" s="778">
        <v>5400</v>
      </c>
      <c r="ARR25" s="1358">
        <v>25400</v>
      </c>
      <c r="ARS25" s="117" t="s">
        <v>1243</v>
      </c>
      <c r="ART25" s="796"/>
      <c r="ARU25" s="778"/>
      <c r="ARV25" s="121"/>
      <c r="ARW25" s="778"/>
      <c r="ARX25" s="778"/>
      <c r="ARY25" s="121"/>
      <c r="ARZ25" s="778">
        <v>0</v>
      </c>
      <c r="ASA25" s="120">
        <v>0</v>
      </c>
      <c r="ASB25" s="112">
        <v>0</v>
      </c>
      <c r="ASC25" s="778">
        <v>20000</v>
      </c>
      <c r="ASD25" s="120">
        <v>5400</v>
      </c>
      <c r="ASE25" s="112">
        <v>25400</v>
      </c>
      <c r="ASF25" s="778">
        <v>20000</v>
      </c>
      <c r="ASG25" s="778">
        <v>5400</v>
      </c>
      <c r="ASH25" s="1358">
        <v>25400</v>
      </c>
      <c r="ASI25" s="117" t="s">
        <v>1243</v>
      </c>
      <c r="ASJ25" s="796"/>
      <c r="ASK25" s="778"/>
      <c r="ASL25" s="121"/>
      <c r="ASM25" s="778"/>
      <c r="ASN25" s="778"/>
      <c r="ASO25" s="121"/>
      <c r="ASP25" s="778">
        <v>0</v>
      </c>
      <c r="ASQ25" s="120">
        <v>0</v>
      </c>
      <c r="ASR25" s="112">
        <v>0</v>
      </c>
      <c r="ASS25" s="778">
        <v>20000</v>
      </c>
      <c r="AST25" s="120">
        <v>5400</v>
      </c>
      <c r="ASU25" s="112">
        <v>25400</v>
      </c>
      <c r="ASV25" s="778">
        <v>20000</v>
      </c>
      <c r="ASW25" s="778">
        <v>5400</v>
      </c>
      <c r="ASX25" s="1358">
        <v>25400</v>
      </c>
      <c r="ASY25" s="117" t="s">
        <v>1243</v>
      </c>
      <c r="ASZ25" s="796"/>
      <c r="ATA25" s="778"/>
      <c r="ATB25" s="121"/>
      <c r="ATC25" s="778"/>
      <c r="ATD25" s="778"/>
      <c r="ATE25" s="121"/>
      <c r="ATF25" s="778">
        <v>0</v>
      </c>
      <c r="ATG25" s="120">
        <v>0</v>
      </c>
      <c r="ATH25" s="112">
        <v>0</v>
      </c>
      <c r="ATI25" s="778">
        <v>20000</v>
      </c>
      <c r="ATJ25" s="120">
        <v>5400</v>
      </c>
      <c r="ATK25" s="112">
        <v>25400</v>
      </c>
      <c r="ATL25" s="778">
        <v>20000</v>
      </c>
      <c r="ATM25" s="778">
        <v>5400</v>
      </c>
      <c r="ATN25" s="1358">
        <v>25400</v>
      </c>
      <c r="ATO25" s="117" t="s">
        <v>1243</v>
      </c>
      <c r="ATP25" s="796"/>
      <c r="ATQ25" s="778"/>
      <c r="ATR25" s="121"/>
      <c r="ATS25" s="778"/>
      <c r="ATT25" s="778"/>
      <c r="ATU25" s="121"/>
      <c r="ATV25" s="778">
        <v>0</v>
      </c>
      <c r="ATW25" s="120">
        <v>0</v>
      </c>
      <c r="ATX25" s="112">
        <v>0</v>
      </c>
      <c r="ATY25" s="778">
        <v>20000</v>
      </c>
      <c r="ATZ25" s="120">
        <v>5400</v>
      </c>
      <c r="AUA25" s="112">
        <v>25400</v>
      </c>
      <c r="AUB25" s="778">
        <v>20000</v>
      </c>
      <c r="AUC25" s="778">
        <v>5400</v>
      </c>
      <c r="AUD25" s="1358">
        <v>25400</v>
      </c>
      <c r="AUE25" s="117" t="s">
        <v>1243</v>
      </c>
      <c r="AUF25" s="796"/>
      <c r="AUG25" s="778"/>
      <c r="AUH25" s="121"/>
      <c r="AUI25" s="778"/>
      <c r="AUJ25" s="778"/>
      <c r="AUK25" s="121"/>
      <c r="AUL25" s="778">
        <v>0</v>
      </c>
      <c r="AUM25" s="120">
        <v>0</v>
      </c>
      <c r="AUN25" s="112">
        <v>0</v>
      </c>
      <c r="AUO25" s="778">
        <v>20000</v>
      </c>
      <c r="AUP25" s="120">
        <v>5400</v>
      </c>
      <c r="AUQ25" s="112">
        <v>25400</v>
      </c>
      <c r="AUR25" s="778">
        <v>20000</v>
      </c>
      <c r="AUS25" s="778">
        <v>5400</v>
      </c>
      <c r="AUT25" s="1358">
        <v>25400</v>
      </c>
      <c r="AUU25" s="117" t="s">
        <v>1243</v>
      </c>
      <c r="AUV25" s="796"/>
      <c r="AUW25" s="778"/>
      <c r="AUX25" s="121"/>
      <c r="AUY25" s="778"/>
      <c r="AUZ25" s="778"/>
      <c r="AVA25" s="121"/>
      <c r="AVB25" s="778">
        <v>0</v>
      </c>
      <c r="AVC25" s="120">
        <v>0</v>
      </c>
      <c r="AVD25" s="112">
        <v>0</v>
      </c>
      <c r="AVE25" s="778">
        <v>20000</v>
      </c>
      <c r="AVF25" s="120">
        <v>5400</v>
      </c>
      <c r="AVG25" s="112">
        <v>25400</v>
      </c>
      <c r="AVH25" s="778">
        <v>20000</v>
      </c>
      <c r="AVI25" s="778">
        <v>5400</v>
      </c>
      <c r="AVJ25" s="1358">
        <v>25400</v>
      </c>
      <c r="AVK25" s="117" t="s">
        <v>1243</v>
      </c>
      <c r="AVL25" s="796"/>
      <c r="AVM25" s="778"/>
      <c r="AVN25" s="121"/>
      <c r="AVO25" s="778"/>
      <c r="AVP25" s="778"/>
      <c r="AVQ25" s="121"/>
      <c r="AVR25" s="778">
        <v>0</v>
      </c>
      <c r="AVS25" s="120">
        <v>0</v>
      </c>
      <c r="AVT25" s="112">
        <v>0</v>
      </c>
      <c r="AVU25" s="778">
        <v>20000</v>
      </c>
      <c r="AVV25" s="120">
        <v>5400</v>
      </c>
      <c r="AVW25" s="112">
        <v>25400</v>
      </c>
      <c r="AVX25" s="778">
        <v>20000</v>
      </c>
      <c r="AVY25" s="778">
        <v>5400</v>
      </c>
      <c r="AVZ25" s="1358">
        <v>25400</v>
      </c>
      <c r="AWA25" s="117" t="s">
        <v>1243</v>
      </c>
      <c r="AWB25" s="796"/>
      <c r="AWC25" s="778"/>
      <c r="AWD25" s="121"/>
      <c r="AWE25" s="778"/>
      <c r="AWF25" s="778"/>
      <c r="AWG25" s="121"/>
      <c r="AWH25" s="778">
        <v>0</v>
      </c>
      <c r="AWI25" s="120">
        <v>0</v>
      </c>
      <c r="AWJ25" s="112">
        <v>0</v>
      </c>
      <c r="AWK25" s="778">
        <v>20000</v>
      </c>
      <c r="AWL25" s="120">
        <v>5400</v>
      </c>
      <c r="AWM25" s="112">
        <v>25400</v>
      </c>
      <c r="AWN25" s="778">
        <v>20000</v>
      </c>
      <c r="AWO25" s="778">
        <v>5400</v>
      </c>
      <c r="AWP25" s="1358">
        <v>25400</v>
      </c>
      <c r="AWQ25" s="117" t="s">
        <v>1243</v>
      </c>
      <c r="AWR25" s="796"/>
      <c r="AWS25" s="778"/>
      <c r="AWT25" s="121"/>
      <c r="AWU25" s="778"/>
      <c r="AWV25" s="778"/>
      <c r="AWW25" s="121"/>
      <c r="AWX25" s="778">
        <v>0</v>
      </c>
      <c r="AWY25" s="120">
        <v>0</v>
      </c>
      <c r="AWZ25" s="112">
        <v>0</v>
      </c>
      <c r="AXA25" s="778">
        <v>20000</v>
      </c>
      <c r="AXB25" s="120">
        <v>5400</v>
      </c>
      <c r="AXC25" s="112">
        <v>25400</v>
      </c>
      <c r="AXD25" s="778">
        <v>20000</v>
      </c>
      <c r="AXE25" s="778">
        <v>5400</v>
      </c>
      <c r="AXF25" s="1358">
        <v>25400</v>
      </c>
      <c r="AXG25" s="117" t="s">
        <v>1243</v>
      </c>
      <c r="AXH25" s="796"/>
      <c r="AXI25" s="778"/>
      <c r="AXJ25" s="121"/>
      <c r="AXK25" s="778"/>
      <c r="AXL25" s="778"/>
      <c r="AXM25" s="121"/>
      <c r="AXN25" s="778">
        <v>0</v>
      </c>
      <c r="AXO25" s="120">
        <v>0</v>
      </c>
      <c r="AXP25" s="112">
        <v>0</v>
      </c>
      <c r="AXQ25" s="778">
        <v>20000</v>
      </c>
      <c r="AXR25" s="120">
        <v>5400</v>
      </c>
      <c r="AXS25" s="112">
        <v>25400</v>
      </c>
      <c r="AXT25" s="778">
        <v>20000</v>
      </c>
      <c r="AXU25" s="778">
        <v>5400</v>
      </c>
      <c r="AXV25" s="1358">
        <v>25400</v>
      </c>
      <c r="AXW25" s="117" t="s">
        <v>1243</v>
      </c>
      <c r="AXX25" s="796"/>
      <c r="AXY25" s="778"/>
      <c r="AXZ25" s="121"/>
      <c r="AYA25" s="778"/>
      <c r="AYB25" s="778"/>
      <c r="AYC25" s="121"/>
      <c r="AYD25" s="778">
        <v>0</v>
      </c>
      <c r="AYE25" s="120">
        <v>0</v>
      </c>
      <c r="AYF25" s="112">
        <v>0</v>
      </c>
      <c r="AYG25" s="778">
        <v>20000</v>
      </c>
      <c r="AYH25" s="120">
        <v>5400</v>
      </c>
      <c r="AYI25" s="112">
        <v>25400</v>
      </c>
      <c r="AYJ25" s="778">
        <v>20000</v>
      </c>
      <c r="AYK25" s="778">
        <v>5400</v>
      </c>
      <c r="AYL25" s="1358">
        <v>25400</v>
      </c>
      <c r="AYM25" s="117" t="s">
        <v>1243</v>
      </c>
      <c r="AYN25" s="796"/>
      <c r="AYO25" s="778"/>
      <c r="AYP25" s="121"/>
      <c r="AYQ25" s="778"/>
      <c r="AYR25" s="778"/>
      <c r="AYS25" s="121"/>
      <c r="AYT25" s="778">
        <v>0</v>
      </c>
      <c r="AYU25" s="120">
        <v>0</v>
      </c>
      <c r="AYV25" s="112">
        <v>0</v>
      </c>
      <c r="AYW25" s="778">
        <v>20000</v>
      </c>
      <c r="AYX25" s="120">
        <v>5400</v>
      </c>
      <c r="AYY25" s="112">
        <v>25400</v>
      </c>
      <c r="AYZ25" s="778">
        <v>20000</v>
      </c>
      <c r="AZA25" s="778">
        <v>5400</v>
      </c>
      <c r="AZB25" s="1358">
        <v>25400</v>
      </c>
      <c r="AZC25" s="117" t="s">
        <v>1243</v>
      </c>
      <c r="AZD25" s="796"/>
      <c r="AZE25" s="778"/>
      <c r="AZF25" s="121"/>
      <c r="AZG25" s="778"/>
      <c r="AZH25" s="778"/>
      <c r="AZI25" s="121"/>
      <c r="AZJ25" s="778">
        <v>0</v>
      </c>
      <c r="AZK25" s="120">
        <v>0</v>
      </c>
      <c r="AZL25" s="112">
        <v>0</v>
      </c>
      <c r="AZM25" s="778">
        <v>20000</v>
      </c>
      <c r="AZN25" s="120">
        <v>5400</v>
      </c>
      <c r="AZO25" s="112">
        <v>25400</v>
      </c>
      <c r="AZP25" s="778">
        <v>20000</v>
      </c>
      <c r="AZQ25" s="778">
        <v>5400</v>
      </c>
      <c r="AZR25" s="1358">
        <v>25400</v>
      </c>
      <c r="AZS25" s="117" t="s">
        <v>1243</v>
      </c>
      <c r="AZT25" s="796"/>
      <c r="AZU25" s="778"/>
      <c r="AZV25" s="121"/>
      <c r="AZW25" s="778"/>
      <c r="AZX25" s="778"/>
      <c r="AZY25" s="121"/>
      <c r="AZZ25" s="778">
        <v>0</v>
      </c>
      <c r="BAA25" s="120">
        <v>0</v>
      </c>
      <c r="BAB25" s="112">
        <v>0</v>
      </c>
      <c r="BAC25" s="778">
        <v>20000</v>
      </c>
      <c r="BAD25" s="120">
        <v>5400</v>
      </c>
      <c r="BAE25" s="112">
        <v>25400</v>
      </c>
      <c r="BAF25" s="778">
        <v>20000</v>
      </c>
      <c r="BAG25" s="778">
        <v>5400</v>
      </c>
      <c r="BAH25" s="1358">
        <v>25400</v>
      </c>
      <c r="BAI25" s="117" t="s">
        <v>1243</v>
      </c>
      <c r="BAJ25" s="796"/>
      <c r="BAK25" s="778"/>
      <c r="BAL25" s="121"/>
      <c r="BAM25" s="778"/>
      <c r="BAN25" s="778"/>
      <c r="BAO25" s="121"/>
      <c r="BAP25" s="778">
        <v>0</v>
      </c>
      <c r="BAQ25" s="120">
        <v>0</v>
      </c>
      <c r="BAR25" s="112">
        <v>0</v>
      </c>
      <c r="BAS25" s="778">
        <v>20000</v>
      </c>
      <c r="BAT25" s="120">
        <v>5400</v>
      </c>
      <c r="BAU25" s="112">
        <v>25400</v>
      </c>
      <c r="BAV25" s="778">
        <v>20000</v>
      </c>
      <c r="BAW25" s="778">
        <v>5400</v>
      </c>
      <c r="BAX25" s="1358">
        <v>25400</v>
      </c>
      <c r="BAY25" s="117" t="s">
        <v>1243</v>
      </c>
      <c r="BAZ25" s="796"/>
      <c r="BBA25" s="778"/>
      <c r="BBB25" s="121"/>
      <c r="BBC25" s="778"/>
      <c r="BBD25" s="778"/>
      <c r="BBE25" s="121"/>
      <c r="BBF25" s="778">
        <v>0</v>
      </c>
      <c r="BBG25" s="120">
        <v>0</v>
      </c>
      <c r="BBH25" s="112">
        <v>0</v>
      </c>
      <c r="BBI25" s="778">
        <v>20000</v>
      </c>
      <c r="BBJ25" s="120">
        <v>5400</v>
      </c>
      <c r="BBK25" s="112">
        <v>25400</v>
      </c>
      <c r="BBL25" s="778">
        <v>20000</v>
      </c>
      <c r="BBM25" s="778">
        <v>5400</v>
      </c>
      <c r="BBN25" s="1358">
        <v>25400</v>
      </c>
      <c r="BBO25" s="117" t="s">
        <v>1243</v>
      </c>
      <c r="BBP25" s="796"/>
      <c r="BBQ25" s="778"/>
      <c r="BBR25" s="121"/>
      <c r="BBS25" s="778"/>
      <c r="BBT25" s="778"/>
      <c r="BBU25" s="121"/>
      <c r="BBV25" s="778">
        <v>0</v>
      </c>
      <c r="BBW25" s="120">
        <v>0</v>
      </c>
      <c r="BBX25" s="112">
        <v>0</v>
      </c>
      <c r="BBY25" s="778">
        <v>20000</v>
      </c>
      <c r="BBZ25" s="120">
        <v>5400</v>
      </c>
      <c r="BCA25" s="112">
        <v>25400</v>
      </c>
      <c r="BCB25" s="778">
        <v>20000</v>
      </c>
      <c r="BCC25" s="778">
        <v>5400</v>
      </c>
      <c r="BCD25" s="1358">
        <v>25400</v>
      </c>
      <c r="BCE25" s="117" t="s">
        <v>1243</v>
      </c>
      <c r="BCF25" s="796"/>
      <c r="BCG25" s="778"/>
      <c r="BCH25" s="121"/>
      <c r="BCI25" s="778"/>
      <c r="BCJ25" s="778"/>
      <c r="BCK25" s="121"/>
      <c r="BCL25" s="778">
        <v>0</v>
      </c>
      <c r="BCM25" s="120">
        <v>0</v>
      </c>
      <c r="BCN25" s="112">
        <v>0</v>
      </c>
      <c r="BCO25" s="778">
        <v>20000</v>
      </c>
      <c r="BCP25" s="120">
        <v>5400</v>
      </c>
      <c r="BCQ25" s="112">
        <v>25400</v>
      </c>
      <c r="BCR25" s="778">
        <v>20000</v>
      </c>
      <c r="BCS25" s="778">
        <v>5400</v>
      </c>
      <c r="BCT25" s="1358">
        <v>25400</v>
      </c>
      <c r="BCU25" s="117" t="s">
        <v>1243</v>
      </c>
      <c r="BCV25" s="796"/>
      <c r="BCW25" s="778"/>
      <c r="BCX25" s="121"/>
      <c r="BCY25" s="778"/>
      <c r="BCZ25" s="778"/>
      <c r="BDA25" s="121"/>
      <c r="BDB25" s="778">
        <v>0</v>
      </c>
      <c r="BDC25" s="120">
        <v>0</v>
      </c>
      <c r="BDD25" s="112">
        <v>0</v>
      </c>
      <c r="BDE25" s="778">
        <v>20000</v>
      </c>
      <c r="BDF25" s="120">
        <v>5400</v>
      </c>
      <c r="BDG25" s="112">
        <v>25400</v>
      </c>
      <c r="BDH25" s="778">
        <v>20000</v>
      </c>
      <c r="BDI25" s="778">
        <v>5400</v>
      </c>
      <c r="BDJ25" s="1358">
        <v>25400</v>
      </c>
      <c r="BDK25" s="117" t="s">
        <v>1243</v>
      </c>
      <c r="BDL25" s="796"/>
      <c r="BDM25" s="778"/>
      <c r="BDN25" s="121"/>
      <c r="BDO25" s="778"/>
      <c r="BDP25" s="778"/>
      <c r="BDQ25" s="121"/>
      <c r="BDR25" s="778">
        <v>0</v>
      </c>
      <c r="BDS25" s="120">
        <v>0</v>
      </c>
      <c r="BDT25" s="112">
        <v>0</v>
      </c>
      <c r="BDU25" s="778">
        <v>20000</v>
      </c>
      <c r="BDV25" s="120">
        <v>5400</v>
      </c>
      <c r="BDW25" s="112">
        <v>25400</v>
      </c>
      <c r="BDX25" s="778">
        <v>20000</v>
      </c>
      <c r="BDY25" s="778">
        <v>5400</v>
      </c>
      <c r="BDZ25" s="1358">
        <v>25400</v>
      </c>
      <c r="BEA25" s="117" t="s">
        <v>1243</v>
      </c>
      <c r="BEB25" s="796"/>
      <c r="BEC25" s="778"/>
      <c r="BED25" s="121"/>
      <c r="BEE25" s="778"/>
      <c r="BEF25" s="778"/>
      <c r="BEG25" s="121"/>
      <c r="BEH25" s="778">
        <v>0</v>
      </c>
      <c r="BEI25" s="120">
        <v>0</v>
      </c>
      <c r="BEJ25" s="112">
        <v>0</v>
      </c>
      <c r="BEK25" s="778">
        <v>20000</v>
      </c>
      <c r="BEL25" s="120">
        <v>5400</v>
      </c>
      <c r="BEM25" s="112">
        <v>25400</v>
      </c>
      <c r="BEN25" s="778">
        <v>20000</v>
      </c>
      <c r="BEO25" s="778">
        <v>5400</v>
      </c>
      <c r="BEP25" s="1358">
        <v>25400</v>
      </c>
      <c r="BEQ25" s="117" t="s">
        <v>1243</v>
      </c>
      <c r="BER25" s="796"/>
      <c r="BES25" s="778"/>
      <c r="BET25" s="121"/>
      <c r="BEU25" s="778"/>
      <c r="BEV25" s="778"/>
      <c r="BEW25" s="121"/>
      <c r="BEX25" s="778">
        <v>0</v>
      </c>
      <c r="BEY25" s="120">
        <v>0</v>
      </c>
      <c r="BEZ25" s="112">
        <v>0</v>
      </c>
      <c r="BFA25" s="778">
        <v>20000</v>
      </c>
      <c r="BFB25" s="120">
        <v>5400</v>
      </c>
      <c r="BFC25" s="112">
        <v>25400</v>
      </c>
      <c r="BFD25" s="778">
        <v>20000</v>
      </c>
      <c r="BFE25" s="778">
        <v>5400</v>
      </c>
      <c r="BFF25" s="1358">
        <v>25400</v>
      </c>
      <c r="BFG25" s="117" t="s">
        <v>1243</v>
      </c>
      <c r="BFH25" s="796"/>
      <c r="BFI25" s="778"/>
      <c r="BFJ25" s="121"/>
      <c r="BFK25" s="778"/>
      <c r="BFL25" s="778"/>
      <c r="BFM25" s="121"/>
      <c r="BFN25" s="778">
        <v>0</v>
      </c>
      <c r="BFO25" s="120">
        <v>0</v>
      </c>
      <c r="BFP25" s="112">
        <v>0</v>
      </c>
      <c r="BFQ25" s="778">
        <v>20000</v>
      </c>
      <c r="BFR25" s="120">
        <v>5400</v>
      </c>
      <c r="BFS25" s="112">
        <v>25400</v>
      </c>
      <c r="BFT25" s="778">
        <v>20000</v>
      </c>
      <c r="BFU25" s="778">
        <v>5400</v>
      </c>
      <c r="BFV25" s="1358">
        <v>25400</v>
      </c>
      <c r="BFW25" s="117" t="s">
        <v>1243</v>
      </c>
      <c r="BFX25" s="796"/>
      <c r="BFY25" s="778"/>
      <c r="BFZ25" s="121"/>
      <c r="BGA25" s="778"/>
      <c r="BGB25" s="778"/>
      <c r="BGC25" s="121"/>
      <c r="BGD25" s="778">
        <v>0</v>
      </c>
      <c r="BGE25" s="120">
        <v>0</v>
      </c>
      <c r="BGF25" s="112">
        <v>0</v>
      </c>
      <c r="BGG25" s="778">
        <v>20000</v>
      </c>
      <c r="BGH25" s="120">
        <v>5400</v>
      </c>
      <c r="BGI25" s="112">
        <v>25400</v>
      </c>
      <c r="BGJ25" s="778">
        <v>20000</v>
      </c>
      <c r="BGK25" s="778">
        <v>5400</v>
      </c>
      <c r="BGL25" s="1358">
        <v>25400</v>
      </c>
      <c r="BGM25" s="117" t="s">
        <v>1243</v>
      </c>
      <c r="BGN25" s="796"/>
      <c r="BGO25" s="778"/>
      <c r="BGP25" s="121"/>
      <c r="BGQ25" s="778"/>
      <c r="BGR25" s="778"/>
      <c r="BGS25" s="121"/>
      <c r="BGT25" s="778">
        <v>0</v>
      </c>
      <c r="BGU25" s="120">
        <v>0</v>
      </c>
      <c r="BGV25" s="112">
        <v>0</v>
      </c>
      <c r="BGW25" s="778">
        <v>20000</v>
      </c>
      <c r="BGX25" s="120">
        <v>5400</v>
      </c>
      <c r="BGY25" s="112">
        <v>25400</v>
      </c>
      <c r="BGZ25" s="778">
        <v>20000</v>
      </c>
      <c r="BHA25" s="778">
        <v>5400</v>
      </c>
      <c r="BHB25" s="1358">
        <v>25400</v>
      </c>
      <c r="BHC25" s="117" t="s">
        <v>1243</v>
      </c>
      <c r="BHD25" s="796"/>
      <c r="BHE25" s="778"/>
      <c r="BHF25" s="121"/>
      <c r="BHG25" s="778"/>
      <c r="BHH25" s="778"/>
      <c r="BHI25" s="121"/>
      <c r="BHJ25" s="778">
        <v>0</v>
      </c>
      <c r="BHK25" s="120">
        <v>0</v>
      </c>
      <c r="BHL25" s="112">
        <v>0</v>
      </c>
      <c r="BHM25" s="778">
        <v>20000</v>
      </c>
      <c r="BHN25" s="120">
        <v>5400</v>
      </c>
      <c r="BHO25" s="112">
        <v>25400</v>
      </c>
      <c r="BHP25" s="778">
        <v>20000</v>
      </c>
      <c r="BHQ25" s="778">
        <v>5400</v>
      </c>
      <c r="BHR25" s="1358">
        <v>25400</v>
      </c>
      <c r="BHS25" s="117" t="s">
        <v>1243</v>
      </c>
      <c r="BHT25" s="796"/>
      <c r="BHU25" s="778"/>
      <c r="BHV25" s="121"/>
      <c r="BHW25" s="778"/>
      <c r="BHX25" s="778"/>
      <c r="BHY25" s="121"/>
      <c r="BHZ25" s="778">
        <v>0</v>
      </c>
      <c r="BIA25" s="120">
        <v>0</v>
      </c>
      <c r="BIB25" s="112">
        <v>0</v>
      </c>
      <c r="BIC25" s="778">
        <v>20000</v>
      </c>
      <c r="BID25" s="120">
        <v>5400</v>
      </c>
      <c r="BIE25" s="112">
        <v>25400</v>
      </c>
      <c r="BIF25" s="778">
        <v>20000</v>
      </c>
      <c r="BIG25" s="778">
        <v>5400</v>
      </c>
      <c r="BIH25" s="1358">
        <v>25400</v>
      </c>
      <c r="BII25" s="117" t="s">
        <v>1243</v>
      </c>
      <c r="BIJ25" s="796"/>
      <c r="BIK25" s="778"/>
      <c r="BIL25" s="121"/>
      <c r="BIM25" s="778"/>
      <c r="BIN25" s="778"/>
      <c r="BIO25" s="121"/>
      <c r="BIP25" s="778">
        <v>0</v>
      </c>
      <c r="BIQ25" s="120">
        <v>0</v>
      </c>
      <c r="BIR25" s="112">
        <v>0</v>
      </c>
      <c r="BIS25" s="778">
        <v>20000</v>
      </c>
      <c r="BIT25" s="120">
        <v>5400</v>
      </c>
      <c r="BIU25" s="112">
        <v>25400</v>
      </c>
      <c r="BIV25" s="778">
        <v>20000</v>
      </c>
      <c r="BIW25" s="778">
        <v>5400</v>
      </c>
      <c r="BIX25" s="1358">
        <v>25400</v>
      </c>
      <c r="BIY25" s="117" t="s">
        <v>1243</v>
      </c>
      <c r="BIZ25" s="796"/>
      <c r="BJA25" s="778"/>
      <c r="BJB25" s="121"/>
      <c r="BJC25" s="778"/>
      <c r="BJD25" s="778"/>
      <c r="BJE25" s="121"/>
      <c r="BJF25" s="778">
        <v>0</v>
      </c>
      <c r="BJG25" s="120">
        <v>0</v>
      </c>
      <c r="BJH25" s="112">
        <v>0</v>
      </c>
      <c r="BJI25" s="778">
        <v>20000</v>
      </c>
      <c r="BJJ25" s="120">
        <v>5400</v>
      </c>
      <c r="BJK25" s="112">
        <v>25400</v>
      </c>
      <c r="BJL25" s="778">
        <v>20000</v>
      </c>
      <c r="BJM25" s="778">
        <v>5400</v>
      </c>
      <c r="BJN25" s="1358">
        <v>25400</v>
      </c>
      <c r="BJO25" s="117" t="s">
        <v>1243</v>
      </c>
      <c r="BJP25" s="796"/>
      <c r="BJQ25" s="778"/>
      <c r="BJR25" s="121"/>
      <c r="BJS25" s="778"/>
      <c r="BJT25" s="778"/>
      <c r="BJU25" s="121"/>
      <c r="BJV25" s="778">
        <v>0</v>
      </c>
      <c r="BJW25" s="120">
        <v>0</v>
      </c>
      <c r="BJX25" s="112">
        <v>0</v>
      </c>
      <c r="BJY25" s="778">
        <v>20000</v>
      </c>
      <c r="BJZ25" s="120">
        <v>5400</v>
      </c>
      <c r="BKA25" s="112">
        <v>25400</v>
      </c>
      <c r="BKB25" s="778">
        <v>20000</v>
      </c>
      <c r="BKC25" s="778">
        <v>5400</v>
      </c>
      <c r="BKD25" s="1358">
        <v>25400</v>
      </c>
      <c r="BKE25" s="117" t="s">
        <v>1243</v>
      </c>
      <c r="BKF25" s="796"/>
      <c r="BKG25" s="778"/>
      <c r="BKH25" s="121"/>
      <c r="BKI25" s="778"/>
      <c r="BKJ25" s="778"/>
      <c r="BKK25" s="121"/>
      <c r="BKL25" s="778">
        <v>0</v>
      </c>
      <c r="BKM25" s="120">
        <v>0</v>
      </c>
      <c r="BKN25" s="112">
        <v>0</v>
      </c>
      <c r="BKO25" s="778">
        <v>20000</v>
      </c>
      <c r="BKP25" s="120">
        <v>5400</v>
      </c>
      <c r="BKQ25" s="112">
        <v>25400</v>
      </c>
      <c r="BKR25" s="778">
        <v>20000</v>
      </c>
      <c r="BKS25" s="778">
        <v>5400</v>
      </c>
      <c r="BKT25" s="1358">
        <v>25400</v>
      </c>
      <c r="BKU25" s="117" t="s">
        <v>1243</v>
      </c>
      <c r="BKV25" s="796"/>
      <c r="BKW25" s="778"/>
      <c r="BKX25" s="121"/>
      <c r="BKY25" s="778"/>
      <c r="BKZ25" s="778"/>
      <c r="BLA25" s="121"/>
      <c r="BLB25" s="778">
        <v>0</v>
      </c>
      <c r="BLC25" s="120">
        <v>0</v>
      </c>
      <c r="BLD25" s="112">
        <v>0</v>
      </c>
      <c r="BLE25" s="778">
        <v>20000</v>
      </c>
      <c r="BLF25" s="120">
        <v>5400</v>
      </c>
      <c r="BLG25" s="112">
        <v>25400</v>
      </c>
      <c r="BLH25" s="778">
        <v>20000</v>
      </c>
      <c r="BLI25" s="778">
        <v>5400</v>
      </c>
      <c r="BLJ25" s="1358">
        <v>25400</v>
      </c>
      <c r="BLK25" s="117" t="s">
        <v>1243</v>
      </c>
      <c r="BLL25" s="796"/>
      <c r="BLM25" s="778"/>
      <c r="BLN25" s="121"/>
      <c r="BLO25" s="778"/>
      <c r="BLP25" s="778"/>
      <c r="BLQ25" s="121"/>
      <c r="BLR25" s="778">
        <v>0</v>
      </c>
      <c r="BLS25" s="120">
        <v>0</v>
      </c>
      <c r="BLT25" s="112">
        <v>0</v>
      </c>
      <c r="BLU25" s="778">
        <v>20000</v>
      </c>
      <c r="BLV25" s="120">
        <v>5400</v>
      </c>
      <c r="BLW25" s="112">
        <v>25400</v>
      </c>
      <c r="BLX25" s="778">
        <v>20000</v>
      </c>
      <c r="BLY25" s="778">
        <v>5400</v>
      </c>
      <c r="BLZ25" s="1358">
        <v>25400</v>
      </c>
      <c r="BMA25" s="117" t="s">
        <v>1243</v>
      </c>
      <c r="BMB25" s="796"/>
      <c r="BMC25" s="778"/>
      <c r="BMD25" s="121"/>
      <c r="BME25" s="778"/>
      <c r="BMF25" s="778"/>
      <c r="BMG25" s="121"/>
      <c r="BMH25" s="778">
        <v>0</v>
      </c>
      <c r="BMI25" s="120">
        <v>0</v>
      </c>
      <c r="BMJ25" s="112">
        <v>0</v>
      </c>
      <c r="BMK25" s="778">
        <v>20000</v>
      </c>
      <c r="BML25" s="120">
        <v>5400</v>
      </c>
      <c r="BMM25" s="112">
        <v>25400</v>
      </c>
      <c r="BMN25" s="778">
        <v>20000</v>
      </c>
      <c r="BMO25" s="778">
        <v>5400</v>
      </c>
      <c r="BMP25" s="1358">
        <v>25400</v>
      </c>
      <c r="BMQ25" s="117" t="s">
        <v>1243</v>
      </c>
      <c r="BMR25" s="796"/>
      <c r="BMS25" s="778"/>
      <c r="BMT25" s="121"/>
      <c r="BMU25" s="778"/>
      <c r="BMV25" s="778"/>
      <c r="BMW25" s="121"/>
      <c r="BMX25" s="778">
        <v>0</v>
      </c>
      <c r="BMY25" s="120">
        <v>0</v>
      </c>
      <c r="BMZ25" s="112">
        <v>0</v>
      </c>
      <c r="BNA25" s="778">
        <v>20000</v>
      </c>
      <c r="BNB25" s="120">
        <v>5400</v>
      </c>
      <c r="BNC25" s="112">
        <v>25400</v>
      </c>
      <c r="BND25" s="778">
        <v>20000</v>
      </c>
      <c r="BNE25" s="778">
        <v>5400</v>
      </c>
      <c r="BNF25" s="1358">
        <v>25400</v>
      </c>
      <c r="BNG25" s="117" t="s">
        <v>1243</v>
      </c>
      <c r="BNH25" s="796"/>
      <c r="BNI25" s="778"/>
      <c r="BNJ25" s="121"/>
      <c r="BNK25" s="778"/>
      <c r="BNL25" s="778"/>
      <c r="BNM25" s="121"/>
      <c r="BNN25" s="778">
        <v>0</v>
      </c>
      <c r="BNO25" s="120">
        <v>0</v>
      </c>
      <c r="BNP25" s="112">
        <v>0</v>
      </c>
      <c r="BNQ25" s="778">
        <v>20000</v>
      </c>
      <c r="BNR25" s="120">
        <v>5400</v>
      </c>
      <c r="BNS25" s="112">
        <v>25400</v>
      </c>
      <c r="BNT25" s="778">
        <v>20000</v>
      </c>
      <c r="BNU25" s="778">
        <v>5400</v>
      </c>
      <c r="BNV25" s="1358">
        <v>25400</v>
      </c>
      <c r="BNW25" s="117" t="s">
        <v>1243</v>
      </c>
      <c r="BNX25" s="796"/>
      <c r="BNY25" s="778"/>
      <c r="BNZ25" s="121"/>
      <c r="BOA25" s="778"/>
      <c r="BOB25" s="778"/>
      <c r="BOC25" s="121"/>
      <c r="BOD25" s="778">
        <v>0</v>
      </c>
      <c r="BOE25" s="120">
        <v>0</v>
      </c>
      <c r="BOF25" s="112">
        <v>0</v>
      </c>
      <c r="BOG25" s="778">
        <v>20000</v>
      </c>
      <c r="BOH25" s="120">
        <v>5400</v>
      </c>
      <c r="BOI25" s="112">
        <v>25400</v>
      </c>
      <c r="BOJ25" s="778">
        <v>20000</v>
      </c>
      <c r="BOK25" s="778">
        <v>5400</v>
      </c>
      <c r="BOL25" s="1358">
        <v>25400</v>
      </c>
      <c r="BOM25" s="117" t="s">
        <v>1243</v>
      </c>
      <c r="BON25" s="796"/>
      <c r="BOO25" s="778"/>
      <c r="BOP25" s="121"/>
      <c r="BOQ25" s="778"/>
      <c r="BOR25" s="778"/>
      <c r="BOS25" s="121"/>
      <c r="BOT25" s="778">
        <v>0</v>
      </c>
      <c r="BOU25" s="120">
        <v>0</v>
      </c>
      <c r="BOV25" s="112">
        <v>0</v>
      </c>
      <c r="BOW25" s="778">
        <v>20000</v>
      </c>
      <c r="BOX25" s="778">
        <v>0</v>
      </c>
      <c r="BOY25" s="120">
        <v>0</v>
      </c>
      <c r="BOZ25" s="112">
        <v>0</v>
      </c>
      <c r="BPA25" s="778">
        <v>20000</v>
      </c>
      <c r="BPB25" s="120">
        <v>5400</v>
      </c>
      <c r="BPC25" s="112">
        <v>25400</v>
      </c>
      <c r="BPD25" s="778" t="e">
        <v>#REF!</v>
      </c>
      <c r="BPE25" s="778" t="e">
        <v>#REF!</v>
      </c>
      <c r="BPF25" s="1358" t="e">
        <v>#REF!</v>
      </c>
      <c r="BPG25" s="117" t="s">
        <v>1243</v>
      </c>
      <c r="BPH25" s="796"/>
      <c r="BPI25" s="778"/>
      <c r="BPJ25" s="121"/>
      <c r="BPK25" s="778"/>
      <c r="BPL25" s="778"/>
      <c r="BPM25" s="121"/>
      <c r="BPN25" s="778">
        <v>0</v>
      </c>
      <c r="BPO25" s="120">
        <v>0</v>
      </c>
      <c r="BPP25" s="112">
        <v>0</v>
      </c>
      <c r="BPQ25" s="778">
        <v>20000</v>
      </c>
      <c r="BPR25" s="120">
        <v>5400</v>
      </c>
      <c r="BPS25" s="112">
        <v>25400</v>
      </c>
      <c r="BPT25" s="778">
        <v>20000</v>
      </c>
      <c r="BPU25" s="778">
        <v>5400</v>
      </c>
      <c r="BPV25" s="1358">
        <v>25400</v>
      </c>
      <c r="BPW25" s="117" t="s">
        <v>1243</v>
      </c>
      <c r="BPX25" s="796"/>
      <c r="BPY25" s="778"/>
      <c r="BPZ25" s="121"/>
      <c r="BQA25" s="778"/>
      <c r="BQB25" s="778"/>
      <c r="BQC25" s="121"/>
      <c r="BQD25" s="778">
        <v>0</v>
      </c>
      <c r="BQE25" s="120">
        <v>0</v>
      </c>
      <c r="BQF25" s="112">
        <v>0</v>
      </c>
      <c r="BQG25" s="778">
        <v>20000</v>
      </c>
      <c r="BQH25" s="120">
        <v>5400</v>
      </c>
      <c r="BQI25" s="112">
        <v>25400</v>
      </c>
      <c r="BQJ25" s="778">
        <v>20000</v>
      </c>
      <c r="BQK25" s="778">
        <v>5400</v>
      </c>
      <c r="BQL25" s="1358">
        <v>25400</v>
      </c>
      <c r="BQM25" s="117" t="s">
        <v>1243</v>
      </c>
      <c r="BQN25" s="796"/>
      <c r="BQO25" s="778"/>
      <c r="BQP25" s="121"/>
      <c r="BQQ25" s="778"/>
      <c r="BQR25" s="778"/>
      <c r="BQS25" s="121"/>
      <c r="BQT25" s="778">
        <v>0</v>
      </c>
      <c r="BQU25" s="120">
        <v>0</v>
      </c>
      <c r="BQV25" s="112">
        <v>0</v>
      </c>
      <c r="BQW25" s="778">
        <v>20000</v>
      </c>
      <c r="BQX25" s="120">
        <v>5400</v>
      </c>
      <c r="BQY25" s="112">
        <v>25400</v>
      </c>
      <c r="BQZ25" s="778">
        <v>20000</v>
      </c>
      <c r="BRA25" s="778">
        <v>5400</v>
      </c>
      <c r="BRB25" s="1358">
        <v>25400</v>
      </c>
      <c r="BRC25" s="117" t="s">
        <v>1243</v>
      </c>
      <c r="BRD25" s="796"/>
      <c r="BRE25" s="778"/>
      <c r="BRF25" s="121"/>
      <c r="BRG25" s="778"/>
      <c r="BRH25" s="778"/>
      <c r="BRI25" s="121"/>
      <c r="BRJ25" s="778">
        <v>0</v>
      </c>
      <c r="BRK25" s="120">
        <v>0</v>
      </c>
      <c r="BRL25" s="112">
        <v>0</v>
      </c>
      <c r="BRM25" s="778">
        <v>20000</v>
      </c>
      <c r="BRN25" s="120">
        <v>5400</v>
      </c>
      <c r="BRO25" s="112">
        <v>25400</v>
      </c>
      <c r="BRP25" s="778">
        <v>20000</v>
      </c>
      <c r="BRQ25" s="778">
        <v>5400</v>
      </c>
      <c r="BRR25" s="1358">
        <v>25400</v>
      </c>
      <c r="BRS25" s="117" t="s">
        <v>1243</v>
      </c>
      <c r="BRT25" s="796"/>
      <c r="BRU25" s="778"/>
      <c r="BRV25" s="121"/>
      <c r="BRW25" s="778"/>
      <c r="BRX25" s="778"/>
      <c r="BRY25" s="121"/>
      <c r="BRZ25" s="778">
        <v>0</v>
      </c>
      <c r="BSA25" s="120">
        <v>0</v>
      </c>
      <c r="BSB25" s="112">
        <v>0</v>
      </c>
      <c r="BSC25" s="778">
        <v>20000</v>
      </c>
      <c r="BSD25" s="120">
        <v>5400</v>
      </c>
      <c r="BSE25" s="112">
        <v>25400</v>
      </c>
      <c r="BSF25" s="778">
        <v>20000</v>
      </c>
      <c r="BSG25" s="778">
        <v>5400</v>
      </c>
      <c r="BSH25" s="1358">
        <v>25400</v>
      </c>
      <c r="BSI25" s="117" t="s">
        <v>1243</v>
      </c>
      <c r="BSJ25" s="796"/>
      <c r="BSK25" s="778"/>
      <c r="BSL25" s="121"/>
      <c r="BSM25" s="778"/>
      <c r="BSN25" s="778"/>
      <c r="BSO25" s="121"/>
      <c r="BSP25" s="778">
        <v>0</v>
      </c>
      <c r="BSQ25" s="120">
        <v>0</v>
      </c>
      <c r="BSR25" s="112">
        <v>0</v>
      </c>
      <c r="BSS25" s="778">
        <v>20000</v>
      </c>
      <c r="BST25" s="120">
        <v>5400</v>
      </c>
      <c r="BSU25" s="112">
        <v>25400</v>
      </c>
      <c r="BSV25" s="778">
        <v>20000</v>
      </c>
      <c r="BSW25" s="778">
        <v>5400</v>
      </c>
      <c r="BSX25" s="1358">
        <v>25400</v>
      </c>
      <c r="BSY25" s="117" t="s">
        <v>1243</v>
      </c>
      <c r="BSZ25" s="796"/>
      <c r="BTA25" s="778"/>
      <c r="BTB25" s="121"/>
      <c r="BTC25" s="778"/>
      <c r="BTD25" s="778"/>
      <c r="BTE25" s="121"/>
      <c r="BTF25" s="778">
        <v>0</v>
      </c>
      <c r="BTG25" s="120">
        <v>0</v>
      </c>
      <c r="BTH25" s="112">
        <v>0</v>
      </c>
      <c r="BTI25" s="778">
        <v>20000</v>
      </c>
      <c r="BTJ25" s="120">
        <v>5400</v>
      </c>
      <c r="BTK25" s="112">
        <v>25400</v>
      </c>
      <c r="BTL25" s="778">
        <v>20000</v>
      </c>
      <c r="BTM25" s="778">
        <v>5400</v>
      </c>
      <c r="BTN25" s="1358">
        <v>25400</v>
      </c>
      <c r="BTO25" s="117" t="s">
        <v>1243</v>
      </c>
      <c r="BTP25" s="796"/>
      <c r="BTQ25" s="778"/>
      <c r="BTR25" s="121"/>
      <c r="BTS25" s="778"/>
      <c r="BTT25" s="778"/>
      <c r="BTU25" s="121"/>
      <c r="BTV25" s="778">
        <v>0</v>
      </c>
      <c r="BTW25" s="120">
        <v>0</v>
      </c>
      <c r="BTX25" s="112">
        <v>0</v>
      </c>
      <c r="BTY25" s="778">
        <v>20000</v>
      </c>
      <c r="BTZ25" s="120">
        <v>5400</v>
      </c>
      <c r="BUA25" s="112">
        <v>25400</v>
      </c>
      <c r="BUB25" s="778">
        <v>20000</v>
      </c>
      <c r="BUC25" s="778">
        <v>5400</v>
      </c>
      <c r="BUD25" s="1358">
        <v>25400</v>
      </c>
      <c r="BUE25" s="117" t="s">
        <v>1243</v>
      </c>
      <c r="BUF25" s="796"/>
      <c r="BUG25" s="778"/>
      <c r="BUH25" s="121"/>
      <c r="BUI25" s="778"/>
      <c r="BUJ25" s="778"/>
      <c r="BUK25" s="121"/>
      <c r="BUL25" s="778">
        <v>0</v>
      </c>
      <c r="BUM25" s="120">
        <v>0</v>
      </c>
      <c r="BUN25" s="112">
        <v>0</v>
      </c>
      <c r="BUO25" s="778">
        <v>20000</v>
      </c>
      <c r="BUP25" s="120">
        <v>5400</v>
      </c>
      <c r="BUQ25" s="112">
        <v>25400</v>
      </c>
      <c r="BUR25" s="778">
        <v>20000</v>
      </c>
      <c r="BUS25" s="778">
        <v>5400</v>
      </c>
      <c r="BUT25" s="1358">
        <v>25400</v>
      </c>
      <c r="BUU25" s="117" t="s">
        <v>1243</v>
      </c>
      <c r="BUV25" s="796"/>
      <c r="BUW25" s="778"/>
      <c r="BUX25" s="121"/>
      <c r="BUY25" s="778"/>
      <c r="BUZ25" s="778"/>
      <c r="BVA25" s="121"/>
      <c r="BVB25" s="778">
        <v>0</v>
      </c>
      <c r="BVC25" s="120">
        <v>0</v>
      </c>
      <c r="BVD25" s="112">
        <v>0</v>
      </c>
      <c r="BVE25" s="778">
        <v>20000</v>
      </c>
      <c r="BVF25" s="120">
        <v>5400</v>
      </c>
      <c r="BVG25" s="112">
        <v>25400</v>
      </c>
      <c r="BVH25" s="778">
        <v>20000</v>
      </c>
      <c r="BVI25" s="778">
        <v>5400</v>
      </c>
      <c r="BVJ25" s="1358">
        <v>25400</v>
      </c>
      <c r="BVK25" s="117" t="s">
        <v>1243</v>
      </c>
      <c r="BVL25" s="796"/>
      <c r="BVM25" s="778"/>
      <c r="BVN25" s="121"/>
      <c r="BVO25" s="778"/>
      <c r="BVP25" s="778"/>
      <c r="BVQ25" s="121"/>
      <c r="BVR25" s="778">
        <v>0</v>
      </c>
      <c r="BVS25" s="120">
        <v>0</v>
      </c>
      <c r="BVT25" s="112">
        <v>0</v>
      </c>
      <c r="BVU25" s="778">
        <v>20000</v>
      </c>
      <c r="BVV25" s="120">
        <v>5400</v>
      </c>
      <c r="BVW25" s="112">
        <v>25400</v>
      </c>
      <c r="BVX25" s="778">
        <v>20000</v>
      </c>
      <c r="BVY25" s="778">
        <v>5400</v>
      </c>
      <c r="BVZ25" s="1358">
        <v>25400</v>
      </c>
      <c r="BWA25" s="117" t="s">
        <v>1243</v>
      </c>
      <c r="BWB25" s="796"/>
      <c r="BWC25" s="778"/>
      <c r="BWD25" s="121"/>
      <c r="BWE25" s="778"/>
      <c r="BWF25" s="778"/>
      <c r="BWG25" s="121"/>
      <c r="BWH25" s="778">
        <v>0</v>
      </c>
      <c r="BWI25" s="120">
        <v>0</v>
      </c>
      <c r="BWJ25" s="112">
        <v>0</v>
      </c>
      <c r="BWK25" s="778">
        <v>20000</v>
      </c>
      <c r="BWL25" s="120">
        <v>5400</v>
      </c>
      <c r="BWM25" s="112">
        <v>25400</v>
      </c>
      <c r="BWN25" s="778">
        <v>20000</v>
      </c>
      <c r="BWO25" s="778">
        <v>5400</v>
      </c>
      <c r="BWP25" s="1358">
        <v>25400</v>
      </c>
      <c r="BWQ25" s="117" t="s">
        <v>1243</v>
      </c>
      <c r="BWR25" s="796"/>
      <c r="BWS25" s="778"/>
      <c r="BWT25" s="121"/>
      <c r="BWU25" s="778"/>
      <c r="BWV25" s="778"/>
      <c r="BWW25" s="121"/>
      <c r="BWX25" s="778">
        <v>0</v>
      </c>
      <c r="BWY25" s="120">
        <v>0</v>
      </c>
      <c r="BWZ25" s="112">
        <v>0</v>
      </c>
      <c r="BXA25" s="778">
        <v>20000</v>
      </c>
      <c r="BXB25" s="120">
        <v>5400</v>
      </c>
      <c r="BXC25" s="112">
        <v>25400</v>
      </c>
      <c r="BXD25" s="778">
        <v>20000</v>
      </c>
      <c r="BXE25" s="778">
        <v>5400</v>
      </c>
      <c r="BXF25" s="1358">
        <v>25400</v>
      </c>
      <c r="BXG25" s="117" t="s">
        <v>1243</v>
      </c>
      <c r="BXH25" s="796"/>
      <c r="BXI25" s="778"/>
      <c r="BXJ25" s="121"/>
      <c r="BXK25" s="778"/>
      <c r="BXL25" s="778"/>
      <c r="BXM25" s="121"/>
      <c r="BXN25" s="778">
        <v>0</v>
      </c>
      <c r="BXO25" s="120">
        <v>0</v>
      </c>
      <c r="BXP25" s="112">
        <v>0</v>
      </c>
      <c r="BXQ25" s="778">
        <v>20000</v>
      </c>
      <c r="BXR25" s="120">
        <v>5400</v>
      </c>
      <c r="BXS25" s="112">
        <v>25400</v>
      </c>
      <c r="BXT25" s="778">
        <v>20000</v>
      </c>
      <c r="BXU25" s="778">
        <v>5400</v>
      </c>
      <c r="BXV25" s="1358">
        <v>25400</v>
      </c>
      <c r="BXW25" s="117" t="s">
        <v>1243</v>
      </c>
      <c r="BXX25" s="796"/>
      <c r="BXY25" s="778"/>
      <c r="BXZ25" s="121"/>
      <c r="BYA25" s="778"/>
      <c r="BYB25" s="778"/>
      <c r="BYC25" s="121"/>
      <c r="BYD25" s="778">
        <v>0</v>
      </c>
      <c r="BYE25" s="120">
        <v>0</v>
      </c>
      <c r="BYF25" s="112">
        <v>0</v>
      </c>
      <c r="BYG25" s="778">
        <v>20000</v>
      </c>
      <c r="BYH25" s="120">
        <v>5400</v>
      </c>
      <c r="BYI25" s="112">
        <v>25400</v>
      </c>
      <c r="BYJ25" s="778">
        <v>20000</v>
      </c>
      <c r="BYK25" s="778">
        <v>5400</v>
      </c>
      <c r="BYL25" s="1358">
        <v>25400</v>
      </c>
      <c r="BYM25" s="117" t="s">
        <v>1243</v>
      </c>
      <c r="BYN25" s="796"/>
      <c r="BYO25" s="778"/>
      <c r="BYP25" s="121"/>
      <c r="BYQ25" s="778"/>
      <c r="BYR25" s="778"/>
      <c r="BYS25" s="121"/>
      <c r="BYT25" s="778">
        <v>0</v>
      </c>
      <c r="BYU25" s="120">
        <v>0</v>
      </c>
      <c r="BYV25" s="112">
        <v>0</v>
      </c>
      <c r="BYW25" s="778">
        <v>20000</v>
      </c>
      <c r="BYX25" s="120">
        <v>5400</v>
      </c>
      <c r="BYY25" s="112">
        <v>25400</v>
      </c>
      <c r="BYZ25" s="778">
        <v>20000</v>
      </c>
      <c r="BZA25" s="778">
        <v>5400</v>
      </c>
      <c r="BZB25" s="1358">
        <v>25400</v>
      </c>
      <c r="BZC25" s="117" t="s">
        <v>1243</v>
      </c>
      <c r="BZD25" s="796"/>
      <c r="BZE25" s="778"/>
      <c r="BZF25" s="121"/>
      <c r="BZG25" s="778"/>
      <c r="BZH25" s="778"/>
      <c r="BZI25" s="121"/>
      <c r="BZJ25" s="778">
        <v>0</v>
      </c>
      <c r="BZK25" s="120">
        <v>0</v>
      </c>
      <c r="BZL25" s="112">
        <v>0</v>
      </c>
      <c r="BZM25" s="778">
        <v>20000</v>
      </c>
      <c r="BZN25" s="120">
        <v>5400</v>
      </c>
      <c r="BZO25" s="112">
        <v>25400</v>
      </c>
      <c r="BZP25" s="778">
        <v>20000</v>
      </c>
      <c r="BZQ25" s="778">
        <v>5400</v>
      </c>
      <c r="BZR25" s="1358">
        <v>25400</v>
      </c>
      <c r="BZS25" s="117" t="s">
        <v>1243</v>
      </c>
      <c r="BZT25" s="796"/>
      <c r="BZU25" s="778"/>
      <c r="BZV25" s="121"/>
      <c r="BZW25" s="778"/>
      <c r="BZX25" s="778"/>
      <c r="BZY25" s="121"/>
      <c r="BZZ25" s="778">
        <v>0</v>
      </c>
      <c r="CAA25" s="120">
        <v>0</v>
      </c>
      <c r="CAB25" s="112">
        <v>0</v>
      </c>
      <c r="CAC25" s="778">
        <v>20000</v>
      </c>
      <c r="CAD25" s="120">
        <v>5400</v>
      </c>
      <c r="CAE25" s="112">
        <v>25400</v>
      </c>
      <c r="CAF25" s="778">
        <v>20000</v>
      </c>
      <c r="CAG25" s="778">
        <v>5400</v>
      </c>
      <c r="CAH25" s="1358">
        <v>25400</v>
      </c>
      <c r="CAI25" s="117" t="s">
        <v>1243</v>
      </c>
      <c r="CAJ25" s="796"/>
      <c r="CAK25" s="778"/>
      <c r="CAL25" s="121"/>
      <c r="CAM25" s="778"/>
      <c r="CAN25" s="778"/>
      <c r="CAO25" s="121"/>
      <c r="CAP25" s="778">
        <v>0</v>
      </c>
      <c r="CAQ25" s="120">
        <v>0</v>
      </c>
      <c r="CAR25" s="112">
        <v>0</v>
      </c>
      <c r="CAS25" s="778">
        <v>20000</v>
      </c>
      <c r="CAT25" s="120">
        <v>5400</v>
      </c>
      <c r="CAU25" s="112">
        <v>25400</v>
      </c>
      <c r="CAV25" s="778">
        <v>20000</v>
      </c>
      <c r="CAW25" s="778">
        <v>5400</v>
      </c>
      <c r="CAX25" s="1358">
        <v>25400</v>
      </c>
      <c r="CAY25" s="117" t="s">
        <v>1243</v>
      </c>
      <c r="CAZ25" s="796"/>
      <c r="CBA25" s="778"/>
      <c r="CBB25" s="121"/>
      <c r="CBC25" s="778"/>
      <c r="CBD25" s="778"/>
      <c r="CBE25" s="121"/>
      <c r="CBF25" s="778">
        <v>0</v>
      </c>
      <c r="CBG25" s="120">
        <v>0</v>
      </c>
      <c r="CBH25" s="112">
        <v>0</v>
      </c>
      <c r="CBI25" s="778">
        <v>20000</v>
      </c>
      <c r="CBJ25" s="120">
        <v>5400</v>
      </c>
      <c r="CBK25" s="112">
        <v>25400</v>
      </c>
      <c r="CBL25" s="778">
        <v>20000</v>
      </c>
      <c r="CBM25" s="778">
        <v>5400</v>
      </c>
      <c r="CBN25" s="1358">
        <v>25400</v>
      </c>
      <c r="CBO25" s="117" t="s">
        <v>1243</v>
      </c>
      <c r="CBP25" s="796"/>
      <c r="CBQ25" s="778"/>
      <c r="CBR25" s="121"/>
      <c r="CBS25" s="778"/>
      <c r="CBT25" s="778"/>
      <c r="CBU25" s="121"/>
      <c r="CBV25" s="778">
        <v>0</v>
      </c>
      <c r="CBW25" s="120">
        <v>0</v>
      </c>
      <c r="CBX25" s="112">
        <v>0</v>
      </c>
      <c r="CBY25" s="778">
        <v>20000</v>
      </c>
      <c r="CBZ25" s="120">
        <v>5400</v>
      </c>
      <c r="CCA25" s="112">
        <v>25400</v>
      </c>
      <c r="CCB25" s="778">
        <v>20000</v>
      </c>
      <c r="CCC25" s="778">
        <v>5400</v>
      </c>
      <c r="CCD25" s="1358">
        <v>25400</v>
      </c>
      <c r="CCE25" s="117" t="s">
        <v>1243</v>
      </c>
      <c r="CCF25" s="796"/>
      <c r="CCG25" s="778"/>
      <c r="CCH25" s="121"/>
      <c r="CCI25" s="778"/>
      <c r="CCJ25" s="778"/>
      <c r="CCK25" s="121"/>
      <c r="CCL25" s="778">
        <v>0</v>
      </c>
      <c r="CCM25" s="120">
        <v>0</v>
      </c>
      <c r="CCN25" s="112">
        <v>0</v>
      </c>
      <c r="CCO25" s="778">
        <v>20000</v>
      </c>
      <c r="CCP25" s="120">
        <v>5400</v>
      </c>
      <c r="CCQ25" s="112">
        <v>25400</v>
      </c>
      <c r="CCR25" s="778">
        <v>20000</v>
      </c>
      <c r="CCS25" s="778">
        <v>5400</v>
      </c>
      <c r="CCT25" s="1358">
        <v>25400</v>
      </c>
      <c r="CCU25" s="117" t="s">
        <v>1243</v>
      </c>
      <c r="CCV25" s="796"/>
      <c r="CCW25" s="778"/>
      <c r="CCX25" s="121"/>
      <c r="CCY25" s="778"/>
      <c r="CCZ25" s="778"/>
      <c r="CDA25" s="121"/>
      <c r="CDB25" s="778">
        <v>0</v>
      </c>
      <c r="CDC25" s="120">
        <v>0</v>
      </c>
      <c r="CDD25" s="112">
        <v>0</v>
      </c>
      <c r="CDE25" s="778">
        <v>20000</v>
      </c>
      <c r="CDF25" s="120">
        <v>5400</v>
      </c>
      <c r="CDG25" s="112">
        <v>25400</v>
      </c>
      <c r="CDH25" s="778">
        <v>20000</v>
      </c>
      <c r="CDI25" s="778">
        <v>5400</v>
      </c>
      <c r="CDJ25" s="1358">
        <v>25400</v>
      </c>
      <c r="CDK25" s="117" t="s">
        <v>1243</v>
      </c>
      <c r="CDL25" s="796"/>
      <c r="CDM25" s="778"/>
      <c r="CDN25" s="121"/>
      <c r="CDO25" s="778"/>
      <c r="CDP25" s="778"/>
      <c r="CDQ25" s="121"/>
      <c r="CDR25" s="778">
        <v>0</v>
      </c>
      <c r="CDS25" s="120">
        <v>0</v>
      </c>
      <c r="CDT25" s="112">
        <v>0</v>
      </c>
      <c r="CDU25" s="778">
        <v>20000</v>
      </c>
      <c r="CDV25" s="120">
        <v>5400</v>
      </c>
      <c r="CDW25" s="112">
        <v>25400</v>
      </c>
      <c r="CDX25" s="778">
        <v>20000</v>
      </c>
      <c r="CDY25" s="778">
        <v>5400</v>
      </c>
      <c r="CDZ25" s="1358">
        <v>25400</v>
      </c>
      <c r="CEA25" s="117" t="s">
        <v>1243</v>
      </c>
      <c r="CEB25" s="796"/>
      <c r="CEC25" s="778"/>
      <c r="CED25" s="121"/>
      <c r="CEE25" s="778"/>
      <c r="CEF25" s="778"/>
      <c r="CEG25" s="121"/>
      <c r="CEH25" s="778">
        <v>0</v>
      </c>
      <c r="CEI25" s="120">
        <v>0</v>
      </c>
      <c r="CEJ25" s="112">
        <v>0</v>
      </c>
      <c r="CEK25" s="778">
        <v>20000</v>
      </c>
      <c r="CEL25" s="120">
        <v>5400</v>
      </c>
      <c r="CEM25" s="112">
        <v>25400</v>
      </c>
      <c r="CEN25" s="778">
        <v>20000</v>
      </c>
      <c r="CEO25" s="778">
        <v>5400</v>
      </c>
      <c r="CEP25" s="1358">
        <v>25400</v>
      </c>
      <c r="CEQ25" s="117" t="s">
        <v>1243</v>
      </c>
      <c r="CER25" s="796"/>
      <c r="CES25" s="778"/>
      <c r="CET25" s="121"/>
      <c r="CEU25" s="778"/>
      <c r="CEV25" s="778"/>
      <c r="CEW25" s="121"/>
      <c r="CEX25" s="778">
        <v>0</v>
      </c>
      <c r="CEY25" s="120">
        <v>0</v>
      </c>
      <c r="CEZ25" s="112">
        <v>0</v>
      </c>
      <c r="CFA25" s="778">
        <v>20000</v>
      </c>
      <c r="CFB25" s="120">
        <v>5400</v>
      </c>
      <c r="CFC25" s="112">
        <v>25400</v>
      </c>
      <c r="CFD25" s="778">
        <v>20000</v>
      </c>
      <c r="CFE25" s="778">
        <v>5400</v>
      </c>
      <c r="CFF25" s="1358">
        <v>25400</v>
      </c>
      <c r="CFG25" s="117" t="s">
        <v>1243</v>
      </c>
      <c r="CFH25" s="796"/>
      <c r="CFI25" s="778"/>
      <c r="CFJ25" s="121"/>
      <c r="CFK25" s="778"/>
      <c r="CFL25" s="778"/>
      <c r="CFM25" s="121"/>
      <c r="CFN25" s="778">
        <v>0</v>
      </c>
      <c r="CFO25" s="120">
        <v>0</v>
      </c>
      <c r="CFP25" s="112">
        <v>0</v>
      </c>
      <c r="CFQ25" s="778">
        <v>20000</v>
      </c>
      <c r="CFR25" s="120">
        <v>5400</v>
      </c>
      <c r="CFS25" s="112">
        <v>25400</v>
      </c>
      <c r="CFT25" s="778">
        <v>20000</v>
      </c>
      <c r="CFU25" s="778">
        <v>5400</v>
      </c>
      <c r="CFV25" s="1358">
        <v>25400</v>
      </c>
      <c r="CFW25" s="117" t="s">
        <v>1243</v>
      </c>
      <c r="CFX25" s="796"/>
      <c r="CFY25" s="778"/>
      <c r="CFZ25" s="121"/>
      <c r="CGA25" s="778"/>
      <c r="CGB25" s="778"/>
      <c r="CGC25" s="121"/>
      <c r="CGD25" s="778">
        <v>0</v>
      </c>
      <c r="CGE25" s="120">
        <v>0</v>
      </c>
      <c r="CGF25" s="112">
        <v>0</v>
      </c>
      <c r="CGG25" s="778">
        <v>20000</v>
      </c>
      <c r="CGH25" s="120">
        <v>5400</v>
      </c>
      <c r="CGI25" s="112">
        <v>25400</v>
      </c>
      <c r="CGJ25" s="778">
        <v>20000</v>
      </c>
      <c r="CGK25" s="778">
        <v>5400</v>
      </c>
      <c r="CGL25" s="1358">
        <v>25400</v>
      </c>
      <c r="CGM25" s="117" t="s">
        <v>1243</v>
      </c>
      <c r="CGN25" s="796"/>
      <c r="CGO25" s="778"/>
      <c r="CGP25" s="121"/>
      <c r="CGQ25" s="778"/>
      <c r="CGR25" s="778"/>
      <c r="CGS25" s="121"/>
      <c r="CGT25" s="778">
        <v>0</v>
      </c>
      <c r="CGU25" s="120">
        <v>0</v>
      </c>
      <c r="CGV25" s="112">
        <v>0</v>
      </c>
      <c r="CGW25" s="778">
        <v>20000</v>
      </c>
      <c r="CGX25" s="120">
        <v>5400</v>
      </c>
      <c r="CGY25" s="112">
        <v>25400</v>
      </c>
      <c r="CGZ25" s="778">
        <v>20000</v>
      </c>
      <c r="CHA25" s="778">
        <v>5400</v>
      </c>
      <c r="CHB25" s="1358">
        <v>25400</v>
      </c>
      <c r="CHC25" s="117" t="s">
        <v>1243</v>
      </c>
      <c r="CHD25" s="796"/>
      <c r="CHE25" s="778"/>
      <c r="CHF25" s="121"/>
      <c r="CHG25" s="778"/>
      <c r="CHH25" s="778"/>
      <c r="CHI25" s="121"/>
      <c r="CHJ25" s="778">
        <v>0</v>
      </c>
      <c r="CHK25" s="120">
        <v>0</v>
      </c>
      <c r="CHL25" s="112">
        <v>0</v>
      </c>
      <c r="CHM25" s="778">
        <v>20000</v>
      </c>
      <c r="CHN25" s="120">
        <v>5400</v>
      </c>
      <c r="CHO25" s="112">
        <v>25400</v>
      </c>
      <c r="CHP25" s="778">
        <v>20000</v>
      </c>
      <c r="CHQ25" s="778">
        <v>5400</v>
      </c>
      <c r="CHR25" s="1358">
        <v>25400</v>
      </c>
      <c r="CHS25" s="117" t="s">
        <v>1243</v>
      </c>
      <c r="CHT25" s="796"/>
      <c r="CHU25" s="778"/>
      <c r="CHV25" s="121"/>
      <c r="CHW25" s="778"/>
      <c r="CHX25" s="778"/>
      <c r="CHY25" s="121"/>
      <c r="CHZ25" s="778">
        <v>0</v>
      </c>
      <c r="CIA25" s="120">
        <v>0</v>
      </c>
      <c r="CIB25" s="112">
        <v>0</v>
      </c>
      <c r="CIC25" s="778">
        <v>20000</v>
      </c>
      <c r="CID25" s="120">
        <v>5400</v>
      </c>
      <c r="CIE25" s="112">
        <v>25400</v>
      </c>
      <c r="CIF25" s="778">
        <v>20000</v>
      </c>
      <c r="CIG25" s="778">
        <v>5400</v>
      </c>
      <c r="CIH25" s="1358">
        <v>25400</v>
      </c>
      <c r="CII25" s="117" t="s">
        <v>1243</v>
      </c>
      <c r="CIJ25" s="796"/>
      <c r="CIK25" s="778"/>
      <c r="CIL25" s="121"/>
      <c r="CIM25" s="778"/>
      <c r="CIN25" s="778"/>
      <c r="CIO25" s="121"/>
      <c r="CIP25" s="778">
        <v>0</v>
      </c>
      <c r="CIQ25" s="120">
        <v>0</v>
      </c>
      <c r="CIR25" s="112">
        <v>0</v>
      </c>
      <c r="CIS25" s="778">
        <v>20000</v>
      </c>
      <c r="CIT25" s="120">
        <v>5400</v>
      </c>
      <c r="CIU25" s="112">
        <v>25400</v>
      </c>
      <c r="CIV25" s="778">
        <v>20000</v>
      </c>
      <c r="CIW25" s="778">
        <v>5400</v>
      </c>
      <c r="CIX25" s="1358">
        <v>25400</v>
      </c>
      <c r="CIY25" s="778">
        <v>20000</v>
      </c>
      <c r="CIZ25" s="120">
        <v>5400</v>
      </c>
      <c r="CJA25" s="112">
        <v>25400</v>
      </c>
      <c r="CJB25" s="778" t="e">
        <v>#REF!</v>
      </c>
      <c r="CJC25" s="778" t="e">
        <v>#REF!</v>
      </c>
      <c r="CJD25" s="1358" t="e">
        <v>#REF!</v>
      </c>
      <c r="CJE25" s="117" t="s">
        <v>1243</v>
      </c>
      <c r="CJF25" s="796"/>
      <c r="CJG25" s="778"/>
      <c r="CJH25" s="121"/>
      <c r="CJI25" s="778"/>
      <c r="CJJ25" s="778"/>
      <c r="CJK25" s="121"/>
      <c r="CJL25" s="778">
        <v>0</v>
      </c>
      <c r="CJM25" s="120">
        <v>0</v>
      </c>
      <c r="CJN25" s="112">
        <v>0</v>
      </c>
      <c r="CJO25" s="778">
        <v>20000</v>
      </c>
      <c r="CJP25" s="120">
        <v>5400</v>
      </c>
      <c r="CJQ25" s="112">
        <v>25400</v>
      </c>
      <c r="CJR25" s="778">
        <v>20000</v>
      </c>
      <c r="CJS25" s="778">
        <v>5400</v>
      </c>
      <c r="CJT25" s="1358">
        <v>25400</v>
      </c>
      <c r="CJU25" s="117" t="s">
        <v>1243</v>
      </c>
      <c r="CJV25" s="796"/>
      <c r="CJW25" s="778"/>
      <c r="CJX25" s="121"/>
      <c r="CJY25" s="778"/>
      <c r="CJZ25" s="778"/>
      <c r="CKA25" s="121"/>
      <c r="CKB25" s="778">
        <v>0</v>
      </c>
      <c r="CKC25" s="120">
        <v>0</v>
      </c>
      <c r="CKD25" s="112">
        <v>0</v>
      </c>
      <c r="CKE25" s="778">
        <v>20000</v>
      </c>
      <c r="CKF25" s="120">
        <v>5400</v>
      </c>
      <c r="CKG25" s="112">
        <v>25400</v>
      </c>
      <c r="CKH25" s="778">
        <v>20000</v>
      </c>
      <c r="CKI25" s="778">
        <v>5400</v>
      </c>
      <c r="CKJ25" s="1358">
        <v>25400</v>
      </c>
      <c r="CKK25" s="117" t="s">
        <v>1243</v>
      </c>
      <c r="CKL25" s="796"/>
      <c r="CKM25" s="778"/>
      <c r="CKN25" s="121"/>
      <c r="CKO25" s="778"/>
      <c r="CKP25" s="778"/>
      <c r="CKQ25" s="121"/>
      <c r="CKR25" s="778">
        <v>0</v>
      </c>
      <c r="CKS25" s="120">
        <v>0</v>
      </c>
      <c r="CKT25" s="112">
        <v>0</v>
      </c>
      <c r="CKU25" s="778">
        <v>20000</v>
      </c>
      <c r="CKV25" s="120">
        <v>5400</v>
      </c>
      <c r="CKW25" s="112">
        <v>25400</v>
      </c>
      <c r="CKX25" s="778">
        <v>20000</v>
      </c>
      <c r="CKY25" s="778">
        <v>5400</v>
      </c>
      <c r="CKZ25" s="1358">
        <v>25400</v>
      </c>
      <c r="CLA25" s="117" t="s">
        <v>1243</v>
      </c>
      <c r="CLB25" s="796"/>
      <c r="CLC25" s="778"/>
      <c r="CLD25" s="121"/>
      <c r="CLE25" s="778"/>
      <c r="CLF25" s="778"/>
      <c r="CLG25" s="121"/>
      <c r="CLH25" s="778">
        <v>0</v>
      </c>
      <c r="CLI25" s="120">
        <v>0</v>
      </c>
      <c r="CLJ25" s="112">
        <v>0</v>
      </c>
      <c r="CLK25" s="778">
        <v>20000</v>
      </c>
      <c r="CLL25" s="120">
        <v>5400</v>
      </c>
      <c r="CLM25" s="112">
        <v>25400</v>
      </c>
      <c r="CLN25" s="778">
        <v>20000</v>
      </c>
      <c r="CLO25" s="778">
        <v>5400</v>
      </c>
      <c r="CLP25" s="1358">
        <v>25400</v>
      </c>
      <c r="CLQ25" s="117" t="s">
        <v>1243</v>
      </c>
      <c r="CLR25" s="796"/>
      <c r="CLS25" s="778"/>
      <c r="CLT25" s="121"/>
      <c r="CLU25" s="778"/>
      <c r="CLV25" s="778"/>
      <c r="CLW25" s="121"/>
      <c r="CLX25" s="778">
        <v>0</v>
      </c>
      <c r="CLY25" s="120">
        <v>0</v>
      </c>
      <c r="CLZ25" s="112">
        <v>0</v>
      </c>
      <c r="CMA25" s="778">
        <v>20000</v>
      </c>
      <c r="CMB25" s="120">
        <v>5400</v>
      </c>
      <c r="CMC25" s="112">
        <v>25400</v>
      </c>
      <c r="CMD25" s="778">
        <v>20000</v>
      </c>
      <c r="CME25" s="778">
        <v>5400</v>
      </c>
      <c r="CMF25" s="1358">
        <v>25400</v>
      </c>
      <c r="CMG25" s="117" t="s">
        <v>1243</v>
      </c>
      <c r="CMH25" s="796"/>
      <c r="CMI25" s="778"/>
      <c r="CMJ25" s="121"/>
      <c r="CMK25" s="778"/>
      <c r="CML25" s="778"/>
      <c r="CMM25" s="121"/>
      <c r="CMN25" s="778">
        <v>0</v>
      </c>
      <c r="CMO25" s="120">
        <v>0</v>
      </c>
      <c r="CMP25" s="112">
        <v>0</v>
      </c>
      <c r="CMQ25" s="778">
        <v>20000</v>
      </c>
      <c r="CMR25" s="120">
        <v>5400</v>
      </c>
      <c r="CMS25" s="112">
        <v>25400</v>
      </c>
      <c r="CMT25" s="778">
        <v>20000</v>
      </c>
      <c r="CMU25" s="778">
        <v>5400</v>
      </c>
      <c r="CMV25" s="1358">
        <v>25400</v>
      </c>
      <c r="CMW25" s="117" t="s">
        <v>1243</v>
      </c>
      <c r="CMX25" s="796"/>
      <c r="CMY25" s="778"/>
      <c r="CMZ25" s="121"/>
      <c r="CNA25" s="778"/>
      <c r="CNB25" s="778"/>
      <c r="CNC25" s="121"/>
      <c r="CND25" s="778">
        <v>0</v>
      </c>
      <c r="CNE25" s="120">
        <v>0</v>
      </c>
      <c r="CNF25" s="112">
        <v>0</v>
      </c>
      <c r="CNG25" s="778">
        <v>20000</v>
      </c>
      <c r="CNH25" s="120">
        <v>5400</v>
      </c>
      <c r="CNI25" s="112">
        <v>25400</v>
      </c>
      <c r="CNJ25" s="778">
        <v>20000</v>
      </c>
      <c r="CNK25" s="778">
        <v>5400</v>
      </c>
      <c r="CNL25" s="1358">
        <v>25400</v>
      </c>
      <c r="CNM25" s="117" t="s">
        <v>1243</v>
      </c>
      <c r="CNN25" s="796"/>
      <c r="CNO25" s="778"/>
      <c r="CNP25" s="121"/>
      <c r="CNQ25" s="778"/>
      <c r="CNR25" s="778"/>
      <c r="CNS25" s="121"/>
      <c r="CNT25" s="778">
        <v>0</v>
      </c>
      <c r="CNU25" s="120">
        <v>0</v>
      </c>
      <c r="CNV25" s="112">
        <v>0</v>
      </c>
      <c r="CNW25" s="778">
        <v>20000</v>
      </c>
      <c r="CNX25" s="120">
        <v>5400</v>
      </c>
      <c r="CNY25" s="112">
        <v>25400</v>
      </c>
      <c r="CNZ25" s="778">
        <v>20000</v>
      </c>
      <c r="COA25" s="778">
        <v>5400</v>
      </c>
      <c r="COB25" s="1358">
        <v>25400</v>
      </c>
      <c r="COC25" s="117" t="s">
        <v>1243</v>
      </c>
      <c r="COD25" s="796"/>
      <c r="COE25" s="778"/>
      <c r="COF25" s="121"/>
      <c r="COG25" s="778"/>
      <c r="COH25" s="778"/>
      <c r="COI25" s="121"/>
      <c r="COJ25" s="778">
        <v>0</v>
      </c>
      <c r="COK25" s="120">
        <v>0</v>
      </c>
      <c r="COL25" s="112">
        <v>0</v>
      </c>
      <c r="COM25" s="778">
        <v>20000</v>
      </c>
      <c r="CON25" s="120">
        <v>5400</v>
      </c>
      <c r="COO25" s="112">
        <v>25400</v>
      </c>
      <c r="COP25" s="778">
        <v>20000</v>
      </c>
      <c r="COQ25" s="778">
        <v>5400</v>
      </c>
      <c r="COR25" s="1358">
        <v>25400</v>
      </c>
      <c r="COS25" s="117" t="s">
        <v>1243</v>
      </c>
      <c r="COT25" s="796"/>
      <c r="COU25" s="778"/>
      <c r="COV25" s="121"/>
      <c r="COW25" s="778"/>
      <c r="COX25" s="778"/>
      <c r="COY25" s="121"/>
      <c r="COZ25" s="778">
        <v>0</v>
      </c>
      <c r="CPA25" s="120">
        <v>0</v>
      </c>
      <c r="CPB25" s="112">
        <v>0</v>
      </c>
      <c r="CPC25" s="778">
        <v>20000</v>
      </c>
      <c r="CPD25" s="120">
        <v>5400</v>
      </c>
      <c r="CPE25" s="112">
        <v>25400</v>
      </c>
      <c r="CPF25" s="778">
        <v>20000</v>
      </c>
      <c r="CPG25" s="778">
        <v>5400</v>
      </c>
      <c r="CPH25" s="1358">
        <v>25400</v>
      </c>
      <c r="CPI25" s="117" t="s">
        <v>1243</v>
      </c>
      <c r="CPJ25" s="796"/>
      <c r="CPK25" s="778"/>
      <c r="CPL25" s="121"/>
      <c r="CPM25" s="778"/>
      <c r="CPN25" s="778"/>
      <c r="CPO25" s="121"/>
      <c r="CPP25" s="778">
        <v>0</v>
      </c>
      <c r="CPQ25" s="120">
        <v>0</v>
      </c>
      <c r="CPR25" s="112">
        <v>0</v>
      </c>
      <c r="CPS25" s="778">
        <v>20000</v>
      </c>
      <c r="CPT25" s="120">
        <v>5400</v>
      </c>
      <c r="CPU25" s="112">
        <v>25400</v>
      </c>
      <c r="CPV25" s="778">
        <v>20000</v>
      </c>
      <c r="CPW25" s="778">
        <v>5400</v>
      </c>
      <c r="CPX25" s="1358">
        <v>25400</v>
      </c>
      <c r="CPY25" s="117" t="s">
        <v>1243</v>
      </c>
      <c r="CPZ25" s="796"/>
      <c r="CQA25" s="778"/>
      <c r="CQB25" s="121"/>
      <c r="CQC25" s="778"/>
      <c r="CQD25" s="778"/>
      <c r="CQE25" s="121"/>
      <c r="CQF25" s="778">
        <v>0</v>
      </c>
      <c r="CQG25" s="120">
        <v>0</v>
      </c>
      <c r="CQH25" s="112">
        <v>0</v>
      </c>
      <c r="CQI25" s="778">
        <v>20000</v>
      </c>
      <c r="CQJ25" s="120">
        <v>5400</v>
      </c>
      <c r="CQK25" s="112">
        <v>25400</v>
      </c>
      <c r="CQL25" s="778">
        <v>20000</v>
      </c>
      <c r="CQM25" s="778">
        <v>5400</v>
      </c>
      <c r="CQN25" s="1358">
        <v>25400</v>
      </c>
      <c r="CQO25" s="117" t="s">
        <v>1243</v>
      </c>
      <c r="CQP25" s="796"/>
      <c r="CQQ25" s="778"/>
      <c r="CQR25" s="121"/>
      <c r="CQS25" s="778"/>
      <c r="CQT25" s="778"/>
      <c r="CQU25" s="121"/>
      <c r="CQV25" s="778">
        <v>0</v>
      </c>
      <c r="CQW25" s="120">
        <v>0</v>
      </c>
      <c r="CQX25" s="112">
        <v>0</v>
      </c>
      <c r="CQY25" s="778">
        <v>20000</v>
      </c>
      <c r="CQZ25" s="120">
        <v>5400</v>
      </c>
      <c r="CRA25" s="112">
        <v>25400</v>
      </c>
      <c r="CRB25" s="778">
        <v>20000</v>
      </c>
      <c r="CRC25" s="778">
        <v>5400</v>
      </c>
      <c r="CRD25" s="1358">
        <v>25400</v>
      </c>
      <c r="CRE25" s="117" t="s">
        <v>1243</v>
      </c>
      <c r="CRF25" s="796"/>
      <c r="CRG25" s="778"/>
      <c r="CRH25" s="121"/>
      <c r="CRI25" s="778"/>
      <c r="CRJ25" s="778"/>
      <c r="CRK25" s="121"/>
      <c r="CRL25" s="778">
        <v>0</v>
      </c>
      <c r="CRM25" s="120">
        <v>0</v>
      </c>
      <c r="CRN25" s="112">
        <v>0</v>
      </c>
      <c r="CRO25" s="778">
        <v>20000</v>
      </c>
      <c r="CRP25" s="120">
        <v>5400</v>
      </c>
      <c r="CRQ25" s="112">
        <v>25400</v>
      </c>
      <c r="CRR25" s="778">
        <v>20000</v>
      </c>
      <c r="CRS25" s="778">
        <v>5400</v>
      </c>
      <c r="CRT25" s="1358">
        <v>25400</v>
      </c>
      <c r="CRU25" s="117" t="s">
        <v>1243</v>
      </c>
      <c r="CRV25" s="796"/>
      <c r="CRW25" s="778"/>
      <c r="CRX25" s="121"/>
      <c r="CRY25" s="778"/>
      <c r="CRZ25" s="778"/>
      <c r="CSA25" s="121"/>
      <c r="CSB25" s="778">
        <v>0</v>
      </c>
      <c r="CSC25" s="120">
        <v>0</v>
      </c>
      <c r="CSD25" s="112">
        <v>0</v>
      </c>
      <c r="CSE25" s="778">
        <v>20000</v>
      </c>
      <c r="CSF25" s="120">
        <v>5400</v>
      </c>
      <c r="CSG25" s="112">
        <v>25400</v>
      </c>
      <c r="CSH25" s="778">
        <v>20000</v>
      </c>
      <c r="CSI25" s="778">
        <v>5400</v>
      </c>
      <c r="CSJ25" s="1358">
        <v>25400</v>
      </c>
      <c r="CSK25" s="117" t="s">
        <v>1243</v>
      </c>
      <c r="CSL25" s="796"/>
      <c r="CSM25" s="778"/>
      <c r="CSN25" s="121"/>
      <c r="CSO25" s="778"/>
      <c r="CSP25" s="778"/>
      <c r="CSQ25" s="121"/>
      <c r="CSR25" s="778">
        <v>0</v>
      </c>
      <c r="CSS25" s="120">
        <v>0</v>
      </c>
      <c r="CST25" s="112">
        <v>0</v>
      </c>
      <c r="CSU25" s="778">
        <v>20000</v>
      </c>
      <c r="CSV25" s="120">
        <v>5400</v>
      </c>
      <c r="CSW25" s="112">
        <v>25400</v>
      </c>
      <c r="CSX25" s="778">
        <v>20000</v>
      </c>
      <c r="CSY25" s="778">
        <v>5400</v>
      </c>
      <c r="CSZ25" s="1358">
        <v>25400</v>
      </c>
      <c r="CTA25" s="117" t="s">
        <v>1243</v>
      </c>
      <c r="CTB25" s="796"/>
      <c r="CTC25" s="778"/>
      <c r="CTD25" s="121"/>
      <c r="CTE25" s="778"/>
      <c r="CTF25" s="778"/>
      <c r="CTG25" s="121"/>
      <c r="CTH25" s="778">
        <v>0</v>
      </c>
      <c r="CTI25" s="120">
        <v>0</v>
      </c>
      <c r="CTJ25" s="112">
        <v>0</v>
      </c>
      <c r="CTK25" s="778">
        <v>20000</v>
      </c>
      <c r="CTL25" s="120">
        <v>5400</v>
      </c>
      <c r="CTM25" s="112">
        <v>25400</v>
      </c>
      <c r="CTN25" s="778">
        <v>20000</v>
      </c>
      <c r="CTO25" s="778">
        <v>5400</v>
      </c>
      <c r="CTP25" s="1358">
        <v>25400</v>
      </c>
      <c r="CTQ25" s="117" t="s">
        <v>1243</v>
      </c>
      <c r="CTR25" s="796"/>
      <c r="CTS25" s="778"/>
      <c r="CTT25" s="121"/>
      <c r="CTU25" s="778"/>
      <c r="CTV25" s="778"/>
      <c r="CTW25" s="121"/>
      <c r="CTX25" s="778">
        <v>0</v>
      </c>
      <c r="CTY25" s="120">
        <v>0</v>
      </c>
      <c r="CTZ25" s="112">
        <v>0</v>
      </c>
      <c r="CUA25" s="778">
        <v>20000</v>
      </c>
      <c r="CUB25" s="120">
        <v>5400</v>
      </c>
      <c r="CUC25" s="112">
        <v>25400</v>
      </c>
      <c r="CUD25" s="778">
        <v>20000</v>
      </c>
      <c r="CUE25" s="778">
        <v>5400</v>
      </c>
      <c r="CUF25" s="1358">
        <v>25400</v>
      </c>
      <c r="CUG25" s="117" t="s">
        <v>1243</v>
      </c>
      <c r="CUH25" s="796"/>
      <c r="CUI25" s="778"/>
      <c r="CUJ25" s="121"/>
      <c r="CUK25" s="778"/>
      <c r="CUL25" s="778"/>
      <c r="CUM25" s="121"/>
      <c r="CUN25" s="778">
        <v>0</v>
      </c>
      <c r="CUO25" s="120">
        <v>0</v>
      </c>
      <c r="CUP25" s="112">
        <v>0</v>
      </c>
      <c r="CUQ25" s="778">
        <v>20000</v>
      </c>
      <c r="CUR25" s="120">
        <v>5400</v>
      </c>
      <c r="CUS25" s="112">
        <v>25400</v>
      </c>
      <c r="CUT25" s="778">
        <v>20000</v>
      </c>
      <c r="CUU25" s="778">
        <v>5400</v>
      </c>
      <c r="CUV25" s="1358">
        <v>25400</v>
      </c>
      <c r="CUW25" s="117" t="s">
        <v>1243</v>
      </c>
      <c r="CUX25" s="796"/>
      <c r="CUY25" s="778"/>
      <c r="CUZ25" s="121"/>
      <c r="CVA25" s="778"/>
      <c r="CVB25" s="778"/>
      <c r="CVC25" s="121"/>
      <c r="CVD25" s="778">
        <v>0</v>
      </c>
      <c r="CVE25" s="120">
        <v>0</v>
      </c>
      <c r="CVF25" s="112">
        <v>0</v>
      </c>
      <c r="CVG25" s="778">
        <v>20000</v>
      </c>
      <c r="CVH25" s="120">
        <v>5400</v>
      </c>
      <c r="CVI25" s="112">
        <v>25400</v>
      </c>
      <c r="CVJ25" s="778">
        <v>20000</v>
      </c>
      <c r="CVK25" s="778">
        <v>5400</v>
      </c>
      <c r="CVL25" s="1358">
        <v>25400</v>
      </c>
      <c r="CVM25" s="117" t="s">
        <v>1243</v>
      </c>
      <c r="CVN25" s="796"/>
      <c r="CVO25" s="778"/>
      <c r="CVP25" s="121"/>
      <c r="CVQ25" s="778"/>
      <c r="CVR25" s="778"/>
      <c r="CVS25" s="121"/>
      <c r="CVT25" s="778">
        <v>0</v>
      </c>
      <c r="CVU25" s="120">
        <v>0</v>
      </c>
      <c r="CVV25" s="112">
        <v>0</v>
      </c>
      <c r="CVW25" s="778">
        <v>20000</v>
      </c>
      <c r="CVX25" s="120">
        <v>5400</v>
      </c>
      <c r="CVY25" s="112">
        <v>25400</v>
      </c>
      <c r="CVZ25" s="778">
        <v>20000</v>
      </c>
      <c r="CWA25" s="778">
        <v>5400</v>
      </c>
      <c r="CWB25" s="1358">
        <v>25400</v>
      </c>
      <c r="CWC25" s="117" t="s">
        <v>1243</v>
      </c>
      <c r="CWD25" s="796"/>
      <c r="CWE25" s="778"/>
      <c r="CWF25" s="121"/>
      <c r="CWG25" s="778"/>
      <c r="CWH25" s="778"/>
      <c r="CWI25" s="121"/>
      <c r="CWJ25" s="778">
        <v>0</v>
      </c>
      <c r="CWK25" s="120">
        <v>0</v>
      </c>
      <c r="CWL25" s="112">
        <v>0</v>
      </c>
      <c r="CWM25" s="778">
        <v>20000</v>
      </c>
      <c r="CWN25" s="120">
        <v>5400</v>
      </c>
      <c r="CWO25" s="112">
        <v>25400</v>
      </c>
      <c r="CWP25" s="778">
        <v>20000</v>
      </c>
      <c r="CWQ25" s="778">
        <v>5400</v>
      </c>
      <c r="CWR25" s="1358">
        <v>25400</v>
      </c>
      <c r="CWS25" s="117" t="s">
        <v>1243</v>
      </c>
      <c r="CWT25" s="796"/>
      <c r="CWU25" s="778"/>
      <c r="CWV25" s="121"/>
      <c r="CWW25" s="778"/>
      <c r="CWX25" s="778"/>
      <c r="CWY25" s="121"/>
      <c r="CWZ25" s="778">
        <v>0</v>
      </c>
      <c r="CXA25" s="120">
        <v>0</v>
      </c>
      <c r="CXB25" s="112">
        <v>0</v>
      </c>
      <c r="CXC25" s="778">
        <v>20000</v>
      </c>
      <c r="CXD25" s="120">
        <v>5400</v>
      </c>
      <c r="CXE25" s="112">
        <v>25400</v>
      </c>
      <c r="CXF25" s="778">
        <v>20000</v>
      </c>
      <c r="CXG25" s="778">
        <v>5400</v>
      </c>
      <c r="CXH25" s="1358">
        <v>25400</v>
      </c>
      <c r="CXI25" s="117" t="s">
        <v>1243</v>
      </c>
      <c r="CXJ25" s="796"/>
      <c r="CXK25" s="778"/>
      <c r="CXL25" s="121"/>
      <c r="CXM25" s="778"/>
      <c r="CXN25" s="778"/>
      <c r="CXO25" s="121"/>
      <c r="CXP25" s="778">
        <v>0</v>
      </c>
      <c r="CXQ25" s="120">
        <v>0</v>
      </c>
      <c r="CXR25" s="112">
        <v>0</v>
      </c>
      <c r="CXS25" s="778">
        <v>20000</v>
      </c>
      <c r="CXT25" s="120">
        <v>5400</v>
      </c>
      <c r="CXU25" s="112">
        <v>25400</v>
      </c>
      <c r="CXV25" s="778">
        <v>20000</v>
      </c>
      <c r="CXW25" s="778">
        <v>5400</v>
      </c>
      <c r="CXX25" s="1358">
        <v>25400</v>
      </c>
      <c r="CXY25" s="117" t="s">
        <v>1243</v>
      </c>
      <c r="CXZ25" s="796"/>
      <c r="CYA25" s="778"/>
      <c r="CYB25" s="121"/>
      <c r="CYC25" s="778"/>
      <c r="CYD25" s="778"/>
      <c r="CYE25" s="121"/>
      <c r="CYF25" s="778">
        <v>0</v>
      </c>
      <c r="CYG25" s="120">
        <v>0</v>
      </c>
      <c r="CYH25" s="112">
        <v>0</v>
      </c>
      <c r="CYI25" s="778">
        <v>20000</v>
      </c>
      <c r="CYJ25" s="120">
        <v>5400</v>
      </c>
      <c r="CYK25" s="112">
        <v>25400</v>
      </c>
      <c r="CYL25" s="778">
        <v>20000</v>
      </c>
      <c r="CYM25" s="778">
        <v>5400</v>
      </c>
      <c r="CYN25" s="1358">
        <v>25400</v>
      </c>
      <c r="CYO25" s="117" t="s">
        <v>1243</v>
      </c>
      <c r="CYP25" s="796"/>
      <c r="CYQ25" s="778"/>
      <c r="CYR25" s="121"/>
      <c r="CYS25" s="778"/>
      <c r="CYT25" s="778"/>
      <c r="CYU25" s="121"/>
      <c r="CYV25" s="778">
        <v>0</v>
      </c>
      <c r="CYW25" s="120">
        <v>0</v>
      </c>
      <c r="CYX25" s="112">
        <v>0</v>
      </c>
      <c r="CYY25" s="778">
        <v>20000</v>
      </c>
      <c r="CYZ25" s="120">
        <v>5400</v>
      </c>
      <c r="CZA25" s="112">
        <v>25400</v>
      </c>
      <c r="CZB25" s="778">
        <v>20000</v>
      </c>
      <c r="CZC25" s="778">
        <v>5400</v>
      </c>
      <c r="CZD25" s="1358">
        <v>25400</v>
      </c>
      <c r="CZE25" s="117" t="s">
        <v>1243</v>
      </c>
      <c r="CZF25" s="796"/>
      <c r="CZG25" s="778"/>
      <c r="CZH25" s="121"/>
      <c r="CZI25" s="778"/>
      <c r="CZJ25" s="778"/>
      <c r="CZK25" s="121"/>
      <c r="CZL25" s="778">
        <v>0</v>
      </c>
      <c r="CZM25" s="120">
        <v>0</v>
      </c>
      <c r="CZN25" s="112">
        <v>0</v>
      </c>
      <c r="CZO25" s="778">
        <v>20000</v>
      </c>
      <c r="CZP25" s="120">
        <v>5400</v>
      </c>
      <c r="CZQ25" s="112">
        <v>25400</v>
      </c>
      <c r="CZR25" s="778">
        <v>20000</v>
      </c>
      <c r="CZS25" s="778">
        <v>5400</v>
      </c>
      <c r="CZT25" s="1358">
        <v>25400</v>
      </c>
      <c r="CZU25" s="117" t="s">
        <v>1243</v>
      </c>
      <c r="CZV25" s="796"/>
      <c r="CZW25" s="778"/>
      <c r="CZX25" s="121"/>
      <c r="CZY25" s="778"/>
      <c r="CZZ25" s="778"/>
      <c r="DAA25" s="121"/>
      <c r="DAB25" s="778">
        <v>0</v>
      </c>
      <c r="DAC25" s="120">
        <v>0</v>
      </c>
      <c r="DAD25" s="112">
        <v>0</v>
      </c>
      <c r="DAE25" s="778">
        <v>20000</v>
      </c>
      <c r="DAF25" s="120">
        <v>5400</v>
      </c>
      <c r="DAG25" s="112">
        <v>25400</v>
      </c>
      <c r="DAH25" s="778">
        <v>20000</v>
      </c>
      <c r="DAI25" s="778">
        <v>5400</v>
      </c>
      <c r="DAJ25" s="1358">
        <v>25400</v>
      </c>
      <c r="DAK25" s="117" t="s">
        <v>1243</v>
      </c>
      <c r="DAL25" s="796"/>
      <c r="DAM25" s="778"/>
      <c r="DAN25" s="121"/>
      <c r="DAO25" s="778"/>
      <c r="DAP25" s="778"/>
      <c r="DAQ25" s="121"/>
      <c r="DAR25" s="778">
        <v>0</v>
      </c>
      <c r="DAS25" s="120">
        <v>0</v>
      </c>
      <c r="DAT25" s="112">
        <v>0</v>
      </c>
      <c r="DAU25" s="778">
        <v>20000</v>
      </c>
      <c r="DAV25" s="120">
        <v>5400</v>
      </c>
      <c r="DAW25" s="112">
        <v>25400</v>
      </c>
      <c r="DAX25" s="778">
        <v>20000</v>
      </c>
      <c r="DAY25" s="778">
        <v>5400</v>
      </c>
      <c r="DAZ25" s="1358">
        <v>25400</v>
      </c>
      <c r="DBA25" s="117" t="s">
        <v>1243</v>
      </c>
      <c r="DBB25" s="796"/>
      <c r="DBC25" s="778"/>
      <c r="DBD25" s="121"/>
      <c r="DBE25" s="778"/>
      <c r="DBF25" s="778"/>
      <c r="DBG25" s="121"/>
      <c r="DBH25" s="778">
        <v>0</v>
      </c>
      <c r="DBI25" s="120">
        <v>0</v>
      </c>
      <c r="DBJ25" s="112">
        <v>0</v>
      </c>
      <c r="DBK25" s="778">
        <v>20000</v>
      </c>
      <c r="DBL25" s="120">
        <v>5400</v>
      </c>
      <c r="DBM25" s="112">
        <v>25400</v>
      </c>
      <c r="DBN25" s="778">
        <v>20000</v>
      </c>
      <c r="DBO25" s="778">
        <v>5400</v>
      </c>
      <c r="DBP25" s="1358">
        <v>25400</v>
      </c>
      <c r="DBQ25" s="117" t="s">
        <v>1243</v>
      </c>
      <c r="DBR25" s="796"/>
      <c r="DBS25" s="778"/>
      <c r="DBT25" s="121"/>
      <c r="DBU25" s="778"/>
      <c r="DBV25" s="778"/>
      <c r="DBW25" s="121"/>
      <c r="DBX25" s="778">
        <v>0</v>
      </c>
      <c r="DBY25" s="120">
        <v>0</v>
      </c>
      <c r="DBZ25" s="112">
        <v>0</v>
      </c>
      <c r="DCA25" s="778">
        <v>20000</v>
      </c>
      <c r="DCB25" s="120">
        <v>5400</v>
      </c>
      <c r="DCC25" s="112">
        <v>25400</v>
      </c>
      <c r="DCD25" s="778">
        <v>20000</v>
      </c>
      <c r="DCE25" s="778">
        <v>5400</v>
      </c>
      <c r="DCF25" s="1358">
        <v>25400</v>
      </c>
      <c r="DCG25" s="117" t="s">
        <v>1243</v>
      </c>
      <c r="DCH25" s="796"/>
      <c r="DCI25" s="778"/>
      <c r="DCJ25" s="121"/>
      <c r="DCK25" s="778"/>
      <c r="DCL25" s="778"/>
      <c r="DCM25" s="121"/>
      <c r="DCN25" s="778">
        <v>0</v>
      </c>
      <c r="DCO25" s="120">
        <v>0</v>
      </c>
      <c r="DCP25" s="112">
        <v>0</v>
      </c>
      <c r="DCQ25" s="778">
        <v>20000</v>
      </c>
      <c r="DCR25" s="120">
        <v>5400</v>
      </c>
      <c r="DCS25" s="112">
        <v>25400</v>
      </c>
      <c r="DCT25" s="778">
        <v>20000</v>
      </c>
      <c r="DCU25" s="778">
        <v>5400</v>
      </c>
      <c r="DCV25" s="1358">
        <v>25400</v>
      </c>
      <c r="DCW25" s="117" t="s">
        <v>1243</v>
      </c>
      <c r="DCX25" s="796"/>
      <c r="DCY25" s="778"/>
      <c r="DCZ25" s="121"/>
      <c r="DDA25" s="778"/>
      <c r="DDB25" s="778"/>
      <c r="DDC25" s="121"/>
      <c r="DDD25" s="778">
        <v>0</v>
      </c>
      <c r="DDE25" s="120">
        <v>0</v>
      </c>
      <c r="DDF25" s="112">
        <v>0</v>
      </c>
      <c r="DDG25" s="778">
        <v>20000</v>
      </c>
      <c r="DDH25" s="120">
        <v>5400</v>
      </c>
      <c r="DDI25" s="112">
        <v>25400</v>
      </c>
      <c r="DDJ25" s="778">
        <v>20000</v>
      </c>
      <c r="DDK25" s="778">
        <v>5400</v>
      </c>
      <c r="DDL25" s="1358">
        <v>25400</v>
      </c>
      <c r="DDM25" s="117" t="s">
        <v>1243</v>
      </c>
      <c r="DDN25" s="796"/>
      <c r="DDO25" s="778"/>
      <c r="DDP25" s="121"/>
      <c r="DDQ25" s="778"/>
      <c r="DDR25" s="778"/>
      <c r="DDS25" s="121"/>
      <c r="DDT25" s="778">
        <v>0</v>
      </c>
      <c r="DDU25" s="120">
        <v>0</v>
      </c>
      <c r="DDV25" s="112">
        <v>0</v>
      </c>
      <c r="DDW25" s="778">
        <v>20000</v>
      </c>
      <c r="DDX25" s="120">
        <v>5400</v>
      </c>
      <c r="DDY25" s="112">
        <v>25400</v>
      </c>
      <c r="DDZ25" s="778">
        <v>20000</v>
      </c>
      <c r="DEA25" s="778">
        <v>5400</v>
      </c>
      <c r="DEB25" s="1358">
        <v>25400</v>
      </c>
      <c r="DEC25" s="117" t="s">
        <v>1243</v>
      </c>
      <c r="DED25" s="796"/>
      <c r="DEE25" s="778"/>
      <c r="DEF25" s="121"/>
      <c r="DEG25" s="778"/>
      <c r="DEH25" s="778"/>
      <c r="DEI25" s="121"/>
      <c r="DEJ25" s="778">
        <v>0</v>
      </c>
      <c r="DEK25" s="120">
        <v>0</v>
      </c>
      <c r="DEL25" s="112">
        <v>0</v>
      </c>
      <c r="DEM25" s="778">
        <v>20000</v>
      </c>
      <c r="DEN25" s="120">
        <v>5400</v>
      </c>
      <c r="DEO25" s="112">
        <v>25400</v>
      </c>
      <c r="DEP25" s="778">
        <v>20000</v>
      </c>
      <c r="DEQ25" s="778">
        <v>5400</v>
      </c>
      <c r="DER25" s="1358">
        <v>25400</v>
      </c>
      <c r="DES25" s="117" t="s">
        <v>1243</v>
      </c>
      <c r="DET25" s="796"/>
      <c r="DEU25" s="778"/>
      <c r="DEV25" s="121"/>
      <c r="DEW25" s="778"/>
      <c r="DEX25" s="778"/>
      <c r="DEY25" s="121"/>
      <c r="DEZ25" s="778">
        <v>0</v>
      </c>
      <c r="DFA25" s="120">
        <v>0</v>
      </c>
      <c r="DFB25" s="112">
        <v>0</v>
      </c>
      <c r="DFC25" s="778">
        <v>20000</v>
      </c>
      <c r="DFD25" s="120">
        <v>5400</v>
      </c>
      <c r="DFE25" s="112">
        <v>25400</v>
      </c>
      <c r="DFF25" s="778">
        <v>20000</v>
      </c>
      <c r="DFG25" s="778">
        <v>5400</v>
      </c>
      <c r="DFH25" s="1358">
        <v>25400</v>
      </c>
      <c r="DFI25" s="117" t="s">
        <v>1243</v>
      </c>
      <c r="DFJ25" s="796"/>
      <c r="DFK25" s="778"/>
      <c r="DFL25" s="121"/>
      <c r="DFM25" s="778"/>
      <c r="DFN25" s="778"/>
      <c r="DFO25" s="121"/>
      <c r="DFP25" s="778">
        <v>0</v>
      </c>
      <c r="DFQ25" s="120">
        <v>0</v>
      </c>
      <c r="DFR25" s="112">
        <v>0</v>
      </c>
      <c r="DFS25" s="778">
        <v>20000</v>
      </c>
      <c r="DFT25" s="120">
        <v>5400</v>
      </c>
      <c r="DFU25" s="112">
        <v>25400</v>
      </c>
      <c r="DFV25" s="778">
        <v>20000</v>
      </c>
      <c r="DFW25" s="778">
        <v>5400</v>
      </c>
      <c r="DFX25" s="1358">
        <v>25400</v>
      </c>
      <c r="DFY25" s="117" t="s">
        <v>1243</v>
      </c>
      <c r="DFZ25" s="796"/>
      <c r="DGA25" s="778"/>
      <c r="DGB25" s="121"/>
      <c r="DGC25" s="778"/>
      <c r="DGD25" s="778"/>
      <c r="DGE25" s="121"/>
      <c r="DGF25" s="778">
        <v>0</v>
      </c>
      <c r="DGG25" s="120">
        <v>0</v>
      </c>
      <c r="DGH25" s="112">
        <v>0</v>
      </c>
      <c r="DGI25" s="778">
        <v>20000</v>
      </c>
      <c r="DGJ25" s="120">
        <v>5400</v>
      </c>
      <c r="DGK25" s="112">
        <v>25400</v>
      </c>
      <c r="DGL25" s="778">
        <v>20000</v>
      </c>
      <c r="DGM25" s="778">
        <v>5400</v>
      </c>
      <c r="DGN25" s="1358">
        <v>25400</v>
      </c>
      <c r="DGO25" s="117" t="s">
        <v>1243</v>
      </c>
      <c r="DGP25" s="796"/>
      <c r="DGQ25" s="778"/>
      <c r="DGR25" s="121"/>
      <c r="DGS25" s="778"/>
      <c r="DGT25" s="778"/>
      <c r="DGU25" s="121"/>
      <c r="DGV25" s="778">
        <v>0</v>
      </c>
      <c r="DGW25" s="120">
        <v>0</v>
      </c>
      <c r="DGX25" s="112">
        <v>0</v>
      </c>
      <c r="DGY25" s="778">
        <v>20000</v>
      </c>
      <c r="DGZ25" s="120">
        <v>5400</v>
      </c>
      <c r="DHA25" s="112">
        <v>25400</v>
      </c>
      <c r="DHB25" s="778">
        <v>20000</v>
      </c>
      <c r="DHC25" s="778">
        <v>5400</v>
      </c>
      <c r="DHD25" s="1358">
        <v>25400</v>
      </c>
      <c r="DHE25" s="117" t="s">
        <v>1243</v>
      </c>
      <c r="DHF25" s="796"/>
      <c r="DHG25" s="778"/>
      <c r="DHH25" s="121"/>
      <c r="DHI25" s="778"/>
      <c r="DHJ25" s="778"/>
      <c r="DHK25" s="121"/>
      <c r="DHL25" s="778">
        <v>0</v>
      </c>
      <c r="DHM25" s="120">
        <v>0</v>
      </c>
      <c r="DHN25" s="112">
        <v>0</v>
      </c>
      <c r="DHO25" s="778">
        <v>20000</v>
      </c>
      <c r="DHP25" s="120">
        <v>5400</v>
      </c>
      <c r="DHQ25" s="112">
        <v>25400</v>
      </c>
      <c r="DHR25" s="778">
        <v>20000</v>
      </c>
      <c r="DHS25" s="778">
        <v>5400</v>
      </c>
      <c r="DHT25" s="1358">
        <v>25400</v>
      </c>
      <c r="DHU25" s="117" t="s">
        <v>1243</v>
      </c>
      <c r="DHV25" s="796"/>
      <c r="DHW25" s="778"/>
      <c r="DHX25" s="121"/>
      <c r="DHY25" s="778"/>
      <c r="DHZ25" s="778"/>
      <c r="DIA25" s="121"/>
      <c r="DIB25" s="778">
        <v>0</v>
      </c>
      <c r="DIC25" s="120">
        <v>0</v>
      </c>
      <c r="DID25" s="112">
        <v>0</v>
      </c>
      <c r="DIE25" s="778">
        <v>20000</v>
      </c>
      <c r="DIF25" s="120">
        <v>5400</v>
      </c>
      <c r="DIG25" s="112">
        <v>25400</v>
      </c>
      <c r="DIH25" s="778">
        <v>20000</v>
      </c>
      <c r="DII25" s="778">
        <v>5400</v>
      </c>
      <c r="DIJ25" s="1358">
        <v>25400</v>
      </c>
      <c r="DIK25" s="117" t="s">
        <v>1243</v>
      </c>
      <c r="DIL25" s="796"/>
      <c r="DIM25" s="778"/>
      <c r="DIN25" s="121"/>
      <c r="DIO25" s="778"/>
      <c r="DIP25" s="778"/>
      <c r="DIQ25" s="121"/>
      <c r="DIR25" s="778">
        <v>0</v>
      </c>
      <c r="DIS25" s="120">
        <v>0</v>
      </c>
      <c r="DIT25" s="112">
        <v>0</v>
      </c>
      <c r="DIU25" s="778">
        <v>20000</v>
      </c>
      <c r="DIV25" s="120">
        <v>5400</v>
      </c>
      <c r="DIW25" s="112">
        <v>25400</v>
      </c>
      <c r="DIX25" s="778">
        <v>20000</v>
      </c>
      <c r="DIY25" s="778">
        <v>5400</v>
      </c>
      <c r="DIZ25" s="1358">
        <v>25400</v>
      </c>
      <c r="DJA25" s="117" t="s">
        <v>1243</v>
      </c>
      <c r="DJB25" s="796"/>
      <c r="DJC25" s="778"/>
      <c r="DJD25" s="121"/>
      <c r="DJE25" s="778"/>
      <c r="DJF25" s="778"/>
      <c r="DJG25" s="121"/>
      <c r="DJH25" s="778">
        <v>0</v>
      </c>
      <c r="DJI25" s="120">
        <v>0</v>
      </c>
      <c r="DJJ25" s="112">
        <v>0</v>
      </c>
      <c r="DJK25" s="778">
        <v>20000</v>
      </c>
      <c r="DJL25" s="120">
        <v>5400</v>
      </c>
      <c r="DJM25" s="112">
        <v>25400</v>
      </c>
      <c r="DJN25" s="778">
        <v>20000</v>
      </c>
      <c r="DJO25" s="778">
        <v>5400</v>
      </c>
      <c r="DJP25" s="1358">
        <v>25400</v>
      </c>
      <c r="DJQ25" s="117" t="s">
        <v>1243</v>
      </c>
      <c r="DJR25" s="796"/>
      <c r="DJS25" s="778"/>
      <c r="DJT25" s="121"/>
      <c r="DJU25" s="778"/>
      <c r="DJV25" s="778"/>
      <c r="DJW25" s="121"/>
      <c r="DJX25" s="778">
        <v>0</v>
      </c>
      <c r="DJY25" s="120">
        <v>0</v>
      </c>
      <c r="DJZ25" s="112">
        <v>0</v>
      </c>
      <c r="DKA25" s="778">
        <v>20000</v>
      </c>
      <c r="DKB25" s="120">
        <v>5400</v>
      </c>
      <c r="DKC25" s="112">
        <v>25400</v>
      </c>
      <c r="DKD25" s="778">
        <v>20000</v>
      </c>
      <c r="DKE25" s="778">
        <v>5400</v>
      </c>
      <c r="DKF25" s="1358">
        <v>25400</v>
      </c>
      <c r="DKG25" s="117" t="s">
        <v>1243</v>
      </c>
      <c r="DKH25" s="796"/>
      <c r="DKI25" s="778"/>
      <c r="DKJ25" s="121"/>
      <c r="DKK25" s="778"/>
      <c r="DKL25" s="778"/>
      <c r="DKM25" s="121"/>
      <c r="DKN25" s="778">
        <v>0</v>
      </c>
      <c r="DKO25" s="120">
        <v>0</v>
      </c>
      <c r="DKP25" s="112">
        <v>0</v>
      </c>
      <c r="DKQ25" s="778">
        <v>20000</v>
      </c>
      <c r="DKR25" s="120">
        <v>5400</v>
      </c>
      <c r="DKS25" s="112">
        <v>25400</v>
      </c>
      <c r="DKT25" s="778">
        <v>20000</v>
      </c>
      <c r="DKU25" s="778">
        <v>5400</v>
      </c>
      <c r="DKV25" s="1358">
        <v>25400</v>
      </c>
      <c r="DKW25" s="117" t="s">
        <v>1243</v>
      </c>
      <c r="DKX25" s="796"/>
      <c r="DKY25" s="778"/>
      <c r="DKZ25" s="121"/>
      <c r="DLA25" s="778"/>
      <c r="DLB25" s="778"/>
      <c r="DLC25" s="121"/>
      <c r="DLD25" s="778">
        <v>0</v>
      </c>
      <c r="DLE25" s="120">
        <v>0</v>
      </c>
      <c r="DLF25" s="112">
        <v>0</v>
      </c>
      <c r="DLG25" s="778">
        <v>20000</v>
      </c>
      <c r="DLH25" s="120">
        <v>5400</v>
      </c>
      <c r="DLI25" s="112">
        <v>25400</v>
      </c>
      <c r="DLJ25" s="778">
        <v>20000</v>
      </c>
      <c r="DLK25" s="778">
        <v>5400</v>
      </c>
      <c r="DLL25" s="1358">
        <v>25400</v>
      </c>
      <c r="DLM25" s="117" t="s">
        <v>1243</v>
      </c>
      <c r="DLN25" s="796"/>
      <c r="DLO25" s="778"/>
      <c r="DLP25" s="121"/>
      <c r="DLQ25" s="778"/>
      <c r="DLR25" s="778"/>
      <c r="DLS25" s="121"/>
      <c r="DLT25" s="778">
        <v>0</v>
      </c>
      <c r="DLU25" s="120">
        <v>0</v>
      </c>
      <c r="DLV25" s="112">
        <v>0</v>
      </c>
      <c r="DLW25" s="778">
        <v>20000</v>
      </c>
      <c r="DLX25" s="120">
        <v>5400</v>
      </c>
      <c r="DLY25" s="112">
        <v>25400</v>
      </c>
      <c r="DLZ25" s="778">
        <v>20000</v>
      </c>
      <c r="DMA25" s="778">
        <v>5400</v>
      </c>
      <c r="DMB25" s="1358">
        <v>25400</v>
      </c>
      <c r="DMC25" s="117" t="s">
        <v>1243</v>
      </c>
      <c r="DMD25" s="796"/>
      <c r="DME25" s="778"/>
      <c r="DMF25" s="121"/>
      <c r="DMG25" s="778"/>
      <c r="DMH25" s="778"/>
      <c r="DMI25" s="121"/>
      <c r="DMJ25" s="778">
        <v>0</v>
      </c>
      <c r="DMK25" s="120">
        <v>0</v>
      </c>
      <c r="DML25" s="112">
        <v>0</v>
      </c>
      <c r="DMM25" s="778">
        <v>20000</v>
      </c>
      <c r="DMN25" s="120">
        <v>5400</v>
      </c>
      <c r="DMO25" s="112">
        <v>25400</v>
      </c>
      <c r="DMP25" s="778">
        <v>20000</v>
      </c>
      <c r="DMQ25" s="778">
        <v>5400</v>
      </c>
      <c r="DMR25" s="1358">
        <v>25400</v>
      </c>
      <c r="DMS25" s="117" t="s">
        <v>1243</v>
      </c>
      <c r="DMT25" s="796"/>
      <c r="DMU25" s="778"/>
      <c r="DMV25" s="121"/>
      <c r="DMW25" s="778"/>
      <c r="DMX25" s="778"/>
      <c r="DMY25" s="121"/>
      <c r="DMZ25" s="778">
        <v>0</v>
      </c>
      <c r="DNA25" s="120">
        <v>0</v>
      </c>
      <c r="DNB25" s="112">
        <v>0</v>
      </c>
      <c r="DNC25" s="778">
        <v>20000</v>
      </c>
      <c r="DND25" s="120">
        <v>5400</v>
      </c>
      <c r="DNE25" s="112">
        <v>25400</v>
      </c>
      <c r="DNF25" s="778">
        <v>20000</v>
      </c>
      <c r="DNG25" s="778">
        <v>5400</v>
      </c>
      <c r="DNH25" s="1358">
        <v>25400</v>
      </c>
      <c r="DNI25" s="117" t="s">
        <v>1243</v>
      </c>
      <c r="DNJ25" s="796"/>
      <c r="DNK25" s="778"/>
      <c r="DNL25" s="121"/>
      <c r="DNM25" s="778"/>
      <c r="DNN25" s="778"/>
      <c r="DNO25" s="121"/>
      <c r="DNP25" s="778">
        <v>0</v>
      </c>
      <c r="DNQ25" s="120">
        <v>0</v>
      </c>
      <c r="DNR25" s="112">
        <v>0</v>
      </c>
      <c r="DNS25" s="778">
        <v>20000</v>
      </c>
      <c r="DNT25" s="120">
        <v>5400</v>
      </c>
      <c r="DNU25" s="112">
        <v>25400</v>
      </c>
      <c r="DNV25" s="778">
        <v>20000</v>
      </c>
      <c r="DNW25" s="778">
        <v>5400</v>
      </c>
      <c r="DNX25" s="1358">
        <v>25400</v>
      </c>
      <c r="DNY25" s="117" t="s">
        <v>1243</v>
      </c>
      <c r="DNZ25" s="796"/>
      <c r="DOA25" s="778"/>
      <c r="DOB25" s="121"/>
      <c r="DOC25" s="778"/>
      <c r="DOD25" s="778"/>
      <c r="DOE25" s="121"/>
      <c r="DOF25" s="778">
        <v>0</v>
      </c>
      <c r="DOG25" s="120">
        <v>0</v>
      </c>
      <c r="DOH25" s="112">
        <v>0</v>
      </c>
      <c r="DOI25" s="778">
        <v>20000</v>
      </c>
      <c r="DOJ25" s="120">
        <v>5400</v>
      </c>
      <c r="DOK25" s="112">
        <v>25400</v>
      </c>
      <c r="DOL25" s="778">
        <v>20000</v>
      </c>
      <c r="DOM25" s="778">
        <v>5400</v>
      </c>
      <c r="DON25" s="1358">
        <v>25400</v>
      </c>
      <c r="DOO25" s="117" t="s">
        <v>1243</v>
      </c>
      <c r="DOP25" s="796"/>
      <c r="DOQ25" s="778"/>
      <c r="DOR25" s="121"/>
      <c r="DOS25" s="778"/>
      <c r="DOT25" s="778"/>
      <c r="DOU25" s="121"/>
      <c r="DOV25" s="778">
        <v>0</v>
      </c>
      <c r="DOW25" s="120">
        <v>0</v>
      </c>
      <c r="DOX25" s="112">
        <v>0</v>
      </c>
      <c r="DOY25" s="778">
        <v>20000</v>
      </c>
      <c r="DOZ25" s="120">
        <v>5400</v>
      </c>
      <c r="DPA25" s="112">
        <v>25400</v>
      </c>
      <c r="DPB25" s="778">
        <v>20000</v>
      </c>
      <c r="DPC25" s="778">
        <v>5400</v>
      </c>
      <c r="DPD25" s="1358">
        <v>25400</v>
      </c>
      <c r="DPE25" s="117" t="s">
        <v>1243</v>
      </c>
      <c r="DPF25" s="796"/>
      <c r="DPG25" s="778"/>
      <c r="DPH25" s="121"/>
      <c r="DPI25" s="778"/>
      <c r="DPJ25" s="778"/>
      <c r="DPK25" s="121"/>
      <c r="DPL25" s="778">
        <v>0</v>
      </c>
      <c r="DPM25" s="120">
        <v>0</v>
      </c>
      <c r="DPN25" s="112">
        <v>0</v>
      </c>
      <c r="DPO25" s="778">
        <v>20000</v>
      </c>
      <c r="DPP25" s="120">
        <v>5400</v>
      </c>
      <c r="DPQ25" s="112">
        <v>25400</v>
      </c>
      <c r="DPR25" s="778">
        <v>20000</v>
      </c>
      <c r="DPS25" s="778">
        <v>5400</v>
      </c>
      <c r="DPT25" s="1358">
        <v>25400</v>
      </c>
      <c r="DPU25" s="117" t="s">
        <v>1243</v>
      </c>
      <c r="DPV25" s="796"/>
      <c r="DPW25" s="778"/>
      <c r="DPX25" s="121"/>
      <c r="DPY25" s="778"/>
      <c r="DPZ25" s="778"/>
      <c r="DQA25" s="121"/>
      <c r="DQB25" s="778">
        <v>0</v>
      </c>
      <c r="DQC25" s="120">
        <v>0</v>
      </c>
      <c r="DQD25" s="112">
        <v>0</v>
      </c>
      <c r="DQE25" s="778">
        <v>20000</v>
      </c>
      <c r="DQF25" s="120">
        <v>5400</v>
      </c>
      <c r="DQG25" s="112">
        <v>25400</v>
      </c>
      <c r="DQH25" s="778">
        <v>20000</v>
      </c>
      <c r="DQI25" s="778">
        <v>5400</v>
      </c>
      <c r="DQJ25" s="1358">
        <v>25400</v>
      </c>
      <c r="DQK25" s="117" t="s">
        <v>1243</v>
      </c>
      <c r="DQL25" s="796"/>
      <c r="DQM25" s="778"/>
      <c r="DQN25" s="121"/>
      <c r="DQO25" s="778"/>
      <c r="DQP25" s="778"/>
      <c r="DQQ25" s="121"/>
      <c r="DQR25" s="778">
        <v>0</v>
      </c>
      <c r="DQS25" s="120">
        <v>0</v>
      </c>
      <c r="DQT25" s="112">
        <v>0</v>
      </c>
      <c r="DQU25" s="778">
        <v>20000</v>
      </c>
      <c r="DQV25" s="120">
        <v>5400</v>
      </c>
      <c r="DQW25" s="112">
        <v>25400</v>
      </c>
      <c r="DQX25" s="778">
        <v>20000</v>
      </c>
      <c r="DQY25" s="778">
        <v>5400</v>
      </c>
      <c r="DQZ25" s="1358">
        <v>25400</v>
      </c>
      <c r="DRA25" s="117" t="s">
        <v>1243</v>
      </c>
      <c r="DRB25" s="796"/>
      <c r="DRC25" s="778"/>
      <c r="DRD25" s="121"/>
      <c r="DRE25" s="778"/>
      <c r="DRF25" s="778"/>
      <c r="DRG25" s="121"/>
      <c r="DRH25" s="778">
        <v>0</v>
      </c>
      <c r="DRI25" s="120">
        <v>0</v>
      </c>
      <c r="DRJ25" s="112">
        <v>0</v>
      </c>
      <c r="DRK25" s="778">
        <v>20000</v>
      </c>
      <c r="DRL25" s="120">
        <v>5400</v>
      </c>
      <c r="DRM25" s="112">
        <v>25400</v>
      </c>
      <c r="DRN25" s="778">
        <v>20000</v>
      </c>
      <c r="DRO25" s="778">
        <v>5400</v>
      </c>
      <c r="DRP25" s="1358">
        <v>25400</v>
      </c>
      <c r="DRQ25" s="117" t="s">
        <v>1243</v>
      </c>
      <c r="DRR25" s="796"/>
      <c r="DRS25" s="778"/>
      <c r="DRT25" s="121"/>
      <c r="DRU25" s="778"/>
      <c r="DRV25" s="778"/>
      <c r="DRW25" s="121"/>
      <c r="DRX25" s="778">
        <v>0</v>
      </c>
      <c r="DRY25" s="120">
        <v>0</v>
      </c>
      <c r="DRZ25" s="112">
        <v>0</v>
      </c>
      <c r="DSA25" s="778">
        <v>20000</v>
      </c>
      <c r="DSB25" s="120">
        <v>5400</v>
      </c>
      <c r="DSC25" s="112">
        <v>25400</v>
      </c>
      <c r="DSD25" s="778">
        <v>20000</v>
      </c>
      <c r="DSE25" s="778">
        <v>5400</v>
      </c>
      <c r="DSF25" s="1358">
        <v>25400</v>
      </c>
      <c r="DSG25" s="117" t="s">
        <v>1243</v>
      </c>
      <c r="DSH25" s="796"/>
      <c r="DSI25" s="778"/>
      <c r="DSJ25" s="121"/>
      <c r="DSK25" s="778"/>
      <c r="DSL25" s="778"/>
      <c r="DSM25" s="121"/>
      <c r="DSN25" s="778">
        <v>0</v>
      </c>
      <c r="DSO25" s="120">
        <v>0</v>
      </c>
      <c r="DSP25" s="112">
        <v>0</v>
      </c>
      <c r="DSQ25" s="778">
        <v>20000</v>
      </c>
      <c r="DSR25" s="120">
        <v>5400</v>
      </c>
      <c r="DSS25" s="112">
        <v>25400</v>
      </c>
      <c r="DST25" s="778">
        <v>20000</v>
      </c>
      <c r="DSU25" s="778">
        <v>5400</v>
      </c>
      <c r="DSV25" s="1358">
        <v>25400</v>
      </c>
      <c r="DSW25" s="117" t="s">
        <v>1243</v>
      </c>
      <c r="DSX25" s="796"/>
      <c r="DSY25" s="778"/>
      <c r="DSZ25" s="121"/>
      <c r="DTA25" s="778"/>
      <c r="DTB25" s="778"/>
      <c r="DTC25" s="121"/>
      <c r="DTD25" s="778">
        <v>0</v>
      </c>
      <c r="DTE25" s="120">
        <v>0</v>
      </c>
      <c r="DTF25" s="112">
        <v>0</v>
      </c>
      <c r="DTG25" s="778">
        <v>20000</v>
      </c>
      <c r="DTH25" s="120">
        <v>5400</v>
      </c>
      <c r="DTI25" s="112">
        <v>25400</v>
      </c>
      <c r="DTJ25" s="778">
        <v>20000</v>
      </c>
      <c r="DTK25" s="778">
        <v>5400</v>
      </c>
      <c r="DTL25" s="1358">
        <v>25400</v>
      </c>
      <c r="DTM25" s="117" t="s">
        <v>1243</v>
      </c>
      <c r="DTN25" s="796"/>
      <c r="DTO25" s="778"/>
      <c r="DTP25" s="121"/>
      <c r="DTQ25" s="778"/>
      <c r="DTR25" s="778"/>
      <c r="DTS25" s="121"/>
      <c r="DTT25" s="778">
        <v>0</v>
      </c>
      <c r="DTU25" s="120">
        <v>0</v>
      </c>
      <c r="DTV25" s="112">
        <v>0</v>
      </c>
      <c r="DTW25" s="778">
        <v>20000</v>
      </c>
      <c r="DTX25" s="120">
        <v>5400</v>
      </c>
      <c r="DTY25" s="112">
        <v>25400</v>
      </c>
      <c r="DTZ25" s="778">
        <v>20000</v>
      </c>
      <c r="DUA25" s="778">
        <v>5400</v>
      </c>
      <c r="DUB25" s="1358">
        <v>25400</v>
      </c>
      <c r="DUC25" s="117" t="s">
        <v>1243</v>
      </c>
      <c r="DUD25" s="796"/>
      <c r="DUE25" s="778"/>
      <c r="DUF25" s="121"/>
      <c r="DUG25" s="778"/>
      <c r="DUH25" s="778"/>
      <c r="DUI25" s="121"/>
      <c r="DUJ25" s="778">
        <v>0</v>
      </c>
      <c r="DUK25" s="120">
        <v>0</v>
      </c>
      <c r="DUL25" s="112">
        <v>0</v>
      </c>
      <c r="DUM25" s="778">
        <v>20000</v>
      </c>
      <c r="DUN25" s="120">
        <v>5400</v>
      </c>
      <c r="DUO25" s="112">
        <v>25400</v>
      </c>
      <c r="DUP25" s="778">
        <v>20000</v>
      </c>
      <c r="DUQ25" s="778">
        <v>5400</v>
      </c>
      <c r="DUR25" s="1358">
        <v>25400</v>
      </c>
      <c r="DUS25" s="117" t="s">
        <v>1243</v>
      </c>
      <c r="DUT25" s="796"/>
      <c r="DUU25" s="778"/>
      <c r="DUV25" s="121"/>
      <c r="DUW25" s="778"/>
      <c r="DUX25" s="778"/>
      <c r="DUY25" s="121"/>
      <c r="DUZ25" s="778">
        <v>0</v>
      </c>
      <c r="DVA25" s="120">
        <v>0</v>
      </c>
      <c r="DVB25" s="112">
        <v>0</v>
      </c>
      <c r="DVC25" s="778">
        <v>20000</v>
      </c>
      <c r="DVD25" s="120">
        <v>5400</v>
      </c>
      <c r="DVE25" s="112">
        <v>25400</v>
      </c>
      <c r="DVF25" s="778">
        <v>20000</v>
      </c>
      <c r="DVG25" s="778">
        <v>5400</v>
      </c>
      <c r="DVH25" s="1358">
        <v>25400</v>
      </c>
      <c r="DVI25" s="117" t="s">
        <v>1243</v>
      </c>
      <c r="DVJ25" s="796"/>
      <c r="DVK25" s="778"/>
      <c r="DVL25" s="121"/>
      <c r="DVM25" s="778"/>
      <c r="DVN25" s="778"/>
      <c r="DVO25" s="121"/>
      <c r="DVP25" s="778">
        <v>0</v>
      </c>
      <c r="DVQ25" s="120">
        <v>0</v>
      </c>
      <c r="DVR25" s="112">
        <v>0</v>
      </c>
      <c r="DVS25" s="778">
        <v>20000</v>
      </c>
      <c r="DVT25" s="120">
        <v>5400</v>
      </c>
      <c r="DVU25" s="112">
        <v>25400</v>
      </c>
      <c r="DVV25" s="778">
        <v>20000</v>
      </c>
      <c r="DVW25" s="778">
        <v>5400</v>
      </c>
      <c r="DVX25" s="1358">
        <v>25400</v>
      </c>
      <c r="DVY25" s="117" t="s">
        <v>1243</v>
      </c>
      <c r="DVZ25" s="796"/>
      <c r="DWA25" s="778"/>
      <c r="DWB25" s="121"/>
      <c r="DWC25" s="778"/>
      <c r="DWD25" s="778"/>
      <c r="DWE25" s="121"/>
      <c r="DWF25" s="778">
        <v>0</v>
      </c>
      <c r="DWG25" s="120">
        <v>0</v>
      </c>
      <c r="DWH25" s="112">
        <v>0</v>
      </c>
      <c r="DWI25" s="778">
        <v>20000</v>
      </c>
      <c r="DWJ25" s="120">
        <v>5400</v>
      </c>
      <c r="DWK25" s="112">
        <v>25400</v>
      </c>
      <c r="DWL25" s="778">
        <v>20000</v>
      </c>
      <c r="DWM25" s="778">
        <v>5400</v>
      </c>
      <c r="DWN25" s="1358">
        <v>25400</v>
      </c>
      <c r="DWO25" s="117" t="s">
        <v>1243</v>
      </c>
      <c r="DWP25" s="796"/>
      <c r="DWQ25" s="778"/>
      <c r="DWR25" s="121"/>
      <c r="DWS25" s="778"/>
      <c r="DWT25" s="778"/>
      <c r="DWU25" s="121"/>
      <c r="DWV25" s="778">
        <v>0</v>
      </c>
      <c r="DWW25" s="120">
        <v>0</v>
      </c>
      <c r="DWX25" s="112">
        <v>0</v>
      </c>
      <c r="DWY25" s="778">
        <v>20000</v>
      </c>
      <c r="DWZ25" s="120">
        <v>5400</v>
      </c>
      <c r="DXA25" s="112">
        <v>25400</v>
      </c>
      <c r="DXB25" s="778">
        <v>20000</v>
      </c>
      <c r="DXC25" s="778">
        <v>5400</v>
      </c>
      <c r="DXD25" s="1358">
        <v>25400</v>
      </c>
      <c r="DXE25" s="117" t="s">
        <v>1243</v>
      </c>
      <c r="DXF25" s="796"/>
      <c r="DXG25" s="778"/>
      <c r="DXH25" s="121"/>
      <c r="DXI25" s="778"/>
      <c r="DXJ25" s="778"/>
      <c r="DXK25" s="121"/>
      <c r="DXL25" s="778">
        <v>0</v>
      </c>
      <c r="DXM25" s="120">
        <v>0</v>
      </c>
      <c r="DXN25" s="112">
        <v>0</v>
      </c>
      <c r="DXO25" s="778">
        <v>20000</v>
      </c>
      <c r="DXP25" s="120">
        <v>5400</v>
      </c>
      <c r="DXQ25" s="112">
        <v>25400</v>
      </c>
      <c r="DXR25" s="778">
        <v>20000</v>
      </c>
      <c r="DXS25" s="778">
        <v>5400</v>
      </c>
      <c r="DXT25" s="1358">
        <v>25400</v>
      </c>
      <c r="DXU25" s="117" t="s">
        <v>1243</v>
      </c>
      <c r="DXV25" s="796"/>
      <c r="DXW25" s="778"/>
      <c r="DXX25" s="121"/>
      <c r="DXY25" s="778"/>
      <c r="DXZ25" s="778"/>
      <c r="DYA25" s="121"/>
      <c r="DYB25" s="778">
        <v>0</v>
      </c>
      <c r="DYC25" s="120">
        <v>0</v>
      </c>
      <c r="DYD25" s="112">
        <v>0</v>
      </c>
      <c r="DYE25" s="778">
        <v>20000</v>
      </c>
      <c r="DYF25" s="120">
        <v>5400</v>
      </c>
      <c r="DYG25" s="112">
        <v>25400</v>
      </c>
      <c r="DYH25" s="778">
        <v>20000</v>
      </c>
      <c r="DYI25" s="778">
        <v>5400</v>
      </c>
      <c r="DYJ25" s="1358">
        <v>25400</v>
      </c>
      <c r="DYK25" s="117" t="s">
        <v>1243</v>
      </c>
      <c r="DYL25" s="796"/>
      <c r="DYM25" s="778"/>
      <c r="DYN25" s="121"/>
      <c r="DYO25" s="778"/>
      <c r="DYP25" s="778"/>
      <c r="DYQ25" s="121"/>
      <c r="DYR25" s="778">
        <v>0</v>
      </c>
      <c r="DYS25" s="120">
        <v>0</v>
      </c>
      <c r="DYT25" s="112">
        <v>0</v>
      </c>
      <c r="DYU25" s="778">
        <v>20000</v>
      </c>
      <c r="DYV25" s="120">
        <v>5400</v>
      </c>
      <c r="DYW25" s="112">
        <v>25400</v>
      </c>
      <c r="DYX25" s="778">
        <v>20000</v>
      </c>
      <c r="DYY25" s="778">
        <v>5400</v>
      </c>
      <c r="DYZ25" s="1358">
        <v>25400</v>
      </c>
      <c r="DZA25" s="117" t="s">
        <v>1243</v>
      </c>
      <c r="DZB25" s="796"/>
      <c r="DZC25" s="778"/>
      <c r="DZD25" s="121"/>
      <c r="DZE25" s="778"/>
      <c r="DZF25" s="778"/>
      <c r="DZG25" s="121"/>
      <c r="DZH25" s="778">
        <v>0</v>
      </c>
      <c r="DZI25" s="120">
        <v>0</v>
      </c>
      <c r="DZJ25" s="112">
        <v>0</v>
      </c>
      <c r="DZK25" s="778">
        <v>20000</v>
      </c>
      <c r="DZL25" s="120">
        <v>5400</v>
      </c>
      <c r="DZM25" s="112">
        <v>25400</v>
      </c>
      <c r="DZN25" s="778">
        <v>20000</v>
      </c>
      <c r="DZO25" s="778">
        <v>5400</v>
      </c>
      <c r="DZP25" s="1358">
        <v>25400</v>
      </c>
      <c r="DZQ25" s="117" t="s">
        <v>1243</v>
      </c>
      <c r="DZR25" s="796"/>
      <c r="DZS25" s="778"/>
      <c r="DZT25" s="121"/>
      <c r="DZU25" s="778"/>
      <c r="DZV25" s="778"/>
      <c r="DZW25" s="121"/>
      <c r="DZX25" s="778">
        <v>0</v>
      </c>
      <c r="DZY25" s="120">
        <v>0</v>
      </c>
      <c r="DZZ25" s="112">
        <v>0</v>
      </c>
      <c r="EAA25" s="778">
        <v>20000</v>
      </c>
      <c r="EAB25" s="120">
        <v>5400</v>
      </c>
      <c r="EAC25" s="112">
        <v>25400</v>
      </c>
      <c r="EAD25" s="778">
        <v>20000</v>
      </c>
      <c r="EAE25" s="778">
        <v>5400</v>
      </c>
      <c r="EAF25" s="1358">
        <v>25400</v>
      </c>
      <c r="EAG25" s="117" t="s">
        <v>1243</v>
      </c>
      <c r="EAH25" s="796"/>
      <c r="EAI25" s="778"/>
      <c r="EAJ25" s="121"/>
      <c r="EAK25" s="778"/>
      <c r="EAL25" s="778"/>
      <c r="EAM25" s="121"/>
      <c r="EAN25" s="778">
        <v>0</v>
      </c>
      <c r="EAO25" s="120">
        <v>0</v>
      </c>
      <c r="EAP25" s="112">
        <v>0</v>
      </c>
      <c r="EAQ25" s="778">
        <v>20000</v>
      </c>
      <c r="EAR25" s="120">
        <v>5400</v>
      </c>
      <c r="EAS25" s="112">
        <v>25400</v>
      </c>
      <c r="EAT25" s="778">
        <v>20000</v>
      </c>
      <c r="EAU25" s="778">
        <v>5400</v>
      </c>
      <c r="EAV25" s="1358">
        <v>25400</v>
      </c>
      <c r="EAW25" s="117" t="s">
        <v>1243</v>
      </c>
      <c r="EAX25" s="796"/>
      <c r="EAY25" s="778"/>
      <c r="EAZ25" s="121"/>
      <c r="EBA25" s="778"/>
      <c r="EBB25" s="778"/>
      <c r="EBC25" s="121"/>
      <c r="EBD25" s="778">
        <v>0</v>
      </c>
      <c r="EBE25" s="120">
        <v>0</v>
      </c>
      <c r="EBF25" s="112">
        <v>0</v>
      </c>
      <c r="EBG25" s="778">
        <v>20000</v>
      </c>
      <c r="EBH25" s="120">
        <v>5400</v>
      </c>
      <c r="EBI25" s="112">
        <v>25400</v>
      </c>
      <c r="EBJ25" s="778">
        <v>20000</v>
      </c>
      <c r="EBK25" s="778">
        <v>5400</v>
      </c>
      <c r="EBL25" s="1358">
        <v>25400</v>
      </c>
      <c r="EBM25" s="117" t="s">
        <v>1243</v>
      </c>
      <c r="EBN25" s="796"/>
      <c r="EBO25" s="778"/>
      <c r="EBP25" s="121"/>
      <c r="EBQ25" s="778"/>
      <c r="EBR25" s="778"/>
      <c r="EBS25" s="121"/>
      <c r="EBT25" s="778">
        <v>0</v>
      </c>
      <c r="EBU25" s="120">
        <v>0</v>
      </c>
      <c r="EBV25" s="112">
        <v>0</v>
      </c>
      <c r="EBW25" s="778">
        <v>20000</v>
      </c>
      <c r="EBX25" s="120">
        <v>5400</v>
      </c>
      <c r="EBY25" s="112">
        <v>25400</v>
      </c>
      <c r="EBZ25" s="778">
        <v>20000</v>
      </c>
      <c r="ECA25" s="778">
        <v>5400</v>
      </c>
      <c r="ECB25" s="1358">
        <v>25400</v>
      </c>
      <c r="ECC25" s="117" t="s">
        <v>1243</v>
      </c>
      <c r="ECD25" s="796"/>
      <c r="ECE25" s="778"/>
      <c r="ECF25" s="121"/>
      <c r="ECG25" s="778"/>
      <c r="ECH25" s="778"/>
      <c r="ECI25" s="121"/>
      <c r="ECJ25" s="778">
        <v>0</v>
      </c>
      <c r="ECK25" s="120">
        <v>0</v>
      </c>
      <c r="ECL25" s="112">
        <v>0</v>
      </c>
      <c r="ECM25" s="778">
        <v>20000</v>
      </c>
      <c r="ECN25" s="120">
        <v>5400</v>
      </c>
      <c r="ECO25" s="112">
        <v>25400</v>
      </c>
      <c r="ECP25" s="778">
        <v>20000</v>
      </c>
      <c r="ECQ25" s="778">
        <v>5400</v>
      </c>
      <c r="ECR25" s="1358">
        <v>25400</v>
      </c>
      <c r="ECS25" s="117" t="s">
        <v>1243</v>
      </c>
      <c r="ECT25" s="796"/>
      <c r="ECU25" s="778"/>
      <c r="ECV25" s="121"/>
      <c r="ECW25" s="778"/>
      <c r="ECX25" s="778"/>
      <c r="ECY25" s="121"/>
      <c r="ECZ25" s="778">
        <v>0</v>
      </c>
      <c r="EDA25" s="120">
        <v>0</v>
      </c>
      <c r="EDB25" s="112">
        <v>0</v>
      </c>
      <c r="EDC25" s="778">
        <v>20000</v>
      </c>
      <c r="EDD25" s="120">
        <v>5400</v>
      </c>
      <c r="EDE25" s="112">
        <v>25400</v>
      </c>
      <c r="EDF25" s="778">
        <v>20000</v>
      </c>
      <c r="EDG25" s="778">
        <v>5400</v>
      </c>
      <c r="EDH25" s="1358">
        <v>25400</v>
      </c>
      <c r="EDI25" s="117" t="s">
        <v>1243</v>
      </c>
      <c r="EDJ25" s="796"/>
      <c r="EDK25" s="778"/>
      <c r="EDL25" s="121"/>
      <c r="EDM25" s="778"/>
      <c r="EDN25" s="778"/>
      <c r="EDO25" s="121"/>
      <c r="EDP25" s="778">
        <v>0</v>
      </c>
      <c r="EDQ25" s="120">
        <v>0</v>
      </c>
      <c r="EDR25" s="112">
        <v>0</v>
      </c>
      <c r="EDS25" s="778">
        <v>20000</v>
      </c>
      <c r="EDT25" s="120">
        <v>5400</v>
      </c>
      <c r="EDU25" s="112">
        <v>25400</v>
      </c>
      <c r="EDV25" s="778">
        <v>20000</v>
      </c>
      <c r="EDW25" s="778">
        <v>5400</v>
      </c>
      <c r="EDX25" s="1358">
        <v>25400</v>
      </c>
      <c r="EDY25" s="117" t="s">
        <v>1243</v>
      </c>
      <c r="EDZ25" s="796"/>
      <c r="EEA25" s="778"/>
      <c r="EEB25" s="121"/>
      <c r="EEC25" s="778"/>
      <c r="EED25" s="778"/>
      <c r="EEE25" s="121"/>
      <c r="EEF25" s="778">
        <v>0</v>
      </c>
      <c r="EEG25" s="120">
        <v>0</v>
      </c>
      <c r="EEH25" s="112">
        <v>0</v>
      </c>
      <c r="EEI25" s="778">
        <v>20000</v>
      </c>
      <c r="EEJ25" s="120">
        <v>5400</v>
      </c>
      <c r="EEK25" s="112">
        <v>25400</v>
      </c>
      <c r="EEL25" s="778">
        <v>20000</v>
      </c>
      <c r="EEM25" s="778">
        <v>5400</v>
      </c>
      <c r="EEN25" s="1358">
        <v>25400</v>
      </c>
      <c r="EEO25" s="117" t="s">
        <v>1243</v>
      </c>
      <c r="EEP25" s="796"/>
      <c r="EEQ25" s="778"/>
      <c r="EER25" s="121"/>
      <c r="EES25" s="778"/>
      <c r="EET25" s="778"/>
      <c r="EEU25" s="121"/>
      <c r="EEV25" s="778">
        <v>0</v>
      </c>
      <c r="EEW25" s="120">
        <v>0</v>
      </c>
      <c r="EEX25" s="112">
        <v>0</v>
      </c>
      <c r="EEY25" s="778">
        <v>20000</v>
      </c>
      <c r="EEZ25" s="120">
        <v>5400</v>
      </c>
      <c r="EFA25" s="112">
        <v>25400</v>
      </c>
      <c r="EFB25" s="778">
        <v>20000</v>
      </c>
      <c r="EFC25" s="778">
        <v>5400</v>
      </c>
      <c r="EFD25" s="1358">
        <v>25400</v>
      </c>
      <c r="EFE25" s="117" t="s">
        <v>1243</v>
      </c>
      <c r="EFF25" s="796"/>
      <c r="EFG25" s="778"/>
      <c r="EFH25" s="121"/>
      <c r="EFI25" s="778"/>
      <c r="EFJ25" s="778"/>
      <c r="EFK25" s="121"/>
      <c r="EFL25" s="778">
        <v>0</v>
      </c>
      <c r="EFM25" s="120">
        <v>0</v>
      </c>
      <c r="EFN25" s="112">
        <v>0</v>
      </c>
      <c r="EFO25" s="778">
        <v>20000</v>
      </c>
      <c r="EFP25" s="120">
        <v>5400</v>
      </c>
      <c r="EFQ25" s="112">
        <v>25400</v>
      </c>
      <c r="EFR25" s="778">
        <v>20000</v>
      </c>
      <c r="EFS25" s="778">
        <v>5400</v>
      </c>
      <c r="EFT25" s="1358">
        <v>25400</v>
      </c>
      <c r="EFU25" s="117" t="s">
        <v>1243</v>
      </c>
      <c r="EFV25" s="796"/>
      <c r="EFW25" s="778"/>
      <c r="EFX25" s="121"/>
      <c r="EFY25" s="778"/>
      <c r="EFZ25" s="778"/>
      <c r="EGA25" s="121"/>
      <c r="EGB25" s="778">
        <v>0</v>
      </c>
      <c r="EGC25" s="120">
        <v>0</v>
      </c>
      <c r="EGD25" s="112">
        <v>0</v>
      </c>
      <c r="EGE25" s="778">
        <v>20000</v>
      </c>
      <c r="EGF25" s="120">
        <v>5400</v>
      </c>
      <c r="EGG25" s="112">
        <v>25400</v>
      </c>
      <c r="EGH25" s="778">
        <v>20000</v>
      </c>
      <c r="EGI25" s="778">
        <v>5400</v>
      </c>
      <c r="EGJ25" s="1358">
        <v>25400</v>
      </c>
      <c r="EGK25" s="117" t="s">
        <v>1243</v>
      </c>
      <c r="EGL25" s="796"/>
      <c r="EGM25" s="778"/>
      <c r="EGN25" s="121"/>
      <c r="EGO25" s="778"/>
      <c r="EGP25" s="778"/>
      <c r="EGQ25" s="121"/>
      <c r="EGR25" s="778">
        <v>0</v>
      </c>
      <c r="EGS25" s="120">
        <v>0</v>
      </c>
      <c r="EGT25" s="112">
        <v>0</v>
      </c>
      <c r="EGU25" s="778">
        <v>20000</v>
      </c>
      <c r="EGV25" s="120">
        <v>5400</v>
      </c>
      <c r="EGW25" s="112">
        <v>25400</v>
      </c>
      <c r="EGX25" s="778">
        <v>20000</v>
      </c>
      <c r="EGY25" s="778">
        <v>5400</v>
      </c>
      <c r="EGZ25" s="1358">
        <v>25400</v>
      </c>
      <c r="EHA25" s="117" t="s">
        <v>1243</v>
      </c>
      <c r="EHB25" s="796"/>
      <c r="EHC25" s="778"/>
      <c r="EHD25" s="121"/>
      <c r="EHE25" s="778"/>
      <c r="EHF25" s="778"/>
      <c r="EHG25" s="121"/>
      <c r="EHH25" s="778">
        <v>0</v>
      </c>
      <c r="EHI25" s="120">
        <v>0</v>
      </c>
      <c r="EHJ25" s="112">
        <v>0</v>
      </c>
      <c r="EHK25" s="778">
        <v>20000</v>
      </c>
      <c r="EHL25" s="120">
        <v>5400</v>
      </c>
      <c r="EHM25" s="112">
        <v>25400</v>
      </c>
      <c r="EHN25" s="778">
        <v>20000</v>
      </c>
      <c r="EHO25" s="778">
        <v>5400</v>
      </c>
      <c r="EHP25" s="1358">
        <v>25400</v>
      </c>
      <c r="EHQ25" s="117" t="s">
        <v>1243</v>
      </c>
      <c r="EHR25" s="796"/>
      <c r="EHS25" s="778"/>
      <c r="EHT25" s="121"/>
      <c r="EHU25" s="778"/>
      <c r="EHV25" s="778"/>
      <c r="EHW25" s="121"/>
      <c r="EHX25" s="778">
        <v>0</v>
      </c>
      <c r="EHY25" s="120">
        <v>0</v>
      </c>
      <c r="EHZ25" s="112">
        <v>0</v>
      </c>
      <c r="EIA25" s="778">
        <v>20000</v>
      </c>
      <c r="EIB25" s="120">
        <v>5400</v>
      </c>
      <c r="EIC25" s="112">
        <v>25400</v>
      </c>
      <c r="EID25" s="778">
        <v>20000</v>
      </c>
      <c r="EIE25" s="778">
        <v>5400</v>
      </c>
      <c r="EIF25" s="1358">
        <v>25400</v>
      </c>
      <c r="EIG25" s="117" t="s">
        <v>1243</v>
      </c>
      <c r="EIH25" s="796"/>
      <c r="EII25" s="778"/>
      <c r="EIJ25" s="121"/>
      <c r="EIK25" s="778"/>
      <c r="EIL25" s="778"/>
      <c r="EIM25" s="121"/>
      <c r="EIN25" s="778">
        <v>0</v>
      </c>
      <c r="EIO25" s="120">
        <v>0</v>
      </c>
      <c r="EIP25" s="112">
        <v>0</v>
      </c>
      <c r="EIQ25" s="778">
        <v>20000</v>
      </c>
      <c r="EIR25" s="120">
        <v>5400</v>
      </c>
      <c r="EIS25" s="112">
        <v>25400</v>
      </c>
      <c r="EIT25" s="778">
        <v>20000</v>
      </c>
      <c r="EIU25" s="778">
        <v>5400</v>
      </c>
      <c r="EIV25" s="1358">
        <v>25400</v>
      </c>
      <c r="EIW25" s="117" t="s">
        <v>1243</v>
      </c>
      <c r="EIX25" s="796"/>
      <c r="EIY25" s="778"/>
      <c r="EIZ25" s="121"/>
      <c r="EJA25" s="778"/>
      <c r="EJB25" s="778"/>
      <c r="EJC25" s="121"/>
      <c r="EJD25" s="778">
        <v>0</v>
      </c>
      <c r="EJE25" s="120">
        <v>0</v>
      </c>
      <c r="EJF25" s="112">
        <v>0</v>
      </c>
      <c r="EJG25" s="778">
        <v>20000</v>
      </c>
      <c r="EJH25" s="120">
        <v>5400</v>
      </c>
      <c r="EJI25" s="112">
        <v>25400</v>
      </c>
      <c r="EJJ25" s="778">
        <v>20000</v>
      </c>
      <c r="EJK25" s="778">
        <v>5400</v>
      </c>
      <c r="EJL25" s="1358">
        <v>25400</v>
      </c>
      <c r="EJM25" s="117" t="s">
        <v>1243</v>
      </c>
      <c r="EJN25" s="796"/>
      <c r="EJO25" s="778"/>
      <c r="EJP25" s="121"/>
      <c r="EJQ25" s="778"/>
      <c r="EJR25" s="778"/>
      <c r="EJS25" s="121"/>
      <c r="EJT25" s="778">
        <v>0</v>
      </c>
      <c r="EJU25" s="120">
        <v>0</v>
      </c>
      <c r="EJV25" s="112">
        <v>0</v>
      </c>
      <c r="EJW25" s="778">
        <v>20000</v>
      </c>
      <c r="EJX25" s="120">
        <v>5400</v>
      </c>
      <c r="EJY25" s="112">
        <v>25400</v>
      </c>
      <c r="EJZ25" s="778">
        <v>20000</v>
      </c>
      <c r="EKA25" s="778">
        <v>5400</v>
      </c>
      <c r="EKB25" s="1358">
        <v>25400</v>
      </c>
      <c r="EKC25" s="117" t="s">
        <v>1243</v>
      </c>
      <c r="EKD25" s="796"/>
      <c r="EKE25" s="778"/>
      <c r="EKF25" s="121"/>
      <c r="EKG25" s="778"/>
      <c r="EKH25" s="778"/>
      <c r="EKI25" s="121"/>
      <c r="EKJ25" s="778">
        <v>0</v>
      </c>
      <c r="EKK25" s="120">
        <v>0</v>
      </c>
      <c r="EKL25" s="112">
        <v>0</v>
      </c>
      <c r="EKM25" s="778">
        <v>20000</v>
      </c>
      <c r="EKN25" s="120">
        <v>5400</v>
      </c>
      <c r="EKO25" s="112">
        <v>25400</v>
      </c>
      <c r="EKP25" s="778">
        <v>20000</v>
      </c>
      <c r="EKQ25" s="778">
        <v>5400</v>
      </c>
      <c r="EKR25" s="1358">
        <v>25400</v>
      </c>
      <c r="EKS25" s="117" t="s">
        <v>1243</v>
      </c>
      <c r="EKT25" s="796"/>
      <c r="EKU25" s="778"/>
      <c r="EKV25" s="121"/>
      <c r="EKW25" s="778"/>
      <c r="EKX25" s="778"/>
      <c r="EKY25" s="121"/>
      <c r="EKZ25" s="778">
        <v>0</v>
      </c>
      <c r="ELA25" s="120">
        <v>0</v>
      </c>
      <c r="ELB25" s="112">
        <v>0</v>
      </c>
      <c r="ELC25" s="778">
        <v>20000</v>
      </c>
      <c r="ELD25" s="120">
        <v>5400</v>
      </c>
      <c r="ELE25" s="112">
        <v>25400</v>
      </c>
      <c r="ELF25" s="778">
        <v>20000</v>
      </c>
      <c r="ELG25" s="778">
        <v>5400</v>
      </c>
      <c r="ELH25" s="1358">
        <v>25400</v>
      </c>
      <c r="ELI25" s="117" t="s">
        <v>1243</v>
      </c>
      <c r="ELJ25" s="796"/>
      <c r="ELK25" s="778"/>
      <c r="ELL25" s="121"/>
      <c r="ELM25" s="778"/>
      <c r="ELN25" s="778"/>
      <c r="ELO25" s="121"/>
      <c r="ELP25" s="778">
        <v>0</v>
      </c>
      <c r="ELQ25" s="120">
        <v>0</v>
      </c>
      <c r="ELR25" s="112">
        <v>0</v>
      </c>
      <c r="ELS25" s="778">
        <v>20000</v>
      </c>
      <c r="ELT25" s="120">
        <v>5400</v>
      </c>
      <c r="ELU25" s="112">
        <v>25400</v>
      </c>
      <c r="ELV25" s="778">
        <v>20000</v>
      </c>
      <c r="ELW25" s="778">
        <v>5400</v>
      </c>
      <c r="ELX25" s="1358">
        <v>25400</v>
      </c>
      <c r="ELY25" s="117" t="s">
        <v>1243</v>
      </c>
      <c r="ELZ25" s="796"/>
      <c r="EMA25" s="778"/>
      <c r="EMB25" s="121"/>
      <c r="EMC25" s="778"/>
      <c r="EMD25" s="778"/>
      <c r="EME25" s="121"/>
      <c r="EMF25" s="778">
        <v>0</v>
      </c>
      <c r="EMG25" s="120">
        <v>0</v>
      </c>
      <c r="EMH25" s="112">
        <v>0</v>
      </c>
      <c r="EMI25" s="778">
        <v>20000</v>
      </c>
      <c r="EMJ25" s="120">
        <v>5400</v>
      </c>
      <c r="EMK25" s="112">
        <v>25400</v>
      </c>
      <c r="EML25" s="778">
        <v>20000</v>
      </c>
      <c r="EMM25" s="778">
        <v>5400</v>
      </c>
      <c r="EMN25" s="1358">
        <v>25400</v>
      </c>
      <c r="EMO25" s="117" t="s">
        <v>1243</v>
      </c>
      <c r="EMP25" s="796"/>
      <c r="EMQ25" s="778"/>
      <c r="EMR25" s="121"/>
      <c r="EMS25" s="778"/>
      <c r="EMT25" s="778"/>
      <c r="EMU25" s="121"/>
      <c r="EMV25" s="778">
        <v>0</v>
      </c>
      <c r="EMW25" s="120">
        <v>0</v>
      </c>
      <c r="EMX25" s="112">
        <v>0</v>
      </c>
      <c r="EMY25" s="778">
        <v>20000</v>
      </c>
      <c r="EMZ25" s="120">
        <v>5400</v>
      </c>
      <c r="ENA25" s="112">
        <v>25400</v>
      </c>
      <c r="ENB25" s="778">
        <v>20000</v>
      </c>
      <c r="ENC25" s="778">
        <v>5400</v>
      </c>
      <c r="END25" s="1358">
        <v>25400</v>
      </c>
      <c r="ENE25" s="117" t="s">
        <v>1243</v>
      </c>
      <c r="ENF25" s="796"/>
      <c r="ENG25" s="778"/>
      <c r="ENH25" s="121"/>
      <c r="ENI25" s="778"/>
      <c r="ENJ25" s="778"/>
      <c r="ENK25" s="121"/>
      <c r="ENL25" s="778">
        <v>0</v>
      </c>
      <c r="ENM25" s="120">
        <v>0</v>
      </c>
      <c r="ENN25" s="112">
        <v>0</v>
      </c>
      <c r="ENO25" s="778">
        <v>20000</v>
      </c>
      <c r="ENP25" s="120">
        <v>5400</v>
      </c>
      <c r="ENQ25" s="112">
        <v>25400</v>
      </c>
      <c r="ENR25" s="778">
        <v>20000</v>
      </c>
      <c r="ENS25" s="778">
        <v>5400</v>
      </c>
      <c r="ENT25" s="1358">
        <v>25400</v>
      </c>
      <c r="ENU25" s="117" t="s">
        <v>1243</v>
      </c>
      <c r="ENV25" s="796"/>
      <c r="ENW25" s="778"/>
      <c r="ENX25" s="121"/>
      <c r="ENY25" s="778"/>
      <c r="ENZ25" s="778"/>
      <c r="EOA25" s="121"/>
      <c r="EOB25" s="778">
        <v>0</v>
      </c>
      <c r="EOC25" s="120">
        <v>0</v>
      </c>
      <c r="EOD25" s="112">
        <v>0</v>
      </c>
      <c r="EOE25" s="778">
        <v>20000</v>
      </c>
      <c r="EOF25" s="120">
        <v>5400</v>
      </c>
      <c r="EOG25" s="112">
        <v>25400</v>
      </c>
      <c r="EOH25" s="778">
        <v>20000</v>
      </c>
      <c r="EOI25" s="778">
        <v>5400</v>
      </c>
      <c r="EOJ25" s="1358">
        <v>25400</v>
      </c>
      <c r="EOK25" s="117" t="s">
        <v>1243</v>
      </c>
      <c r="EOL25" s="796"/>
      <c r="EOM25" s="778"/>
      <c r="EON25" s="121"/>
      <c r="EOO25" s="778"/>
      <c r="EOP25" s="778"/>
      <c r="EOQ25" s="121"/>
      <c r="EOR25" s="778">
        <v>0</v>
      </c>
      <c r="EOS25" s="120">
        <v>0</v>
      </c>
      <c r="EOT25" s="112">
        <v>0</v>
      </c>
      <c r="EOU25" s="778">
        <v>20000</v>
      </c>
      <c r="EOV25" s="120">
        <v>5400</v>
      </c>
      <c r="EOW25" s="112">
        <v>25400</v>
      </c>
      <c r="EOX25" s="778">
        <v>20000</v>
      </c>
      <c r="EOY25" s="778">
        <v>5400</v>
      </c>
      <c r="EOZ25" s="1358">
        <v>25400</v>
      </c>
      <c r="EPA25" s="117" t="s">
        <v>1243</v>
      </c>
      <c r="EPB25" s="796"/>
      <c r="EPC25" s="778"/>
      <c r="EPD25" s="121"/>
      <c r="EPE25" s="778"/>
      <c r="EPF25" s="778"/>
      <c r="EPG25" s="121"/>
      <c r="EPH25" s="778">
        <v>0</v>
      </c>
      <c r="EPI25" s="120">
        <v>0</v>
      </c>
      <c r="EPJ25" s="112">
        <v>0</v>
      </c>
      <c r="EPK25" s="778">
        <v>20000</v>
      </c>
      <c r="EPL25" s="120">
        <v>5400</v>
      </c>
      <c r="EPM25" s="112">
        <v>25400</v>
      </c>
      <c r="EPN25" s="778">
        <v>20000</v>
      </c>
      <c r="EPO25" s="778">
        <v>5400</v>
      </c>
      <c r="EPP25" s="1358">
        <v>25400</v>
      </c>
      <c r="EPQ25" s="117" t="s">
        <v>1243</v>
      </c>
      <c r="EPR25" s="796"/>
      <c r="EPS25" s="778"/>
      <c r="EPT25" s="121"/>
      <c r="EPU25" s="778"/>
      <c r="EPV25" s="778"/>
      <c r="EPW25" s="121"/>
      <c r="EPX25" s="778">
        <v>0</v>
      </c>
      <c r="EPY25" s="120">
        <v>0</v>
      </c>
      <c r="EPZ25" s="112">
        <v>0</v>
      </c>
      <c r="EQA25" s="778">
        <v>20000</v>
      </c>
      <c r="EQB25" s="120">
        <v>5400</v>
      </c>
      <c r="EQC25" s="112">
        <v>25400</v>
      </c>
      <c r="EQD25" s="778">
        <v>20000</v>
      </c>
      <c r="EQE25" s="778">
        <v>5400</v>
      </c>
      <c r="EQF25" s="1358">
        <v>25400</v>
      </c>
      <c r="EQG25" s="117" t="s">
        <v>1243</v>
      </c>
      <c r="EQH25" s="796"/>
      <c r="EQI25" s="778"/>
      <c r="EQJ25" s="121"/>
      <c r="EQK25" s="778"/>
      <c r="EQL25" s="778"/>
      <c r="EQM25" s="121"/>
      <c r="EQN25" s="778">
        <v>0</v>
      </c>
      <c r="EQO25" s="120">
        <v>0</v>
      </c>
      <c r="EQP25" s="112">
        <v>0</v>
      </c>
      <c r="EQQ25" s="778">
        <v>20000</v>
      </c>
      <c r="EQR25" s="120">
        <v>5400</v>
      </c>
      <c r="EQS25" s="112">
        <v>25400</v>
      </c>
      <c r="EQT25" s="778">
        <v>20000</v>
      </c>
      <c r="EQU25" s="778">
        <v>5400</v>
      </c>
      <c r="EQV25" s="1358">
        <v>25400</v>
      </c>
      <c r="EQW25" s="117" t="s">
        <v>1243</v>
      </c>
      <c r="EQX25" s="796"/>
      <c r="EQY25" s="778"/>
      <c r="EQZ25" s="121"/>
      <c r="ERA25" s="778"/>
      <c r="ERB25" s="778"/>
      <c r="ERC25" s="121"/>
      <c r="ERD25" s="778">
        <v>0</v>
      </c>
      <c r="ERE25" s="120">
        <v>0</v>
      </c>
      <c r="ERF25" s="112">
        <v>0</v>
      </c>
      <c r="ERG25" s="778">
        <v>20000</v>
      </c>
      <c r="ERH25" s="120">
        <v>5400</v>
      </c>
      <c r="ERI25" s="112">
        <v>25400</v>
      </c>
      <c r="ERJ25" s="778">
        <v>20000</v>
      </c>
      <c r="ERK25" s="778">
        <v>5400</v>
      </c>
      <c r="ERL25" s="1358">
        <v>25400</v>
      </c>
      <c r="ERM25" s="117" t="s">
        <v>1243</v>
      </c>
      <c r="ERN25" s="796"/>
      <c r="ERO25" s="778"/>
      <c r="ERP25" s="121"/>
      <c r="ERQ25" s="778"/>
      <c r="ERR25" s="778"/>
      <c r="ERS25" s="121"/>
      <c r="ERT25" s="778">
        <v>0</v>
      </c>
      <c r="ERU25" s="120">
        <v>0</v>
      </c>
      <c r="ERV25" s="112">
        <v>0</v>
      </c>
      <c r="ERW25" s="778">
        <v>20000</v>
      </c>
      <c r="ERX25" s="120">
        <v>5400</v>
      </c>
      <c r="ERY25" s="112">
        <v>25400</v>
      </c>
      <c r="ERZ25" s="778">
        <v>20000</v>
      </c>
      <c r="ESA25" s="778">
        <v>5400</v>
      </c>
      <c r="ESB25" s="1358">
        <v>25400</v>
      </c>
      <c r="ESC25" s="117" t="s">
        <v>1243</v>
      </c>
      <c r="ESD25" s="796"/>
      <c r="ESE25" s="778"/>
      <c r="ESF25" s="121"/>
      <c r="ESG25" s="778"/>
      <c r="ESH25" s="778"/>
      <c r="ESI25" s="121"/>
      <c r="ESJ25" s="778">
        <v>0</v>
      </c>
      <c r="ESK25" s="120">
        <v>0</v>
      </c>
      <c r="ESL25" s="112">
        <v>0</v>
      </c>
      <c r="ESM25" s="778">
        <v>20000</v>
      </c>
      <c r="ESN25" s="120">
        <v>5400</v>
      </c>
      <c r="ESO25" s="112">
        <v>25400</v>
      </c>
      <c r="ESP25" s="778">
        <v>20000</v>
      </c>
      <c r="ESQ25" s="778">
        <v>5400</v>
      </c>
      <c r="ESR25" s="1358">
        <v>25400</v>
      </c>
      <c r="ESS25" s="117" t="s">
        <v>1243</v>
      </c>
      <c r="EST25" s="796"/>
      <c r="ESU25" s="778"/>
      <c r="ESV25" s="121"/>
      <c r="ESW25" s="778"/>
      <c r="ESX25" s="778"/>
      <c r="ESY25" s="121"/>
      <c r="ESZ25" s="778">
        <v>0</v>
      </c>
      <c r="ETA25" s="120">
        <v>0</v>
      </c>
      <c r="ETB25" s="112">
        <v>0</v>
      </c>
      <c r="ETC25" s="778">
        <v>20000</v>
      </c>
      <c r="ETD25" s="120">
        <v>5400</v>
      </c>
      <c r="ETE25" s="112">
        <v>25400</v>
      </c>
      <c r="ETF25" s="778">
        <v>20000</v>
      </c>
      <c r="ETG25" s="778">
        <v>5400</v>
      </c>
      <c r="ETH25" s="1358">
        <v>25400</v>
      </c>
      <c r="ETI25" s="117" t="s">
        <v>1243</v>
      </c>
      <c r="ETJ25" s="796"/>
      <c r="ETK25" s="778"/>
      <c r="ETL25" s="121"/>
      <c r="ETM25" s="778"/>
      <c r="ETN25" s="778"/>
      <c r="ETO25" s="121"/>
      <c r="ETP25" s="778">
        <v>0</v>
      </c>
      <c r="ETQ25" s="120">
        <v>0</v>
      </c>
      <c r="ETR25" s="112">
        <v>0</v>
      </c>
      <c r="ETS25" s="778">
        <v>20000</v>
      </c>
      <c r="ETT25" s="120">
        <v>5400</v>
      </c>
      <c r="ETU25" s="112">
        <v>25400</v>
      </c>
      <c r="ETV25" s="778">
        <v>20000</v>
      </c>
      <c r="ETW25" s="778">
        <v>5400</v>
      </c>
      <c r="ETX25" s="1358">
        <v>25400</v>
      </c>
      <c r="ETY25" s="117" t="s">
        <v>1243</v>
      </c>
      <c r="ETZ25" s="796"/>
      <c r="EUA25" s="778"/>
      <c r="EUB25" s="121"/>
      <c r="EUC25" s="778"/>
      <c r="EUD25" s="778"/>
      <c r="EUE25" s="121"/>
      <c r="EUF25" s="778">
        <v>0</v>
      </c>
      <c r="EUG25" s="120">
        <v>0</v>
      </c>
      <c r="EUH25" s="112">
        <v>0</v>
      </c>
      <c r="EUI25" s="778">
        <v>20000</v>
      </c>
      <c r="EUJ25" s="120">
        <v>5400</v>
      </c>
      <c r="EUK25" s="112">
        <v>25400</v>
      </c>
      <c r="EUL25" s="778">
        <v>20000</v>
      </c>
      <c r="EUM25" s="778">
        <v>5400</v>
      </c>
      <c r="EUN25" s="1358">
        <v>25400</v>
      </c>
      <c r="EUO25" s="117" t="s">
        <v>1243</v>
      </c>
      <c r="EUP25" s="796"/>
      <c r="EUQ25" s="778"/>
      <c r="EUR25" s="121"/>
      <c r="EUS25" s="778"/>
      <c r="EUT25" s="778"/>
      <c r="EUU25" s="121"/>
      <c r="EUV25" s="778">
        <v>0</v>
      </c>
      <c r="EUW25" s="120">
        <v>0</v>
      </c>
      <c r="EUX25" s="112">
        <v>0</v>
      </c>
      <c r="EUY25" s="778">
        <v>20000</v>
      </c>
      <c r="EUZ25" s="120">
        <v>5400</v>
      </c>
      <c r="EVA25" s="112">
        <v>25400</v>
      </c>
      <c r="EVB25" s="778">
        <v>20000</v>
      </c>
      <c r="EVC25" s="778">
        <v>5400</v>
      </c>
      <c r="EVD25" s="1358">
        <v>25400</v>
      </c>
      <c r="EVE25" s="117" t="s">
        <v>1243</v>
      </c>
      <c r="EVF25" s="796"/>
      <c r="EVG25" s="778"/>
      <c r="EVH25" s="121"/>
      <c r="EVI25" s="778"/>
      <c r="EVJ25" s="778"/>
      <c r="EVK25" s="121"/>
      <c r="EVL25" s="778">
        <v>0</v>
      </c>
      <c r="EVM25" s="120">
        <v>0</v>
      </c>
      <c r="EVN25" s="112">
        <v>0</v>
      </c>
      <c r="EVO25" s="778">
        <v>20000</v>
      </c>
      <c r="EVP25" s="120">
        <v>5400</v>
      </c>
      <c r="EVQ25" s="112">
        <v>25400</v>
      </c>
      <c r="EVR25" s="778">
        <v>20000</v>
      </c>
      <c r="EVS25" s="778">
        <v>5400</v>
      </c>
      <c r="EVT25" s="1358">
        <v>25400</v>
      </c>
      <c r="EVU25" s="117" t="s">
        <v>1243</v>
      </c>
      <c r="EVV25" s="796"/>
      <c r="EVW25" s="778"/>
      <c r="EVX25" s="121"/>
      <c r="EVY25" s="778"/>
      <c r="EVZ25" s="778"/>
      <c r="EWA25" s="121"/>
      <c r="EWB25" s="778">
        <v>0</v>
      </c>
      <c r="EWC25" s="120">
        <v>0</v>
      </c>
      <c r="EWD25" s="112">
        <v>0</v>
      </c>
      <c r="EWE25" s="778">
        <v>20000</v>
      </c>
      <c r="EWF25" s="120">
        <v>5400</v>
      </c>
      <c r="EWG25" s="112">
        <v>25400</v>
      </c>
      <c r="EWH25" s="778">
        <v>20000</v>
      </c>
      <c r="EWI25" s="778">
        <v>5400</v>
      </c>
      <c r="EWJ25" s="1358">
        <v>25400</v>
      </c>
      <c r="EWK25" s="117" t="s">
        <v>1243</v>
      </c>
      <c r="EWL25" s="796"/>
      <c r="EWM25" s="778"/>
      <c r="EWN25" s="121"/>
      <c r="EWO25" s="778"/>
      <c r="EWP25" s="778"/>
      <c r="EWQ25" s="121"/>
      <c r="EWR25" s="778">
        <v>0</v>
      </c>
      <c r="EWS25" s="120">
        <v>0</v>
      </c>
      <c r="EWT25" s="112">
        <v>0</v>
      </c>
      <c r="EWU25" s="778">
        <v>20000</v>
      </c>
      <c r="EWV25" s="120">
        <v>5400</v>
      </c>
      <c r="EWW25" s="112">
        <v>25400</v>
      </c>
      <c r="EWX25" s="778">
        <v>20000</v>
      </c>
      <c r="EWY25" s="778">
        <v>5400</v>
      </c>
      <c r="EWZ25" s="1358">
        <v>25400</v>
      </c>
      <c r="EXA25" s="117" t="s">
        <v>1243</v>
      </c>
      <c r="EXB25" s="796"/>
      <c r="EXC25" s="778"/>
      <c r="EXD25" s="121"/>
      <c r="EXE25" s="778"/>
      <c r="EXF25" s="778"/>
      <c r="EXG25" s="121"/>
      <c r="EXH25" s="778">
        <v>0</v>
      </c>
      <c r="EXI25" s="120">
        <v>0</v>
      </c>
      <c r="EXJ25" s="112">
        <v>0</v>
      </c>
      <c r="EXK25" s="778">
        <v>20000</v>
      </c>
      <c r="EXL25" s="120">
        <v>5400</v>
      </c>
      <c r="EXM25" s="112">
        <v>25400</v>
      </c>
      <c r="EXN25" s="778">
        <v>20000</v>
      </c>
      <c r="EXO25" s="778">
        <v>5400</v>
      </c>
      <c r="EXP25" s="1358">
        <v>25400</v>
      </c>
      <c r="EXQ25" s="117" t="s">
        <v>1243</v>
      </c>
      <c r="EXR25" s="796"/>
      <c r="EXS25" s="778"/>
      <c r="EXT25" s="121"/>
      <c r="EXU25" s="778"/>
      <c r="EXV25" s="778"/>
      <c r="EXW25" s="121"/>
      <c r="EXX25" s="778">
        <v>0</v>
      </c>
      <c r="EXY25" s="120">
        <v>0</v>
      </c>
      <c r="EXZ25" s="112">
        <v>0</v>
      </c>
      <c r="EYA25" s="778">
        <v>20000</v>
      </c>
      <c r="EYB25" s="120">
        <v>5400</v>
      </c>
      <c r="EYC25" s="112">
        <v>25400</v>
      </c>
      <c r="EYD25" s="778">
        <v>20000</v>
      </c>
      <c r="EYE25" s="778">
        <v>5400</v>
      </c>
      <c r="EYF25" s="1358">
        <v>25400</v>
      </c>
      <c r="EYG25" s="117" t="s">
        <v>1243</v>
      </c>
      <c r="EYH25" s="796"/>
      <c r="EYI25" s="778"/>
      <c r="EYJ25" s="121"/>
      <c r="EYK25" s="778"/>
      <c r="EYL25" s="112" t="e">
        <v>#REF!</v>
      </c>
      <c r="EYM25" s="778">
        <v>20000</v>
      </c>
      <c r="EYN25" s="120">
        <v>5400</v>
      </c>
      <c r="EYO25" s="112">
        <v>25400</v>
      </c>
      <c r="EYP25" s="778" t="e">
        <v>#REF!</v>
      </c>
      <c r="EYQ25" s="778" t="e">
        <v>#REF!</v>
      </c>
      <c r="EYR25" s="1358" t="e">
        <v>#REF!</v>
      </c>
      <c r="EYS25" s="117" t="s">
        <v>1243</v>
      </c>
      <c r="EYT25" s="796"/>
      <c r="EYU25" s="778"/>
      <c r="EYV25" s="121"/>
      <c r="EYW25" s="778"/>
      <c r="EYX25" s="778"/>
      <c r="EYY25" s="121"/>
      <c r="EYZ25" s="778">
        <v>0</v>
      </c>
      <c r="EZA25" s="120">
        <v>0</v>
      </c>
      <c r="EZB25" s="112">
        <v>0</v>
      </c>
      <c r="EZC25" s="778">
        <v>20000</v>
      </c>
      <c r="EZD25" s="120">
        <v>5400</v>
      </c>
      <c r="EZE25" s="112">
        <v>25400</v>
      </c>
      <c r="EZF25" s="778">
        <v>20000</v>
      </c>
      <c r="EZG25" s="778">
        <v>5400</v>
      </c>
      <c r="EZH25" s="1358">
        <v>25400</v>
      </c>
      <c r="EZI25" s="117" t="s">
        <v>1243</v>
      </c>
      <c r="EZJ25" s="796"/>
      <c r="EZK25" s="778"/>
      <c r="EZL25" s="121"/>
      <c r="EZM25" s="778"/>
      <c r="EZN25" s="778"/>
      <c r="EZO25" s="121"/>
      <c r="EZP25" s="778">
        <v>0</v>
      </c>
      <c r="EZQ25" s="120">
        <v>0</v>
      </c>
      <c r="EZR25" s="112">
        <v>0</v>
      </c>
      <c r="EZS25" s="778">
        <v>20000</v>
      </c>
      <c r="EZT25" s="120">
        <v>5400</v>
      </c>
      <c r="EZU25" s="112">
        <v>25400</v>
      </c>
      <c r="EZV25" s="778">
        <v>20000</v>
      </c>
      <c r="EZW25" s="778">
        <v>5400</v>
      </c>
      <c r="EZX25" s="1358">
        <v>25400</v>
      </c>
      <c r="EZY25" s="117" t="s">
        <v>1243</v>
      </c>
      <c r="EZZ25" s="796"/>
      <c r="FAA25" s="778"/>
      <c r="FAB25" s="121"/>
      <c r="FAC25" s="778"/>
      <c r="FAD25" s="778"/>
      <c r="FAE25" s="121"/>
      <c r="FAF25" s="778">
        <v>0</v>
      </c>
      <c r="FAG25" s="120">
        <v>0</v>
      </c>
      <c r="FAH25" s="112">
        <v>0</v>
      </c>
      <c r="FAI25" s="778">
        <v>20000</v>
      </c>
      <c r="FAJ25" s="120">
        <v>5400</v>
      </c>
      <c r="FAK25" s="112">
        <v>25400</v>
      </c>
      <c r="FAL25" s="778">
        <v>20000</v>
      </c>
      <c r="FAM25" s="778">
        <v>5400</v>
      </c>
      <c r="FAN25" s="1358">
        <v>25400</v>
      </c>
      <c r="FAO25" s="117" t="s">
        <v>1243</v>
      </c>
      <c r="FAP25" s="796"/>
      <c r="FAQ25" s="778"/>
      <c r="FAR25" s="121"/>
      <c r="FAS25" s="778"/>
      <c r="FAT25" s="778"/>
      <c r="FAU25" s="121"/>
      <c r="FAV25" s="778">
        <v>0</v>
      </c>
      <c r="FAW25" s="120">
        <v>0</v>
      </c>
      <c r="FAX25" s="112">
        <v>0</v>
      </c>
      <c r="FAY25" s="778">
        <v>20000</v>
      </c>
      <c r="FAZ25" s="120">
        <v>5400</v>
      </c>
      <c r="FBA25" s="112">
        <v>25400</v>
      </c>
      <c r="FBB25" s="778">
        <v>20000</v>
      </c>
      <c r="FBC25" s="778">
        <v>5400</v>
      </c>
      <c r="FBD25" s="1358">
        <v>25400</v>
      </c>
      <c r="FBE25" s="117" t="s">
        <v>1243</v>
      </c>
      <c r="FBF25" s="796"/>
      <c r="FBG25" s="778"/>
      <c r="FBH25" s="121"/>
      <c r="FBI25" s="778"/>
      <c r="FBJ25" s="778"/>
      <c r="FBK25" s="121"/>
      <c r="FBL25" s="778">
        <v>0</v>
      </c>
      <c r="FBM25" s="120">
        <v>0</v>
      </c>
      <c r="FBN25" s="112">
        <v>0</v>
      </c>
      <c r="FBO25" s="778">
        <v>20000</v>
      </c>
      <c r="FBP25" s="120">
        <v>5400</v>
      </c>
      <c r="FBQ25" s="112">
        <v>25400</v>
      </c>
      <c r="FBR25" s="778">
        <v>20000</v>
      </c>
      <c r="FBS25" s="778">
        <v>5400</v>
      </c>
      <c r="FBT25" s="1358">
        <v>25400</v>
      </c>
      <c r="FBU25" s="117" t="s">
        <v>1243</v>
      </c>
      <c r="FBV25" s="796"/>
      <c r="FBW25" s="778"/>
      <c r="FBX25" s="121"/>
      <c r="FBY25" s="778"/>
      <c r="FBZ25" s="778"/>
      <c r="FCA25" s="121"/>
      <c r="FCB25" s="778">
        <v>0</v>
      </c>
      <c r="FCC25" s="120">
        <v>0</v>
      </c>
      <c r="FCD25" s="112">
        <v>0</v>
      </c>
      <c r="FCE25" s="778">
        <v>20000</v>
      </c>
      <c r="FCF25" s="120">
        <v>5400</v>
      </c>
      <c r="FCG25" s="112">
        <v>25400</v>
      </c>
      <c r="FCH25" s="778">
        <v>20000</v>
      </c>
      <c r="FCI25" s="778">
        <v>5400</v>
      </c>
      <c r="FCJ25" s="1358">
        <v>25400</v>
      </c>
      <c r="FCK25" s="117" t="s">
        <v>1243</v>
      </c>
      <c r="FCL25" s="796"/>
      <c r="FCM25" s="778"/>
      <c r="FCN25" s="121"/>
      <c r="FCO25" s="778"/>
      <c r="FCP25" s="778"/>
      <c r="FCQ25" s="121"/>
      <c r="FCR25" s="778">
        <v>0</v>
      </c>
      <c r="FCS25" s="120">
        <v>0</v>
      </c>
      <c r="FCT25" s="112">
        <v>0</v>
      </c>
      <c r="FCU25" s="778">
        <v>20000</v>
      </c>
      <c r="FCV25" s="120">
        <v>5400</v>
      </c>
      <c r="FCW25" s="112">
        <v>25400</v>
      </c>
      <c r="FCX25" s="778">
        <v>20000</v>
      </c>
      <c r="FCY25" s="778">
        <v>5400</v>
      </c>
      <c r="FCZ25" s="1358">
        <v>25400</v>
      </c>
      <c r="FDA25" s="117" t="s">
        <v>1243</v>
      </c>
      <c r="FDB25" s="796"/>
      <c r="FDC25" s="778"/>
      <c r="FDD25" s="121"/>
      <c r="FDE25" s="778"/>
      <c r="FDF25" s="778"/>
      <c r="FDG25" s="121"/>
      <c r="FDH25" s="778">
        <v>0</v>
      </c>
      <c r="FDI25" s="120">
        <v>0</v>
      </c>
      <c r="FDJ25" s="112">
        <v>0</v>
      </c>
      <c r="FDK25" s="778">
        <v>20000</v>
      </c>
      <c r="FDL25" s="120">
        <v>5400</v>
      </c>
      <c r="FDM25" s="112">
        <v>25400</v>
      </c>
      <c r="FDN25" s="778">
        <v>20000</v>
      </c>
      <c r="FDO25" s="778">
        <v>5400</v>
      </c>
      <c r="FDP25" s="1358">
        <v>25400</v>
      </c>
      <c r="FDQ25" s="117" t="s">
        <v>1243</v>
      </c>
      <c r="FDR25" s="796"/>
      <c r="FDS25" s="778"/>
      <c r="FDT25" s="121"/>
      <c r="FDU25" s="778"/>
      <c r="FDV25" s="778"/>
      <c r="FDW25" s="121"/>
      <c r="FDX25" s="778">
        <v>0</v>
      </c>
      <c r="FDY25" s="120">
        <v>0</v>
      </c>
      <c r="FDZ25" s="112">
        <v>0</v>
      </c>
      <c r="FEA25" s="778">
        <v>20000</v>
      </c>
      <c r="FEB25" s="120">
        <v>5400</v>
      </c>
      <c r="FEC25" s="112">
        <v>25400</v>
      </c>
      <c r="FED25" s="778">
        <v>20000</v>
      </c>
      <c r="FEE25" s="778">
        <v>5400</v>
      </c>
      <c r="FEF25" s="1358">
        <v>25400</v>
      </c>
      <c r="FEG25" s="117" t="s">
        <v>1243</v>
      </c>
      <c r="FEH25" s="796"/>
      <c r="FEI25" s="778"/>
      <c r="FEJ25" s="121"/>
      <c r="FEK25" s="778"/>
      <c r="FEL25" s="778"/>
      <c r="FEM25" s="121"/>
      <c r="FEN25" s="778">
        <v>0</v>
      </c>
      <c r="FEO25" s="120">
        <v>0</v>
      </c>
      <c r="FEP25" s="112">
        <v>0</v>
      </c>
      <c r="FEQ25" s="778">
        <v>20000</v>
      </c>
      <c r="FER25" s="120">
        <v>5400</v>
      </c>
      <c r="FES25" s="112">
        <v>25400</v>
      </c>
      <c r="FET25" s="778">
        <v>20000</v>
      </c>
      <c r="FEU25" s="778">
        <v>5400</v>
      </c>
      <c r="FEV25" s="1358">
        <v>25400</v>
      </c>
      <c r="FEW25" s="117" t="s">
        <v>1243</v>
      </c>
      <c r="FEX25" s="796"/>
      <c r="FEY25" s="778"/>
      <c r="FEZ25" s="121"/>
      <c r="FFA25" s="778"/>
      <c r="FFB25" s="778"/>
      <c r="FFC25" s="121"/>
      <c r="FFD25" s="778">
        <v>0</v>
      </c>
      <c r="FFE25" s="120">
        <v>0</v>
      </c>
      <c r="FFF25" s="112">
        <v>0</v>
      </c>
      <c r="FFG25" s="778">
        <v>20000</v>
      </c>
      <c r="FFH25" s="120">
        <v>5400</v>
      </c>
      <c r="FFI25" s="112">
        <v>25400</v>
      </c>
      <c r="FFJ25" s="778">
        <v>20000</v>
      </c>
      <c r="FFK25" s="778">
        <v>5400</v>
      </c>
      <c r="FFL25" s="1358">
        <v>25400</v>
      </c>
      <c r="FFM25" s="117" t="s">
        <v>1243</v>
      </c>
      <c r="FFN25" s="796"/>
      <c r="FFO25" s="778"/>
      <c r="FFP25" s="121"/>
      <c r="FFQ25" s="778"/>
      <c r="FFR25" s="778"/>
      <c r="FFS25" s="121"/>
      <c r="FFT25" s="778">
        <v>0</v>
      </c>
      <c r="FFU25" s="120">
        <v>0</v>
      </c>
      <c r="FFV25" s="112">
        <v>0</v>
      </c>
      <c r="FFW25" s="778">
        <v>20000</v>
      </c>
      <c r="FFX25" s="120">
        <v>5400</v>
      </c>
      <c r="FFY25" s="112">
        <v>25400</v>
      </c>
      <c r="FFZ25" s="778">
        <v>20000</v>
      </c>
      <c r="FGA25" s="778">
        <v>5400</v>
      </c>
      <c r="FGB25" s="1358">
        <v>25400</v>
      </c>
      <c r="FGC25" s="117" t="s">
        <v>1243</v>
      </c>
      <c r="FGD25" s="796"/>
      <c r="FGE25" s="778"/>
      <c r="FGF25" s="121"/>
      <c r="FGG25" s="778"/>
      <c r="FGH25" s="778"/>
      <c r="FGI25" s="121"/>
      <c r="FGJ25" s="778">
        <v>0</v>
      </c>
      <c r="FGK25" s="120">
        <v>0</v>
      </c>
      <c r="FGL25" s="112">
        <v>0</v>
      </c>
      <c r="FGM25" s="778">
        <v>20000</v>
      </c>
      <c r="FGN25" s="120">
        <v>5400</v>
      </c>
      <c r="FGO25" s="112">
        <v>25400</v>
      </c>
      <c r="FGP25" s="778">
        <v>20000</v>
      </c>
      <c r="FGQ25" s="778">
        <v>5400</v>
      </c>
      <c r="FGR25" s="1358">
        <v>25400</v>
      </c>
      <c r="FGS25" s="117" t="s">
        <v>1243</v>
      </c>
      <c r="FGT25" s="796"/>
      <c r="FGU25" s="778"/>
      <c r="FGV25" s="121"/>
      <c r="FGW25" s="778"/>
      <c r="FGX25" s="778"/>
      <c r="FGY25" s="121"/>
      <c r="FGZ25" s="778">
        <v>0</v>
      </c>
      <c r="FHA25" s="120">
        <v>0</v>
      </c>
      <c r="FHB25" s="112">
        <v>0</v>
      </c>
      <c r="FHC25" s="778">
        <v>20000</v>
      </c>
      <c r="FHD25" s="120">
        <v>5400</v>
      </c>
      <c r="FHE25" s="112">
        <v>25400</v>
      </c>
      <c r="FHF25" s="778">
        <v>20000</v>
      </c>
      <c r="FHG25" s="778">
        <v>5400</v>
      </c>
      <c r="FHH25" s="1358">
        <v>25400</v>
      </c>
      <c r="FHI25" s="117" t="s">
        <v>1243</v>
      </c>
      <c r="FHJ25" s="796"/>
      <c r="FHK25" s="778"/>
      <c r="FHL25" s="121"/>
      <c r="FHM25" s="778"/>
      <c r="FHN25" s="778"/>
      <c r="FHO25" s="121"/>
      <c r="FHP25" s="778">
        <v>0</v>
      </c>
      <c r="FHQ25" s="120">
        <v>0</v>
      </c>
      <c r="FHR25" s="112">
        <v>0</v>
      </c>
      <c r="FHS25" s="778">
        <v>20000</v>
      </c>
      <c r="FHT25" s="120">
        <v>5400</v>
      </c>
      <c r="FHU25" s="112">
        <v>25400</v>
      </c>
      <c r="FHV25" s="778">
        <v>20000</v>
      </c>
      <c r="FHW25" s="778">
        <v>5400</v>
      </c>
      <c r="FHX25" s="1358">
        <v>25400</v>
      </c>
      <c r="FHY25" s="117" t="s">
        <v>1243</v>
      </c>
      <c r="FHZ25" s="796"/>
      <c r="FIA25" s="778"/>
      <c r="FIB25" s="121"/>
      <c r="FIC25" s="778"/>
      <c r="FID25" s="778"/>
      <c r="FIE25" s="121"/>
      <c r="FIF25" s="778">
        <v>0</v>
      </c>
      <c r="FIG25" s="120">
        <v>0</v>
      </c>
      <c r="FIH25" s="112">
        <v>0</v>
      </c>
      <c r="FII25" s="778">
        <v>20000</v>
      </c>
      <c r="FIJ25" s="120">
        <v>5400</v>
      </c>
      <c r="FIK25" s="112">
        <v>25400</v>
      </c>
      <c r="FIL25" s="778">
        <v>20000</v>
      </c>
      <c r="FIM25" s="778">
        <v>5400</v>
      </c>
      <c r="FIN25" s="1358">
        <v>25400</v>
      </c>
      <c r="FIO25" s="117" t="s">
        <v>1243</v>
      </c>
      <c r="FIP25" s="796"/>
      <c r="FIQ25" s="778"/>
      <c r="FIR25" s="121"/>
      <c r="FIS25" s="778"/>
      <c r="FIT25" s="778"/>
      <c r="FIU25" s="121"/>
      <c r="FIV25" s="778">
        <v>0</v>
      </c>
      <c r="FIW25" s="120">
        <v>0</v>
      </c>
      <c r="FIX25" s="112">
        <v>0</v>
      </c>
      <c r="FIY25" s="778">
        <v>20000</v>
      </c>
      <c r="FIZ25" s="120">
        <v>5400</v>
      </c>
      <c r="FJA25" s="112">
        <v>25400</v>
      </c>
      <c r="FJB25" s="778">
        <v>20000</v>
      </c>
      <c r="FJC25" s="778">
        <v>5400</v>
      </c>
      <c r="FJD25" s="1358">
        <v>25400</v>
      </c>
      <c r="FJE25" s="117" t="s">
        <v>1243</v>
      </c>
      <c r="FJF25" s="796"/>
      <c r="FJG25" s="778"/>
      <c r="FJH25" s="121"/>
      <c r="FJI25" s="778"/>
      <c r="FJJ25" s="778"/>
      <c r="FJK25" s="121"/>
      <c r="FJL25" s="778">
        <v>0</v>
      </c>
      <c r="FJM25" s="120">
        <v>0</v>
      </c>
      <c r="FJN25" s="112">
        <v>0</v>
      </c>
      <c r="FJO25" s="778">
        <v>20000</v>
      </c>
      <c r="FJP25" s="120">
        <v>5400</v>
      </c>
      <c r="FJQ25" s="112">
        <v>25400</v>
      </c>
      <c r="FJR25" s="778">
        <v>20000</v>
      </c>
      <c r="FJS25" s="778">
        <v>5400</v>
      </c>
      <c r="FJT25" s="1358">
        <v>25400</v>
      </c>
      <c r="FJU25" s="117" t="s">
        <v>1243</v>
      </c>
      <c r="FJV25" s="796"/>
      <c r="FJW25" s="778"/>
      <c r="FJX25" s="121"/>
      <c r="FJY25" s="778"/>
      <c r="FJZ25" s="778"/>
      <c r="FKA25" s="121"/>
      <c r="FKB25" s="778">
        <v>0</v>
      </c>
      <c r="FKC25" s="120">
        <v>0</v>
      </c>
      <c r="FKD25" s="112">
        <v>0</v>
      </c>
      <c r="FKE25" s="778">
        <v>20000</v>
      </c>
      <c r="FKF25" s="120">
        <v>5400</v>
      </c>
      <c r="FKG25" s="112">
        <v>25400</v>
      </c>
      <c r="FKH25" s="778">
        <v>20000</v>
      </c>
      <c r="FKI25" s="778">
        <v>5400</v>
      </c>
      <c r="FKJ25" s="1358">
        <v>25400</v>
      </c>
      <c r="FKK25" s="117" t="s">
        <v>1243</v>
      </c>
      <c r="FKL25" s="796"/>
      <c r="FKM25" s="778"/>
      <c r="FKN25" s="121"/>
      <c r="FKO25" s="778"/>
      <c r="FKP25" s="778"/>
      <c r="FKQ25" s="121"/>
      <c r="FKR25" s="778">
        <v>0</v>
      </c>
      <c r="FKS25" s="120">
        <v>0</v>
      </c>
      <c r="FKT25" s="112">
        <v>0</v>
      </c>
      <c r="FKU25" s="778">
        <v>20000</v>
      </c>
      <c r="FKV25" s="120">
        <v>5400</v>
      </c>
      <c r="FKW25" s="112">
        <v>25400</v>
      </c>
      <c r="FKX25" s="778">
        <v>20000</v>
      </c>
      <c r="FKY25" s="778">
        <v>5400</v>
      </c>
      <c r="FKZ25" s="1358">
        <v>25400</v>
      </c>
      <c r="FLA25" s="117" t="s">
        <v>1243</v>
      </c>
      <c r="FLB25" s="796"/>
      <c r="FLC25" s="778"/>
      <c r="FLD25" s="121"/>
      <c r="FLE25" s="778"/>
      <c r="FLF25" s="778"/>
      <c r="FLG25" s="121"/>
      <c r="FLH25" s="778">
        <v>0</v>
      </c>
      <c r="FLI25" s="120">
        <v>0</v>
      </c>
      <c r="FLJ25" s="112">
        <v>0</v>
      </c>
      <c r="FLK25" s="778">
        <v>20000</v>
      </c>
      <c r="FLL25" s="120">
        <v>5400</v>
      </c>
      <c r="FLM25" s="112">
        <v>25400</v>
      </c>
      <c r="FLN25" s="778">
        <v>20000</v>
      </c>
      <c r="FLO25" s="778">
        <v>5400</v>
      </c>
      <c r="FLP25" s="1358">
        <v>25400</v>
      </c>
      <c r="FLQ25" s="117" t="s">
        <v>1243</v>
      </c>
      <c r="FLR25" s="796"/>
      <c r="FLS25" s="778"/>
      <c r="FLT25" s="121"/>
      <c r="FLU25" s="778"/>
      <c r="FLV25" s="778"/>
      <c r="FLW25" s="121"/>
      <c r="FLX25" s="778">
        <v>0</v>
      </c>
      <c r="FLY25" s="120">
        <v>0</v>
      </c>
      <c r="FLZ25" s="112">
        <v>0</v>
      </c>
      <c r="FMA25" s="778">
        <v>20000</v>
      </c>
      <c r="FMB25" s="120">
        <v>5400</v>
      </c>
      <c r="FMC25" s="112">
        <v>25400</v>
      </c>
      <c r="FMD25" s="778">
        <v>20000</v>
      </c>
      <c r="FME25" s="778">
        <v>5400</v>
      </c>
      <c r="FMF25" s="1358">
        <v>25400</v>
      </c>
      <c r="FMG25" s="117" t="s">
        <v>1243</v>
      </c>
      <c r="FMH25" s="796"/>
      <c r="FMI25" s="778"/>
      <c r="FMJ25" s="121"/>
      <c r="FMK25" s="778"/>
      <c r="FML25" s="778"/>
      <c r="FMM25" s="121"/>
      <c r="FMN25" s="778">
        <v>0</v>
      </c>
      <c r="FMO25" s="120">
        <v>0</v>
      </c>
      <c r="FMP25" s="112">
        <v>0</v>
      </c>
      <c r="FMQ25" s="778">
        <v>20000</v>
      </c>
      <c r="FMR25" s="120">
        <v>5400</v>
      </c>
      <c r="FMS25" s="112">
        <v>25400</v>
      </c>
      <c r="FMT25" s="778">
        <v>20000</v>
      </c>
      <c r="FMU25" s="778">
        <v>5400</v>
      </c>
      <c r="FMV25" s="1358">
        <v>25400</v>
      </c>
      <c r="FMW25" s="117" t="s">
        <v>1243</v>
      </c>
      <c r="FMX25" s="796"/>
      <c r="FMY25" s="778"/>
      <c r="FMZ25" s="121"/>
      <c r="FNA25" s="778"/>
      <c r="FNB25" s="778"/>
      <c r="FNC25" s="121"/>
      <c r="FND25" s="778">
        <v>0</v>
      </c>
      <c r="FNE25" s="120">
        <v>0</v>
      </c>
      <c r="FNF25" s="112">
        <v>0</v>
      </c>
      <c r="FNG25" s="778">
        <v>20000</v>
      </c>
      <c r="FNH25" s="120">
        <v>5400</v>
      </c>
      <c r="FNI25" s="112">
        <v>25400</v>
      </c>
      <c r="FNJ25" s="778">
        <v>20000</v>
      </c>
      <c r="FNK25" s="778">
        <v>5400</v>
      </c>
      <c r="FNL25" s="1358">
        <v>25400</v>
      </c>
      <c r="FNM25" s="117" t="s">
        <v>1243</v>
      </c>
      <c r="FNN25" s="796"/>
      <c r="FNO25" s="778"/>
      <c r="FNP25" s="121"/>
      <c r="FNQ25" s="778"/>
      <c r="FNR25" s="778"/>
      <c r="FNS25" s="121"/>
      <c r="FNT25" s="778">
        <v>0</v>
      </c>
      <c r="FNU25" s="120">
        <v>0</v>
      </c>
      <c r="FNV25" s="112">
        <v>0</v>
      </c>
      <c r="FNW25" s="778">
        <v>20000</v>
      </c>
      <c r="FNX25" s="120">
        <v>5400</v>
      </c>
      <c r="FNY25" s="112">
        <v>25400</v>
      </c>
      <c r="FNZ25" s="778">
        <v>20000</v>
      </c>
      <c r="FOA25" s="778">
        <v>5400</v>
      </c>
      <c r="FOB25" s="1358">
        <v>25400</v>
      </c>
      <c r="FOC25" s="117" t="s">
        <v>1243</v>
      </c>
      <c r="FOD25" s="796"/>
      <c r="FOE25" s="778"/>
      <c r="FOF25" s="121"/>
      <c r="FOG25" s="778"/>
      <c r="FOH25" s="778"/>
      <c r="FOI25" s="121"/>
      <c r="FOJ25" s="778">
        <v>0</v>
      </c>
      <c r="FOK25" s="120">
        <v>0</v>
      </c>
      <c r="FOL25" s="112">
        <v>0</v>
      </c>
      <c r="FOM25" s="778">
        <v>20000</v>
      </c>
      <c r="FON25" s="120">
        <v>5400</v>
      </c>
      <c r="FOO25" s="112">
        <v>25400</v>
      </c>
      <c r="FOP25" s="778">
        <v>20000</v>
      </c>
      <c r="FOQ25" s="778">
        <v>5400</v>
      </c>
      <c r="FOR25" s="1358">
        <v>25400</v>
      </c>
      <c r="FOS25" s="117" t="s">
        <v>1243</v>
      </c>
      <c r="FOT25" s="796"/>
      <c r="FOU25" s="778"/>
      <c r="FOV25" s="121"/>
      <c r="FOW25" s="778"/>
      <c r="FOX25" s="778"/>
      <c r="FOY25" s="121"/>
      <c r="FOZ25" s="778">
        <v>0</v>
      </c>
      <c r="FPA25" s="120">
        <v>0</v>
      </c>
      <c r="FPB25" s="112">
        <v>0</v>
      </c>
      <c r="FPC25" s="778">
        <v>20000</v>
      </c>
      <c r="FPD25" s="120">
        <v>5400</v>
      </c>
      <c r="FPE25" s="112">
        <v>25400</v>
      </c>
      <c r="FPF25" s="778">
        <v>20000</v>
      </c>
      <c r="FPG25" s="778">
        <v>5400</v>
      </c>
      <c r="FPH25" s="1358">
        <v>25400</v>
      </c>
      <c r="FPI25" s="117" t="s">
        <v>1243</v>
      </c>
      <c r="FPJ25" s="796"/>
      <c r="FPK25" s="778"/>
      <c r="FPL25" s="121"/>
      <c r="FPM25" s="778"/>
      <c r="FPN25" s="778"/>
      <c r="FPO25" s="121"/>
      <c r="FPP25" s="778">
        <v>0</v>
      </c>
      <c r="FPQ25" s="120">
        <v>0</v>
      </c>
      <c r="FPR25" s="112">
        <v>0</v>
      </c>
      <c r="FPS25" s="778">
        <v>20000</v>
      </c>
      <c r="FPT25" s="120">
        <v>5400</v>
      </c>
      <c r="FPU25" s="112">
        <v>25400</v>
      </c>
      <c r="FPV25" s="778">
        <v>20000</v>
      </c>
      <c r="FPW25" s="778">
        <v>5400</v>
      </c>
      <c r="FPX25" s="1358">
        <v>25400</v>
      </c>
      <c r="FPY25" s="117" t="s">
        <v>1243</v>
      </c>
      <c r="FPZ25" s="796"/>
      <c r="FQA25" s="778"/>
      <c r="FQB25" s="121"/>
      <c r="FQC25" s="778"/>
      <c r="FQD25" s="778"/>
      <c r="FQE25" s="121"/>
      <c r="FQF25" s="778">
        <v>0</v>
      </c>
      <c r="FQG25" s="120">
        <v>0</v>
      </c>
      <c r="FQH25" s="112">
        <v>0</v>
      </c>
      <c r="FQI25" s="778">
        <v>20000</v>
      </c>
      <c r="FQJ25" s="120">
        <v>5400</v>
      </c>
      <c r="FQK25" s="112">
        <v>25400</v>
      </c>
      <c r="FQL25" s="778">
        <v>20000</v>
      </c>
      <c r="FQM25" s="778">
        <v>5400</v>
      </c>
      <c r="FQN25" s="1358">
        <v>25400</v>
      </c>
      <c r="FQO25" s="117" t="s">
        <v>1243</v>
      </c>
      <c r="FQP25" s="796"/>
      <c r="FQQ25" s="778"/>
      <c r="FQR25" s="121"/>
      <c r="FQS25" s="778"/>
      <c r="FQT25" s="778"/>
      <c r="FQU25" s="121"/>
      <c r="FQV25" s="778">
        <v>0</v>
      </c>
      <c r="FQW25" s="120">
        <v>0</v>
      </c>
      <c r="FQX25" s="112">
        <v>0</v>
      </c>
      <c r="FQY25" s="778">
        <v>20000</v>
      </c>
      <c r="FQZ25" s="120">
        <v>5400</v>
      </c>
      <c r="FRA25" s="112">
        <v>25400</v>
      </c>
      <c r="FRB25" s="778">
        <v>20000</v>
      </c>
      <c r="FRC25" s="778">
        <v>5400</v>
      </c>
      <c r="FRD25" s="1358">
        <v>25400</v>
      </c>
      <c r="FRE25" s="117" t="s">
        <v>1243</v>
      </c>
      <c r="FRF25" s="796"/>
      <c r="FRG25" s="778"/>
      <c r="FRH25" s="121"/>
      <c r="FRI25" s="778"/>
      <c r="FRJ25" s="778"/>
      <c r="FRK25" s="121"/>
      <c r="FRL25" s="778">
        <v>0</v>
      </c>
      <c r="FRM25" s="120">
        <v>0</v>
      </c>
      <c r="FRN25" s="112">
        <v>0</v>
      </c>
      <c r="FRO25" s="778">
        <v>20000</v>
      </c>
      <c r="FRP25" s="120">
        <v>5400</v>
      </c>
      <c r="FRQ25" s="112">
        <v>25400</v>
      </c>
      <c r="FRR25" s="778">
        <v>20000</v>
      </c>
      <c r="FRS25" s="778">
        <v>5400</v>
      </c>
      <c r="FRT25" s="1358">
        <v>25400</v>
      </c>
      <c r="FRU25" s="117" t="s">
        <v>1243</v>
      </c>
      <c r="FRV25" s="796"/>
      <c r="FRW25" s="778"/>
      <c r="FRX25" s="121"/>
      <c r="FRY25" s="778"/>
      <c r="FRZ25" s="778"/>
      <c r="FSA25" s="121"/>
      <c r="FSB25" s="778">
        <v>0</v>
      </c>
      <c r="FSC25" s="120">
        <v>0</v>
      </c>
      <c r="FSD25" s="112">
        <v>0</v>
      </c>
      <c r="FSE25" s="778">
        <v>20000</v>
      </c>
      <c r="FSF25" s="120">
        <v>5400</v>
      </c>
      <c r="FSG25" s="112">
        <v>25400</v>
      </c>
      <c r="FSH25" s="778">
        <v>20000</v>
      </c>
      <c r="FSI25" s="778">
        <v>5400</v>
      </c>
      <c r="FSJ25" s="1358">
        <v>25400</v>
      </c>
      <c r="FSK25" s="117" t="s">
        <v>1243</v>
      </c>
      <c r="FSL25" s="796"/>
      <c r="FSM25" s="778"/>
      <c r="FSN25" s="121"/>
      <c r="FSO25" s="778"/>
      <c r="FSP25" s="778"/>
      <c r="FSQ25" s="121"/>
      <c r="FSR25" s="778">
        <v>0</v>
      </c>
      <c r="FSS25" s="120">
        <v>0</v>
      </c>
      <c r="FST25" s="112">
        <v>0</v>
      </c>
      <c r="FSU25" s="778">
        <v>20000</v>
      </c>
      <c r="FSV25" s="120">
        <v>5400</v>
      </c>
      <c r="FSW25" s="112">
        <v>25400</v>
      </c>
      <c r="FSX25" s="778">
        <v>20000</v>
      </c>
      <c r="FSY25" s="778">
        <v>5400</v>
      </c>
      <c r="FSZ25" s="1358">
        <v>25400</v>
      </c>
      <c r="FTA25" s="117" t="s">
        <v>1243</v>
      </c>
      <c r="FTB25" s="796"/>
      <c r="FTC25" s="778"/>
      <c r="FTD25" s="121"/>
      <c r="FTE25" s="778"/>
      <c r="FTF25" s="778"/>
      <c r="FTG25" s="121"/>
      <c r="FTH25" s="778">
        <v>0</v>
      </c>
      <c r="FTI25" s="120">
        <v>0</v>
      </c>
      <c r="FTJ25" s="112">
        <v>0</v>
      </c>
      <c r="FTK25" s="778">
        <v>20000</v>
      </c>
      <c r="FTL25" s="120">
        <v>5400</v>
      </c>
      <c r="FTM25" s="112">
        <v>25400</v>
      </c>
      <c r="FTN25" s="778">
        <v>20000</v>
      </c>
      <c r="FTO25" s="778">
        <v>5400</v>
      </c>
      <c r="FTP25" s="1358">
        <v>25400</v>
      </c>
      <c r="FTQ25" s="117" t="s">
        <v>1243</v>
      </c>
      <c r="FTR25" s="796"/>
      <c r="FTS25" s="778"/>
      <c r="FTT25" s="121"/>
      <c r="FTU25" s="778"/>
      <c r="FTV25" s="778"/>
      <c r="FTW25" s="121"/>
      <c r="FTX25" s="778">
        <v>0</v>
      </c>
      <c r="FTY25" s="120">
        <v>0</v>
      </c>
      <c r="FTZ25" s="112">
        <v>0</v>
      </c>
      <c r="FUA25" s="778">
        <v>20000</v>
      </c>
      <c r="FUB25" s="120">
        <v>5400</v>
      </c>
      <c r="FUC25" s="112">
        <v>25400</v>
      </c>
      <c r="FUD25" s="778">
        <v>20000</v>
      </c>
      <c r="FUE25" s="778">
        <v>5400</v>
      </c>
      <c r="FUF25" s="1358">
        <v>25400</v>
      </c>
      <c r="FUG25" s="117" t="s">
        <v>1243</v>
      </c>
      <c r="FUH25" s="796"/>
      <c r="FUI25" s="778"/>
      <c r="FUJ25" s="121"/>
      <c r="FUK25" s="778"/>
      <c r="FUL25" s="778"/>
      <c r="FUM25" s="121"/>
      <c r="FUN25" s="778">
        <v>0</v>
      </c>
      <c r="FUO25" s="120">
        <v>0</v>
      </c>
      <c r="FUP25" s="112">
        <v>0</v>
      </c>
      <c r="FUQ25" s="778">
        <v>20000</v>
      </c>
      <c r="FUR25" s="120">
        <v>5400</v>
      </c>
      <c r="FUS25" s="112">
        <v>25400</v>
      </c>
      <c r="FUT25" s="778">
        <v>20000</v>
      </c>
      <c r="FUU25" s="778">
        <v>5400</v>
      </c>
      <c r="FUV25" s="1358">
        <v>25400</v>
      </c>
      <c r="FUW25" s="117" t="s">
        <v>1243</v>
      </c>
      <c r="FUX25" s="796"/>
      <c r="FUY25" s="778"/>
      <c r="FUZ25" s="121"/>
      <c r="FVA25" s="778"/>
      <c r="FVB25" s="778"/>
      <c r="FVC25" s="121"/>
      <c r="FVD25" s="778">
        <v>0</v>
      </c>
      <c r="FVE25" s="120">
        <v>0</v>
      </c>
      <c r="FVF25" s="112">
        <v>0</v>
      </c>
      <c r="FVG25" s="778">
        <v>20000</v>
      </c>
      <c r="FVH25" s="120">
        <v>5400</v>
      </c>
      <c r="FVI25" s="112">
        <v>25400</v>
      </c>
      <c r="FVJ25" s="778">
        <v>20000</v>
      </c>
      <c r="FVK25" s="778">
        <v>5400</v>
      </c>
      <c r="FVL25" s="1358">
        <v>25400</v>
      </c>
      <c r="FVM25" s="117" t="s">
        <v>1243</v>
      </c>
      <c r="FVN25" s="796"/>
      <c r="FVO25" s="778"/>
      <c r="FVP25" s="121"/>
      <c r="FVQ25" s="778"/>
      <c r="FVR25" s="778"/>
      <c r="FVS25" s="121"/>
      <c r="FVT25" s="778">
        <v>0</v>
      </c>
      <c r="FVU25" s="120">
        <v>0</v>
      </c>
      <c r="FVV25" s="112">
        <v>0</v>
      </c>
      <c r="FVW25" s="778">
        <v>20000</v>
      </c>
      <c r="FVX25" s="120">
        <v>5400</v>
      </c>
      <c r="FVY25" s="112">
        <v>25400</v>
      </c>
      <c r="FVZ25" s="778">
        <v>20000</v>
      </c>
      <c r="FWA25" s="778">
        <v>5400</v>
      </c>
      <c r="FWB25" s="1358">
        <v>25400</v>
      </c>
      <c r="FWC25" s="117" t="s">
        <v>1243</v>
      </c>
      <c r="FWD25" s="796"/>
      <c r="FWE25" s="778"/>
      <c r="FWF25" s="121"/>
      <c r="FWG25" s="778"/>
      <c r="FWH25" s="778"/>
      <c r="FWI25" s="121"/>
      <c r="FWJ25" s="778">
        <v>0</v>
      </c>
      <c r="FWK25" s="120">
        <v>0</v>
      </c>
      <c r="FWL25" s="112">
        <v>0</v>
      </c>
      <c r="FWM25" s="778">
        <v>20000</v>
      </c>
      <c r="FWN25" s="120">
        <v>5400</v>
      </c>
      <c r="FWO25" s="112">
        <v>25400</v>
      </c>
      <c r="FWP25" s="778">
        <v>20000</v>
      </c>
      <c r="FWQ25" s="778">
        <v>5400</v>
      </c>
      <c r="FWR25" s="1358">
        <v>25400</v>
      </c>
      <c r="FWS25" s="117" t="s">
        <v>1243</v>
      </c>
      <c r="FWT25" s="796"/>
      <c r="FWU25" s="778"/>
      <c r="FWV25" s="121"/>
      <c r="FWW25" s="778"/>
      <c r="FWX25" s="778"/>
      <c r="FWY25" s="121"/>
      <c r="FWZ25" s="778">
        <v>0</v>
      </c>
      <c r="FXA25" s="120">
        <v>0</v>
      </c>
      <c r="FXB25" s="112">
        <v>0</v>
      </c>
      <c r="FXC25" s="778">
        <v>20000</v>
      </c>
      <c r="FXD25" s="120">
        <v>5400</v>
      </c>
      <c r="FXE25" s="112">
        <v>25400</v>
      </c>
      <c r="FXF25" s="778">
        <v>20000</v>
      </c>
      <c r="FXG25" s="778">
        <v>5400</v>
      </c>
      <c r="FXH25" s="1358">
        <v>25400</v>
      </c>
      <c r="FXI25" s="117" t="s">
        <v>1243</v>
      </c>
      <c r="FXJ25" s="796"/>
      <c r="FXK25" s="778"/>
      <c r="FXL25" s="121"/>
      <c r="FXM25" s="778"/>
      <c r="FXN25" s="778"/>
      <c r="FXO25" s="121"/>
      <c r="FXP25" s="778">
        <v>0</v>
      </c>
      <c r="FXQ25" s="120">
        <v>0</v>
      </c>
      <c r="FXR25" s="112">
        <v>0</v>
      </c>
      <c r="FXS25" s="778">
        <v>20000</v>
      </c>
      <c r="FXT25" s="120">
        <v>5400</v>
      </c>
      <c r="FXU25" s="112">
        <v>25400</v>
      </c>
      <c r="FXV25" s="778">
        <v>20000</v>
      </c>
      <c r="FXW25" s="778">
        <v>5400</v>
      </c>
      <c r="FXX25" s="1358">
        <v>25400</v>
      </c>
      <c r="FXY25" s="117" t="s">
        <v>1243</v>
      </c>
      <c r="FXZ25" s="796"/>
      <c r="FYA25" s="778"/>
      <c r="FYB25" s="121"/>
      <c r="FYC25" s="778"/>
      <c r="FYD25" s="778"/>
      <c r="FYE25" s="121"/>
      <c r="FYF25" s="778">
        <v>0</v>
      </c>
      <c r="FYG25" s="120">
        <v>0</v>
      </c>
      <c r="FYH25" s="112">
        <v>0</v>
      </c>
      <c r="FYI25" s="778">
        <v>20000</v>
      </c>
      <c r="FYJ25" s="120">
        <v>5400</v>
      </c>
      <c r="FYK25" s="112">
        <v>25400</v>
      </c>
      <c r="FYL25" s="778">
        <v>20000</v>
      </c>
      <c r="FYM25" s="778">
        <v>5400</v>
      </c>
      <c r="FYN25" s="1358">
        <v>25400</v>
      </c>
      <c r="FYO25" s="117" t="s">
        <v>1243</v>
      </c>
      <c r="FYP25" s="796"/>
      <c r="FYQ25" s="778"/>
      <c r="FYR25" s="121"/>
      <c r="FYS25" s="778"/>
      <c r="FYT25" s="778"/>
      <c r="FYU25" s="121"/>
      <c r="FYV25" s="778">
        <v>0</v>
      </c>
      <c r="FYW25" s="120">
        <v>0</v>
      </c>
      <c r="FYX25" s="112">
        <v>0</v>
      </c>
      <c r="FYY25" s="778">
        <v>20000</v>
      </c>
      <c r="FYZ25" s="120">
        <v>5400</v>
      </c>
      <c r="FZA25" s="112">
        <v>25400</v>
      </c>
      <c r="FZB25" s="778">
        <v>20000</v>
      </c>
      <c r="FZC25" s="778">
        <v>5400</v>
      </c>
      <c r="FZD25" s="1358">
        <v>25400</v>
      </c>
      <c r="FZE25" s="117" t="s">
        <v>1243</v>
      </c>
      <c r="FZF25" s="796"/>
      <c r="FZG25" s="778"/>
      <c r="FZH25" s="121"/>
      <c r="FZI25" s="778"/>
      <c r="FZJ25" s="778"/>
      <c r="FZK25" s="121"/>
      <c r="FZL25" s="778">
        <v>0</v>
      </c>
      <c r="FZM25" s="120">
        <v>0</v>
      </c>
      <c r="FZN25" s="112">
        <v>0</v>
      </c>
      <c r="FZO25" s="778">
        <v>20000</v>
      </c>
      <c r="FZP25" s="120">
        <v>5400</v>
      </c>
      <c r="FZQ25" s="112">
        <v>25400</v>
      </c>
      <c r="FZR25" s="778">
        <v>20000</v>
      </c>
      <c r="FZS25" s="778">
        <v>5400</v>
      </c>
      <c r="FZT25" s="1358">
        <v>25400</v>
      </c>
      <c r="FZU25" s="117" t="s">
        <v>1243</v>
      </c>
      <c r="FZV25" s="796"/>
      <c r="FZW25" s="778"/>
      <c r="FZX25" s="121"/>
      <c r="FZY25" s="778"/>
      <c r="FZZ25" s="778"/>
      <c r="GAA25" s="121"/>
      <c r="GAB25" s="778">
        <v>0</v>
      </c>
      <c r="GAC25" s="120">
        <v>0</v>
      </c>
      <c r="GAD25" s="112">
        <v>0</v>
      </c>
      <c r="GAE25" s="778">
        <v>20000</v>
      </c>
      <c r="GAF25" s="120">
        <v>5400</v>
      </c>
      <c r="GAG25" s="112">
        <v>25400</v>
      </c>
      <c r="GAH25" s="778">
        <v>20000</v>
      </c>
      <c r="GAI25" s="778">
        <v>5400</v>
      </c>
      <c r="GAJ25" s="1358">
        <v>25400</v>
      </c>
      <c r="GAK25" s="117" t="s">
        <v>1243</v>
      </c>
      <c r="GAL25" s="796"/>
      <c r="GAM25" s="778"/>
      <c r="GAN25" s="121"/>
      <c r="GAO25" s="778"/>
      <c r="GAP25" s="778"/>
      <c r="GAQ25" s="121"/>
      <c r="GAR25" s="778">
        <v>0</v>
      </c>
      <c r="GAS25" s="120">
        <v>0</v>
      </c>
      <c r="GAT25" s="112">
        <v>0</v>
      </c>
      <c r="GAU25" s="778">
        <v>20000</v>
      </c>
      <c r="GAV25" s="120">
        <v>5400</v>
      </c>
      <c r="GAW25" s="112">
        <v>25400</v>
      </c>
      <c r="GAX25" s="778">
        <v>20000</v>
      </c>
      <c r="GAY25" s="778">
        <v>5400</v>
      </c>
      <c r="GAZ25" s="1358">
        <v>25400</v>
      </c>
      <c r="GBA25" s="117" t="s">
        <v>1243</v>
      </c>
      <c r="GBB25" s="796"/>
      <c r="GBC25" s="778"/>
      <c r="GBD25" s="121"/>
      <c r="GBE25" s="778"/>
      <c r="GBF25" s="778"/>
      <c r="GBG25" s="121"/>
      <c r="GBH25" s="778">
        <v>0</v>
      </c>
      <c r="GBI25" s="120">
        <v>0</v>
      </c>
      <c r="GBJ25" s="112">
        <v>0</v>
      </c>
      <c r="GBK25" s="778">
        <v>20000</v>
      </c>
      <c r="GBL25" s="120">
        <v>5400</v>
      </c>
      <c r="GBM25" s="112">
        <v>25400</v>
      </c>
      <c r="GBN25" s="778">
        <v>20000</v>
      </c>
      <c r="GBO25" s="778">
        <v>5400</v>
      </c>
      <c r="GBP25" s="1358">
        <v>25400</v>
      </c>
      <c r="GBQ25" s="117" t="s">
        <v>1243</v>
      </c>
      <c r="GBR25" s="796"/>
      <c r="GBS25" s="778"/>
      <c r="GBT25" s="121"/>
      <c r="GBU25" s="778"/>
      <c r="GBV25" s="778"/>
      <c r="GBW25" s="121"/>
      <c r="GBX25" s="778">
        <v>0</v>
      </c>
      <c r="GBY25" s="120">
        <v>0</v>
      </c>
      <c r="GBZ25" s="112">
        <v>0</v>
      </c>
      <c r="GCA25" s="778">
        <v>20000</v>
      </c>
      <c r="GCB25" s="120">
        <v>5400</v>
      </c>
      <c r="GCC25" s="112">
        <v>25400</v>
      </c>
      <c r="GCD25" s="778">
        <v>20000</v>
      </c>
      <c r="GCE25" s="778">
        <v>5400</v>
      </c>
      <c r="GCF25" s="1358">
        <v>25400</v>
      </c>
      <c r="GCG25" s="117" t="s">
        <v>1243</v>
      </c>
      <c r="GCH25" s="796"/>
      <c r="GCI25" s="778"/>
      <c r="GCJ25" s="121"/>
      <c r="GCK25" s="778"/>
      <c r="GCL25" s="778"/>
      <c r="GCM25" s="121"/>
      <c r="GCN25" s="778">
        <v>0</v>
      </c>
      <c r="GCO25" s="120">
        <v>0</v>
      </c>
      <c r="GCP25" s="112">
        <v>0</v>
      </c>
      <c r="GCQ25" s="778">
        <v>20000</v>
      </c>
      <c r="GCR25" s="120">
        <v>5400</v>
      </c>
      <c r="GCS25" s="112">
        <v>25400</v>
      </c>
      <c r="GCT25" s="778">
        <v>20000</v>
      </c>
      <c r="GCU25" s="778">
        <v>5400</v>
      </c>
      <c r="GCV25" s="1358">
        <v>25400</v>
      </c>
      <c r="GCW25" s="117" t="s">
        <v>1243</v>
      </c>
      <c r="GCX25" s="796"/>
      <c r="GCY25" s="778"/>
      <c r="GCZ25" s="121"/>
      <c r="GDA25" s="778"/>
      <c r="GDB25" s="778"/>
      <c r="GDC25" s="121"/>
      <c r="GDD25" s="778">
        <v>0</v>
      </c>
      <c r="GDE25" s="120">
        <v>0</v>
      </c>
      <c r="GDF25" s="112">
        <v>0</v>
      </c>
      <c r="GDG25" s="778">
        <v>20000</v>
      </c>
      <c r="GDH25" s="120">
        <v>5400</v>
      </c>
      <c r="GDI25" s="112">
        <v>25400</v>
      </c>
      <c r="GDJ25" s="778">
        <v>20000</v>
      </c>
      <c r="GDK25" s="778">
        <v>5400</v>
      </c>
      <c r="GDL25" s="1358">
        <v>25400</v>
      </c>
      <c r="GDM25" s="117" t="s">
        <v>1243</v>
      </c>
      <c r="GDN25" s="796"/>
      <c r="GDO25" s="778"/>
      <c r="GDP25" s="121"/>
      <c r="GDQ25" s="778"/>
      <c r="GDR25" s="778"/>
      <c r="GDS25" s="121"/>
      <c r="GDT25" s="778">
        <v>0</v>
      </c>
      <c r="GDU25" s="120">
        <v>0</v>
      </c>
      <c r="GDV25" s="112">
        <v>0</v>
      </c>
      <c r="GDW25" s="778">
        <v>20000</v>
      </c>
      <c r="GDX25" s="120">
        <v>5400</v>
      </c>
      <c r="GDY25" s="112">
        <v>25400</v>
      </c>
      <c r="GDZ25" s="778">
        <v>20000</v>
      </c>
      <c r="GEA25" s="778">
        <v>5400</v>
      </c>
      <c r="GEB25" s="1358">
        <v>25400</v>
      </c>
      <c r="GEC25" s="117" t="s">
        <v>1243</v>
      </c>
      <c r="GED25" s="796"/>
      <c r="GEE25" s="778"/>
      <c r="GEF25" s="121"/>
      <c r="GEG25" s="778"/>
    </row>
    <row r="26" spans="1:4869" ht="20.25" customHeight="1">
      <c r="A26" s="856" t="s">
        <v>1244</v>
      </c>
      <c r="B26" s="121">
        <v>0</v>
      </c>
      <c r="C26" s="796">
        <v>26205</v>
      </c>
      <c r="D26" s="778">
        <v>7075</v>
      </c>
      <c r="E26" s="121">
        <v>33280</v>
      </c>
      <c r="F26" s="778">
        <v>26205</v>
      </c>
      <c r="G26" s="120">
        <v>7075</v>
      </c>
      <c r="H26" s="112">
        <v>33280</v>
      </c>
      <c r="I26" s="1367">
        <v>100</v>
      </c>
      <c r="J26" s="861"/>
      <c r="K26" s="861"/>
      <c r="L26" s="861"/>
      <c r="M26" s="862"/>
      <c r="N26" s="861"/>
      <c r="O26" s="861"/>
      <c r="P26" s="861"/>
      <c r="Q26" s="861"/>
      <c r="R26" s="861"/>
      <c r="S26" s="861"/>
      <c r="T26" s="861"/>
      <c r="U26" s="861"/>
      <c r="V26" s="861"/>
      <c r="W26" s="861"/>
      <c r="X26" s="861"/>
      <c r="Y26" s="861"/>
      <c r="Z26" s="861"/>
      <c r="AA26" s="861"/>
      <c r="AB26" s="861"/>
      <c r="AC26" s="862"/>
      <c r="AD26" s="861"/>
      <c r="AE26" s="861"/>
      <c r="AF26" s="861"/>
      <c r="AG26" s="861"/>
      <c r="AH26" s="861"/>
      <c r="AI26" s="861"/>
      <c r="AJ26" s="861"/>
      <c r="AK26" s="861"/>
      <c r="AL26" s="861"/>
      <c r="AM26" s="861"/>
      <c r="AN26" s="861"/>
      <c r="AO26" s="861"/>
      <c r="AP26" s="861"/>
      <c r="AQ26" s="861"/>
      <c r="AR26" s="861"/>
      <c r="AS26" s="862"/>
      <c r="AT26" s="861"/>
      <c r="AU26" s="861"/>
      <c r="AV26" s="861"/>
      <c r="AW26" s="861"/>
      <c r="AX26" s="861"/>
      <c r="AY26" s="861"/>
      <c r="AZ26" s="861"/>
      <c r="BA26" s="861"/>
      <c r="BB26" s="861"/>
      <c r="BC26" s="861"/>
      <c r="BD26" s="861"/>
      <c r="BE26" s="861"/>
      <c r="BF26" s="861"/>
      <c r="BG26" s="861"/>
      <c r="BH26" s="861"/>
      <c r="BI26" s="862"/>
      <c r="BJ26" s="861"/>
      <c r="BK26" s="861"/>
      <c r="BL26" s="861"/>
      <c r="BM26" s="861"/>
      <c r="BN26" s="861"/>
      <c r="BO26" s="861"/>
      <c r="BP26" s="861"/>
      <c r="BQ26" s="861"/>
      <c r="BR26" s="861"/>
      <c r="BS26" s="861"/>
      <c r="BT26" s="861"/>
      <c r="BU26" s="861"/>
      <c r="BV26" s="861"/>
      <c r="BW26" s="861"/>
      <c r="BX26" s="861"/>
      <c r="BY26" s="862"/>
      <c r="BZ26" s="861"/>
      <c r="CA26" s="861"/>
      <c r="CB26" s="861"/>
      <c r="CC26" s="861"/>
      <c r="CD26" s="861"/>
      <c r="CE26" s="861"/>
      <c r="CF26" s="861"/>
      <c r="CG26" s="861"/>
      <c r="CH26" s="861"/>
      <c r="CI26" s="861"/>
      <c r="CJ26" s="861"/>
      <c r="CK26" s="861"/>
      <c r="CL26" s="861"/>
      <c r="CM26" s="861"/>
      <c r="CN26" s="861"/>
      <c r="CO26" s="862"/>
      <c r="CP26" s="861"/>
      <c r="CQ26" s="796"/>
      <c r="CR26" s="121"/>
      <c r="CS26" s="778"/>
      <c r="CT26" s="778"/>
      <c r="CU26" s="121"/>
      <c r="CV26" s="778">
        <v>26205</v>
      </c>
      <c r="CW26" s="120">
        <v>7075</v>
      </c>
      <c r="CX26" s="112">
        <v>33280</v>
      </c>
      <c r="CY26" s="778">
        <v>26205</v>
      </c>
      <c r="CZ26" s="120">
        <v>7075</v>
      </c>
      <c r="DA26" s="112">
        <v>33280</v>
      </c>
      <c r="DB26" s="778">
        <v>26205</v>
      </c>
      <c r="DC26" s="778">
        <v>7075</v>
      </c>
      <c r="DD26" s="1358">
        <v>33280</v>
      </c>
      <c r="DE26" s="856" t="s">
        <v>1244</v>
      </c>
      <c r="DF26" s="796"/>
      <c r="DG26" s="778"/>
      <c r="DH26" s="121"/>
      <c r="DI26" s="778"/>
      <c r="DJ26" s="778"/>
      <c r="DK26" s="121"/>
      <c r="DL26" s="778">
        <v>26205</v>
      </c>
      <c r="DM26" s="120">
        <v>7075</v>
      </c>
      <c r="DN26" s="112">
        <v>33280</v>
      </c>
      <c r="DO26" s="778">
        <v>26205</v>
      </c>
      <c r="DP26" s="120">
        <v>7075</v>
      </c>
      <c r="DQ26" s="112">
        <v>33280</v>
      </c>
      <c r="DR26" s="778">
        <v>26205</v>
      </c>
      <c r="DS26" s="778">
        <v>7075</v>
      </c>
      <c r="DT26" s="1358">
        <v>33280</v>
      </c>
      <c r="DU26" s="856" t="s">
        <v>1244</v>
      </c>
      <c r="DV26" s="796"/>
      <c r="DW26" s="778"/>
      <c r="DX26" s="121"/>
      <c r="DY26" s="778"/>
      <c r="DZ26" s="778"/>
      <c r="EA26" s="121"/>
      <c r="EB26" s="778">
        <v>26205</v>
      </c>
      <c r="EC26" s="120">
        <v>7075</v>
      </c>
      <c r="ED26" s="112">
        <v>33280</v>
      </c>
      <c r="EE26" s="778">
        <v>26205</v>
      </c>
      <c r="EF26" s="120">
        <v>7075</v>
      </c>
      <c r="EG26" s="112">
        <v>33280</v>
      </c>
      <c r="EH26" s="778">
        <v>26205</v>
      </c>
      <c r="EI26" s="778">
        <v>7075</v>
      </c>
      <c r="EJ26" s="1358">
        <v>33280</v>
      </c>
      <c r="EK26" s="856" t="s">
        <v>1244</v>
      </c>
      <c r="EL26" s="796"/>
      <c r="EM26" s="778"/>
      <c r="EN26" s="121"/>
      <c r="EO26" s="778"/>
      <c r="EP26" s="778"/>
      <c r="EQ26" s="121"/>
      <c r="ER26" s="778">
        <v>26205</v>
      </c>
      <c r="ES26" s="120">
        <v>7075</v>
      </c>
      <c r="ET26" s="112">
        <v>33280</v>
      </c>
      <c r="EU26" s="778">
        <v>26205</v>
      </c>
      <c r="EV26" s="120">
        <v>7075</v>
      </c>
      <c r="EW26" s="112">
        <v>33280</v>
      </c>
      <c r="EX26" s="778">
        <v>26205</v>
      </c>
      <c r="EY26" s="778">
        <v>7075</v>
      </c>
      <c r="EZ26" s="1358">
        <v>33280</v>
      </c>
      <c r="FA26" s="856" t="s">
        <v>1244</v>
      </c>
      <c r="FB26" s="796"/>
      <c r="FC26" s="778"/>
      <c r="FD26" s="121"/>
      <c r="FE26" s="778"/>
      <c r="FF26" s="778"/>
      <c r="FG26" s="121"/>
      <c r="FH26" s="778">
        <v>26205</v>
      </c>
      <c r="FI26" s="120">
        <v>7075</v>
      </c>
      <c r="FJ26" s="112">
        <v>33280</v>
      </c>
      <c r="FK26" s="778">
        <v>26205</v>
      </c>
      <c r="FL26" s="120">
        <v>7075</v>
      </c>
      <c r="FM26" s="112">
        <v>33280</v>
      </c>
      <c r="FN26" s="778">
        <v>26205</v>
      </c>
      <c r="FO26" s="778">
        <v>7075</v>
      </c>
      <c r="FP26" s="1358">
        <v>33280</v>
      </c>
      <c r="FQ26" s="856" t="s">
        <v>1244</v>
      </c>
      <c r="FR26" s="796"/>
      <c r="FS26" s="778"/>
      <c r="FT26" s="121"/>
      <c r="FU26" s="778"/>
      <c r="FV26" s="778"/>
      <c r="FW26" s="121"/>
      <c r="FX26" s="778">
        <v>26205</v>
      </c>
      <c r="FY26" s="120">
        <v>7075</v>
      </c>
      <c r="FZ26" s="112">
        <v>33280</v>
      </c>
      <c r="GA26" s="778">
        <v>26205</v>
      </c>
      <c r="GB26" s="120">
        <v>7075</v>
      </c>
      <c r="GC26" s="112">
        <v>33280</v>
      </c>
      <c r="GD26" s="778">
        <v>26205</v>
      </c>
      <c r="GE26" s="778">
        <v>7075</v>
      </c>
      <c r="GF26" s="1358">
        <v>33280</v>
      </c>
      <c r="GG26" s="856" t="s">
        <v>1244</v>
      </c>
      <c r="GH26" s="796"/>
      <c r="GI26" s="778"/>
      <c r="GJ26" s="121"/>
      <c r="GK26" s="778"/>
      <c r="GL26" s="778"/>
      <c r="GM26" s="121"/>
      <c r="GN26" s="778">
        <v>26205</v>
      </c>
      <c r="GO26" s="120">
        <v>7075</v>
      </c>
      <c r="GP26" s="112">
        <v>33280</v>
      </c>
      <c r="GQ26" s="778">
        <v>26205</v>
      </c>
      <c r="GR26" s="120">
        <v>7075</v>
      </c>
      <c r="GS26" s="112">
        <v>33280</v>
      </c>
      <c r="GT26" s="778">
        <v>26205</v>
      </c>
      <c r="GU26" s="778">
        <v>7075</v>
      </c>
      <c r="GV26" s="1358">
        <v>33280</v>
      </c>
      <c r="GW26" s="856" t="s">
        <v>1244</v>
      </c>
      <c r="GX26" s="796"/>
      <c r="GY26" s="778"/>
      <c r="GZ26" s="121"/>
      <c r="HA26" s="778"/>
      <c r="HB26" s="778"/>
      <c r="HC26" s="121"/>
      <c r="HD26" s="778">
        <v>26205</v>
      </c>
      <c r="HE26" s="120">
        <v>7075</v>
      </c>
      <c r="HF26" s="112">
        <v>33280</v>
      </c>
      <c r="HG26" s="778">
        <v>26205</v>
      </c>
      <c r="HH26" s="120">
        <v>7075</v>
      </c>
      <c r="HI26" s="112">
        <v>33280</v>
      </c>
      <c r="HJ26" s="778">
        <v>26205</v>
      </c>
      <c r="HK26" s="778">
        <v>7075</v>
      </c>
      <c r="HL26" s="1358">
        <v>33280</v>
      </c>
      <c r="HM26" s="856" t="s">
        <v>1244</v>
      </c>
      <c r="HN26" s="796"/>
      <c r="HO26" s="778"/>
      <c r="HP26" s="121"/>
      <c r="HQ26" s="778"/>
      <c r="HR26" s="778"/>
      <c r="HS26" s="121"/>
      <c r="HT26" s="778">
        <v>26205</v>
      </c>
      <c r="HU26" s="120">
        <v>7075</v>
      </c>
      <c r="HV26" s="112">
        <v>33280</v>
      </c>
      <c r="HW26" s="778">
        <v>26205</v>
      </c>
      <c r="HX26" s="120">
        <v>7075</v>
      </c>
      <c r="HY26" s="112">
        <v>33280</v>
      </c>
      <c r="HZ26" s="778">
        <v>26205</v>
      </c>
      <c r="IA26" s="778">
        <v>7075</v>
      </c>
      <c r="IB26" s="1358">
        <v>33280</v>
      </c>
      <c r="IC26" s="856" t="s">
        <v>1244</v>
      </c>
      <c r="ID26" s="796"/>
      <c r="IE26" s="778"/>
      <c r="IF26" s="121"/>
      <c r="IG26" s="778"/>
      <c r="IH26" s="778"/>
      <c r="II26" s="121"/>
      <c r="IJ26" s="778">
        <v>26205</v>
      </c>
      <c r="IK26" s="120">
        <v>7075</v>
      </c>
      <c r="IL26" s="112">
        <v>33280</v>
      </c>
      <c r="IM26" s="778">
        <v>26205</v>
      </c>
      <c r="IN26" s="120">
        <v>7075</v>
      </c>
      <c r="IO26" s="112">
        <v>33280</v>
      </c>
      <c r="IP26" s="778">
        <v>26205</v>
      </c>
      <c r="IQ26" s="778">
        <v>7075</v>
      </c>
      <c r="IR26" s="1358">
        <v>33280</v>
      </c>
      <c r="IS26" s="856" t="s">
        <v>1244</v>
      </c>
      <c r="IT26" s="796"/>
      <c r="IU26" s="778"/>
      <c r="IV26" s="121"/>
      <c r="IW26" s="778"/>
      <c r="IX26" s="778"/>
      <c r="IY26" s="121"/>
      <c r="IZ26" s="778">
        <v>26205</v>
      </c>
      <c r="JA26" s="120">
        <v>7075</v>
      </c>
      <c r="JB26" s="112">
        <v>33280</v>
      </c>
      <c r="JC26" s="778">
        <v>26205</v>
      </c>
      <c r="JD26" s="120">
        <v>7075</v>
      </c>
      <c r="JE26" s="112">
        <v>33280</v>
      </c>
      <c r="JF26" s="778">
        <v>26205</v>
      </c>
      <c r="JG26" s="778">
        <v>7075</v>
      </c>
      <c r="JH26" s="1358">
        <v>33280</v>
      </c>
      <c r="JI26" s="856" t="s">
        <v>1244</v>
      </c>
      <c r="JJ26" s="796"/>
      <c r="JK26" s="778"/>
      <c r="JL26" s="121"/>
      <c r="JM26" s="778"/>
      <c r="JN26" s="778"/>
      <c r="JO26" s="121"/>
      <c r="JP26" s="778">
        <v>26205</v>
      </c>
      <c r="JQ26" s="120">
        <v>7075</v>
      </c>
      <c r="JR26" s="112">
        <v>33280</v>
      </c>
      <c r="JS26" s="778">
        <v>26205</v>
      </c>
      <c r="JT26" s="120">
        <v>7075</v>
      </c>
      <c r="JU26" s="112">
        <v>33280</v>
      </c>
      <c r="JV26" s="778">
        <v>26205</v>
      </c>
      <c r="JW26" s="778">
        <v>7075</v>
      </c>
      <c r="JX26" s="1358">
        <v>33280</v>
      </c>
      <c r="JY26" s="856" t="s">
        <v>1244</v>
      </c>
      <c r="JZ26" s="796"/>
      <c r="KA26" s="778"/>
      <c r="KB26" s="121"/>
      <c r="KC26" s="778"/>
      <c r="KD26" s="778"/>
      <c r="KE26" s="121"/>
      <c r="KF26" s="778">
        <v>26205</v>
      </c>
      <c r="KG26" s="120">
        <v>7075</v>
      </c>
      <c r="KH26" s="112">
        <v>33280</v>
      </c>
      <c r="KI26" s="778">
        <v>26205</v>
      </c>
      <c r="KJ26" s="120">
        <v>7075</v>
      </c>
      <c r="KK26" s="112">
        <v>33280</v>
      </c>
      <c r="KL26" s="778">
        <v>26205</v>
      </c>
      <c r="KM26" s="778">
        <v>7075</v>
      </c>
      <c r="KN26" s="1358">
        <v>33280</v>
      </c>
      <c r="KO26" s="856" t="s">
        <v>1244</v>
      </c>
      <c r="KP26" s="796"/>
      <c r="KQ26" s="778"/>
      <c r="KR26" s="121"/>
      <c r="KS26" s="778"/>
      <c r="KT26" s="778"/>
      <c r="KU26" s="121"/>
      <c r="KV26" s="778">
        <v>26205</v>
      </c>
      <c r="KW26" s="120">
        <v>7075</v>
      </c>
      <c r="KX26" s="112">
        <v>33280</v>
      </c>
      <c r="KY26" s="778">
        <v>26205</v>
      </c>
      <c r="KZ26" s="120">
        <v>7075</v>
      </c>
      <c r="LA26" s="112">
        <v>33280</v>
      </c>
      <c r="LB26" s="778">
        <v>26205</v>
      </c>
      <c r="LC26" s="778">
        <v>7075</v>
      </c>
      <c r="LD26" s="1358">
        <v>33280</v>
      </c>
      <c r="LE26" s="856" t="s">
        <v>1244</v>
      </c>
      <c r="LF26" s="796"/>
      <c r="LG26" s="778"/>
      <c r="LH26" s="121"/>
      <c r="LI26" s="778"/>
      <c r="LJ26" s="778"/>
      <c r="LK26" s="121"/>
      <c r="LL26" s="778">
        <v>26205</v>
      </c>
      <c r="LM26" s="120">
        <v>7075</v>
      </c>
      <c r="LN26" s="112">
        <v>33280</v>
      </c>
      <c r="LO26" s="778">
        <v>26205</v>
      </c>
      <c r="LP26" s="120">
        <v>7075</v>
      </c>
      <c r="LQ26" s="112">
        <v>33280</v>
      </c>
      <c r="LR26" s="778">
        <v>26205</v>
      </c>
      <c r="LS26" s="778">
        <v>7075</v>
      </c>
      <c r="LT26" s="1358">
        <v>33280</v>
      </c>
      <c r="LU26" s="856" t="s">
        <v>1244</v>
      </c>
      <c r="LV26" s="796"/>
      <c r="LW26" s="778"/>
      <c r="LX26" s="121"/>
      <c r="LY26" s="778"/>
      <c r="LZ26" s="778"/>
      <c r="MA26" s="121"/>
      <c r="MB26" s="778">
        <v>26205</v>
      </c>
      <c r="MC26" s="120">
        <v>7075</v>
      </c>
      <c r="MD26" s="112">
        <v>33280</v>
      </c>
      <c r="ME26" s="778">
        <v>26205</v>
      </c>
      <c r="MF26" s="120">
        <v>7075</v>
      </c>
      <c r="MG26" s="112">
        <v>33280</v>
      </c>
      <c r="MH26" s="778">
        <v>26205</v>
      </c>
      <c r="MI26" s="778">
        <v>7075</v>
      </c>
      <c r="MJ26" s="1358">
        <v>33280</v>
      </c>
      <c r="MK26" s="856" t="s">
        <v>1244</v>
      </c>
      <c r="ML26" s="796"/>
      <c r="MM26" s="778"/>
      <c r="MN26" s="121"/>
      <c r="MO26" s="778"/>
      <c r="MP26" s="778"/>
      <c r="MQ26" s="121"/>
      <c r="MR26" s="778">
        <v>26205</v>
      </c>
      <c r="MS26" s="120">
        <v>7075</v>
      </c>
      <c r="MT26" s="112">
        <v>33280</v>
      </c>
      <c r="MU26" s="778">
        <v>26205</v>
      </c>
      <c r="MV26" s="120">
        <v>7075</v>
      </c>
      <c r="MW26" s="112">
        <v>33280</v>
      </c>
      <c r="MX26" s="778">
        <v>26205</v>
      </c>
      <c r="MY26" s="778">
        <v>7075</v>
      </c>
      <c r="MZ26" s="1358">
        <v>33280</v>
      </c>
      <c r="NA26" s="856" t="s">
        <v>1244</v>
      </c>
      <c r="NB26" s="796"/>
      <c r="NC26" s="778"/>
      <c r="ND26" s="121"/>
      <c r="NE26" s="778"/>
      <c r="NF26" s="778"/>
      <c r="NG26" s="121"/>
      <c r="NH26" s="778">
        <v>26205</v>
      </c>
      <c r="NI26" s="120">
        <v>7075</v>
      </c>
      <c r="NJ26" s="112">
        <v>33280</v>
      </c>
      <c r="NK26" s="778">
        <v>26205</v>
      </c>
      <c r="NL26" s="120">
        <v>7075</v>
      </c>
      <c r="NM26" s="112">
        <v>33280</v>
      </c>
      <c r="NN26" s="778">
        <v>26205</v>
      </c>
      <c r="NO26" s="778">
        <v>7075</v>
      </c>
      <c r="NP26" s="1358">
        <v>33280</v>
      </c>
      <c r="NQ26" s="856" t="s">
        <v>1244</v>
      </c>
      <c r="NR26" s="796"/>
      <c r="NS26" s="778"/>
      <c r="NT26" s="121"/>
      <c r="NU26" s="778"/>
      <c r="NV26" s="778"/>
      <c r="NW26" s="121"/>
      <c r="NX26" s="778">
        <v>26205</v>
      </c>
      <c r="NY26" s="120">
        <v>7075</v>
      </c>
      <c r="NZ26" s="112">
        <v>33280</v>
      </c>
      <c r="OA26" s="778">
        <v>26205</v>
      </c>
      <c r="OB26" s="120">
        <v>7075</v>
      </c>
      <c r="OC26" s="112">
        <v>33280</v>
      </c>
      <c r="OD26" s="778">
        <v>26205</v>
      </c>
      <c r="OE26" s="778">
        <v>7075</v>
      </c>
      <c r="OF26" s="1358">
        <v>33280</v>
      </c>
      <c r="OG26" s="856" t="s">
        <v>1244</v>
      </c>
      <c r="OH26" s="796"/>
      <c r="OI26" s="778"/>
      <c r="OJ26" s="121"/>
      <c r="OK26" s="778"/>
      <c r="OL26" s="778"/>
      <c r="OM26" s="121"/>
      <c r="ON26" s="778">
        <v>26205</v>
      </c>
      <c r="OO26" s="120">
        <v>7075</v>
      </c>
      <c r="OP26" s="112">
        <v>33280</v>
      </c>
      <c r="OQ26" s="778">
        <v>26205</v>
      </c>
      <c r="OR26" s="120">
        <v>7075</v>
      </c>
      <c r="OS26" s="112">
        <v>33280</v>
      </c>
      <c r="OT26" s="778">
        <v>26205</v>
      </c>
      <c r="OU26" s="778">
        <v>7075</v>
      </c>
      <c r="OV26" s="1358">
        <v>33280</v>
      </c>
      <c r="OW26" s="856" t="s">
        <v>1244</v>
      </c>
      <c r="OX26" s="796"/>
      <c r="OY26" s="778"/>
      <c r="OZ26" s="121"/>
      <c r="PA26" s="778"/>
      <c r="PB26" s="778"/>
      <c r="PC26" s="121"/>
      <c r="PD26" s="778">
        <v>26205</v>
      </c>
      <c r="PE26" s="120">
        <v>7075</v>
      </c>
      <c r="PF26" s="112">
        <v>33280</v>
      </c>
      <c r="PG26" s="778">
        <v>26205</v>
      </c>
      <c r="PH26" s="120">
        <v>7075</v>
      </c>
      <c r="PI26" s="112">
        <v>33280</v>
      </c>
      <c r="PJ26" s="778">
        <v>26205</v>
      </c>
      <c r="PK26" s="778">
        <v>7075</v>
      </c>
      <c r="PL26" s="1358">
        <v>33280</v>
      </c>
      <c r="PM26" s="856" t="s">
        <v>1244</v>
      </c>
      <c r="PN26" s="796"/>
      <c r="PO26" s="778"/>
      <c r="PP26" s="121"/>
      <c r="PQ26" s="778"/>
      <c r="PR26" s="778"/>
      <c r="PS26" s="121"/>
      <c r="PT26" s="778">
        <v>26205</v>
      </c>
      <c r="PU26" s="120">
        <v>7075</v>
      </c>
      <c r="PV26" s="112">
        <v>33280</v>
      </c>
      <c r="PW26" s="778">
        <v>26205</v>
      </c>
      <c r="PX26" s="120">
        <v>7075</v>
      </c>
      <c r="PY26" s="112">
        <v>33280</v>
      </c>
      <c r="PZ26" s="778">
        <v>26205</v>
      </c>
      <c r="QA26" s="778">
        <v>7075</v>
      </c>
      <c r="QB26" s="1358">
        <v>33280</v>
      </c>
      <c r="QC26" s="856" t="s">
        <v>1244</v>
      </c>
      <c r="QD26" s="796"/>
      <c r="QE26" s="778"/>
      <c r="QF26" s="121"/>
      <c r="QG26" s="778"/>
      <c r="QH26" s="778"/>
      <c r="QI26" s="121"/>
      <c r="QJ26" s="778">
        <v>26205</v>
      </c>
      <c r="QK26" s="120">
        <v>7075</v>
      </c>
      <c r="QL26" s="112">
        <v>33280</v>
      </c>
      <c r="QM26" s="778">
        <v>26205</v>
      </c>
      <c r="QN26" s="120">
        <v>7075</v>
      </c>
      <c r="QO26" s="112">
        <v>33280</v>
      </c>
      <c r="QP26" s="778">
        <v>26205</v>
      </c>
      <c r="QQ26" s="778">
        <v>7075</v>
      </c>
      <c r="QR26" s="1358">
        <v>33280</v>
      </c>
      <c r="QS26" s="856" t="s">
        <v>1244</v>
      </c>
      <c r="QT26" s="796"/>
      <c r="QU26" s="778"/>
      <c r="QV26" s="121"/>
      <c r="QW26" s="778"/>
      <c r="QX26" s="778"/>
      <c r="QY26" s="121"/>
      <c r="QZ26" s="778">
        <v>26205</v>
      </c>
      <c r="RA26" s="120">
        <v>7075</v>
      </c>
      <c r="RB26" s="112">
        <v>33280</v>
      </c>
      <c r="RC26" s="778">
        <v>26205</v>
      </c>
      <c r="RD26" s="120">
        <v>7075</v>
      </c>
      <c r="RE26" s="112">
        <v>33280</v>
      </c>
      <c r="RF26" s="778">
        <v>26205</v>
      </c>
      <c r="RG26" s="778">
        <v>7075</v>
      </c>
      <c r="RH26" s="1358">
        <v>33280</v>
      </c>
      <c r="RI26" s="856" t="s">
        <v>1244</v>
      </c>
      <c r="RJ26" s="796"/>
      <c r="RK26" s="778"/>
      <c r="RL26" s="121"/>
      <c r="RM26" s="778"/>
      <c r="RN26" s="778"/>
      <c r="RO26" s="121"/>
      <c r="RP26" s="778">
        <v>26205</v>
      </c>
      <c r="RQ26" s="120">
        <v>7075</v>
      </c>
      <c r="RR26" s="112">
        <v>33280</v>
      </c>
      <c r="RS26" s="778">
        <v>26205</v>
      </c>
      <c r="RT26" s="120">
        <v>7075</v>
      </c>
      <c r="RU26" s="112">
        <v>33280</v>
      </c>
      <c r="RV26" s="778">
        <v>26205</v>
      </c>
      <c r="RW26" s="778">
        <v>7075</v>
      </c>
      <c r="RX26" s="1358">
        <v>33280</v>
      </c>
      <c r="RY26" s="856" t="s">
        <v>1244</v>
      </c>
      <c r="RZ26" s="796"/>
      <c r="SA26" s="778"/>
      <c r="SB26" s="121"/>
      <c r="SC26" s="778"/>
      <c r="SD26" s="778"/>
      <c r="SE26" s="121"/>
      <c r="SF26" s="778">
        <v>26205</v>
      </c>
      <c r="SG26" s="120">
        <v>7075</v>
      </c>
      <c r="SH26" s="112">
        <v>33280</v>
      </c>
      <c r="SI26" s="778">
        <v>26205</v>
      </c>
      <c r="SJ26" s="120">
        <v>7075</v>
      </c>
      <c r="SK26" s="112">
        <v>33280</v>
      </c>
      <c r="SL26" s="778">
        <v>26205</v>
      </c>
      <c r="SM26" s="778">
        <v>7075</v>
      </c>
      <c r="SN26" s="1358">
        <v>33280</v>
      </c>
      <c r="SO26" s="856" t="s">
        <v>1244</v>
      </c>
      <c r="SP26" s="796"/>
      <c r="SQ26" s="778"/>
      <c r="SR26" s="121"/>
      <c r="SS26" s="778"/>
      <c r="ST26" s="778"/>
      <c r="SU26" s="121"/>
      <c r="SV26" s="778">
        <v>26205</v>
      </c>
      <c r="SW26" s="120">
        <v>7075</v>
      </c>
      <c r="SX26" s="112">
        <v>33280</v>
      </c>
      <c r="SY26" s="778">
        <v>26205</v>
      </c>
      <c r="SZ26" s="120">
        <v>7075</v>
      </c>
      <c r="TA26" s="112">
        <v>33280</v>
      </c>
      <c r="TB26" s="778">
        <v>26205</v>
      </c>
      <c r="TC26" s="778">
        <v>7075</v>
      </c>
      <c r="TD26" s="1358">
        <v>33280</v>
      </c>
      <c r="TE26" s="856" t="s">
        <v>1244</v>
      </c>
      <c r="TF26" s="796"/>
      <c r="TG26" s="778"/>
      <c r="TH26" s="121"/>
      <c r="TI26" s="778"/>
      <c r="TJ26" s="778"/>
      <c r="TK26" s="121"/>
      <c r="TL26" s="778">
        <v>26205</v>
      </c>
      <c r="TM26" s="120">
        <v>7075</v>
      </c>
      <c r="TN26" s="112">
        <v>33280</v>
      </c>
      <c r="TO26" s="778">
        <v>26205</v>
      </c>
      <c r="TP26" s="120">
        <v>7075</v>
      </c>
      <c r="TQ26" s="112">
        <v>33280</v>
      </c>
      <c r="TR26" s="778">
        <v>26205</v>
      </c>
      <c r="TS26" s="778">
        <v>7075</v>
      </c>
      <c r="TT26" s="1358">
        <v>33280</v>
      </c>
      <c r="TU26" s="856" t="s">
        <v>1244</v>
      </c>
      <c r="TV26" s="796"/>
      <c r="TW26" s="778"/>
      <c r="TX26" s="121"/>
      <c r="TY26" s="778"/>
      <c r="TZ26" s="778"/>
      <c r="UA26" s="121"/>
      <c r="UB26" s="778">
        <v>26205</v>
      </c>
      <c r="UC26" s="120">
        <v>7075</v>
      </c>
      <c r="UD26" s="112">
        <v>33280</v>
      </c>
      <c r="UE26" s="778">
        <v>26205</v>
      </c>
      <c r="UF26" s="120">
        <v>7075</v>
      </c>
      <c r="UG26" s="112">
        <v>33280</v>
      </c>
      <c r="UH26" s="778">
        <v>26205</v>
      </c>
      <c r="UI26" s="778">
        <v>7075</v>
      </c>
      <c r="UJ26" s="1358">
        <v>33280</v>
      </c>
      <c r="UK26" s="856" t="s">
        <v>1244</v>
      </c>
      <c r="UL26" s="796"/>
      <c r="UM26" s="778"/>
      <c r="UN26" s="121"/>
      <c r="UO26" s="778"/>
      <c r="UP26" s="778"/>
      <c r="UQ26" s="121"/>
      <c r="UR26" s="778">
        <v>26205</v>
      </c>
      <c r="US26" s="120">
        <v>7075</v>
      </c>
      <c r="UT26" s="112">
        <v>33280</v>
      </c>
      <c r="UU26" s="778">
        <v>26205</v>
      </c>
      <c r="UV26" s="120">
        <v>7075</v>
      </c>
      <c r="UW26" s="112">
        <v>33280</v>
      </c>
      <c r="UX26" s="778">
        <v>26205</v>
      </c>
      <c r="UY26" s="778">
        <v>7075</v>
      </c>
      <c r="UZ26" s="1358">
        <v>33280</v>
      </c>
      <c r="VA26" s="856" t="s">
        <v>1244</v>
      </c>
      <c r="VB26" s="796"/>
      <c r="VC26" s="778"/>
      <c r="VD26" s="121"/>
      <c r="VE26" s="778"/>
      <c r="VF26" s="778"/>
      <c r="VG26" s="121"/>
      <c r="VH26" s="778">
        <v>26205</v>
      </c>
      <c r="VI26" s="120">
        <v>7075</v>
      </c>
      <c r="VJ26" s="112">
        <v>33280</v>
      </c>
      <c r="VK26" s="778">
        <v>26205</v>
      </c>
      <c r="VL26" s="120">
        <v>7075</v>
      </c>
      <c r="VM26" s="112">
        <v>33280</v>
      </c>
      <c r="VN26" s="778">
        <v>26205</v>
      </c>
      <c r="VO26" s="778">
        <v>7075</v>
      </c>
      <c r="VP26" s="1358">
        <v>33280</v>
      </c>
      <c r="VQ26" s="856" t="s">
        <v>1244</v>
      </c>
      <c r="VR26" s="796"/>
      <c r="VS26" s="778"/>
      <c r="VT26" s="121"/>
      <c r="VU26" s="778"/>
      <c r="VV26" s="778"/>
      <c r="VW26" s="121"/>
      <c r="VX26" s="778">
        <v>26205</v>
      </c>
      <c r="VY26" s="120">
        <v>7075</v>
      </c>
      <c r="VZ26" s="112">
        <v>33280</v>
      </c>
      <c r="WA26" s="778">
        <v>26205</v>
      </c>
      <c r="WB26" s="120">
        <v>7075</v>
      </c>
      <c r="WC26" s="112">
        <v>33280</v>
      </c>
      <c r="WD26" s="778">
        <v>26205</v>
      </c>
      <c r="WE26" s="778">
        <v>7075</v>
      </c>
      <c r="WF26" s="1358">
        <v>33280</v>
      </c>
      <c r="WG26" s="856" t="s">
        <v>1244</v>
      </c>
      <c r="WH26" s="796"/>
      <c r="WI26" s="778"/>
      <c r="WJ26" s="121"/>
      <c r="WK26" s="778"/>
      <c r="WL26" s="778"/>
      <c r="WM26" s="121"/>
      <c r="WN26" s="778">
        <v>26205</v>
      </c>
      <c r="WO26" s="120">
        <v>7075</v>
      </c>
      <c r="WP26" s="112">
        <v>33280</v>
      </c>
      <c r="WQ26" s="778">
        <v>26205</v>
      </c>
      <c r="WR26" s="120">
        <v>7075</v>
      </c>
      <c r="WS26" s="112">
        <v>33280</v>
      </c>
      <c r="WT26" s="778">
        <v>26205</v>
      </c>
      <c r="WU26" s="778">
        <v>7075</v>
      </c>
      <c r="WV26" s="1358">
        <v>33280</v>
      </c>
      <c r="WW26" s="856" t="s">
        <v>1244</v>
      </c>
      <c r="WX26" s="796"/>
      <c r="WY26" s="778"/>
      <c r="WZ26" s="121"/>
      <c r="XA26" s="778"/>
      <c r="XB26" s="778"/>
      <c r="XC26" s="121"/>
      <c r="XD26" s="778">
        <v>26205</v>
      </c>
      <c r="XE26" s="120">
        <v>7075</v>
      </c>
      <c r="XF26" s="112">
        <v>33280</v>
      </c>
      <c r="XG26" s="778">
        <v>26205</v>
      </c>
      <c r="XH26" s="120">
        <v>7075</v>
      </c>
      <c r="XI26" s="112">
        <v>33280</v>
      </c>
      <c r="XJ26" s="778">
        <v>26205</v>
      </c>
      <c r="XK26" s="778">
        <v>7075</v>
      </c>
      <c r="XL26" s="1358">
        <v>33280</v>
      </c>
      <c r="XM26" s="856" t="s">
        <v>1244</v>
      </c>
      <c r="XN26" s="796"/>
      <c r="XO26" s="778"/>
      <c r="XP26" s="121"/>
      <c r="XQ26" s="778"/>
      <c r="XR26" s="778"/>
      <c r="XS26" s="121"/>
      <c r="XT26" s="778">
        <v>26205</v>
      </c>
      <c r="XU26" s="120">
        <v>7075</v>
      </c>
      <c r="XV26" s="112">
        <v>33280</v>
      </c>
      <c r="XW26" s="778">
        <v>26205</v>
      </c>
      <c r="XX26" s="120">
        <v>7075</v>
      </c>
      <c r="XY26" s="112">
        <v>33280</v>
      </c>
      <c r="XZ26" s="778">
        <v>26205</v>
      </c>
      <c r="YA26" s="778">
        <v>7075</v>
      </c>
      <c r="YB26" s="1358">
        <v>33280</v>
      </c>
      <c r="YC26" s="856" t="s">
        <v>1244</v>
      </c>
      <c r="YD26" s="796"/>
      <c r="YE26" s="778"/>
      <c r="YF26" s="778"/>
      <c r="YG26" s="121"/>
      <c r="YH26" s="778">
        <v>26205</v>
      </c>
      <c r="YI26" s="120">
        <v>7075</v>
      </c>
      <c r="YJ26" s="112">
        <v>33280</v>
      </c>
      <c r="YK26" s="778">
        <v>26205</v>
      </c>
      <c r="YL26" s="120">
        <v>7075</v>
      </c>
      <c r="YM26" s="112">
        <v>33280</v>
      </c>
      <c r="YN26" s="778" t="e">
        <v>#REF!</v>
      </c>
      <c r="YO26" s="778">
        <v>7075</v>
      </c>
      <c r="YP26" s="1358" t="e">
        <v>#REF!</v>
      </c>
      <c r="YQ26" s="856" t="s">
        <v>1244</v>
      </c>
      <c r="YR26" s="796"/>
      <c r="YS26" s="778"/>
      <c r="YT26" s="121"/>
      <c r="YU26" s="778"/>
      <c r="YV26" s="778"/>
      <c r="YW26" s="121"/>
      <c r="YX26" s="778">
        <v>26205</v>
      </c>
      <c r="YY26" s="120">
        <v>7075</v>
      </c>
      <c r="YZ26" s="112">
        <v>33280</v>
      </c>
      <c r="ZA26" s="778">
        <v>26205</v>
      </c>
      <c r="ZB26" s="120">
        <v>7075</v>
      </c>
      <c r="ZC26" s="112">
        <v>33280</v>
      </c>
      <c r="ZD26" s="778">
        <v>26205</v>
      </c>
      <c r="ZE26" s="778">
        <v>7075</v>
      </c>
      <c r="ZF26" s="1358">
        <v>33280</v>
      </c>
      <c r="ZG26" s="856" t="s">
        <v>1244</v>
      </c>
      <c r="ZH26" s="796"/>
      <c r="ZI26" s="778"/>
      <c r="ZJ26" s="121"/>
      <c r="ZK26" s="778"/>
      <c r="ZL26" s="778"/>
      <c r="ZM26" s="121"/>
      <c r="ZN26" s="778">
        <v>26205</v>
      </c>
      <c r="ZO26" s="120">
        <v>7075</v>
      </c>
      <c r="ZP26" s="112">
        <v>33280</v>
      </c>
      <c r="ZQ26" s="778">
        <v>26205</v>
      </c>
      <c r="ZR26" s="120">
        <v>7075</v>
      </c>
      <c r="ZS26" s="112">
        <v>33280</v>
      </c>
      <c r="ZT26" s="778">
        <v>26205</v>
      </c>
      <c r="ZU26" s="778">
        <v>7075</v>
      </c>
      <c r="ZV26" s="1358">
        <v>33280</v>
      </c>
      <c r="ZW26" s="856" t="s">
        <v>1244</v>
      </c>
      <c r="ZX26" s="796"/>
      <c r="ZY26" s="778"/>
      <c r="ZZ26" s="121"/>
      <c r="AAA26" s="778"/>
      <c r="AAB26" s="778"/>
      <c r="AAC26" s="121"/>
      <c r="AAD26" s="778">
        <v>26205</v>
      </c>
      <c r="AAE26" s="120">
        <v>7075</v>
      </c>
      <c r="AAF26" s="112">
        <v>33280</v>
      </c>
      <c r="AAG26" s="778">
        <v>26205</v>
      </c>
      <c r="AAH26" s="120">
        <v>7075</v>
      </c>
      <c r="AAI26" s="112">
        <v>33280</v>
      </c>
      <c r="AAJ26" s="778">
        <v>26205</v>
      </c>
      <c r="AAK26" s="778">
        <v>7075</v>
      </c>
      <c r="AAL26" s="1358">
        <v>33280</v>
      </c>
      <c r="AAM26" s="856" t="s">
        <v>1244</v>
      </c>
      <c r="AAN26" s="796"/>
      <c r="AAO26" s="778"/>
      <c r="AAP26" s="121"/>
      <c r="AAQ26" s="778"/>
      <c r="AAR26" s="778"/>
      <c r="AAS26" s="121"/>
      <c r="AAT26" s="778">
        <v>26205</v>
      </c>
      <c r="AAU26" s="120">
        <v>7075</v>
      </c>
      <c r="AAV26" s="112">
        <v>33280</v>
      </c>
      <c r="AAW26" s="778">
        <v>26205</v>
      </c>
      <c r="AAX26" s="120">
        <v>7075</v>
      </c>
      <c r="AAY26" s="112">
        <v>33280</v>
      </c>
      <c r="AAZ26" s="778">
        <v>26205</v>
      </c>
      <c r="ABA26" s="778">
        <v>7075</v>
      </c>
      <c r="ABB26" s="1358">
        <v>33280</v>
      </c>
      <c r="ABC26" s="856" t="s">
        <v>1244</v>
      </c>
      <c r="ABD26" s="796"/>
      <c r="ABE26" s="778"/>
      <c r="ABF26" s="121"/>
      <c r="ABG26" s="778"/>
      <c r="ABH26" s="778"/>
      <c r="ABI26" s="121"/>
      <c r="ABJ26" s="778">
        <v>26205</v>
      </c>
      <c r="ABK26" s="120">
        <v>7075</v>
      </c>
      <c r="ABL26" s="112">
        <v>33280</v>
      </c>
      <c r="ABM26" s="778">
        <v>26205</v>
      </c>
      <c r="ABN26" s="120">
        <v>7075</v>
      </c>
      <c r="ABO26" s="112">
        <v>33280</v>
      </c>
      <c r="ABP26" s="778">
        <v>26205</v>
      </c>
      <c r="ABQ26" s="778">
        <v>7075</v>
      </c>
      <c r="ABR26" s="1358">
        <v>33280</v>
      </c>
      <c r="ABS26" s="856" t="s">
        <v>1244</v>
      </c>
      <c r="ABT26" s="796"/>
      <c r="ABU26" s="778"/>
      <c r="ABV26" s="121"/>
      <c r="ABW26" s="778"/>
      <c r="ABX26" s="778"/>
      <c r="ABY26" s="121"/>
      <c r="ABZ26" s="778">
        <v>26205</v>
      </c>
      <c r="ACA26" s="120">
        <v>7075</v>
      </c>
      <c r="ACB26" s="112">
        <v>33280</v>
      </c>
      <c r="ACC26" s="778">
        <v>26205</v>
      </c>
      <c r="ACD26" s="120">
        <v>7075</v>
      </c>
      <c r="ACE26" s="112">
        <v>33280</v>
      </c>
      <c r="ACF26" s="778">
        <v>26205</v>
      </c>
      <c r="ACG26" s="778">
        <v>7075</v>
      </c>
      <c r="ACH26" s="1358">
        <v>33280</v>
      </c>
      <c r="ACI26" s="856" t="s">
        <v>1244</v>
      </c>
      <c r="ACJ26" s="796"/>
      <c r="ACK26" s="778"/>
      <c r="ACL26" s="121"/>
      <c r="ACM26" s="778"/>
      <c r="ACN26" s="778"/>
      <c r="ACO26" s="121"/>
      <c r="ACP26" s="778">
        <v>26205</v>
      </c>
      <c r="ACQ26" s="120">
        <v>7075</v>
      </c>
      <c r="ACR26" s="112">
        <v>33280</v>
      </c>
      <c r="ACS26" s="778">
        <v>26205</v>
      </c>
      <c r="ACT26" s="120">
        <v>7075</v>
      </c>
      <c r="ACU26" s="112">
        <v>33280</v>
      </c>
      <c r="ACV26" s="778">
        <v>26205</v>
      </c>
      <c r="ACW26" s="778">
        <v>7075</v>
      </c>
      <c r="ACX26" s="1358">
        <v>33280</v>
      </c>
      <c r="ACY26" s="856" t="s">
        <v>1244</v>
      </c>
      <c r="ACZ26" s="796"/>
      <c r="ADA26" s="778"/>
      <c r="ADB26" s="121"/>
      <c r="ADC26" s="778"/>
      <c r="ADD26" s="778"/>
      <c r="ADE26" s="121"/>
      <c r="ADF26" s="778">
        <v>26205</v>
      </c>
      <c r="ADG26" s="120">
        <v>7075</v>
      </c>
      <c r="ADH26" s="112">
        <v>33280</v>
      </c>
      <c r="ADI26" s="778">
        <v>26205</v>
      </c>
      <c r="ADJ26" s="120">
        <v>7075</v>
      </c>
      <c r="ADK26" s="112">
        <v>33280</v>
      </c>
      <c r="ADL26" s="778">
        <v>26205</v>
      </c>
      <c r="ADM26" s="778">
        <v>7075</v>
      </c>
      <c r="ADN26" s="1358">
        <v>33280</v>
      </c>
      <c r="ADO26" s="856" t="s">
        <v>1244</v>
      </c>
      <c r="ADP26" s="796"/>
      <c r="ADQ26" s="778"/>
      <c r="ADR26" s="121"/>
      <c r="ADS26" s="778"/>
      <c r="ADT26" s="778"/>
      <c r="ADU26" s="121"/>
      <c r="ADV26" s="778">
        <v>26205</v>
      </c>
      <c r="ADW26" s="120">
        <v>7075</v>
      </c>
      <c r="ADX26" s="112">
        <v>33280</v>
      </c>
      <c r="ADY26" s="778">
        <v>26205</v>
      </c>
      <c r="ADZ26" s="120">
        <v>7075</v>
      </c>
      <c r="AEA26" s="112">
        <v>33280</v>
      </c>
      <c r="AEB26" s="778">
        <v>26205</v>
      </c>
      <c r="AEC26" s="778">
        <v>7075</v>
      </c>
      <c r="AED26" s="1358">
        <v>33280</v>
      </c>
      <c r="AEE26" s="856" t="s">
        <v>1244</v>
      </c>
      <c r="AEF26" s="796"/>
      <c r="AEG26" s="778"/>
      <c r="AEH26" s="121"/>
      <c r="AEI26" s="778"/>
      <c r="AEJ26" s="778"/>
      <c r="AEK26" s="121"/>
      <c r="AEL26" s="778">
        <v>26205</v>
      </c>
      <c r="AEM26" s="120">
        <v>7075</v>
      </c>
      <c r="AEN26" s="112">
        <v>33280</v>
      </c>
      <c r="AEO26" s="778">
        <v>26205</v>
      </c>
      <c r="AEP26" s="120">
        <v>7075</v>
      </c>
      <c r="AEQ26" s="112">
        <v>33280</v>
      </c>
      <c r="AER26" s="778">
        <v>26205</v>
      </c>
      <c r="AES26" s="778">
        <v>7075</v>
      </c>
      <c r="AET26" s="1358">
        <v>33280</v>
      </c>
      <c r="AEU26" s="856" t="s">
        <v>1244</v>
      </c>
      <c r="AEV26" s="796"/>
      <c r="AEW26" s="778"/>
      <c r="AEX26" s="121"/>
      <c r="AEY26" s="778"/>
      <c r="AEZ26" s="778"/>
      <c r="AFA26" s="121"/>
      <c r="AFB26" s="778">
        <v>26205</v>
      </c>
      <c r="AFC26" s="120">
        <v>7075</v>
      </c>
      <c r="AFD26" s="112">
        <v>33280</v>
      </c>
      <c r="AFE26" s="778">
        <v>26205</v>
      </c>
      <c r="AFF26" s="120">
        <v>7075</v>
      </c>
      <c r="AFG26" s="112">
        <v>33280</v>
      </c>
      <c r="AFH26" s="778">
        <v>26205</v>
      </c>
      <c r="AFI26" s="778">
        <v>7075</v>
      </c>
      <c r="AFJ26" s="1358">
        <v>33280</v>
      </c>
      <c r="AFK26" s="856" t="s">
        <v>1244</v>
      </c>
      <c r="AFL26" s="796"/>
      <c r="AFM26" s="778"/>
      <c r="AFN26" s="121"/>
      <c r="AFO26" s="778"/>
      <c r="AFP26" s="778"/>
      <c r="AFQ26" s="121"/>
      <c r="AFR26" s="778">
        <v>26205</v>
      </c>
      <c r="AFS26" s="120">
        <v>7075</v>
      </c>
      <c r="AFT26" s="112">
        <v>33280</v>
      </c>
      <c r="AFU26" s="778">
        <v>26205</v>
      </c>
      <c r="AFV26" s="120">
        <v>7075</v>
      </c>
      <c r="AFW26" s="112">
        <v>33280</v>
      </c>
      <c r="AFX26" s="778">
        <v>26205</v>
      </c>
      <c r="AFY26" s="778">
        <v>7075</v>
      </c>
      <c r="AFZ26" s="1358">
        <v>33280</v>
      </c>
      <c r="AGA26" s="856" t="s">
        <v>1244</v>
      </c>
      <c r="AGB26" s="796"/>
      <c r="AGC26" s="778"/>
      <c r="AGD26" s="121"/>
      <c r="AGE26" s="778"/>
      <c r="AGF26" s="778"/>
      <c r="AGG26" s="121"/>
      <c r="AGH26" s="778">
        <v>26205</v>
      </c>
      <c r="AGI26" s="120">
        <v>7075</v>
      </c>
      <c r="AGJ26" s="112">
        <v>33280</v>
      </c>
      <c r="AGK26" s="778">
        <v>26205</v>
      </c>
      <c r="AGL26" s="120">
        <v>7075</v>
      </c>
      <c r="AGM26" s="112">
        <v>33280</v>
      </c>
      <c r="AGN26" s="778">
        <v>26205</v>
      </c>
      <c r="AGO26" s="778">
        <v>7075</v>
      </c>
      <c r="AGP26" s="1358">
        <v>33280</v>
      </c>
      <c r="AGQ26" s="856" t="s">
        <v>1244</v>
      </c>
      <c r="AGR26" s="796"/>
      <c r="AGS26" s="778"/>
      <c r="AGT26" s="121"/>
      <c r="AGU26" s="778"/>
      <c r="AGV26" s="778"/>
      <c r="AGW26" s="121"/>
      <c r="AGX26" s="778">
        <v>26205</v>
      </c>
      <c r="AGY26" s="120">
        <v>7075</v>
      </c>
      <c r="AGZ26" s="112">
        <v>33280</v>
      </c>
      <c r="AHA26" s="778">
        <v>26205</v>
      </c>
      <c r="AHB26" s="120">
        <v>7075</v>
      </c>
      <c r="AHC26" s="112">
        <v>33280</v>
      </c>
      <c r="AHD26" s="778">
        <v>26205</v>
      </c>
      <c r="AHE26" s="778">
        <v>7075</v>
      </c>
      <c r="AHF26" s="1358">
        <v>33280</v>
      </c>
      <c r="AHG26" s="856" t="s">
        <v>1244</v>
      </c>
      <c r="AHH26" s="796"/>
      <c r="AHI26" s="778"/>
      <c r="AHJ26" s="121"/>
      <c r="AHK26" s="778"/>
      <c r="AHL26" s="778"/>
      <c r="AHM26" s="121"/>
      <c r="AHN26" s="778">
        <v>26205</v>
      </c>
      <c r="AHO26" s="120">
        <v>7075</v>
      </c>
      <c r="AHP26" s="112">
        <v>33280</v>
      </c>
      <c r="AHQ26" s="778">
        <v>26205</v>
      </c>
      <c r="AHR26" s="120">
        <v>7075</v>
      </c>
      <c r="AHS26" s="112">
        <v>33280</v>
      </c>
      <c r="AHT26" s="778">
        <v>26205</v>
      </c>
      <c r="AHU26" s="778">
        <v>7075</v>
      </c>
      <c r="AHV26" s="1358">
        <v>33280</v>
      </c>
      <c r="AHW26" s="856" t="s">
        <v>1244</v>
      </c>
      <c r="AHX26" s="796"/>
      <c r="AHY26" s="778"/>
      <c r="AHZ26" s="121"/>
      <c r="AIA26" s="778"/>
      <c r="AIB26" s="778"/>
      <c r="AIC26" s="121"/>
      <c r="AID26" s="778">
        <v>26205</v>
      </c>
      <c r="AIE26" s="120">
        <v>7075</v>
      </c>
      <c r="AIF26" s="112">
        <v>33280</v>
      </c>
      <c r="AIG26" s="778">
        <v>26205</v>
      </c>
      <c r="AIH26" s="120">
        <v>7075</v>
      </c>
      <c r="AII26" s="112">
        <v>33280</v>
      </c>
      <c r="AIJ26" s="778">
        <v>26205</v>
      </c>
      <c r="AIK26" s="778">
        <v>7075</v>
      </c>
      <c r="AIL26" s="1358">
        <v>33280</v>
      </c>
      <c r="AIM26" s="856" t="s">
        <v>1244</v>
      </c>
      <c r="AIN26" s="796"/>
      <c r="AIO26" s="778"/>
      <c r="AIP26" s="121"/>
      <c r="AIQ26" s="778"/>
      <c r="AIR26" s="778"/>
      <c r="AIS26" s="121"/>
      <c r="AIT26" s="778">
        <v>26205</v>
      </c>
      <c r="AIU26" s="120">
        <v>7075</v>
      </c>
      <c r="AIV26" s="112">
        <v>33280</v>
      </c>
      <c r="AIW26" s="778">
        <v>26205</v>
      </c>
      <c r="AIX26" s="120">
        <v>7075</v>
      </c>
      <c r="AIY26" s="112">
        <v>33280</v>
      </c>
      <c r="AIZ26" s="778">
        <v>26205</v>
      </c>
      <c r="AJA26" s="778">
        <v>7075</v>
      </c>
      <c r="AJB26" s="1358">
        <v>33280</v>
      </c>
      <c r="AJC26" s="856" t="s">
        <v>1244</v>
      </c>
      <c r="AJD26" s="796"/>
      <c r="AJE26" s="778"/>
      <c r="AJF26" s="121"/>
      <c r="AJG26" s="778"/>
      <c r="AJH26" s="778"/>
      <c r="AJI26" s="121"/>
      <c r="AJJ26" s="778">
        <v>26205</v>
      </c>
      <c r="AJK26" s="120">
        <v>7075</v>
      </c>
      <c r="AJL26" s="112">
        <v>33280</v>
      </c>
      <c r="AJM26" s="778">
        <v>26205</v>
      </c>
      <c r="AJN26" s="120">
        <v>7075</v>
      </c>
      <c r="AJO26" s="112">
        <v>33280</v>
      </c>
      <c r="AJP26" s="778">
        <v>26205</v>
      </c>
      <c r="AJQ26" s="778">
        <v>7075</v>
      </c>
      <c r="AJR26" s="1358">
        <v>33280</v>
      </c>
      <c r="AJS26" s="856" t="s">
        <v>1244</v>
      </c>
      <c r="AJT26" s="796"/>
      <c r="AJU26" s="778"/>
      <c r="AJV26" s="121"/>
      <c r="AJW26" s="778"/>
      <c r="AJX26" s="778"/>
      <c r="AJY26" s="121"/>
      <c r="AJZ26" s="778">
        <v>26205</v>
      </c>
      <c r="AKA26" s="120">
        <v>7075</v>
      </c>
      <c r="AKB26" s="112">
        <v>33280</v>
      </c>
      <c r="AKC26" s="778">
        <v>26205</v>
      </c>
      <c r="AKD26" s="120">
        <v>7075</v>
      </c>
      <c r="AKE26" s="112">
        <v>33280</v>
      </c>
      <c r="AKF26" s="778">
        <v>26205</v>
      </c>
      <c r="AKG26" s="778">
        <v>7075</v>
      </c>
      <c r="AKH26" s="1358">
        <v>33280</v>
      </c>
      <c r="AKI26" s="856" t="s">
        <v>1244</v>
      </c>
      <c r="AKJ26" s="796"/>
      <c r="AKK26" s="778"/>
      <c r="AKL26" s="121"/>
      <c r="AKM26" s="778"/>
      <c r="AKN26" s="778"/>
      <c r="AKO26" s="121"/>
      <c r="AKP26" s="778">
        <v>26205</v>
      </c>
      <c r="AKQ26" s="120">
        <v>7075</v>
      </c>
      <c r="AKR26" s="112">
        <v>33280</v>
      </c>
      <c r="AKS26" s="778">
        <v>26205</v>
      </c>
      <c r="AKT26" s="120">
        <v>7075</v>
      </c>
      <c r="AKU26" s="112">
        <v>33280</v>
      </c>
      <c r="AKV26" s="778">
        <v>26205</v>
      </c>
      <c r="AKW26" s="778">
        <v>7075</v>
      </c>
      <c r="AKX26" s="1358">
        <v>33280</v>
      </c>
      <c r="AKY26" s="856" t="s">
        <v>1244</v>
      </c>
      <c r="AKZ26" s="796"/>
      <c r="ALA26" s="778"/>
      <c r="ALB26" s="121"/>
      <c r="ALC26" s="778"/>
      <c r="ALD26" s="778"/>
      <c r="ALE26" s="121"/>
      <c r="ALF26" s="778">
        <v>26205</v>
      </c>
      <c r="ALG26" s="120">
        <v>7075</v>
      </c>
      <c r="ALH26" s="112">
        <v>33280</v>
      </c>
      <c r="ALI26" s="778">
        <v>26205</v>
      </c>
      <c r="ALJ26" s="120">
        <v>7075</v>
      </c>
      <c r="ALK26" s="112">
        <v>33280</v>
      </c>
      <c r="ALL26" s="778">
        <v>26205</v>
      </c>
      <c r="ALM26" s="778">
        <v>7075</v>
      </c>
      <c r="ALN26" s="1358">
        <v>33280</v>
      </c>
      <c r="ALO26" s="856" t="s">
        <v>1244</v>
      </c>
      <c r="ALP26" s="796"/>
      <c r="ALQ26" s="778"/>
      <c r="ALR26" s="121"/>
      <c r="ALS26" s="778"/>
      <c r="ALT26" s="778"/>
      <c r="ALU26" s="121"/>
      <c r="ALV26" s="778">
        <v>26205</v>
      </c>
      <c r="ALW26" s="120">
        <v>7075</v>
      </c>
      <c r="ALX26" s="112">
        <v>33280</v>
      </c>
      <c r="ALY26" s="778">
        <v>26205</v>
      </c>
      <c r="ALZ26" s="120">
        <v>7075</v>
      </c>
      <c r="AMA26" s="112">
        <v>33280</v>
      </c>
      <c r="AMB26" s="778">
        <v>26205</v>
      </c>
      <c r="AMC26" s="778">
        <v>7075</v>
      </c>
      <c r="AMD26" s="1358">
        <v>33280</v>
      </c>
      <c r="AME26" s="856" t="s">
        <v>1244</v>
      </c>
      <c r="AMF26" s="796"/>
      <c r="AMG26" s="778"/>
      <c r="AMH26" s="121"/>
      <c r="AMI26" s="778"/>
      <c r="AMJ26" s="778"/>
      <c r="AMK26" s="121"/>
      <c r="AML26" s="778">
        <v>26205</v>
      </c>
      <c r="AMM26" s="120">
        <v>7075</v>
      </c>
      <c r="AMN26" s="112">
        <v>33280</v>
      </c>
      <c r="AMO26" s="778">
        <v>26205</v>
      </c>
      <c r="AMP26" s="120">
        <v>7075</v>
      </c>
      <c r="AMQ26" s="112">
        <v>33280</v>
      </c>
      <c r="AMR26" s="778">
        <v>26205</v>
      </c>
      <c r="AMS26" s="778">
        <v>7075</v>
      </c>
      <c r="AMT26" s="1358">
        <v>33280</v>
      </c>
      <c r="AMU26" s="856" t="s">
        <v>1244</v>
      </c>
      <c r="AMV26" s="796"/>
      <c r="AMW26" s="778"/>
      <c r="AMX26" s="121"/>
      <c r="AMY26" s="778"/>
      <c r="AMZ26" s="778"/>
      <c r="ANA26" s="121"/>
      <c r="ANB26" s="778">
        <v>26205</v>
      </c>
      <c r="ANC26" s="120">
        <v>7075</v>
      </c>
      <c r="AND26" s="112">
        <v>33280</v>
      </c>
      <c r="ANE26" s="778">
        <v>26205</v>
      </c>
      <c r="ANF26" s="120">
        <v>7075</v>
      </c>
      <c r="ANG26" s="112">
        <v>33280</v>
      </c>
      <c r="ANH26" s="778">
        <v>26205</v>
      </c>
      <c r="ANI26" s="778">
        <v>7075</v>
      </c>
      <c r="ANJ26" s="1358">
        <v>33280</v>
      </c>
      <c r="ANK26" s="856" t="s">
        <v>1244</v>
      </c>
      <c r="ANL26" s="796"/>
      <c r="ANM26" s="778"/>
      <c r="ANN26" s="121"/>
      <c r="ANO26" s="778"/>
      <c r="ANP26" s="778"/>
      <c r="ANQ26" s="121"/>
      <c r="ANR26" s="778">
        <v>26205</v>
      </c>
      <c r="ANS26" s="120">
        <v>7075</v>
      </c>
      <c r="ANT26" s="112">
        <v>33280</v>
      </c>
      <c r="ANU26" s="778">
        <v>26205</v>
      </c>
      <c r="ANV26" s="120">
        <v>7075</v>
      </c>
      <c r="ANW26" s="112">
        <v>33280</v>
      </c>
      <c r="ANX26" s="778">
        <v>26205</v>
      </c>
      <c r="ANY26" s="778">
        <v>7075</v>
      </c>
      <c r="ANZ26" s="1358">
        <v>33280</v>
      </c>
      <c r="AOA26" s="856" t="s">
        <v>1244</v>
      </c>
      <c r="AOB26" s="796"/>
      <c r="AOC26" s="778"/>
      <c r="AOD26" s="121"/>
      <c r="AOE26" s="778"/>
      <c r="AOF26" s="778"/>
      <c r="AOG26" s="121"/>
      <c r="AOH26" s="778">
        <v>26205</v>
      </c>
      <c r="AOI26" s="120">
        <v>7075</v>
      </c>
      <c r="AOJ26" s="112">
        <v>33280</v>
      </c>
      <c r="AOK26" s="778">
        <v>26205</v>
      </c>
      <c r="AOL26" s="120">
        <v>7075</v>
      </c>
      <c r="AOM26" s="112">
        <v>33280</v>
      </c>
      <c r="AON26" s="778">
        <v>26205</v>
      </c>
      <c r="AOO26" s="778">
        <v>7075</v>
      </c>
      <c r="AOP26" s="1358">
        <v>33280</v>
      </c>
      <c r="AOQ26" s="856" t="s">
        <v>1244</v>
      </c>
      <c r="AOR26" s="796"/>
      <c r="AOS26" s="778"/>
      <c r="AOT26" s="121"/>
      <c r="AOU26" s="778"/>
      <c r="AOV26" s="778"/>
      <c r="AOW26" s="121"/>
      <c r="AOX26" s="778">
        <v>26205</v>
      </c>
      <c r="AOY26" s="120">
        <v>7075</v>
      </c>
      <c r="AOZ26" s="112">
        <v>33280</v>
      </c>
      <c r="APA26" s="778">
        <v>26205</v>
      </c>
      <c r="APB26" s="120">
        <v>7075</v>
      </c>
      <c r="APC26" s="112">
        <v>33280</v>
      </c>
      <c r="APD26" s="778">
        <v>26205</v>
      </c>
      <c r="APE26" s="778">
        <v>7075</v>
      </c>
      <c r="APF26" s="1358">
        <v>33280</v>
      </c>
      <c r="APG26" s="856" t="s">
        <v>1244</v>
      </c>
      <c r="APH26" s="796"/>
      <c r="API26" s="778"/>
      <c r="APJ26" s="121"/>
      <c r="APK26" s="778"/>
      <c r="APL26" s="778"/>
      <c r="APM26" s="121"/>
      <c r="APN26" s="778">
        <v>26205</v>
      </c>
      <c r="APO26" s="120">
        <v>7075</v>
      </c>
      <c r="APP26" s="112">
        <v>33280</v>
      </c>
      <c r="APQ26" s="778">
        <v>26205</v>
      </c>
      <c r="APR26" s="120">
        <v>7075</v>
      </c>
      <c r="APS26" s="112">
        <v>33280</v>
      </c>
      <c r="APT26" s="778">
        <v>26205</v>
      </c>
      <c r="APU26" s="778">
        <v>7075</v>
      </c>
      <c r="APV26" s="1358">
        <v>33280</v>
      </c>
      <c r="APW26" s="856" t="s">
        <v>1244</v>
      </c>
      <c r="APX26" s="796"/>
      <c r="APY26" s="778"/>
      <c r="APZ26" s="121"/>
      <c r="AQA26" s="778"/>
      <c r="AQB26" s="778"/>
      <c r="AQC26" s="121"/>
      <c r="AQD26" s="778">
        <v>26205</v>
      </c>
      <c r="AQE26" s="120">
        <v>7075</v>
      </c>
      <c r="AQF26" s="112">
        <v>33280</v>
      </c>
      <c r="AQG26" s="778">
        <v>26205</v>
      </c>
      <c r="AQH26" s="120">
        <v>7075</v>
      </c>
      <c r="AQI26" s="112">
        <v>33280</v>
      </c>
      <c r="AQJ26" s="778">
        <v>26205</v>
      </c>
      <c r="AQK26" s="778">
        <v>7075</v>
      </c>
      <c r="AQL26" s="1358">
        <v>33280</v>
      </c>
      <c r="AQM26" s="856" t="s">
        <v>1244</v>
      </c>
      <c r="AQN26" s="796"/>
      <c r="AQO26" s="778"/>
      <c r="AQP26" s="121"/>
      <c r="AQQ26" s="778"/>
      <c r="AQR26" s="778"/>
      <c r="AQS26" s="121"/>
      <c r="AQT26" s="778">
        <v>26205</v>
      </c>
      <c r="AQU26" s="120">
        <v>7075</v>
      </c>
      <c r="AQV26" s="112">
        <v>33280</v>
      </c>
      <c r="AQW26" s="778">
        <v>26205</v>
      </c>
      <c r="AQX26" s="120">
        <v>7075</v>
      </c>
      <c r="AQY26" s="112">
        <v>33280</v>
      </c>
      <c r="AQZ26" s="778">
        <v>26205</v>
      </c>
      <c r="ARA26" s="778">
        <v>7075</v>
      </c>
      <c r="ARB26" s="1358">
        <v>33280</v>
      </c>
      <c r="ARC26" s="856" t="s">
        <v>1244</v>
      </c>
      <c r="ARD26" s="796"/>
      <c r="ARE26" s="778"/>
      <c r="ARF26" s="121"/>
      <c r="ARG26" s="778"/>
      <c r="ARH26" s="778"/>
      <c r="ARI26" s="121"/>
      <c r="ARJ26" s="778">
        <v>26205</v>
      </c>
      <c r="ARK26" s="120">
        <v>7075</v>
      </c>
      <c r="ARL26" s="112">
        <v>33280</v>
      </c>
      <c r="ARM26" s="778">
        <v>26205</v>
      </c>
      <c r="ARN26" s="120">
        <v>7075</v>
      </c>
      <c r="ARO26" s="112">
        <v>33280</v>
      </c>
      <c r="ARP26" s="778">
        <v>26205</v>
      </c>
      <c r="ARQ26" s="778">
        <v>7075</v>
      </c>
      <c r="ARR26" s="1358">
        <v>33280</v>
      </c>
      <c r="ARS26" s="856" t="s">
        <v>1244</v>
      </c>
      <c r="ART26" s="796"/>
      <c r="ARU26" s="778"/>
      <c r="ARV26" s="121"/>
      <c r="ARW26" s="778"/>
      <c r="ARX26" s="778"/>
      <c r="ARY26" s="121"/>
      <c r="ARZ26" s="778">
        <v>26205</v>
      </c>
      <c r="ASA26" s="120">
        <v>7075</v>
      </c>
      <c r="ASB26" s="112">
        <v>33280</v>
      </c>
      <c r="ASC26" s="778">
        <v>26205</v>
      </c>
      <c r="ASD26" s="120">
        <v>7075</v>
      </c>
      <c r="ASE26" s="112">
        <v>33280</v>
      </c>
      <c r="ASF26" s="778">
        <v>26205</v>
      </c>
      <c r="ASG26" s="778">
        <v>7075</v>
      </c>
      <c r="ASH26" s="1358">
        <v>33280</v>
      </c>
      <c r="ASI26" s="856" t="s">
        <v>1244</v>
      </c>
      <c r="ASJ26" s="796"/>
      <c r="ASK26" s="778"/>
      <c r="ASL26" s="121"/>
      <c r="ASM26" s="778"/>
      <c r="ASN26" s="778"/>
      <c r="ASO26" s="121"/>
      <c r="ASP26" s="778">
        <v>26205</v>
      </c>
      <c r="ASQ26" s="120">
        <v>7075</v>
      </c>
      <c r="ASR26" s="112">
        <v>33280</v>
      </c>
      <c r="ASS26" s="778">
        <v>26205</v>
      </c>
      <c r="AST26" s="120">
        <v>7075</v>
      </c>
      <c r="ASU26" s="112">
        <v>33280</v>
      </c>
      <c r="ASV26" s="778">
        <v>26205</v>
      </c>
      <c r="ASW26" s="778">
        <v>7075</v>
      </c>
      <c r="ASX26" s="1358">
        <v>33280</v>
      </c>
      <c r="ASY26" s="856" t="s">
        <v>1244</v>
      </c>
      <c r="ASZ26" s="796"/>
      <c r="ATA26" s="778"/>
      <c r="ATB26" s="121"/>
      <c r="ATC26" s="778"/>
      <c r="ATD26" s="778"/>
      <c r="ATE26" s="121"/>
      <c r="ATF26" s="778">
        <v>26205</v>
      </c>
      <c r="ATG26" s="120">
        <v>7075</v>
      </c>
      <c r="ATH26" s="112">
        <v>33280</v>
      </c>
      <c r="ATI26" s="778">
        <v>26205</v>
      </c>
      <c r="ATJ26" s="120">
        <v>7075</v>
      </c>
      <c r="ATK26" s="112">
        <v>33280</v>
      </c>
      <c r="ATL26" s="778">
        <v>26205</v>
      </c>
      <c r="ATM26" s="778">
        <v>7075</v>
      </c>
      <c r="ATN26" s="1358">
        <v>33280</v>
      </c>
      <c r="ATO26" s="856" t="s">
        <v>1244</v>
      </c>
      <c r="ATP26" s="796"/>
      <c r="ATQ26" s="778"/>
      <c r="ATR26" s="121"/>
      <c r="ATS26" s="778"/>
      <c r="ATT26" s="778"/>
      <c r="ATU26" s="121"/>
      <c r="ATV26" s="778">
        <v>26205</v>
      </c>
      <c r="ATW26" s="120">
        <v>7075</v>
      </c>
      <c r="ATX26" s="112">
        <v>33280</v>
      </c>
      <c r="ATY26" s="778">
        <v>26205</v>
      </c>
      <c r="ATZ26" s="120">
        <v>7075</v>
      </c>
      <c r="AUA26" s="112">
        <v>33280</v>
      </c>
      <c r="AUB26" s="778">
        <v>26205</v>
      </c>
      <c r="AUC26" s="778">
        <v>7075</v>
      </c>
      <c r="AUD26" s="1358">
        <v>33280</v>
      </c>
      <c r="AUE26" s="856" t="s">
        <v>1244</v>
      </c>
      <c r="AUF26" s="796"/>
      <c r="AUG26" s="778"/>
      <c r="AUH26" s="121"/>
      <c r="AUI26" s="778"/>
      <c r="AUJ26" s="778"/>
      <c r="AUK26" s="121"/>
      <c r="AUL26" s="778">
        <v>26205</v>
      </c>
      <c r="AUM26" s="120">
        <v>7075</v>
      </c>
      <c r="AUN26" s="112">
        <v>33280</v>
      </c>
      <c r="AUO26" s="778">
        <v>26205</v>
      </c>
      <c r="AUP26" s="120">
        <v>7075</v>
      </c>
      <c r="AUQ26" s="112">
        <v>33280</v>
      </c>
      <c r="AUR26" s="778">
        <v>26205</v>
      </c>
      <c r="AUS26" s="778">
        <v>7075</v>
      </c>
      <c r="AUT26" s="1358">
        <v>33280</v>
      </c>
      <c r="AUU26" s="856" t="s">
        <v>1244</v>
      </c>
      <c r="AUV26" s="796"/>
      <c r="AUW26" s="778"/>
      <c r="AUX26" s="121"/>
      <c r="AUY26" s="778"/>
      <c r="AUZ26" s="778"/>
      <c r="AVA26" s="121"/>
      <c r="AVB26" s="778">
        <v>26205</v>
      </c>
      <c r="AVC26" s="120">
        <v>7075</v>
      </c>
      <c r="AVD26" s="112">
        <v>33280</v>
      </c>
      <c r="AVE26" s="778">
        <v>26205</v>
      </c>
      <c r="AVF26" s="120">
        <v>7075</v>
      </c>
      <c r="AVG26" s="112">
        <v>33280</v>
      </c>
      <c r="AVH26" s="778">
        <v>26205</v>
      </c>
      <c r="AVI26" s="778">
        <v>7075</v>
      </c>
      <c r="AVJ26" s="1358">
        <v>33280</v>
      </c>
      <c r="AVK26" s="856" t="s">
        <v>1244</v>
      </c>
      <c r="AVL26" s="796"/>
      <c r="AVM26" s="778"/>
      <c r="AVN26" s="121"/>
      <c r="AVO26" s="778"/>
      <c r="AVP26" s="778"/>
      <c r="AVQ26" s="121"/>
      <c r="AVR26" s="778">
        <v>26205</v>
      </c>
      <c r="AVS26" s="120">
        <v>7075</v>
      </c>
      <c r="AVT26" s="112">
        <v>33280</v>
      </c>
      <c r="AVU26" s="778">
        <v>26205</v>
      </c>
      <c r="AVV26" s="120">
        <v>7075</v>
      </c>
      <c r="AVW26" s="112">
        <v>33280</v>
      </c>
      <c r="AVX26" s="778">
        <v>26205</v>
      </c>
      <c r="AVY26" s="778">
        <v>7075</v>
      </c>
      <c r="AVZ26" s="1358">
        <v>33280</v>
      </c>
      <c r="AWA26" s="856" t="s">
        <v>1244</v>
      </c>
      <c r="AWB26" s="796"/>
      <c r="AWC26" s="778"/>
      <c r="AWD26" s="121"/>
      <c r="AWE26" s="778"/>
      <c r="AWF26" s="778"/>
      <c r="AWG26" s="121"/>
      <c r="AWH26" s="778">
        <v>26205</v>
      </c>
      <c r="AWI26" s="120">
        <v>7075</v>
      </c>
      <c r="AWJ26" s="112">
        <v>33280</v>
      </c>
      <c r="AWK26" s="778">
        <v>26205</v>
      </c>
      <c r="AWL26" s="120">
        <v>7075</v>
      </c>
      <c r="AWM26" s="112">
        <v>33280</v>
      </c>
      <c r="AWN26" s="778">
        <v>26205</v>
      </c>
      <c r="AWO26" s="778">
        <v>7075</v>
      </c>
      <c r="AWP26" s="1358">
        <v>33280</v>
      </c>
      <c r="AWQ26" s="856" t="s">
        <v>1244</v>
      </c>
      <c r="AWR26" s="796"/>
      <c r="AWS26" s="778"/>
      <c r="AWT26" s="121"/>
      <c r="AWU26" s="778"/>
      <c r="AWV26" s="778"/>
      <c r="AWW26" s="121"/>
      <c r="AWX26" s="778">
        <v>26205</v>
      </c>
      <c r="AWY26" s="120">
        <v>7075</v>
      </c>
      <c r="AWZ26" s="112">
        <v>33280</v>
      </c>
      <c r="AXA26" s="778">
        <v>26205</v>
      </c>
      <c r="AXB26" s="120">
        <v>7075</v>
      </c>
      <c r="AXC26" s="112">
        <v>33280</v>
      </c>
      <c r="AXD26" s="778">
        <v>26205</v>
      </c>
      <c r="AXE26" s="778">
        <v>7075</v>
      </c>
      <c r="AXF26" s="1358">
        <v>33280</v>
      </c>
      <c r="AXG26" s="856" t="s">
        <v>1244</v>
      </c>
      <c r="AXH26" s="796"/>
      <c r="AXI26" s="778"/>
      <c r="AXJ26" s="121"/>
      <c r="AXK26" s="778"/>
      <c r="AXL26" s="778"/>
      <c r="AXM26" s="121"/>
      <c r="AXN26" s="778">
        <v>26205</v>
      </c>
      <c r="AXO26" s="120">
        <v>7075</v>
      </c>
      <c r="AXP26" s="112">
        <v>33280</v>
      </c>
      <c r="AXQ26" s="778">
        <v>26205</v>
      </c>
      <c r="AXR26" s="120">
        <v>7075</v>
      </c>
      <c r="AXS26" s="112">
        <v>33280</v>
      </c>
      <c r="AXT26" s="778">
        <v>26205</v>
      </c>
      <c r="AXU26" s="778">
        <v>7075</v>
      </c>
      <c r="AXV26" s="1358">
        <v>33280</v>
      </c>
      <c r="AXW26" s="856" t="s">
        <v>1244</v>
      </c>
      <c r="AXX26" s="796"/>
      <c r="AXY26" s="778"/>
      <c r="AXZ26" s="121"/>
      <c r="AYA26" s="778"/>
      <c r="AYB26" s="778"/>
      <c r="AYC26" s="121"/>
      <c r="AYD26" s="778">
        <v>26205</v>
      </c>
      <c r="AYE26" s="120">
        <v>7075</v>
      </c>
      <c r="AYF26" s="112">
        <v>33280</v>
      </c>
      <c r="AYG26" s="778">
        <v>26205</v>
      </c>
      <c r="AYH26" s="120">
        <v>7075</v>
      </c>
      <c r="AYI26" s="112">
        <v>33280</v>
      </c>
      <c r="AYJ26" s="778">
        <v>26205</v>
      </c>
      <c r="AYK26" s="778">
        <v>7075</v>
      </c>
      <c r="AYL26" s="1358">
        <v>33280</v>
      </c>
      <c r="AYM26" s="856" t="s">
        <v>1244</v>
      </c>
      <c r="AYN26" s="796"/>
      <c r="AYO26" s="778"/>
      <c r="AYP26" s="121"/>
      <c r="AYQ26" s="778"/>
      <c r="AYR26" s="778"/>
      <c r="AYS26" s="121"/>
      <c r="AYT26" s="778">
        <v>26205</v>
      </c>
      <c r="AYU26" s="120">
        <v>7075</v>
      </c>
      <c r="AYV26" s="112">
        <v>33280</v>
      </c>
      <c r="AYW26" s="778">
        <v>26205</v>
      </c>
      <c r="AYX26" s="120">
        <v>7075</v>
      </c>
      <c r="AYY26" s="112">
        <v>33280</v>
      </c>
      <c r="AYZ26" s="778">
        <v>26205</v>
      </c>
      <c r="AZA26" s="778">
        <v>7075</v>
      </c>
      <c r="AZB26" s="1358">
        <v>33280</v>
      </c>
      <c r="AZC26" s="856" t="s">
        <v>1244</v>
      </c>
      <c r="AZD26" s="796"/>
      <c r="AZE26" s="778"/>
      <c r="AZF26" s="121"/>
      <c r="AZG26" s="778"/>
      <c r="AZH26" s="778"/>
      <c r="AZI26" s="121"/>
      <c r="AZJ26" s="778">
        <v>26205</v>
      </c>
      <c r="AZK26" s="120">
        <v>7075</v>
      </c>
      <c r="AZL26" s="112">
        <v>33280</v>
      </c>
      <c r="AZM26" s="778">
        <v>26205</v>
      </c>
      <c r="AZN26" s="120">
        <v>7075</v>
      </c>
      <c r="AZO26" s="112">
        <v>33280</v>
      </c>
      <c r="AZP26" s="778">
        <v>26205</v>
      </c>
      <c r="AZQ26" s="778">
        <v>7075</v>
      </c>
      <c r="AZR26" s="1358">
        <v>33280</v>
      </c>
      <c r="AZS26" s="856" t="s">
        <v>1244</v>
      </c>
      <c r="AZT26" s="796"/>
      <c r="AZU26" s="778"/>
      <c r="AZV26" s="121"/>
      <c r="AZW26" s="778"/>
      <c r="AZX26" s="778"/>
      <c r="AZY26" s="121"/>
      <c r="AZZ26" s="778">
        <v>26205</v>
      </c>
      <c r="BAA26" s="120">
        <v>7075</v>
      </c>
      <c r="BAB26" s="112">
        <v>33280</v>
      </c>
      <c r="BAC26" s="778">
        <v>26205</v>
      </c>
      <c r="BAD26" s="120">
        <v>7075</v>
      </c>
      <c r="BAE26" s="112">
        <v>33280</v>
      </c>
      <c r="BAF26" s="778">
        <v>26205</v>
      </c>
      <c r="BAG26" s="778">
        <v>7075</v>
      </c>
      <c r="BAH26" s="1358">
        <v>33280</v>
      </c>
      <c r="BAI26" s="856" t="s">
        <v>1244</v>
      </c>
      <c r="BAJ26" s="796"/>
      <c r="BAK26" s="778"/>
      <c r="BAL26" s="121"/>
      <c r="BAM26" s="778"/>
      <c r="BAN26" s="778"/>
      <c r="BAO26" s="121"/>
      <c r="BAP26" s="778">
        <v>26205</v>
      </c>
      <c r="BAQ26" s="120">
        <v>7075</v>
      </c>
      <c r="BAR26" s="112">
        <v>33280</v>
      </c>
      <c r="BAS26" s="778">
        <v>26205</v>
      </c>
      <c r="BAT26" s="120">
        <v>7075</v>
      </c>
      <c r="BAU26" s="112">
        <v>33280</v>
      </c>
      <c r="BAV26" s="778">
        <v>26205</v>
      </c>
      <c r="BAW26" s="778">
        <v>7075</v>
      </c>
      <c r="BAX26" s="1358">
        <v>33280</v>
      </c>
      <c r="BAY26" s="856" t="s">
        <v>1244</v>
      </c>
      <c r="BAZ26" s="796"/>
      <c r="BBA26" s="778"/>
      <c r="BBB26" s="121"/>
      <c r="BBC26" s="778"/>
      <c r="BBD26" s="778"/>
      <c r="BBE26" s="121"/>
      <c r="BBF26" s="778">
        <v>26205</v>
      </c>
      <c r="BBG26" s="120">
        <v>7075</v>
      </c>
      <c r="BBH26" s="112">
        <v>33280</v>
      </c>
      <c r="BBI26" s="778">
        <v>26205</v>
      </c>
      <c r="BBJ26" s="120">
        <v>7075</v>
      </c>
      <c r="BBK26" s="112">
        <v>33280</v>
      </c>
      <c r="BBL26" s="778">
        <v>26205</v>
      </c>
      <c r="BBM26" s="778">
        <v>7075</v>
      </c>
      <c r="BBN26" s="1358">
        <v>33280</v>
      </c>
      <c r="BBO26" s="856" t="s">
        <v>1244</v>
      </c>
      <c r="BBP26" s="796"/>
      <c r="BBQ26" s="778"/>
      <c r="BBR26" s="121"/>
      <c r="BBS26" s="778"/>
      <c r="BBT26" s="778"/>
      <c r="BBU26" s="121"/>
      <c r="BBV26" s="778">
        <v>26205</v>
      </c>
      <c r="BBW26" s="120">
        <v>7075</v>
      </c>
      <c r="BBX26" s="112">
        <v>33280</v>
      </c>
      <c r="BBY26" s="778">
        <v>26205</v>
      </c>
      <c r="BBZ26" s="120">
        <v>7075</v>
      </c>
      <c r="BCA26" s="112">
        <v>33280</v>
      </c>
      <c r="BCB26" s="778">
        <v>26205</v>
      </c>
      <c r="BCC26" s="778">
        <v>7075</v>
      </c>
      <c r="BCD26" s="1358">
        <v>33280</v>
      </c>
      <c r="BCE26" s="856" t="s">
        <v>1244</v>
      </c>
      <c r="BCF26" s="796"/>
      <c r="BCG26" s="778"/>
      <c r="BCH26" s="121"/>
      <c r="BCI26" s="778"/>
      <c r="BCJ26" s="778"/>
      <c r="BCK26" s="121"/>
      <c r="BCL26" s="778">
        <v>26205</v>
      </c>
      <c r="BCM26" s="120">
        <v>7075</v>
      </c>
      <c r="BCN26" s="112">
        <v>33280</v>
      </c>
      <c r="BCO26" s="778">
        <v>26205</v>
      </c>
      <c r="BCP26" s="120">
        <v>7075</v>
      </c>
      <c r="BCQ26" s="112">
        <v>33280</v>
      </c>
      <c r="BCR26" s="778">
        <v>26205</v>
      </c>
      <c r="BCS26" s="778">
        <v>7075</v>
      </c>
      <c r="BCT26" s="1358">
        <v>33280</v>
      </c>
      <c r="BCU26" s="856" t="s">
        <v>1244</v>
      </c>
      <c r="BCV26" s="796"/>
      <c r="BCW26" s="778"/>
      <c r="BCX26" s="121"/>
      <c r="BCY26" s="778"/>
      <c r="BCZ26" s="778"/>
      <c r="BDA26" s="121"/>
      <c r="BDB26" s="778">
        <v>26205</v>
      </c>
      <c r="BDC26" s="120">
        <v>7075</v>
      </c>
      <c r="BDD26" s="112">
        <v>33280</v>
      </c>
      <c r="BDE26" s="778">
        <v>26205</v>
      </c>
      <c r="BDF26" s="120">
        <v>7075</v>
      </c>
      <c r="BDG26" s="112">
        <v>33280</v>
      </c>
      <c r="BDH26" s="778">
        <v>26205</v>
      </c>
      <c r="BDI26" s="778">
        <v>7075</v>
      </c>
      <c r="BDJ26" s="1358">
        <v>33280</v>
      </c>
      <c r="BDK26" s="856" t="s">
        <v>1244</v>
      </c>
      <c r="BDL26" s="796"/>
      <c r="BDM26" s="778"/>
      <c r="BDN26" s="121"/>
      <c r="BDO26" s="778"/>
      <c r="BDP26" s="778"/>
      <c r="BDQ26" s="121"/>
      <c r="BDR26" s="778">
        <v>26205</v>
      </c>
      <c r="BDS26" s="120">
        <v>7075</v>
      </c>
      <c r="BDT26" s="112">
        <v>33280</v>
      </c>
      <c r="BDU26" s="778">
        <v>26205</v>
      </c>
      <c r="BDV26" s="120">
        <v>7075</v>
      </c>
      <c r="BDW26" s="112">
        <v>33280</v>
      </c>
      <c r="BDX26" s="778">
        <v>26205</v>
      </c>
      <c r="BDY26" s="778">
        <v>7075</v>
      </c>
      <c r="BDZ26" s="1358">
        <v>33280</v>
      </c>
      <c r="BEA26" s="856" t="s">
        <v>1244</v>
      </c>
      <c r="BEB26" s="796"/>
      <c r="BEC26" s="778"/>
      <c r="BED26" s="121"/>
      <c r="BEE26" s="778"/>
      <c r="BEF26" s="778"/>
      <c r="BEG26" s="121"/>
      <c r="BEH26" s="778">
        <v>26205</v>
      </c>
      <c r="BEI26" s="120">
        <v>7075</v>
      </c>
      <c r="BEJ26" s="112">
        <v>33280</v>
      </c>
      <c r="BEK26" s="778">
        <v>26205</v>
      </c>
      <c r="BEL26" s="120">
        <v>7075</v>
      </c>
      <c r="BEM26" s="112">
        <v>33280</v>
      </c>
      <c r="BEN26" s="778">
        <v>26205</v>
      </c>
      <c r="BEO26" s="778">
        <v>7075</v>
      </c>
      <c r="BEP26" s="1358">
        <v>33280</v>
      </c>
      <c r="BEQ26" s="856" t="s">
        <v>1244</v>
      </c>
      <c r="BER26" s="796"/>
      <c r="BES26" s="778"/>
      <c r="BET26" s="121"/>
      <c r="BEU26" s="778"/>
      <c r="BEV26" s="778"/>
      <c r="BEW26" s="121"/>
      <c r="BEX26" s="778">
        <v>26205</v>
      </c>
      <c r="BEY26" s="120">
        <v>7075</v>
      </c>
      <c r="BEZ26" s="112">
        <v>33280</v>
      </c>
      <c r="BFA26" s="778">
        <v>26205</v>
      </c>
      <c r="BFB26" s="120">
        <v>7075</v>
      </c>
      <c r="BFC26" s="112">
        <v>33280</v>
      </c>
      <c r="BFD26" s="778">
        <v>26205</v>
      </c>
      <c r="BFE26" s="778">
        <v>7075</v>
      </c>
      <c r="BFF26" s="1358">
        <v>33280</v>
      </c>
      <c r="BFG26" s="856" t="s">
        <v>1244</v>
      </c>
      <c r="BFH26" s="796"/>
      <c r="BFI26" s="778"/>
      <c r="BFJ26" s="121"/>
      <c r="BFK26" s="778"/>
      <c r="BFL26" s="778"/>
      <c r="BFM26" s="121"/>
      <c r="BFN26" s="778">
        <v>26205</v>
      </c>
      <c r="BFO26" s="120">
        <v>7075</v>
      </c>
      <c r="BFP26" s="112">
        <v>33280</v>
      </c>
      <c r="BFQ26" s="778">
        <v>26205</v>
      </c>
      <c r="BFR26" s="120">
        <v>7075</v>
      </c>
      <c r="BFS26" s="112">
        <v>33280</v>
      </c>
      <c r="BFT26" s="778">
        <v>26205</v>
      </c>
      <c r="BFU26" s="778">
        <v>7075</v>
      </c>
      <c r="BFV26" s="1358">
        <v>33280</v>
      </c>
      <c r="BFW26" s="856" t="s">
        <v>1244</v>
      </c>
      <c r="BFX26" s="796"/>
      <c r="BFY26" s="778"/>
      <c r="BFZ26" s="121"/>
      <c r="BGA26" s="778"/>
      <c r="BGB26" s="778"/>
      <c r="BGC26" s="121"/>
      <c r="BGD26" s="778">
        <v>26205</v>
      </c>
      <c r="BGE26" s="120">
        <v>7075</v>
      </c>
      <c r="BGF26" s="112">
        <v>33280</v>
      </c>
      <c r="BGG26" s="778">
        <v>26205</v>
      </c>
      <c r="BGH26" s="120">
        <v>7075</v>
      </c>
      <c r="BGI26" s="112">
        <v>33280</v>
      </c>
      <c r="BGJ26" s="778">
        <v>26205</v>
      </c>
      <c r="BGK26" s="778">
        <v>7075</v>
      </c>
      <c r="BGL26" s="1358">
        <v>33280</v>
      </c>
      <c r="BGM26" s="856" t="s">
        <v>1244</v>
      </c>
      <c r="BGN26" s="796"/>
      <c r="BGO26" s="778"/>
      <c r="BGP26" s="121"/>
      <c r="BGQ26" s="778"/>
      <c r="BGR26" s="778"/>
      <c r="BGS26" s="121"/>
      <c r="BGT26" s="778">
        <v>26205</v>
      </c>
      <c r="BGU26" s="120">
        <v>7075</v>
      </c>
      <c r="BGV26" s="112">
        <v>33280</v>
      </c>
      <c r="BGW26" s="778">
        <v>26205</v>
      </c>
      <c r="BGX26" s="120">
        <v>7075</v>
      </c>
      <c r="BGY26" s="112">
        <v>33280</v>
      </c>
      <c r="BGZ26" s="778">
        <v>26205</v>
      </c>
      <c r="BHA26" s="778">
        <v>7075</v>
      </c>
      <c r="BHB26" s="1358">
        <v>33280</v>
      </c>
      <c r="BHC26" s="856" t="s">
        <v>1244</v>
      </c>
      <c r="BHD26" s="796"/>
      <c r="BHE26" s="778"/>
      <c r="BHF26" s="121"/>
      <c r="BHG26" s="778"/>
      <c r="BHH26" s="778"/>
      <c r="BHI26" s="121"/>
      <c r="BHJ26" s="778">
        <v>26205</v>
      </c>
      <c r="BHK26" s="120">
        <v>7075</v>
      </c>
      <c r="BHL26" s="112">
        <v>33280</v>
      </c>
      <c r="BHM26" s="778">
        <v>26205</v>
      </c>
      <c r="BHN26" s="120">
        <v>7075</v>
      </c>
      <c r="BHO26" s="112">
        <v>33280</v>
      </c>
      <c r="BHP26" s="778">
        <v>26205</v>
      </c>
      <c r="BHQ26" s="778">
        <v>7075</v>
      </c>
      <c r="BHR26" s="1358">
        <v>33280</v>
      </c>
      <c r="BHS26" s="856" t="s">
        <v>1244</v>
      </c>
      <c r="BHT26" s="796"/>
      <c r="BHU26" s="778"/>
      <c r="BHV26" s="121"/>
      <c r="BHW26" s="778"/>
      <c r="BHX26" s="778"/>
      <c r="BHY26" s="121"/>
      <c r="BHZ26" s="778">
        <v>26205</v>
      </c>
      <c r="BIA26" s="120">
        <v>7075</v>
      </c>
      <c r="BIB26" s="112">
        <v>33280</v>
      </c>
      <c r="BIC26" s="778">
        <v>26205</v>
      </c>
      <c r="BID26" s="120">
        <v>7075</v>
      </c>
      <c r="BIE26" s="112">
        <v>33280</v>
      </c>
      <c r="BIF26" s="778">
        <v>26205</v>
      </c>
      <c r="BIG26" s="778">
        <v>7075</v>
      </c>
      <c r="BIH26" s="1358">
        <v>33280</v>
      </c>
      <c r="BII26" s="856" t="s">
        <v>1244</v>
      </c>
      <c r="BIJ26" s="796"/>
      <c r="BIK26" s="778"/>
      <c r="BIL26" s="121"/>
      <c r="BIM26" s="778"/>
      <c r="BIN26" s="778"/>
      <c r="BIO26" s="121"/>
      <c r="BIP26" s="778">
        <v>26205</v>
      </c>
      <c r="BIQ26" s="120">
        <v>7075</v>
      </c>
      <c r="BIR26" s="112">
        <v>33280</v>
      </c>
      <c r="BIS26" s="778">
        <v>26205</v>
      </c>
      <c r="BIT26" s="120">
        <v>7075</v>
      </c>
      <c r="BIU26" s="112">
        <v>33280</v>
      </c>
      <c r="BIV26" s="778">
        <v>26205</v>
      </c>
      <c r="BIW26" s="778">
        <v>7075</v>
      </c>
      <c r="BIX26" s="1358">
        <v>33280</v>
      </c>
      <c r="BIY26" s="856" t="s">
        <v>1244</v>
      </c>
      <c r="BIZ26" s="796"/>
      <c r="BJA26" s="778"/>
      <c r="BJB26" s="121"/>
      <c r="BJC26" s="778"/>
      <c r="BJD26" s="778"/>
      <c r="BJE26" s="121"/>
      <c r="BJF26" s="778">
        <v>26205</v>
      </c>
      <c r="BJG26" s="120">
        <v>7075</v>
      </c>
      <c r="BJH26" s="112">
        <v>33280</v>
      </c>
      <c r="BJI26" s="778">
        <v>26205</v>
      </c>
      <c r="BJJ26" s="120">
        <v>7075</v>
      </c>
      <c r="BJK26" s="112">
        <v>33280</v>
      </c>
      <c r="BJL26" s="778">
        <v>26205</v>
      </c>
      <c r="BJM26" s="778">
        <v>7075</v>
      </c>
      <c r="BJN26" s="1358">
        <v>33280</v>
      </c>
      <c r="BJO26" s="856" t="s">
        <v>1244</v>
      </c>
      <c r="BJP26" s="796"/>
      <c r="BJQ26" s="778"/>
      <c r="BJR26" s="121"/>
      <c r="BJS26" s="778"/>
      <c r="BJT26" s="778"/>
      <c r="BJU26" s="121"/>
      <c r="BJV26" s="778">
        <v>26205</v>
      </c>
      <c r="BJW26" s="120">
        <v>7075</v>
      </c>
      <c r="BJX26" s="112">
        <v>33280</v>
      </c>
      <c r="BJY26" s="778">
        <v>26205</v>
      </c>
      <c r="BJZ26" s="120">
        <v>7075</v>
      </c>
      <c r="BKA26" s="112">
        <v>33280</v>
      </c>
      <c r="BKB26" s="778">
        <v>26205</v>
      </c>
      <c r="BKC26" s="778">
        <v>7075</v>
      </c>
      <c r="BKD26" s="1358">
        <v>33280</v>
      </c>
      <c r="BKE26" s="856" t="s">
        <v>1244</v>
      </c>
      <c r="BKF26" s="796"/>
      <c r="BKG26" s="778"/>
      <c r="BKH26" s="121"/>
      <c r="BKI26" s="778"/>
      <c r="BKJ26" s="778"/>
      <c r="BKK26" s="121"/>
      <c r="BKL26" s="778">
        <v>26205</v>
      </c>
      <c r="BKM26" s="120">
        <v>7075</v>
      </c>
      <c r="BKN26" s="112">
        <v>33280</v>
      </c>
      <c r="BKO26" s="778">
        <v>26205</v>
      </c>
      <c r="BKP26" s="120">
        <v>7075</v>
      </c>
      <c r="BKQ26" s="112">
        <v>33280</v>
      </c>
      <c r="BKR26" s="778">
        <v>26205</v>
      </c>
      <c r="BKS26" s="778">
        <v>7075</v>
      </c>
      <c r="BKT26" s="1358">
        <v>33280</v>
      </c>
      <c r="BKU26" s="856" t="s">
        <v>1244</v>
      </c>
      <c r="BKV26" s="796"/>
      <c r="BKW26" s="778"/>
      <c r="BKX26" s="121"/>
      <c r="BKY26" s="778"/>
      <c r="BKZ26" s="778"/>
      <c r="BLA26" s="121"/>
      <c r="BLB26" s="778">
        <v>26205</v>
      </c>
      <c r="BLC26" s="120">
        <v>7075</v>
      </c>
      <c r="BLD26" s="112">
        <v>33280</v>
      </c>
      <c r="BLE26" s="778">
        <v>26205</v>
      </c>
      <c r="BLF26" s="120">
        <v>7075</v>
      </c>
      <c r="BLG26" s="112">
        <v>33280</v>
      </c>
      <c r="BLH26" s="778">
        <v>26205</v>
      </c>
      <c r="BLI26" s="778">
        <v>7075</v>
      </c>
      <c r="BLJ26" s="1358">
        <v>33280</v>
      </c>
      <c r="BLK26" s="856" t="s">
        <v>1244</v>
      </c>
      <c r="BLL26" s="796"/>
      <c r="BLM26" s="778"/>
      <c r="BLN26" s="121"/>
      <c r="BLO26" s="778"/>
      <c r="BLP26" s="778"/>
      <c r="BLQ26" s="121"/>
      <c r="BLR26" s="778">
        <v>26205</v>
      </c>
      <c r="BLS26" s="120">
        <v>7075</v>
      </c>
      <c r="BLT26" s="112">
        <v>33280</v>
      </c>
      <c r="BLU26" s="778">
        <v>26205</v>
      </c>
      <c r="BLV26" s="120">
        <v>7075</v>
      </c>
      <c r="BLW26" s="112">
        <v>33280</v>
      </c>
      <c r="BLX26" s="778">
        <v>26205</v>
      </c>
      <c r="BLY26" s="778">
        <v>7075</v>
      </c>
      <c r="BLZ26" s="1358">
        <v>33280</v>
      </c>
      <c r="BMA26" s="856" t="s">
        <v>1244</v>
      </c>
      <c r="BMB26" s="796"/>
      <c r="BMC26" s="778"/>
      <c r="BMD26" s="121"/>
      <c r="BME26" s="778"/>
      <c r="BMF26" s="778"/>
      <c r="BMG26" s="121"/>
      <c r="BMH26" s="778">
        <v>26205</v>
      </c>
      <c r="BMI26" s="120">
        <v>7075</v>
      </c>
      <c r="BMJ26" s="112">
        <v>33280</v>
      </c>
      <c r="BMK26" s="778">
        <v>26205</v>
      </c>
      <c r="BML26" s="120">
        <v>7075</v>
      </c>
      <c r="BMM26" s="112">
        <v>33280</v>
      </c>
      <c r="BMN26" s="778">
        <v>26205</v>
      </c>
      <c r="BMO26" s="778">
        <v>7075</v>
      </c>
      <c r="BMP26" s="1358">
        <v>33280</v>
      </c>
      <c r="BMQ26" s="856" t="s">
        <v>1244</v>
      </c>
      <c r="BMR26" s="796"/>
      <c r="BMS26" s="778"/>
      <c r="BMT26" s="121"/>
      <c r="BMU26" s="778"/>
      <c r="BMV26" s="778"/>
      <c r="BMW26" s="121"/>
      <c r="BMX26" s="778">
        <v>26205</v>
      </c>
      <c r="BMY26" s="120">
        <v>7075</v>
      </c>
      <c r="BMZ26" s="112">
        <v>33280</v>
      </c>
      <c r="BNA26" s="778">
        <v>26205</v>
      </c>
      <c r="BNB26" s="120">
        <v>7075</v>
      </c>
      <c r="BNC26" s="112">
        <v>33280</v>
      </c>
      <c r="BND26" s="778">
        <v>26205</v>
      </c>
      <c r="BNE26" s="778">
        <v>7075</v>
      </c>
      <c r="BNF26" s="1358">
        <v>33280</v>
      </c>
      <c r="BNG26" s="856" t="s">
        <v>1244</v>
      </c>
      <c r="BNH26" s="796"/>
      <c r="BNI26" s="778"/>
      <c r="BNJ26" s="121"/>
      <c r="BNK26" s="778"/>
      <c r="BNL26" s="778"/>
      <c r="BNM26" s="121"/>
      <c r="BNN26" s="778">
        <v>26205</v>
      </c>
      <c r="BNO26" s="120">
        <v>7075</v>
      </c>
      <c r="BNP26" s="112">
        <v>33280</v>
      </c>
      <c r="BNQ26" s="778">
        <v>26205</v>
      </c>
      <c r="BNR26" s="120">
        <v>7075</v>
      </c>
      <c r="BNS26" s="112">
        <v>33280</v>
      </c>
      <c r="BNT26" s="778">
        <v>26205</v>
      </c>
      <c r="BNU26" s="778">
        <v>7075</v>
      </c>
      <c r="BNV26" s="1358">
        <v>33280</v>
      </c>
      <c r="BNW26" s="856" t="s">
        <v>1244</v>
      </c>
      <c r="BNX26" s="796"/>
      <c r="BNY26" s="778"/>
      <c r="BNZ26" s="121"/>
      <c r="BOA26" s="778"/>
      <c r="BOB26" s="778"/>
      <c r="BOC26" s="121"/>
      <c r="BOD26" s="778">
        <v>26205</v>
      </c>
      <c r="BOE26" s="120">
        <v>7075</v>
      </c>
      <c r="BOF26" s="112">
        <v>33280</v>
      </c>
      <c r="BOG26" s="778">
        <v>26205</v>
      </c>
      <c r="BOH26" s="120">
        <v>7075</v>
      </c>
      <c r="BOI26" s="112">
        <v>33280</v>
      </c>
      <c r="BOJ26" s="778">
        <v>26205</v>
      </c>
      <c r="BOK26" s="778">
        <v>7075</v>
      </c>
      <c r="BOL26" s="1358">
        <v>33280</v>
      </c>
      <c r="BOM26" s="856" t="s">
        <v>1244</v>
      </c>
      <c r="BON26" s="796"/>
      <c r="BOO26" s="778"/>
      <c r="BOP26" s="121"/>
      <c r="BOQ26" s="778"/>
      <c r="BOR26" s="778"/>
      <c r="BOS26" s="121"/>
      <c r="BOT26" s="778">
        <v>26205</v>
      </c>
      <c r="BOU26" s="120">
        <v>7075</v>
      </c>
      <c r="BOV26" s="112">
        <v>33280</v>
      </c>
      <c r="BOW26" s="778">
        <v>26205</v>
      </c>
      <c r="BOX26" s="778">
        <v>26205</v>
      </c>
      <c r="BOY26" s="120">
        <v>7075</v>
      </c>
      <c r="BOZ26" s="112">
        <v>33280</v>
      </c>
      <c r="BPA26" s="778">
        <v>26205</v>
      </c>
      <c r="BPB26" s="120">
        <v>7075</v>
      </c>
      <c r="BPC26" s="112">
        <v>33280</v>
      </c>
      <c r="BPD26" s="778" t="e">
        <v>#REF!</v>
      </c>
      <c r="BPE26" s="778" t="e">
        <v>#REF!</v>
      </c>
      <c r="BPF26" s="1358" t="e">
        <v>#REF!</v>
      </c>
      <c r="BPG26" s="856" t="s">
        <v>1244</v>
      </c>
      <c r="BPH26" s="796"/>
      <c r="BPI26" s="778"/>
      <c r="BPJ26" s="121"/>
      <c r="BPK26" s="778"/>
      <c r="BPL26" s="778"/>
      <c r="BPM26" s="121"/>
      <c r="BPN26" s="778">
        <v>26205</v>
      </c>
      <c r="BPO26" s="120">
        <v>7075</v>
      </c>
      <c r="BPP26" s="112">
        <v>33280</v>
      </c>
      <c r="BPQ26" s="778">
        <v>26205</v>
      </c>
      <c r="BPR26" s="120">
        <v>7075</v>
      </c>
      <c r="BPS26" s="112">
        <v>33280</v>
      </c>
      <c r="BPT26" s="778">
        <v>26205</v>
      </c>
      <c r="BPU26" s="778">
        <v>7075</v>
      </c>
      <c r="BPV26" s="1358">
        <v>33280</v>
      </c>
      <c r="BPW26" s="856" t="s">
        <v>1244</v>
      </c>
      <c r="BPX26" s="796"/>
      <c r="BPY26" s="778"/>
      <c r="BPZ26" s="121"/>
      <c r="BQA26" s="778"/>
      <c r="BQB26" s="778"/>
      <c r="BQC26" s="121"/>
      <c r="BQD26" s="778">
        <v>26205</v>
      </c>
      <c r="BQE26" s="120">
        <v>7075</v>
      </c>
      <c r="BQF26" s="112">
        <v>33280</v>
      </c>
      <c r="BQG26" s="778">
        <v>26205</v>
      </c>
      <c r="BQH26" s="120">
        <v>7075</v>
      </c>
      <c r="BQI26" s="112">
        <v>33280</v>
      </c>
      <c r="BQJ26" s="778">
        <v>26205</v>
      </c>
      <c r="BQK26" s="778">
        <v>7075</v>
      </c>
      <c r="BQL26" s="1358">
        <v>33280</v>
      </c>
      <c r="BQM26" s="856" t="s">
        <v>1244</v>
      </c>
      <c r="BQN26" s="796"/>
      <c r="BQO26" s="778"/>
      <c r="BQP26" s="121"/>
      <c r="BQQ26" s="778"/>
      <c r="BQR26" s="778"/>
      <c r="BQS26" s="121"/>
      <c r="BQT26" s="778">
        <v>26205</v>
      </c>
      <c r="BQU26" s="120">
        <v>7075</v>
      </c>
      <c r="BQV26" s="112">
        <v>33280</v>
      </c>
      <c r="BQW26" s="778">
        <v>26205</v>
      </c>
      <c r="BQX26" s="120">
        <v>7075</v>
      </c>
      <c r="BQY26" s="112">
        <v>33280</v>
      </c>
      <c r="BQZ26" s="778">
        <v>26205</v>
      </c>
      <c r="BRA26" s="778">
        <v>7075</v>
      </c>
      <c r="BRB26" s="1358">
        <v>33280</v>
      </c>
      <c r="BRC26" s="856" t="s">
        <v>1244</v>
      </c>
      <c r="BRD26" s="796"/>
      <c r="BRE26" s="778"/>
      <c r="BRF26" s="121"/>
      <c r="BRG26" s="778"/>
      <c r="BRH26" s="778"/>
      <c r="BRI26" s="121"/>
      <c r="BRJ26" s="778">
        <v>26205</v>
      </c>
      <c r="BRK26" s="120">
        <v>7075</v>
      </c>
      <c r="BRL26" s="112">
        <v>33280</v>
      </c>
      <c r="BRM26" s="778">
        <v>26205</v>
      </c>
      <c r="BRN26" s="120">
        <v>7075</v>
      </c>
      <c r="BRO26" s="112">
        <v>33280</v>
      </c>
      <c r="BRP26" s="778">
        <v>26205</v>
      </c>
      <c r="BRQ26" s="778">
        <v>7075</v>
      </c>
      <c r="BRR26" s="1358">
        <v>33280</v>
      </c>
      <c r="BRS26" s="856" t="s">
        <v>1244</v>
      </c>
      <c r="BRT26" s="796"/>
      <c r="BRU26" s="778"/>
      <c r="BRV26" s="121"/>
      <c r="BRW26" s="778"/>
      <c r="BRX26" s="778"/>
      <c r="BRY26" s="121"/>
      <c r="BRZ26" s="778">
        <v>26205</v>
      </c>
      <c r="BSA26" s="120">
        <v>7075</v>
      </c>
      <c r="BSB26" s="112">
        <v>33280</v>
      </c>
      <c r="BSC26" s="778">
        <v>26205</v>
      </c>
      <c r="BSD26" s="120">
        <v>7075</v>
      </c>
      <c r="BSE26" s="112">
        <v>33280</v>
      </c>
      <c r="BSF26" s="778">
        <v>26205</v>
      </c>
      <c r="BSG26" s="778">
        <v>7075</v>
      </c>
      <c r="BSH26" s="1358">
        <v>33280</v>
      </c>
      <c r="BSI26" s="856" t="s">
        <v>1244</v>
      </c>
      <c r="BSJ26" s="796"/>
      <c r="BSK26" s="778"/>
      <c r="BSL26" s="121"/>
      <c r="BSM26" s="778"/>
      <c r="BSN26" s="778"/>
      <c r="BSO26" s="121"/>
      <c r="BSP26" s="778">
        <v>26205</v>
      </c>
      <c r="BSQ26" s="120">
        <v>7075</v>
      </c>
      <c r="BSR26" s="112">
        <v>33280</v>
      </c>
      <c r="BSS26" s="778">
        <v>26205</v>
      </c>
      <c r="BST26" s="120">
        <v>7075</v>
      </c>
      <c r="BSU26" s="112">
        <v>33280</v>
      </c>
      <c r="BSV26" s="778">
        <v>26205</v>
      </c>
      <c r="BSW26" s="778">
        <v>7075</v>
      </c>
      <c r="BSX26" s="1358">
        <v>33280</v>
      </c>
      <c r="BSY26" s="856" t="s">
        <v>1244</v>
      </c>
      <c r="BSZ26" s="796"/>
      <c r="BTA26" s="778"/>
      <c r="BTB26" s="121"/>
      <c r="BTC26" s="778"/>
      <c r="BTD26" s="778"/>
      <c r="BTE26" s="121"/>
      <c r="BTF26" s="778">
        <v>26205</v>
      </c>
      <c r="BTG26" s="120">
        <v>7075</v>
      </c>
      <c r="BTH26" s="112">
        <v>33280</v>
      </c>
      <c r="BTI26" s="778">
        <v>26205</v>
      </c>
      <c r="BTJ26" s="120">
        <v>7075</v>
      </c>
      <c r="BTK26" s="112">
        <v>33280</v>
      </c>
      <c r="BTL26" s="778">
        <v>26205</v>
      </c>
      <c r="BTM26" s="778">
        <v>7075</v>
      </c>
      <c r="BTN26" s="1358">
        <v>33280</v>
      </c>
      <c r="BTO26" s="856" t="s">
        <v>1244</v>
      </c>
      <c r="BTP26" s="796"/>
      <c r="BTQ26" s="778"/>
      <c r="BTR26" s="121"/>
      <c r="BTS26" s="778"/>
      <c r="BTT26" s="778"/>
      <c r="BTU26" s="121"/>
      <c r="BTV26" s="778">
        <v>26205</v>
      </c>
      <c r="BTW26" s="120">
        <v>7075</v>
      </c>
      <c r="BTX26" s="112">
        <v>33280</v>
      </c>
      <c r="BTY26" s="778">
        <v>26205</v>
      </c>
      <c r="BTZ26" s="120">
        <v>7075</v>
      </c>
      <c r="BUA26" s="112">
        <v>33280</v>
      </c>
      <c r="BUB26" s="778">
        <v>26205</v>
      </c>
      <c r="BUC26" s="778">
        <v>7075</v>
      </c>
      <c r="BUD26" s="1358">
        <v>33280</v>
      </c>
      <c r="BUE26" s="856" t="s">
        <v>1244</v>
      </c>
      <c r="BUF26" s="796"/>
      <c r="BUG26" s="778"/>
      <c r="BUH26" s="121"/>
      <c r="BUI26" s="778"/>
      <c r="BUJ26" s="778"/>
      <c r="BUK26" s="121"/>
      <c r="BUL26" s="778">
        <v>26205</v>
      </c>
      <c r="BUM26" s="120">
        <v>7075</v>
      </c>
      <c r="BUN26" s="112">
        <v>33280</v>
      </c>
      <c r="BUO26" s="778">
        <v>26205</v>
      </c>
      <c r="BUP26" s="120">
        <v>7075</v>
      </c>
      <c r="BUQ26" s="112">
        <v>33280</v>
      </c>
      <c r="BUR26" s="778">
        <v>26205</v>
      </c>
      <c r="BUS26" s="778">
        <v>7075</v>
      </c>
      <c r="BUT26" s="1358">
        <v>33280</v>
      </c>
      <c r="BUU26" s="856" t="s">
        <v>1244</v>
      </c>
      <c r="BUV26" s="796"/>
      <c r="BUW26" s="778"/>
      <c r="BUX26" s="121"/>
      <c r="BUY26" s="778"/>
      <c r="BUZ26" s="778"/>
      <c r="BVA26" s="121"/>
      <c r="BVB26" s="778">
        <v>26205</v>
      </c>
      <c r="BVC26" s="120">
        <v>7075</v>
      </c>
      <c r="BVD26" s="112">
        <v>33280</v>
      </c>
      <c r="BVE26" s="778">
        <v>26205</v>
      </c>
      <c r="BVF26" s="120">
        <v>7075</v>
      </c>
      <c r="BVG26" s="112">
        <v>33280</v>
      </c>
      <c r="BVH26" s="778">
        <v>26205</v>
      </c>
      <c r="BVI26" s="778">
        <v>7075</v>
      </c>
      <c r="BVJ26" s="1358">
        <v>33280</v>
      </c>
      <c r="BVK26" s="856" t="s">
        <v>1244</v>
      </c>
      <c r="BVL26" s="796"/>
      <c r="BVM26" s="778"/>
      <c r="BVN26" s="121"/>
      <c r="BVO26" s="778"/>
      <c r="BVP26" s="778"/>
      <c r="BVQ26" s="121"/>
      <c r="BVR26" s="778">
        <v>26205</v>
      </c>
      <c r="BVS26" s="120">
        <v>7075</v>
      </c>
      <c r="BVT26" s="112">
        <v>33280</v>
      </c>
      <c r="BVU26" s="778">
        <v>26205</v>
      </c>
      <c r="BVV26" s="120">
        <v>7075</v>
      </c>
      <c r="BVW26" s="112">
        <v>33280</v>
      </c>
      <c r="BVX26" s="778">
        <v>26205</v>
      </c>
      <c r="BVY26" s="778">
        <v>7075</v>
      </c>
      <c r="BVZ26" s="1358">
        <v>33280</v>
      </c>
      <c r="BWA26" s="856" t="s">
        <v>1244</v>
      </c>
      <c r="BWB26" s="796"/>
      <c r="BWC26" s="778"/>
      <c r="BWD26" s="121"/>
      <c r="BWE26" s="778"/>
      <c r="BWF26" s="778"/>
      <c r="BWG26" s="121"/>
      <c r="BWH26" s="778">
        <v>26205</v>
      </c>
      <c r="BWI26" s="120">
        <v>7075</v>
      </c>
      <c r="BWJ26" s="112">
        <v>33280</v>
      </c>
      <c r="BWK26" s="778">
        <v>26205</v>
      </c>
      <c r="BWL26" s="120">
        <v>7075</v>
      </c>
      <c r="BWM26" s="112">
        <v>33280</v>
      </c>
      <c r="BWN26" s="778">
        <v>26205</v>
      </c>
      <c r="BWO26" s="778">
        <v>7075</v>
      </c>
      <c r="BWP26" s="1358">
        <v>33280</v>
      </c>
      <c r="BWQ26" s="856" t="s">
        <v>1244</v>
      </c>
      <c r="BWR26" s="796"/>
      <c r="BWS26" s="778"/>
      <c r="BWT26" s="121"/>
      <c r="BWU26" s="778"/>
      <c r="BWV26" s="778"/>
      <c r="BWW26" s="121"/>
      <c r="BWX26" s="778">
        <v>26205</v>
      </c>
      <c r="BWY26" s="120">
        <v>7075</v>
      </c>
      <c r="BWZ26" s="112">
        <v>33280</v>
      </c>
      <c r="BXA26" s="778">
        <v>26205</v>
      </c>
      <c r="BXB26" s="120">
        <v>7075</v>
      </c>
      <c r="BXC26" s="112">
        <v>33280</v>
      </c>
      <c r="BXD26" s="778">
        <v>26205</v>
      </c>
      <c r="BXE26" s="778">
        <v>7075</v>
      </c>
      <c r="BXF26" s="1358">
        <v>33280</v>
      </c>
      <c r="BXG26" s="856" t="s">
        <v>1244</v>
      </c>
      <c r="BXH26" s="796"/>
      <c r="BXI26" s="778"/>
      <c r="BXJ26" s="121"/>
      <c r="BXK26" s="778"/>
      <c r="BXL26" s="778"/>
      <c r="BXM26" s="121"/>
      <c r="BXN26" s="778">
        <v>26205</v>
      </c>
      <c r="BXO26" s="120">
        <v>7075</v>
      </c>
      <c r="BXP26" s="112">
        <v>33280</v>
      </c>
      <c r="BXQ26" s="778">
        <v>26205</v>
      </c>
      <c r="BXR26" s="120">
        <v>7075</v>
      </c>
      <c r="BXS26" s="112">
        <v>33280</v>
      </c>
      <c r="BXT26" s="778">
        <v>26205</v>
      </c>
      <c r="BXU26" s="778">
        <v>7075</v>
      </c>
      <c r="BXV26" s="1358">
        <v>33280</v>
      </c>
      <c r="BXW26" s="856" t="s">
        <v>1244</v>
      </c>
      <c r="BXX26" s="796"/>
      <c r="BXY26" s="778"/>
      <c r="BXZ26" s="121"/>
      <c r="BYA26" s="778"/>
      <c r="BYB26" s="778"/>
      <c r="BYC26" s="121"/>
      <c r="BYD26" s="778">
        <v>26205</v>
      </c>
      <c r="BYE26" s="120">
        <v>7075</v>
      </c>
      <c r="BYF26" s="112">
        <v>33280</v>
      </c>
      <c r="BYG26" s="778">
        <v>26205</v>
      </c>
      <c r="BYH26" s="120">
        <v>7075</v>
      </c>
      <c r="BYI26" s="112">
        <v>33280</v>
      </c>
      <c r="BYJ26" s="778">
        <v>26205</v>
      </c>
      <c r="BYK26" s="778">
        <v>7075</v>
      </c>
      <c r="BYL26" s="1358">
        <v>33280</v>
      </c>
      <c r="BYM26" s="856" t="s">
        <v>1244</v>
      </c>
      <c r="BYN26" s="796"/>
      <c r="BYO26" s="778"/>
      <c r="BYP26" s="121"/>
      <c r="BYQ26" s="778"/>
      <c r="BYR26" s="778"/>
      <c r="BYS26" s="121"/>
      <c r="BYT26" s="778">
        <v>26205</v>
      </c>
      <c r="BYU26" s="120">
        <v>7075</v>
      </c>
      <c r="BYV26" s="112">
        <v>33280</v>
      </c>
      <c r="BYW26" s="778">
        <v>26205</v>
      </c>
      <c r="BYX26" s="120">
        <v>7075</v>
      </c>
      <c r="BYY26" s="112">
        <v>33280</v>
      </c>
      <c r="BYZ26" s="778">
        <v>26205</v>
      </c>
      <c r="BZA26" s="778">
        <v>7075</v>
      </c>
      <c r="BZB26" s="1358">
        <v>33280</v>
      </c>
      <c r="BZC26" s="856" t="s">
        <v>1244</v>
      </c>
      <c r="BZD26" s="796"/>
      <c r="BZE26" s="778"/>
      <c r="BZF26" s="121"/>
      <c r="BZG26" s="778"/>
      <c r="BZH26" s="778"/>
      <c r="BZI26" s="121"/>
      <c r="BZJ26" s="778">
        <v>26205</v>
      </c>
      <c r="BZK26" s="120">
        <v>7075</v>
      </c>
      <c r="BZL26" s="112">
        <v>33280</v>
      </c>
      <c r="BZM26" s="778">
        <v>26205</v>
      </c>
      <c r="BZN26" s="120">
        <v>7075</v>
      </c>
      <c r="BZO26" s="112">
        <v>33280</v>
      </c>
      <c r="BZP26" s="778">
        <v>26205</v>
      </c>
      <c r="BZQ26" s="778">
        <v>7075</v>
      </c>
      <c r="BZR26" s="1358">
        <v>33280</v>
      </c>
      <c r="BZS26" s="856" t="s">
        <v>1244</v>
      </c>
      <c r="BZT26" s="796"/>
      <c r="BZU26" s="778"/>
      <c r="BZV26" s="121"/>
      <c r="BZW26" s="778"/>
      <c r="BZX26" s="778"/>
      <c r="BZY26" s="121"/>
      <c r="BZZ26" s="778">
        <v>26205</v>
      </c>
      <c r="CAA26" s="120">
        <v>7075</v>
      </c>
      <c r="CAB26" s="112">
        <v>33280</v>
      </c>
      <c r="CAC26" s="778">
        <v>26205</v>
      </c>
      <c r="CAD26" s="120">
        <v>7075</v>
      </c>
      <c r="CAE26" s="112">
        <v>33280</v>
      </c>
      <c r="CAF26" s="778">
        <v>26205</v>
      </c>
      <c r="CAG26" s="778">
        <v>7075</v>
      </c>
      <c r="CAH26" s="1358">
        <v>33280</v>
      </c>
      <c r="CAI26" s="856" t="s">
        <v>1244</v>
      </c>
      <c r="CAJ26" s="796"/>
      <c r="CAK26" s="778"/>
      <c r="CAL26" s="121"/>
      <c r="CAM26" s="778"/>
      <c r="CAN26" s="778"/>
      <c r="CAO26" s="121"/>
      <c r="CAP26" s="778">
        <v>26205</v>
      </c>
      <c r="CAQ26" s="120">
        <v>7075</v>
      </c>
      <c r="CAR26" s="112">
        <v>33280</v>
      </c>
      <c r="CAS26" s="778">
        <v>26205</v>
      </c>
      <c r="CAT26" s="120">
        <v>7075</v>
      </c>
      <c r="CAU26" s="112">
        <v>33280</v>
      </c>
      <c r="CAV26" s="778">
        <v>26205</v>
      </c>
      <c r="CAW26" s="778">
        <v>7075</v>
      </c>
      <c r="CAX26" s="1358">
        <v>33280</v>
      </c>
      <c r="CAY26" s="856" t="s">
        <v>1244</v>
      </c>
      <c r="CAZ26" s="796"/>
      <c r="CBA26" s="778"/>
      <c r="CBB26" s="121"/>
      <c r="CBC26" s="778"/>
      <c r="CBD26" s="778"/>
      <c r="CBE26" s="121"/>
      <c r="CBF26" s="778">
        <v>26205</v>
      </c>
      <c r="CBG26" s="120">
        <v>7075</v>
      </c>
      <c r="CBH26" s="112">
        <v>33280</v>
      </c>
      <c r="CBI26" s="778">
        <v>26205</v>
      </c>
      <c r="CBJ26" s="120">
        <v>7075</v>
      </c>
      <c r="CBK26" s="112">
        <v>33280</v>
      </c>
      <c r="CBL26" s="778">
        <v>26205</v>
      </c>
      <c r="CBM26" s="778">
        <v>7075</v>
      </c>
      <c r="CBN26" s="1358">
        <v>33280</v>
      </c>
      <c r="CBO26" s="856" t="s">
        <v>1244</v>
      </c>
      <c r="CBP26" s="796"/>
      <c r="CBQ26" s="778"/>
      <c r="CBR26" s="121"/>
      <c r="CBS26" s="778"/>
      <c r="CBT26" s="778"/>
      <c r="CBU26" s="121"/>
      <c r="CBV26" s="778">
        <v>26205</v>
      </c>
      <c r="CBW26" s="120">
        <v>7075</v>
      </c>
      <c r="CBX26" s="112">
        <v>33280</v>
      </c>
      <c r="CBY26" s="778">
        <v>26205</v>
      </c>
      <c r="CBZ26" s="120">
        <v>7075</v>
      </c>
      <c r="CCA26" s="112">
        <v>33280</v>
      </c>
      <c r="CCB26" s="778">
        <v>26205</v>
      </c>
      <c r="CCC26" s="778">
        <v>7075</v>
      </c>
      <c r="CCD26" s="1358">
        <v>33280</v>
      </c>
      <c r="CCE26" s="856" t="s">
        <v>1244</v>
      </c>
      <c r="CCF26" s="796"/>
      <c r="CCG26" s="778"/>
      <c r="CCH26" s="121"/>
      <c r="CCI26" s="778"/>
      <c r="CCJ26" s="778"/>
      <c r="CCK26" s="121"/>
      <c r="CCL26" s="778">
        <v>26205</v>
      </c>
      <c r="CCM26" s="120">
        <v>7075</v>
      </c>
      <c r="CCN26" s="112">
        <v>33280</v>
      </c>
      <c r="CCO26" s="778">
        <v>26205</v>
      </c>
      <c r="CCP26" s="120">
        <v>7075</v>
      </c>
      <c r="CCQ26" s="112">
        <v>33280</v>
      </c>
      <c r="CCR26" s="778">
        <v>26205</v>
      </c>
      <c r="CCS26" s="778">
        <v>7075</v>
      </c>
      <c r="CCT26" s="1358">
        <v>33280</v>
      </c>
      <c r="CCU26" s="856" t="s">
        <v>1244</v>
      </c>
      <c r="CCV26" s="796"/>
      <c r="CCW26" s="778"/>
      <c r="CCX26" s="121"/>
      <c r="CCY26" s="778"/>
      <c r="CCZ26" s="778"/>
      <c r="CDA26" s="121"/>
      <c r="CDB26" s="778">
        <v>26205</v>
      </c>
      <c r="CDC26" s="120">
        <v>7075</v>
      </c>
      <c r="CDD26" s="112">
        <v>33280</v>
      </c>
      <c r="CDE26" s="778">
        <v>26205</v>
      </c>
      <c r="CDF26" s="120">
        <v>7075</v>
      </c>
      <c r="CDG26" s="112">
        <v>33280</v>
      </c>
      <c r="CDH26" s="778">
        <v>26205</v>
      </c>
      <c r="CDI26" s="778">
        <v>7075</v>
      </c>
      <c r="CDJ26" s="1358">
        <v>33280</v>
      </c>
      <c r="CDK26" s="856" t="s">
        <v>1244</v>
      </c>
      <c r="CDL26" s="796"/>
      <c r="CDM26" s="778"/>
      <c r="CDN26" s="121"/>
      <c r="CDO26" s="778"/>
      <c r="CDP26" s="778"/>
      <c r="CDQ26" s="121"/>
      <c r="CDR26" s="778">
        <v>26205</v>
      </c>
      <c r="CDS26" s="120">
        <v>7075</v>
      </c>
      <c r="CDT26" s="112">
        <v>33280</v>
      </c>
      <c r="CDU26" s="778">
        <v>26205</v>
      </c>
      <c r="CDV26" s="120">
        <v>7075</v>
      </c>
      <c r="CDW26" s="112">
        <v>33280</v>
      </c>
      <c r="CDX26" s="778">
        <v>26205</v>
      </c>
      <c r="CDY26" s="778">
        <v>7075</v>
      </c>
      <c r="CDZ26" s="1358">
        <v>33280</v>
      </c>
      <c r="CEA26" s="856" t="s">
        <v>1244</v>
      </c>
      <c r="CEB26" s="796"/>
      <c r="CEC26" s="778"/>
      <c r="CED26" s="121"/>
      <c r="CEE26" s="778"/>
      <c r="CEF26" s="778"/>
      <c r="CEG26" s="121"/>
      <c r="CEH26" s="778">
        <v>26205</v>
      </c>
      <c r="CEI26" s="120">
        <v>7075</v>
      </c>
      <c r="CEJ26" s="112">
        <v>33280</v>
      </c>
      <c r="CEK26" s="778">
        <v>26205</v>
      </c>
      <c r="CEL26" s="120">
        <v>7075</v>
      </c>
      <c r="CEM26" s="112">
        <v>33280</v>
      </c>
      <c r="CEN26" s="778">
        <v>26205</v>
      </c>
      <c r="CEO26" s="778">
        <v>7075</v>
      </c>
      <c r="CEP26" s="1358">
        <v>33280</v>
      </c>
      <c r="CEQ26" s="856" t="s">
        <v>1244</v>
      </c>
      <c r="CER26" s="796"/>
      <c r="CES26" s="778"/>
      <c r="CET26" s="121"/>
      <c r="CEU26" s="778"/>
      <c r="CEV26" s="778"/>
      <c r="CEW26" s="121"/>
      <c r="CEX26" s="778">
        <v>26205</v>
      </c>
      <c r="CEY26" s="120">
        <v>7075</v>
      </c>
      <c r="CEZ26" s="112">
        <v>33280</v>
      </c>
      <c r="CFA26" s="778">
        <v>26205</v>
      </c>
      <c r="CFB26" s="120">
        <v>7075</v>
      </c>
      <c r="CFC26" s="112">
        <v>33280</v>
      </c>
      <c r="CFD26" s="778">
        <v>26205</v>
      </c>
      <c r="CFE26" s="778">
        <v>7075</v>
      </c>
      <c r="CFF26" s="1358">
        <v>33280</v>
      </c>
      <c r="CFG26" s="856" t="s">
        <v>1244</v>
      </c>
      <c r="CFH26" s="796"/>
      <c r="CFI26" s="778"/>
      <c r="CFJ26" s="121"/>
      <c r="CFK26" s="778"/>
      <c r="CFL26" s="778"/>
      <c r="CFM26" s="121"/>
      <c r="CFN26" s="778">
        <v>26205</v>
      </c>
      <c r="CFO26" s="120">
        <v>7075</v>
      </c>
      <c r="CFP26" s="112">
        <v>33280</v>
      </c>
      <c r="CFQ26" s="778">
        <v>26205</v>
      </c>
      <c r="CFR26" s="120">
        <v>7075</v>
      </c>
      <c r="CFS26" s="112">
        <v>33280</v>
      </c>
      <c r="CFT26" s="778">
        <v>26205</v>
      </c>
      <c r="CFU26" s="778">
        <v>7075</v>
      </c>
      <c r="CFV26" s="1358">
        <v>33280</v>
      </c>
      <c r="CFW26" s="856" t="s">
        <v>1244</v>
      </c>
      <c r="CFX26" s="796"/>
      <c r="CFY26" s="778"/>
      <c r="CFZ26" s="121"/>
      <c r="CGA26" s="778"/>
      <c r="CGB26" s="778"/>
      <c r="CGC26" s="121"/>
      <c r="CGD26" s="778">
        <v>26205</v>
      </c>
      <c r="CGE26" s="120">
        <v>7075</v>
      </c>
      <c r="CGF26" s="112">
        <v>33280</v>
      </c>
      <c r="CGG26" s="778">
        <v>26205</v>
      </c>
      <c r="CGH26" s="120">
        <v>7075</v>
      </c>
      <c r="CGI26" s="112">
        <v>33280</v>
      </c>
      <c r="CGJ26" s="778">
        <v>26205</v>
      </c>
      <c r="CGK26" s="778">
        <v>7075</v>
      </c>
      <c r="CGL26" s="1358">
        <v>33280</v>
      </c>
      <c r="CGM26" s="856" t="s">
        <v>1244</v>
      </c>
      <c r="CGN26" s="796"/>
      <c r="CGO26" s="778"/>
      <c r="CGP26" s="121"/>
      <c r="CGQ26" s="778"/>
      <c r="CGR26" s="778"/>
      <c r="CGS26" s="121"/>
      <c r="CGT26" s="778">
        <v>26205</v>
      </c>
      <c r="CGU26" s="120">
        <v>7075</v>
      </c>
      <c r="CGV26" s="112">
        <v>33280</v>
      </c>
      <c r="CGW26" s="778">
        <v>26205</v>
      </c>
      <c r="CGX26" s="120">
        <v>7075</v>
      </c>
      <c r="CGY26" s="112">
        <v>33280</v>
      </c>
      <c r="CGZ26" s="778">
        <v>26205</v>
      </c>
      <c r="CHA26" s="778">
        <v>7075</v>
      </c>
      <c r="CHB26" s="1358">
        <v>33280</v>
      </c>
      <c r="CHC26" s="856" t="s">
        <v>1244</v>
      </c>
      <c r="CHD26" s="796"/>
      <c r="CHE26" s="778"/>
      <c r="CHF26" s="121"/>
      <c r="CHG26" s="778"/>
      <c r="CHH26" s="778"/>
      <c r="CHI26" s="121"/>
      <c r="CHJ26" s="778">
        <v>26205</v>
      </c>
      <c r="CHK26" s="120">
        <v>7075</v>
      </c>
      <c r="CHL26" s="112">
        <v>33280</v>
      </c>
      <c r="CHM26" s="778">
        <v>26205</v>
      </c>
      <c r="CHN26" s="120">
        <v>7075</v>
      </c>
      <c r="CHO26" s="112">
        <v>33280</v>
      </c>
      <c r="CHP26" s="778">
        <v>26205</v>
      </c>
      <c r="CHQ26" s="778">
        <v>7075</v>
      </c>
      <c r="CHR26" s="1358">
        <v>33280</v>
      </c>
      <c r="CHS26" s="856" t="s">
        <v>1244</v>
      </c>
      <c r="CHT26" s="796"/>
      <c r="CHU26" s="778"/>
      <c r="CHV26" s="121"/>
      <c r="CHW26" s="778"/>
      <c r="CHX26" s="778"/>
      <c r="CHY26" s="121"/>
      <c r="CHZ26" s="778">
        <v>26205</v>
      </c>
      <c r="CIA26" s="120">
        <v>7075</v>
      </c>
      <c r="CIB26" s="112">
        <v>33280</v>
      </c>
      <c r="CIC26" s="778">
        <v>26205</v>
      </c>
      <c r="CID26" s="120">
        <v>7075</v>
      </c>
      <c r="CIE26" s="112">
        <v>33280</v>
      </c>
      <c r="CIF26" s="778">
        <v>26205</v>
      </c>
      <c r="CIG26" s="778">
        <v>7075</v>
      </c>
      <c r="CIH26" s="1358">
        <v>33280</v>
      </c>
      <c r="CII26" s="856" t="s">
        <v>1244</v>
      </c>
      <c r="CIJ26" s="796"/>
      <c r="CIK26" s="778"/>
      <c r="CIL26" s="121"/>
      <c r="CIM26" s="778"/>
      <c r="CIN26" s="778"/>
      <c r="CIO26" s="121"/>
      <c r="CIP26" s="778">
        <v>26205</v>
      </c>
      <c r="CIQ26" s="120">
        <v>7075</v>
      </c>
      <c r="CIR26" s="112">
        <v>33280</v>
      </c>
      <c r="CIS26" s="778">
        <v>26205</v>
      </c>
      <c r="CIT26" s="120">
        <v>7075</v>
      </c>
      <c r="CIU26" s="112">
        <v>33280</v>
      </c>
      <c r="CIV26" s="778">
        <v>26205</v>
      </c>
      <c r="CIW26" s="778">
        <v>7075</v>
      </c>
      <c r="CIX26" s="1358">
        <v>33280</v>
      </c>
      <c r="CIY26" s="778">
        <v>26205</v>
      </c>
      <c r="CIZ26" s="120">
        <v>7075</v>
      </c>
      <c r="CJA26" s="112">
        <v>33280</v>
      </c>
      <c r="CJB26" s="778" t="e">
        <v>#REF!</v>
      </c>
      <c r="CJC26" s="778" t="e">
        <v>#REF!</v>
      </c>
      <c r="CJD26" s="1358" t="e">
        <v>#REF!</v>
      </c>
      <c r="CJE26" s="856" t="s">
        <v>1244</v>
      </c>
      <c r="CJF26" s="796"/>
      <c r="CJG26" s="778"/>
      <c r="CJH26" s="121"/>
      <c r="CJI26" s="778"/>
      <c r="CJJ26" s="778"/>
      <c r="CJK26" s="121"/>
      <c r="CJL26" s="778">
        <v>26205</v>
      </c>
      <c r="CJM26" s="120">
        <v>7075</v>
      </c>
      <c r="CJN26" s="112">
        <v>33280</v>
      </c>
      <c r="CJO26" s="778">
        <v>26205</v>
      </c>
      <c r="CJP26" s="120">
        <v>7075</v>
      </c>
      <c r="CJQ26" s="112">
        <v>33280</v>
      </c>
      <c r="CJR26" s="778">
        <v>26205</v>
      </c>
      <c r="CJS26" s="778">
        <v>7075</v>
      </c>
      <c r="CJT26" s="1358">
        <v>33280</v>
      </c>
      <c r="CJU26" s="856" t="s">
        <v>1244</v>
      </c>
      <c r="CJV26" s="796"/>
      <c r="CJW26" s="778"/>
      <c r="CJX26" s="121"/>
      <c r="CJY26" s="778"/>
      <c r="CJZ26" s="778"/>
      <c r="CKA26" s="121"/>
      <c r="CKB26" s="778">
        <v>26205</v>
      </c>
      <c r="CKC26" s="120">
        <v>7075</v>
      </c>
      <c r="CKD26" s="112">
        <v>33280</v>
      </c>
      <c r="CKE26" s="778">
        <v>26205</v>
      </c>
      <c r="CKF26" s="120">
        <v>7075</v>
      </c>
      <c r="CKG26" s="112">
        <v>33280</v>
      </c>
      <c r="CKH26" s="778">
        <v>26205</v>
      </c>
      <c r="CKI26" s="778">
        <v>7075</v>
      </c>
      <c r="CKJ26" s="1358">
        <v>33280</v>
      </c>
      <c r="CKK26" s="856" t="s">
        <v>1244</v>
      </c>
      <c r="CKL26" s="796"/>
      <c r="CKM26" s="778"/>
      <c r="CKN26" s="121"/>
      <c r="CKO26" s="778"/>
      <c r="CKP26" s="778"/>
      <c r="CKQ26" s="121"/>
      <c r="CKR26" s="778">
        <v>26205</v>
      </c>
      <c r="CKS26" s="120">
        <v>7075</v>
      </c>
      <c r="CKT26" s="112">
        <v>33280</v>
      </c>
      <c r="CKU26" s="778">
        <v>26205</v>
      </c>
      <c r="CKV26" s="120">
        <v>7075</v>
      </c>
      <c r="CKW26" s="112">
        <v>33280</v>
      </c>
      <c r="CKX26" s="778">
        <v>26205</v>
      </c>
      <c r="CKY26" s="778">
        <v>7075</v>
      </c>
      <c r="CKZ26" s="1358">
        <v>33280</v>
      </c>
      <c r="CLA26" s="856" t="s">
        <v>1244</v>
      </c>
      <c r="CLB26" s="796"/>
      <c r="CLC26" s="778"/>
      <c r="CLD26" s="121"/>
      <c r="CLE26" s="778"/>
      <c r="CLF26" s="778"/>
      <c r="CLG26" s="121"/>
      <c r="CLH26" s="778">
        <v>26205</v>
      </c>
      <c r="CLI26" s="120">
        <v>7075</v>
      </c>
      <c r="CLJ26" s="112">
        <v>33280</v>
      </c>
      <c r="CLK26" s="778">
        <v>26205</v>
      </c>
      <c r="CLL26" s="120">
        <v>7075</v>
      </c>
      <c r="CLM26" s="112">
        <v>33280</v>
      </c>
      <c r="CLN26" s="778">
        <v>26205</v>
      </c>
      <c r="CLO26" s="778">
        <v>7075</v>
      </c>
      <c r="CLP26" s="1358">
        <v>33280</v>
      </c>
      <c r="CLQ26" s="856" t="s">
        <v>1244</v>
      </c>
      <c r="CLR26" s="796"/>
      <c r="CLS26" s="778"/>
      <c r="CLT26" s="121"/>
      <c r="CLU26" s="778"/>
      <c r="CLV26" s="778"/>
      <c r="CLW26" s="121"/>
      <c r="CLX26" s="778">
        <v>26205</v>
      </c>
      <c r="CLY26" s="120">
        <v>7075</v>
      </c>
      <c r="CLZ26" s="112">
        <v>33280</v>
      </c>
      <c r="CMA26" s="778">
        <v>26205</v>
      </c>
      <c r="CMB26" s="120">
        <v>7075</v>
      </c>
      <c r="CMC26" s="112">
        <v>33280</v>
      </c>
      <c r="CMD26" s="778">
        <v>26205</v>
      </c>
      <c r="CME26" s="778">
        <v>7075</v>
      </c>
      <c r="CMF26" s="1358">
        <v>33280</v>
      </c>
      <c r="CMG26" s="856" t="s">
        <v>1244</v>
      </c>
      <c r="CMH26" s="796"/>
      <c r="CMI26" s="778"/>
      <c r="CMJ26" s="121"/>
      <c r="CMK26" s="778"/>
      <c r="CML26" s="778"/>
      <c r="CMM26" s="121"/>
      <c r="CMN26" s="778">
        <v>26205</v>
      </c>
      <c r="CMO26" s="120">
        <v>7075</v>
      </c>
      <c r="CMP26" s="112">
        <v>33280</v>
      </c>
      <c r="CMQ26" s="778">
        <v>26205</v>
      </c>
      <c r="CMR26" s="120">
        <v>7075</v>
      </c>
      <c r="CMS26" s="112">
        <v>33280</v>
      </c>
      <c r="CMT26" s="778">
        <v>26205</v>
      </c>
      <c r="CMU26" s="778">
        <v>7075</v>
      </c>
      <c r="CMV26" s="1358">
        <v>33280</v>
      </c>
      <c r="CMW26" s="856" t="s">
        <v>1244</v>
      </c>
      <c r="CMX26" s="796"/>
      <c r="CMY26" s="778"/>
      <c r="CMZ26" s="121"/>
      <c r="CNA26" s="778"/>
      <c r="CNB26" s="778"/>
      <c r="CNC26" s="121"/>
      <c r="CND26" s="778">
        <v>26205</v>
      </c>
      <c r="CNE26" s="120">
        <v>7075</v>
      </c>
      <c r="CNF26" s="112">
        <v>33280</v>
      </c>
      <c r="CNG26" s="778">
        <v>26205</v>
      </c>
      <c r="CNH26" s="120">
        <v>7075</v>
      </c>
      <c r="CNI26" s="112">
        <v>33280</v>
      </c>
      <c r="CNJ26" s="778">
        <v>26205</v>
      </c>
      <c r="CNK26" s="778">
        <v>7075</v>
      </c>
      <c r="CNL26" s="1358">
        <v>33280</v>
      </c>
      <c r="CNM26" s="856" t="s">
        <v>1244</v>
      </c>
      <c r="CNN26" s="796"/>
      <c r="CNO26" s="778"/>
      <c r="CNP26" s="121"/>
      <c r="CNQ26" s="778"/>
      <c r="CNR26" s="778"/>
      <c r="CNS26" s="121"/>
      <c r="CNT26" s="778">
        <v>26205</v>
      </c>
      <c r="CNU26" s="120">
        <v>7075</v>
      </c>
      <c r="CNV26" s="112">
        <v>33280</v>
      </c>
      <c r="CNW26" s="778">
        <v>26205</v>
      </c>
      <c r="CNX26" s="120">
        <v>7075</v>
      </c>
      <c r="CNY26" s="112">
        <v>33280</v>
      </c>
      <c r="CNZ26" s="778">
        <v>26205</v>
      </c>
      <c r="COA26" s="778">
        <v>7075</v>
      </c>
      <c r="COB26" s="1358">
        <v>33280</v>
      </c>
      <c r="COC26" s="856" t="s">
        <v>1244</v>
      </c>
      <c r="COD26" s="796"/>
      <c r="COE26" s="778"/>
      <c r="COF26" s="121"/>
      <c r="COG26" s="778"/>
      <c r="COH26" s="778"/>
      <c r="COI26" s="121"/>
      <c r="COJ26" s="778">
        <v>26205</v>
      </c>
      <c r="COK26" s="120">
        <v>7075</v>
      </c>
      <c r="COL26" s="112">
        <v>33280</v>
      </c>
      <c r="COM26" s="778">
        <v>26205</v>
      </c>
      <c r="CON26" s="120">
        <v>7075</v>
      </c>
      <c r="COO26" s="112">
        <v>33280</v>
      </c>
      <c r="COP26" s="778">
        <v>26205</v>
      </c>
      <c r="COQ26" s="778">
        <v>7075</v>
      </c>
      <c r="COR26" s="1358">
        <v>33280</v>
      </c>
      <c r="COS26" s="856" t="s">
        <v>1244</v>
      </c>
      <c r="COT26" s="796"/>
      <c r="COU26" s="778"/>
      <c r="COV26" s="121"/>
      <c r="COW26" s="778"/>
      <c r="COX26" s="778"/>
      <c r="COY26" s="121"/>
      <c r="COZ26" s="778">
        <v>26205</v>
      </c>
      <c r="CPA26" s="120">
        <v>7075</v>
      </c>
      <c r="CPB26" s="112">
        <v>33280</v>
      </c>
      <c r="CPC26" s="778">
        <v>26205</v>
      </c>
      <c r="CPD26" s="120">
        <v>7075</v>
      </c>
      <c r="CPE26" s="112">
        <v>33280</v>
      </c>
      <c r="CPF26" s="778">
        <v>26205</v>
      </c>
      <c r="CPG26" s="778">
        <v>7075</v>
      </c>
      <c r="CPH26" s="1358">
        <v>33280</v>
      </c>
      <c r="CPI26" s="856" t="s">
        <v>1244</v>
      </c>
      <c r="CPJ26" s="796"/>
      <c r="CPK26" s="778"/>
      <c r="CPL26" s="121"/>
      <c r="CPM26" s="778"/>
      <c r="CPN26" s="778"/>
      <c r="CPO26" s="121"/>
      <c r="CPP26" s="778">
        <v>26205</v>
      </c>
      <c r="CPQ26" s="120">
        <v>7075</v>
      </c>
      <c r="CPR26" s="112">
        <v>33280</v>
      </c>
      <c r="CPS26" s="778">
        <v>26205</v>
      </c>
      <c r="CPT26" s="120">
        <v>7075</v>
      </c>
      <c r="CPU26" s="112">
        <v>33280</v>
      </c>
      <c r="CPV26" s="778">
        <v>26205</v>
      </c>
      <c r="CPW26" s="778">
        <v>7075</v>
      </c>
      <c r="CPX26" s="1358">
        <v>33280</v>
      </c>
      <c r="CPY26" s="856" t="s">
        <v>1244</v>
      </c>
      <c r="CPZ26" s="796"/>
      <c r="CQA26" s="778"/>
      <c r="CQB26" s="121"/>
      <c r="CQC26" s="778"/>
      <c r="CQD26" s="778"/>
      <c r="CQE26" s="121"/>
      <c r="CQF26" s="778">
        <v>26205</v>
      </c>
      <c r="CQG26" s="120">
        <v>7075</v>
      </c>
      <c r="CQH26" s="112">
        <v>33280</v>
      </c>
      <c r="CQI26" s="778">
        <v>26205</v>
      </c>
      <c r="CQJ26" s="120">
        <v>7075</v>
      </c>
      <c r="CQK26" s="112">
        <v>33280</v>
      </c>
      <c r="CQL26" s="778">
        <v>26205</v>
      </c>
      <c r="CQM26" s="778">
        <v>7075</v>
      </c>
      <c r="CQN26" s="1358">
        <v>33280</v>
      </c>
      <c r="CQO26" s="856" t="s">
        <v>1244</v>
      </c>
      <c r="CQP26" s="796"/>
      <c r="CQQ26" s="778"/>
      <c r="CQR26" s="121"/>
      <c r="CQS26" s="778"/>
      <c r="CQT26" s="778"/>
      <c r="CQU26" s="121"/>
      <c r="CQV26" s="778">
        <v>26205</v>
      </c>
      <c r="CQW26" s="120">
        <v>7075</v>
      </c>
      <c r="CQX26" s="112">
        <v>33280</v>
      </c>
      <c r="CQY26" s="778">
        <v>26205</v>
      </c>
      <c r="CQZ26" s="120">
        <v>7075</v>
      </c>
      <c r="CRA26" s="112">
        <v>33280</v>
      </c>
      <c r="CRB26" s="778">
        <v>26205</v>
      </c>
      <c r="CRC26" s="778">
        <v>7075</v>
      </c>
      <c r="CRD26" s="1358">
        <v>33280</v>
      </c>
      <c r="CRE26" s="856" t="s">
        <v>1244</v>
      </c>
      <c r="CRF26" s="796"/>
      <c r="CRG26" s="778"/>
      <c r="CRH26" s="121"/>
      <c r="CRI26" s="778"/>
      <c r="CRJ26" s="778"/>
      <c r="CRK26" s="121"/>
      <c r="CRL26" s="778">
        <v>26205</v>
      </c>
      <c r="CRM26" s="120">
        <v>7075</v>
      </c>
      <c r="CRN26" s="112">
        <v>33280</v>
      </c>
      <c r="CRO26" s="778">
        <v>26205</v>
      </c>
      <c r="CRP26" s="120">
        <v>7075</v>
      </c>
      <c r="CRQ26" s="112">
        <v>33280</v>
      </c>
      <c r="CRR26" s="778">
        <v>26205</v>
      </c>
      <c r="CRS26" s="778">
        <v>7075</v>
      </c>
      <c r="CRT26" s="1358">
        <v>33280</v>
      </c>
      <c r="CRU26" s="856" t="s">
        <v>1244</v>
      </c>
      <c r="CRV26" s="796"/>
      <c r="CRW26" s="778"/>
      <c r="CRX26" s="121"/>
      <c r="CRY26" s="778"/>
      <c r="CRZ26" s="778"/>
      <c r="CSA26" s="121"/>
      <c r="CSB26" s="778">
        <v>26205</v>
      </c>
      <c r="CSC26" s="120">
        <v>7075</v>
      </c>
      <c r="CSD26" s="112">
        <v>33280</v>
      </c>
      <c r="CSE26" s="778">
        <v>26205</v>
      </c>
      <c r="CSF26" s="120">
        <v>7075</v>
      </c>
      <c r="CSG26" s="112">
        <v>33280</v>
      </c>
      <c r="CSH26" s="778">
        <v>26205</v>
      </c>
      <c r="CSI26" s="778">
        <v>7075</v>
      </c>
      <c r="CSJ26" s="1358">
        <v>33280</v>
      </c>
      <c r="CSK26" s="856" t="s">
        <v>1244</v>
      </c>
      <c r="CSL26" s="796"/>
      <c r="CSM26" s="778"/>
      <c r="CSN26" s="121"/>
      <c r="CSO26" s="778"/>
      <c r="CSP26" s="778"/>
      <c r="CSQ26" s="121"/>
      <c r="CSR26" s="778">
        <v>26205</v>
      </c>
      <c r="CSS26" s="120">
        <v>7075</v>
      </c>
      <c r="CST26" s="112">
        <v>33280</v>
      </c>
      <c r="CSU26" s="778">
        <v>26205</v>
      </c>
      <c r="CSV26" s="120">
        <v>7075</v>
      </c>
      <c r="CSW26" s="112">
        <v>33280</v>
      </c>
      <c r="CSX26" s="778">
        <v>26205</v>
      </c>
      <c r="CSY26" s="778">
        <v>7075</v>
      </c>
      <c r="CSZ26" s="1358">
        <v>33280</v>
      </c>
      <c r="CTA26" s="856" t="s">
        <v>1244</v>
      </c>
      <c r="CTB26" s="796"/>
      <c r="CTC26" s="778"/>
      <c r="CTD26" s="121"/>
      <c r="CTE26" s="778"/>
      <c r="CTF26" s="778"/>
      <c r="CTG26" s="121"/>
      <c r="CTH26" s="778">
        <v>26205</v>
      </c>
      <c r="CTI26" s="120">
        <v>7075</v>
      </c>
      <c r="CTJ26" s="112">
        <v>33280</v>
      </c>
      <c r="CTK26" s="778">
        <v>26205</v>
      </c>
      <c r="CTL26" s="120">
        <v>7075</v>
      </c>
      <c r="CTM26" s="112">
        <v>33280</v>
      </c>
      <c r="CTN26" s="778">
        <v>26205</v>
      </c>
      <c r="CTO26" s="778">
        <v>7075</v>
      </c>
      <c r="CTP26" s="1358">
        <v>33280</v>
      </c>
      <c r="CTQ26" s="856" t="s">
        <v>1244</v>
      </c>
      <c r="CTR26" s="796"/>
      <c r="CTS26" s="778"/>
      <c r="CTT26" s="121"/>
      <c r="CTU26" s="778"/>
      <c r="CTV26" s="778"/>
      <c r="CTW26" s="121"/>
      <c r="CTX26" s="778">
        <v>26205</v>
      </c>
      <c r="CTY26" s="120">
        <v>7075</v>
      </c>
      <c r="CTZ26" s="112">
        <v>33280</v>
      </c>
      <c r="CUA26" s="778">
        <v>26205</v>
      </c>
      <c r="CUB26" s="120">
        <v>7075</v>
      </c>
      <c r="CUC26" s="112">
        <v>33280</v>
      </c>
      <c r="CUD26" s="778">
        <v>26205</v>
      </c>
      <c r="CUE26" s="778">
        <v>7075</v>
      </c>
      <c r="CUF26" s="1358">
        <v>33280</v>
      </c>
      <c r="CUG26" s="856" t="s">
        <v>1244</v>
      </c>
      <c r="CUH26" s="796"/>
      <c r="CUI26" s="778"/>
      <c r="CUJ26" s="121"/>
      <c r="CUK26" s="778"/>
      <c r="CUL26" s="778"/>
      <c r="CUM26" s="121"/>
      <c r="CUN26" s="778">
        <v>26205</v>
      </c>
      <c r="CUO26" s="120">
        <v>7075</v>
      </c>
      <c r="CUP26" s="112">
        <v>33280</v>
      </c>
      <c r="CUQ26" s="778">
        <v>26205</v>
      </c>
      <c r="CUR26" s="120">
        <v>7075</v>
      </c>
      <c r="CUS26" s="112">
        <v>33280</v>
      </c>
      <c r="CUT26" s="778">
        <v>26205</v>
      </c>
      <c r="CUU26" s="778">
        <v>7075</v>
      </c>
      <c r="CUV26" s="1358">
        <v>33280</v>
      </c>
      <c r="CUW26" s="856" t="s">
        <v>1244</v>
      </c>
      <c r="CUX26" s="796"/>
      <c r="CUY26" s="778"/>
      <c r="CUZ26" s="121"/>
      <c r="CVA26" s="778"/>
      <c r="CVB26" s="778"/>
      <c r="CVC26" s="121"/>
      <c r="CVD26" s="778">
        <v>26205</v>
      </c>
      <c r="CVE26" s="120">
        <v>7075</v>
      </c>
      <c r="CVF26" s="112">
        <v>33280</v>
      </c>
      <c r="CVG26" s="778">
        <v>26205</v>
      </c>
      <c r="CVH26" s="120">
        <v>7075</v>
      </c>
      <c r="CVI26" s="112">
        <v>33280</v>
      </c>
      <c r="CVJ26" s="778">
        <v>26205</v>
      </c>
      <c r="CVK26" s="778">
        <v>7075</v>
      </c>
      <c r="CVL26" s="1358">
        <v>33280</v>
      </c>
      <c r="CVM26" s="856" t="s">
        <v>1244</v>
      </c>
      <c r="CVN26" s="796"/>
      <c r="CVO26" s="778"/>
      <c r="CVP26" s="121"/>
      <c r="CVQ26" s="778"/>
      <c r="CVR26" s="778"/>
      <c r="CVS26" s="121"/>
      <c r="CVT26" s="778">
        <v>26205</v>
      </c>
      <c r="CVU26" s="120">
        <v>7075</v>
      </c>
      <c r="CVV26" s="112">
        <v>33280</v>
      </c>
      <c r="CVW26" s="778">
        <v>26205</v>
      </c>
      <c r="CVX26" s="120">
        <v>7075</v>
      </c>
      <c r="CVY26" s="112">
        <v>33280</v>
      </c>
      <c r="CVZ26" s="778">
        <v>26205</v>
      </c>
      <c r="CWA26" s="778">
        <v>7075</v>
      </c>
      <c r="CWB26" s="1358">
        <v>33280</v>
      </c>
      <c r="CWC26" s="856" t="s">
        <v>1244</v>
      </c>
      <c r="CWD26" s="796"/>
      <c r="CWE26" s="778"/>
      <c r="CWF26" s="121"/>
      <c r="CWG26" s="778"/>
      <c r="CWH26" s="778"/>
      <c r="CWI26" s="121"/>
      <c r="CWJ26" s="778">
        <v>26205</v>
      </c>
      <c r="CWK26" s="120">
        <v>7075</v>
      </c>
      <c r="CWL26" s="112">
        <v>33280</v>
      </c>
      <c r="CWM26" s="778">
        <v>26205</v>
      </c>
      <c r="CWN26" s="120">
        <v>7075</v>
      </c>
      <c r="CWO26" s="112">
        <v>33280</v>
      </c>
      <c r="CWP26" s="778">
        <v>26205</v>
      </c>
      <c r="CWQ26" s="778">
        <v>7075</v>
      </c>
      <c r="CWR26" s="1358">
        <v>33280</v>
      </c>
      <c r="CWS26" s="856" t="s">
        <v>1244</v>
      </c>
      <c r="CWT26" s="796"/>
      <c r="CWU26" s="778"/>
      <c r="CWV26" s="121"/>
      <c r="CWW26" s="778"/>
      <c r="CWX26" s="778"/>
      <c r="CWY26" s="121"/>
      <c r="CWZ26" s="778">
        <v>26205</v>
      </c>
      <c r="CXA26" s="120">
        <v>7075</v>
      </c>
      <c r="CXB26" s="112">
        <v>33280</v>
      </c>
      <c r="CXC26" s="778">
        <v>26205</v>
      </c>
      <c r="CXD26" s="120">
        <v>7075</v>
      </c>
      <c r="CXE26" s="112">
        <v>33280</v>
      </c>
      <c r="CXF26" s="778">
        <v>26205</v>
      </c>
      <c r="CXG26" s="778">
        <v>7075</v>
      </c>
      <c r="CXH26" s="1358">
        <v>33280</v>
      </c>
      <c r="CXI26" s="856" t="s">
        <v>1244</v>
      </c>
      <c r="CXJ26" s="796"/>
      <c r="CXK26" s="778"/>
      <c r="CXL26" s="121"/>
      <c r="CXM26" s="778"/>
      <c r="CXN26" s="778"/>
      <c r="CXO26" s="121"/>
      <c r="CXP26" s="778">
        <v>26205</v>
      </c>
      <c r="CXQ26" s="120">
        <v>7075</v>
      </c>
      <c r="CXR26" s="112">
        <v>33280</v>
      </c>
      <c r="CXS26" s="778">
        <v>26205</v>
      </c>
      <c r="CXT26" s="120">
        <v>7075</v>
      </c>
      <c r="CXU26" s="112">
        <v>33280</v>
      </c>
      <c r="CXV26" s="778">
        <v>26205</v>
      </c>
      <c r="CXW26" s="778">
        <v>7075</v>
      </c>
      <c r="CXX26" s="1358">
        <v>33280</v>
      </c>
      <c r="CXY26" s="856" t="s">
        <v>1244</v>
      </c>
      <c r="CXZ26" s="796"/>
      <c r="CYA26" s="778"/>
      <c r="CYB26" s="121"/>
      <c r="CYC26" s="778"/>
      <c r="CYD26" s="778"/>
      <c r="CYE26" s="121"/>
      <c r="CYF26" s="778">
        <v>26205</v>
      </c>
      <c r="CYG26" s="120">
        <v>7075</v>
      </c>
      <c r="CYH26" s="112">
        <v>33280</v>
      </c>
      <c r="CYI26" s="778">
        <v>26205</v>
      </c>
      <c r="CYJ26" s="120">
        <v>7075</v>
      </c>
      <c r="CYK26" s="112">
        <v>33280</v>
      </c>
      <c r="CYL26" s="778">
        <v>26205</v>
      </c>
      <c r="CYM26" s="778">
        <v>7075</v>
      </c>
      <c r="CYN26" s="1358">
        <v>33280</v>
      </c>
      <c r="CYO26" s="856" t="s">
        <v>1244</v>
      </c>
      <c r="CYP26" s="796"/>
      <c r="CYQ26" s="778"/>
      <c r="CYR26" s="121"/>
      <c r="CYS26" s="778"/>
      <c r="CYT26" s="778"/>
      <c r="CYU26" s="121"/>
      <c r="CYV26" s="778">
        <v>26205</v>
      </c>
      <c r="CYW26" s="120">
        <v>7075</v>
      </c>
      <c r="CYX26" s="112">
        <v>33280</v>
      </c>
      <c r="CYY26" s="778">
        <v>26205</v>
      </c>
      <c r="CYZ26" s="120">
        <v>7075</v>
      </c>
      <c r="CZA26" s="112">
        <v>33280</v>
      </c>
      <c r="CZB26" s="778">
        <v>26205</v>
      </c>
      <c r="CZC26" s="778">
        <v>7075</v>
      </c>
      <c r="CZD26" s="1358">
        <v>33280</v>
      </c>
      <c r="CZE26" s="856" t="s">
        <v>1244</v>
      </c>
      <c r="CZF26" s="796"/>
      <c r="CZG26" s="778"/>
      <c r="CZH26" s="121"/>
      <c r="CZI26" s="778"/>
      <c r="CZJ26" s="778"/>
      <c r="CZK26" s="121"/>
      <c r="CZL26" s="778">
        <v>26205</v>
      </c>
      <c r="CZM26" s="120">
        <v>7075</v>
      </c>
      <c r="CZN26" s="112">
        <v>33280</v>
      </c>
      <c r="CZO26" s="778">
        <v>26205</v>
      </c>
      <c r="CZP26" s="120">
        <v>7075</v>
      </c>
      <c r="CZQ26" s="112">
        <v>33280</v>
      </c>
      <c r="CZR26" s="778">
        <v>26205</v>
      </c>
      <c r="CZS26" s="778">
        <v>7075</v>
      </c>
      <c r="CZT26" s="1358">
        <v>33280</v>
      </c>
      <c r="CZU26" s="856" t="s">
        <v>1244</v>
      </c>
      <c r="CZV26" s="796"/>
      <c r="CZW26" s="778"/>
      <c r="CZX26" s="121"/>
      <c r="CZY26" s="778"/>
      <c r="CZZ26" s="778"/>
      <c r="DAA26" s="121"/>
      <c r="DAB26" s="778">
        <v>26205</v>
      </c>
      <c r="DAC26" s="120">
        <v>7075</v>
      </c>
      <c r="DAD26" s="112">
        <v>33280</v>
      </c>
      <c r="DAE26" s="778">
        <v>26205</v>
      </c>
      <c r="DAF26" s="120">
        <v>7075</v>
      </c>
      <c r="DAG26" s="112">
        <v>33280</v>
      </c>
      <c r="DAH26" s="778">
        <v>26205</v>
      </c>
      <c r="DAI26" s="778">
        <v>7075</v>
      </c>
      <c r="DAJ26" s="1358">
        <v>33280</v>
      </c>
      <c r="DAK26" s="856" t="s">
        <v>1244</v>
      </c>
      <c r="DAL26" s="796"/>
      <c r="DAM26" s="778"/>
      <c r="DAN26" s="121"/>
      <c r="DAO26" s="778"/>
      <c r="DAP26" s="778"/>
      <c r="DAQ26" s="121"/>
      <c r="DAR26" s="778">
        <v>26205</v>
      </c>
      <c r="DAS26" s="120">
        <v>7075</v>
      </c>
      <c r="DAT26" s="112">
        <v>33280</v>
      </c>
      <c r="DAU26" s="778">
        <v>26205</v>
      </c>
      <c r="DAV26" s="120">
        <v>7075</v>
      </c>
      <c r="DAW26" s="112">
        <v>33280</v>
      </c>
      <c r="DAX26" s="778">
        <v>26205</v>
      </c>
      <c r="DAY26" s="778">
        <v>7075</v>
      </c>
      <c r="DAZ26" s="1358">
        <v>33280</v>
      </c>
      <c r="DBA26" s="856" t="s">
        <v>1244</v>
      </c>
      <c r="DBB26" s="796"/>
      <c r="DBC26" s="778"/>
      <c r="DBD26" s="121"/>
      <c r="DBE26" s="778"/>
      <c r="DBF26" s="778"/>
      <c r="DBG26" s="121"/>
      <c r="DBH26" s="778">
        <v>26205</v>
      </c>
      <c r="DBI26" s="120">
        <v>7075</v>
      </c>
      <c r="DBJ26" s="112">
        <v>33280</v>
      </c>
      <c r="DBK26" s="778">
        <v>26205</v>
      </c>
      <c r="DBL26" s="120">
        <v>7075</v>
      </c>
      <c r="DBM26" s="112">
        <v>33280</v>
      </c>
      <c r="DBN26" s="778">
        <v>26205</v>
      </c>
      <c r="DBO26" s="778">
        <v>7075</v>
      </c>
      <c r="DBP26" s="1358">
        <v>33280</v>
      </c>
      <c r="DBQ26" s="856" t="s">
        <v>1244</v>
      </c>
      <c r="DBR26" s="796"/>
      <c r="DBS26" s="778"/>
      <c r="DBT26" s="121"/>
      <c r="DBU26" s="778"/>
      <c r="DBV26" s="778"/>
      <c r="DBW26" s="121"/>
      <c r="DBX26" s="778">
        <v>26205</v>
      </c>
      <c r="DBY26" s="120">
        <v>7075</v>
      </c>
      <c r="DBZ26" s="112">
        <v>33280</v>
      </c>
      <c r="DCA26" s="778">
        <v>26205</v>
      </c>
      <c r="DCB26" s="120">
        <v>7075</v>
      </c>
      <c r="DCC26" s="112">
        <v>33280</v>
      </c>
      <c r="DCD26" s="778">
        <v>26205</v>
      </c>
      <c r="DCE26" s="778">
        <v>7075</v>
      </c>
      <c r="DCF26" s="1358">
        <v>33280</v>
      </c>
      <c r="DCG26" s="856" t="s">
        <v>1244</v>
      </c>
      <c r="DCH26" s="796"/>
      <c r="DCI26" s="778"/>
      <c r="DCJ26" s="121"/>
      <c r="DCK26" s="778"/>
      <c r="DCL26" s="778"/>
      <c r="DCM26" s="121"/>
      <c r="DCN26" s="778">
        <v>26205</v>
      </c>
      <c r="DCO26" s="120">
        <v>7075</v>
      </c>
      <c r="DCP26" s="112">
        <v>33280</v>
      </c>
      <c r="DCQ26" s="778">
        <v>26205</v>
      </c>
      <c r="DCR26" s="120">
        <v>7075</v>
      </c>
      <c r="DCS26" s="112">
        <v>33280</v>
      </c>
      <c r="DCT26" s="778">
        <v>26205</v>
      </c>
      <c r="DCU26" s="778">
        <v>7075</v>
      </c>
      <c r="DCV26" s="1358">
        <v>33280</v>
      </c>
      <c r="DCW26" s="856" t="s">
        <v>1244</v>
      </c>
      <c r="DCX26" s="796"/>
      <c r="DCY26" s="778"/>
      <c r="DCZ26" s="121"/>
      <c r="DDA26" s="778"/>
      <c r="DDB26" s="778"/>
      <c r="DDC26" s="121"/>
      <c r="DDD26" s="778">
        <v>26205</v>
      </c>
      <c r="DDE26" s="120">
        <v>7075</v>
      </c>
      <c r="DDF26" s="112">
        <v>33280</v>
      </c>
      <c r="DDG26" s="778">
        <v>26205</v>
      </c>
      <c r="DDH26" s="120">
        <v>7075</v>
      </c>
      <c r="DDI26" s="112">
        <v>33280</v>
      </c>
      <c r="DDJ26" s="778">
        <v>26205</v>
      </c>
      <c r="DDK26" s="778">
        <v>7075</v>
      </c>
      <c r="DDL26" s="1358">
        <v>33280</v>
      </c>
      <c r="DDM26" s="856" t="s">
        <v>1244</v>
      </c>
      <c r="DDN26" s="796"/>
      <c r="DDO26" s="778"/>
      <c r="DDP26" s="121"/>
      <c r="DDQ26" s="778"/>
      <c r="DDR26" s="778"/>
      <c r="DDS26" s="121"/>
      <c r="DDT26" s="778">
        <v>26205</v>
      </c>
      <c r="DDU26" s="120">
        <v>7075</v>
      </c>
      <c r="DDV26" s="112">
        <v>33280</v>
      </c>
      <c r="DDW26" s="778">
        <v>26205</v>
      </c>
      <c r="DDX26" s="120">
        <v>7075</v>
      </c>
      <c r="DDY26" s="112">
        <v>33280</v>
      </c>
      <c r="DDZ26" s="778">
        <v>26205</v>
      </c>
      <c r="DEA26" s="778">
        <v>7075</v>
      </c>
      <c r="DEB26" s="1358">
        <v>33280</v>
      </c>
      <c r="DEC26" s="856" t="s">
        <v>1244</v>
      </c>
      <c r="DED26" s="796"/>
      <c r="DEE26" s="778"/>
      <c r="DEF26" s="121"/>
      <c r="DEG26" s="778"/>
      <c r="DEH26" s="778"/>
      <c r="DEI26" s="121"/>
      <c r="DEJ26" s="778">
        <v>26205</v>
      </c>
      <c r="DEK26" s="120">
        <v>7075</v>
      </c>
      <c r="DEL26" s="112">
        <v>33280</v>
      </c>
      <c r="DEM26" s="778">
        <v>26205</v>
      </c>
      <c r="DEN26" s="120">
        <v>7075</v>
      </c>
      <c r="DEO26" s="112">
        <v>33280</v>
      </c>
      <c r="DEP26" s="778">
        <v>26205</v>
      </c>
      <c r="DEQ26" s="778">
        <v>7075</v>
      </c>
      <c r="DER26" s="1358">
        <v>33280</v>
      </c>
      <c r="DES26" s="856" t="s">
        <v>1244</v>
      </c>
      <c r="DET26" s="796"/>
      <c r="DEU26" s="778"/>
      <c r="DEV26" s="121"/>
      <c r="DEW26" s="778"/>
      <c r="DEX26" s="778"/>
      <c r="DEY26" s="121"/>
      <c r="DEZ26" s="778">
        <v>26205</v>
      </c>
      <c r="DFA26" s="120">
        <v>7075</v>
      </c>
      <c r="DFB26" s="112">
        <v>33280</v>
      </c>
      <c r="DFC26" s="778">
        <v>26205</v>
      </c>
      <c r="DFD26" s="120">
        <v>7075</v>
      </c>
      <c r="DFE26" s="112">
        <v>33280</v>
      </c>
      <c r="DFF26" s="778">
        <v>26205</v>
      </c>
      <c r="DFG26" s="778">
        <v>7075</v>
      </c>
      <c r="DFH26" s="1358">
        <v>33280</v>
      </c>
      <c r="DFI26" s="856" t="s">
        <v>1244</v>
      </c>
      <c r="DFJ26" s="796"/>
      <c r="DFK26" s="778"/>
      <c r="DFL26" s="121"/>
      <c r="DFM26" s="778"/>
      <c r="DFN26" s="778"/>
      <c r="DFO26" s="121"/>
      <c r="DFP26" s="778">
        <v>26205</v>
      </c>
      <c r="DFQ26" s="120">
        <v>7075</v>
      </c>
      <c r="DFR26" s="112">
        <v>33280</v>
      </c>
      <c r="DFS26" s="778">
        <v>26205</v>
      </c>
      <c r="DFT26" s="120">
        <v>7075</v>
      </c>
      <c r="DFU26" s="112">
        <v>33280</v>
      </c>
      <c r="DFV26" s="778">
        <v>26205</v>
      </c>
      <c r="DFW26" s="778">
        <v>7075</v>
      </c>
      <c r="DFX26" s="1358">
        <v>33280</v>
      </c>
      <c r="DFY26" s="856" t="s">
        <v>1244</v>
      </c>
      <c r="DFZ26" s="796"/>
      <c r="DGA26" s="778"/>
      <c r="DGB26" s="121"/>
      <c r="DGC26" s="778"/>
      <c r="DGD26" s="778"/>
      <c r="DGE26" s="121"/>
      <c r="DGF26" s="778">
        <v>26205</v>
      </c>
      <c r="DGG26" s="120">
        <v>7075</v>
      </c>
      <c r="DGH26" s="112">
        <v>33280</v>
      </c>
      <c r="DGI26" s="778">
        <v>26205</v>
      </c>
      <c r="DGJ26" s="120">
        <v>7075</v>
      </c>
      <c r="DGK26" s="112">
        <v>33280</v>
      </c>
      <c r="DGL26" s="778">
        <v>26205</v>
      </c>
      <c r="DGM26" s="778">
        <v>7075</v>
      </c>
      <c r="DGN26" s="1358">
        <v>33280</v>
      </c>
      <c r="DGO26" s="856" t="s">
        <v>1244</v>
      </c>
      <c r="DGP26" s="796"/>
      <c r="DGQ26" s="778"/>
      <c r="DGR26" s="121"/>
      <c r="DGS26" s="778"/>
      <c r="DGT26" s="778"/>
      <c r="DGU26" s="121"/>
      <c r="DGV26" s="778">
        <v>26205</v>
      </c>
      <c r="DGW26" s="120">
        <v>7075</v>
      </c>
      <c r="DGX26" s="112">
        <v>33280</v>
      </c>
      <c r="DGY26" s="778">
        <v>26205</v>
      </c>
      <c r="DGZ26" s="120">
        <v>7075</v>
      </c>
      <c r="DHA26" s="112">
        <v>33280</v>
      </c>
      <c r="DHB26" s="778">
        <v>26205</v>
      </c>
      <c r="DHC26" s="778">
        <v>7075</v>
      </c>
      <c r="DHD26" s="1358">
        <v>33280</v>
      </c>
      <c r="DHE26" s="856" t="s">
        <v>1244</v>
      </c>
      <c r="DHF26" s="796"/>
      <c r="DHG26" s="778"/>
      <c r="DHH26" s="121"/>
      <c r="DHI26" s="778"/>
      <c r="DHJ26" s="778"/>
      <c r="DHK26" s="121"/>
      <c r="DHL26" s="778">
        <v>26205</v>
      </c>
      <c r="DHM26" s="120">
        <v>7075</v>
      </c>
      <c r="DHN26" s="112">
        <v>33280</v>
      </c>
      <c r="DHO26" s="778">
        <v>26205</v>
      </c>
      <c r="DHP26" s="120">
        <v>7075</v>
      </c>
      <c r="DHQ26" s="112">
        <v>33280</v>
      </c>
      <c r="DHR26" s="778">
        <v>26205</v>
      </c>
      <c r="DHS26" s="778">
        <v>7075</v>
      </c>
      <c r="DHT26" s="1358">
        <v>33280</v>
      </c>
      <c r="DHU26" s="856" t="s">
        <v>1244</v>
      </c>
      <c r="DHV26" s="796"/>
      <c r="DHW26" s="778"/>
      <c r="DHX26" s="121"/>
      <c r="DHY26" s="778"/>
      <c r="DHZ26" s="778"/>
      <c r="DIA26" s="121"/>
      <c r="DIB26" s="778">
        <v>26205</v>
      </c>
      <c r="DIC26" s="120">
        <v>7075</v>
      </c>
      <c r="DID26" s="112">
        <v>33280</v>
      </c>
      <c r="DIE26" s="778">
        <v>26205</v>
      </c>
      <c r="DIF26" s="120">
        <v>7075</v>
      </c>
      <c r="DIG26" s="112">
        <v>33280</v>
      </c>
      <c r="DIH26" s="778">
        <v>26205</v>
      </c>
      <c r="DII26" s="778">
        <v>7075</v>
      </c>
      <c r="DIJ26" s="1358">
        <v>33280</v>
      </c>
      <c r="DIK26" s="856" t="s">
        <v>1244</v>
      </c>
      <c r="DIL26" s="796"/>
      <c r="DIM26" s="778"/>
      <c r="DIN26" s="121"/>
      <c r="DIO26" s="778"/>
      <c r="DIP26" s="778"/>
      <c r="DIQ26" s="121"/>
      <c r="DIR26" s="778">
        <v>26205</v>
      </c>
      <c r="DIS26" s="120">
        <v>7075</v>
      </c>
      <c r="DIT26" s="112">
        <v>33280</v>
      </c>
      <c r="DIU26" s="778">
        <v>26205</v>
      </c>
      <c r="DIV26" s="120">
        <v>7075</v>
      </c>
      <c r="DIW26" s="112">
        <v>33280</v>
      </c>
      <c r="DIX26" s="778">
        <v>26205</v>
      </c>
      <c r="DIY26" s="778">
        <v>7075</v>
      </c>
      <c r="DIZ26" s="1358">
        <v>33280</v>
      </c>
      <c r="DJA26" s="856" t="s">
        <v>1244</v>
      </c>
      <c r="DJB26" s="796"/>
      <c r="DJC26" s="778"/>
      <c r="DJD26" s="121"/>
      <c r="DJE26" s="778"/>
      <c r="DJF26" s="778"/>
      <c r="DJG26" s="121"/>
      <c r="DJH26" s="778">
        <v>26205</v>
      </c>
      <c r="DJI26" s="120">
        <v>7075</v>
      </c>
      <c r="DJJ26" s="112">
        <v>33280</v>
      </c>
      <c r="DJK26" s="778">
        <v>26205</v>
      </c>
      <c r="DJL26" s="120">
        <v>7075</v>
      </c>
      <c r="DJM26" s="112">
        <v>33280</v>
      </c>
      <c r="DJN26" s="778">
        <v>26205</v>
      </c>
      <c r="DJO26" s="778">
        <v>7075</v>
      </c>
      <c r="DJP26" s="1358">
        <v>33280</v>
      </c>
      <c r="DJQ26" s="856" t="s">
        <v>1244</v>
      </c>
      <c r="DJR26" s="796"/>
      <c r="DJS26" s="778"/>
      <c r="DJT26" s="121"/>
      <c r="DJU26" s="778"/>
      <c r="DJV26" s="778"/>
      <c r="DJW26" s="121"/>
      <c r="DJX26" s="778">
        <v>26205</v>
      </c>
      <c r="DJY26" s="120">
        <v>7075</v>
      </c>
      <c r="DJZ26" s="112">
        <v>33280</v>
      </c>
      <c r="DKA26" s="778">
        <v>26205</v>
      </c>
      <c r="DKB26" s="120">
        <v>7075</v>
      </c>
      <c r="DKC26" s="112">
        <v>33280</v>
      </c>
      <c r="DKD26" s="778">
        <v>26205</v>
      </c>
      <c r="DKE26" s="778">
        <v>7075</v>
      </c>
      <c r="DKF26" s="1358">
        <v>33280</v>
      </c>
      <c r="DKG26" s="856" t="s">
        <v>1244</v>
      </c>
      <c r="DKH26" s="796"/>
      <c r="DKI26" s="778"/>
      <c r="DKJ26" s="121"/>
      <c r="DKK26" s="778"/>
      <c r="DKL26" s="778"/>
      <c r="DKM26" s="121"/>
      <c r="DKN26" s="778">
        <v>26205</v>
      </c>
      <c r="DKO26" s="120">
        <v>7075</v>
      </c>
      <c r="DKP26" s="112">
        <v>33280</v>
      </c>
      <c r="DKQ26" s="778">
        <v>26205</v>
      </c>
      <c r="DKR26" s="120">
        <v>7075</v>
      </c>
      <c r="DKS26" s="112">
        <v>33280</v>
      </c>
      <c r="DKT26" s="778">
        <v>26205</v>
      </c>
      <c r="DKU26" s="778">
        <v>7075</v>
      </c>
      <c r="DKV26" s="1358">
        <v>33280</v>
      </c>
      <c r="DKW26" s="856" t="s">
        <v>1244</v>
      </c>
      <c r="DKX26" s="796"/>
      <c r="DKY26" s="778"/>
      <c r="DKZ26" s="121"/>
      <c r="DLA26" s="778"/>
      <c r="DLB26" s="778"/>
      <c r="DLC26" s="121"/>
      <c r="DLD26" s="778">
        <v>26205</v>
      </c>
      <c r="DLE26" s="120">
        <v>7075</v>
      </c>
      <c r="DLF26" s="112">
        <v>33280</v>
      </c>
      <c r="DLG26" s="778">
        <v>26205</v>
      </c>
      <c r="DLH26" s="120">
        <v>7075</v>
      </c>
      <c r="DLI26" s="112">
        <v>33280</v>
      </c>
      <c r="DLJ26" s="778">
        <v>26205</v>
      </c>
      <c r="DLK26" s="778">
        <v>7075</v>
      </c>
      <c r="DLL26" s="1358">
        <v>33280</v>
      </c>
      <c r="DLM26" s="856" t="s">
        <v>1244</v>
      </c>
      <c r="DLN26" s="796"/>
      <c r="DLO26" s="778"/>
      <c r="DLP26" s="121"/>
      <c r="DLQ26" s="778"/>
      <c r="DLR26" s="778"/>
      <c r="DLS26" s="121"/>
      <c r="DLT26" s="778">
        <v>26205</v>
      </c>
      <c r="DLU26" s="120">
        <v>7075</v>
      </c>
      <c r="DLV26" s="112">
        <v>33280</v>
      </c>
      <c r="DLW26" s="778">
        <v>26205</v>
      </c>
      <c r="DLX26" s="120">
        <v>7075</v>
      </c>
      <c r="DLY26" s="112">
        <v>33280</v>
      </c>
      <c r="DLZ26" s="778">
        <v>26205</v>
      </c>
      <c r="DMA26" s="778">
        <v>7075</v>
      </c>
      <c r="DMB26" s="1358">
        <v>33280</v>
      </c>
      <c r="DMC26" s="856" t="s">
        <v>1244</v>
      </c>
      <c r="DMD26" s="796"/>
      <c r="DME26" s="778"/>
      <c r="DMF26" s="121"/>
      <c r="DMG26" s="778"/>
      <c r="DMH26" s="778"/>
      <c r="DMI26" s="121"/>
      <c r="DMJ26" s="778">
        <v>26205</v>
      </c>
      <c r="DMK26" s="120">
        <v>7075</v>
      </c>
      <c r="DML26" s="112">
        <v>33280</v>
      </c>
      <c r="DMM26" s="778">
        <v>26205</v>
      </c>
      <c r="DMN26" s="120">
        <v>7075</v>
      </c>
      <c r="DMO26" s="112">
        <v>33280</v>
      </c>
      <c r="DMP26" s="778">
        <v>26205</v>
      </c>
      <c r="DMQ26" s="778">
        <v>7075</v>
      </c>
      <c r="DMR26" s="1358">
        <v>33280</v>
      </c>
      <c r="DMS26" s="856" t="s">
        <v>1244</v>
      </c>
      <c r="DMT26" s="796"/>
      <c r="DMU26" s="778"/>
      <c r="DMV26" s="121"/>
      <c r="DMW26" s="778"/>
      <c r="DMX26" s="778"/>
      <c r="DMY26" s="121"/>
      <c r="DMZ26" s="778">
        <v>26205</v>
      </c>
      <c r="DNA26" s="120">
        <v>7075</v>
      </c>
      <c r="DNB26" s="112">
        <v>33280</v>
      </c>
      <c r="DNC26" s="778">
        <v>26205</v>
      </c>
      <c r="DND26" s="120">
        <v>7075</v>
      </c>
      <c r="DNE26" s="112">
        <v>33280</v>
      </c>
      <c r="DNF26" s="778">
        <v>26205</v>
      </c>
      <c r="DNG26" s="778">
        <v>7075</v>
      </c>
      <c r="DNH26" s="1358">
        <v>33280</v>
      </c>
      <c r="DNI26" s="856" t="s">
        <v>1244</v>
      </c>
      <c r="DNJ26" s="796"/>
      <c r="DNK26" s="778"/>
      <c r="DNL26" s="121"/>
      <c r="DNM26" s="778"/>
      <c r="DNN26" s="778"/>
      <c r="DNO26" s="121"/>
      <c r="DNP26" s="778">
        <v>26205</v>
      </c>
      <c r="DNQ26" s="120">
        <v>7075</v>
      </c>
      <c r="DNR26" s="112">
        <v>33280</v>
      </c>
      <c r="DNS26" s="778">
        <v>26205</v>
      </c>
      <c r="DNT26" s="120">
        <v>7075</v>
      </c>
      <c r="DNU26" s="112">
        <v>33280</v>
      </c>
      <c r="DNV26" s="778">
        <v>26205</v>
      </c>
      <c r="DNW26" s="778">
        <v>7075</v>
      </c>
      <c r="DNX26" s="1358">
        <v>33280</v>
      </c>
      <c r="DNY26" s="856" t="s">
        <v>1244</v>
      </c>
      <c r="DNZ26" s="796"/>
      <c r="DOA26" s="778"/>
      <c r="DOB26" s="121"/>
      <c r="DOC26" s="778"/>
      <c r="DOD26" s="778"/>
      <c r="DOE26" s="121"/>
      <c r="DOF26" s="778">
        <v>26205</v>
      </c>
      <c r="DOG26" s="120">
        <v>7075</v>
      </c>
      <c r="DOH26" s="112">
        <v>33280</v>
      </c>
      <c r="DOI26" s="778">
        <v>26205</v>
      </c>
      <c r="DOJ26" s="120">
        <v>7075</v>
      </c>
      <c r="DOK26" s="112">
        <v>33280</v>
      </c>
      <c r="DOL26" s="778">
        <v>26205</v>
      </c>
      <c r="DOM26" s="778">
        <v>7075</v>
      </c>
      <c r="DON26" s="1358">
        <v>33280</v>
      </c>
      <c r="DOO26" s="856" t="s">
        <v>1244</v>
      </c>
      <c r="DOP26" s="796"/>
      <c r="DOQ26" s="778"/>
      <c r="DOR26" s="121"/>
      <c r="DOS26" s="778"/>
      <c r="DOT26" s="778"/>
      <c r="DOU26" s="121"/>
      <c r="DOV26" s="778">
        <v>26205</v>
      </c>
      <c r="DOW26" s="120">
        <v>7075</v>
      </c>
      <c r="DOX26" s="112">
        <v>33280</v>
      </c>
      <c r="DOY26" s="778">
        <v>26205</v>
      </c>
      <c r="DOZ26" s="120">
        <v>7075</v>
      </c>
      <c r="DPA26" s="112">
        <v>33280</v>
      </c>
      <c r="DPB26" s="778">
        <v>26205</v>
      </c>
      <c r="DPC26" s="778">
        <v>7075</v>
      </c>
      <c r="DPD26" s="1358">
        <v>33280</v>
      </c>
      <c r="DPE26" s="856" t="s">
        <v>1244</v>
      </c>
      <c r="DPF26" s="796"/>
      <c r="DPG26" s="778"/>
      <c r="DPH26" s="121"/>
      <c r="DPI26" s="778"/>
      <c r="DPJ26" s="778"/>
      <c r="DPK26" s="121"/>
      <c r="DPL26" s="778">
        <v>26205</v>
      </c>
      <c r="DPM26" s="120">
        <v>7075</v>
      </c>
      <c r="DPN26" s="112">
        <v>33280</v>
      </c>
      <c r="DPO26" s="778">
        <v>26205</v>
      </c>
      <c r="DPP26" s="120">
        <v>7075</v>
      </c>
      <c r="DPQ26" s="112">
        <v>33280</v>
      </c>
      <c r="DPR26" s="778">
        <v>26205</v>
      </c>
      <c r="DPS26" s="778">
        <v>7075</v>
      </c>
      <c r="DPT26" s="1358">
        <v>33280</v>
      </c>
      <c r="DPU26" s="856" t="s">
        <v>1244</v>
      </c>
      <c r="DPV26" s="796"/>
      <c r="DPW26" s="778"/>
      <c r="DPX26" s="121"/>
      <c r="DPY26" s="778"/>
      <c r="DPZ26" s="778"/>
      <c r="DQA26" s="121"/>
      <c r="DQB26" s="778">
        <v>26205</v>
      </c>
      <c r="DQC26" s="120">
        <v>7075</v>
      </c>
      <c r="DQD26" s="112">
        <v>33280</v>
      </c>
      <c r="DQE26" s="778">
        <v>26205</v>
      </c>
      <c r="DQF26" s="120">
        <v>7075</v>
      </c>
      <c r="DQG26" s="112">
        <v>33280</v>
      </c>
      <c r="DQH26" s="778">
        <v>26205</v>
      </c>
      <c r="DQI26" s="778">
        <v>7075</v>
      </c>
      <c r="DQJ26" s="1358">
        <v>33280</v>
      </c>
      <c r="DQK26" s="856" t="s">
        <v>1244</v>
      </c>
      <c r="DQL26" s="796"/>
      <c r="DQM26" s="778"/>
      <c r="DQN26" s="121"/>
      <c r="DQO26" s="778"/>
      <c r="DQP26" s="778"/>
      <c r="DQQ26" s="121"/>
      <c r="DQR26" s="778">
        <v>26205</v>
      </c>
      <c r="DQS26" s="120">
        <v>7075</v>
      </c>
      <c r="DQT26" s="112">
        <v>33280</v>
      </c>
      <c r="DQU26" s="778">
        <v>26205</v>
      </c>
      <c r="DQV26" s="120">
        <v>7075</v>
      </c>
      <c r="DQW26" s="112">
        <v>33280</v>
      </c>
      <c r="DQX26" s="778">
        <v>26205</v>
      </c>
      <c r="DQY26" s="778">
        <v>7075</v>
      </c>
      <c r="DQZ26" s="1358">
        <v>33280</v>
      </c>
      <c r="DRA26" s="856" t="s">
        <v>1244</v>
      </c>
      <c r="DRB26" s="796"/>
      <c r="DRC26" s="778"/>
      <c r="DRD26" s="121"/>
      <c r="DRE26" s="778"/>
      <c r="DRF26" s="778"/>
      <c r="DRG26" s="121"/>
      <c r="DRH26" s="778">
        <v>26205</v>
      </c>
      <c r="DRI26" s="120">
        <v>7075</v>
      </c>
      <c r="DRJ26" s="112">
        <v>33280</v>
      </c>
      <c r="DRK26" s="778">
        <v>26205</v>
      </c>
      <c r="DRL26" s="120">
        <v>7075</v>
      </c>
      <c r="DRM26" s="112">
        <v>33280</v>
      </c>
      <c r="DRN26" s="778">
        <v>26205</v>
      </c>
      <c r="DRO26" s="778">
        <v>7075</v>
      </c>
      <c r="DRP26" s="1358">
        <v>33280</v>
      </c>
      <c r="DRQ26" s="856" t="s">
        <v>1244</v>
      </c>
      <c r="DRR26" s="796"/>
      <c r="DRS26" s="778"/>
      <c r="DRT26" s="121"/>
      <c r="DRU26" s="778"/>
      <c r="DRV26" s="778"/>
      <c r="DRW26" s="121"/>
      <c r="DRX26" s="778">
        <v>26205</v>
      </c>
      <c r="DRY26" s="120">
        <v>7075</v>
      </c>
      <c r="DRZ26" s="112">
        <v>33280</v>
      </c>
      <c r="DSA26" s="778">
        <v>26205</v>
      </c>
      <c r="DSB26" s="120">
        <v>7075</v>
      </c>
      <c r="DSC26" s="112">
        <v>33280</v>
      </c>
      <c r="DSD26" s="778">
        <v>26205</v>
      </c>
      <c r="DSE26" s="778">
        <v>7075</v>
      </c>
      <c r="DSF26" s="1358">
        <v>33280</v>
      </c>
      <c r="DSG26" s="856" t="s">
        <v>1244</v>
      </c>
      <c r="DSH26" s="796"/>
      <c r="DSI26" s="778"/>
      <c r="DSJ26" s="121"/>
      <c r="DSK26" s="778"/>
      <c r="DSL26" s="778"/>
      <c r="DSM26" s="121"/>
      <c r="DSN26" s="778">
        <v>26205</v>
      </c>
      <c r="DSO26" s="120">
        <v>7075</v>
      </c>
      <c r="DSP26" s="112">
        <v>33280</v>
      </c>
      <c r="DSQ26" s="778">
        <v>26205</v>
      </c>
      <c r="DSR26" s="120">
        <v>7075</v>
      </c>
      <c r="DSS26" s="112">
        <v>33280</v>
      </c>
      <c r="DST26" s="778">
        <v>26205</v>
      </c>
      <c r="DSU26" s="778">
        <v>7075</v>
      </c>
      <c r="DSV26" s="1358">
        <v>33280</v>
      </c>
      <c r="DSW26" s="856" t="s">
        <v>1244</v>
      </c>
      <c r="DSX26" s="796"/>
      <c r="DSY26" s="778"/>
      <c r="DSZ26" s="121"/>
      <c r="DTA26" s="778"/>
      <c r="DTB26" s="778"/>
      <c r="DTC26" s="121"/>
      <c r="DTD26" s="778">
        <v>26205</v>
      </c>
      <c r="DTE26" s="120">
        <v>7075</v>
      </c>
      <c r="DTF26" s="112">
        <v>33280</v>
      </c>
      <c r="DTG26" s="778">
        <v>26205</v>
      </c>
      <c r="DTH26" s="120">
        <v>7075</v>
      </c>
      <c r="DTI26" s="112">
        <v>33280</v>
      </c>
      <c r="DTJ26" s="778">
        <v>26205</v>
      </c>
      <c r="DTK26" s="778">
        <v>7075</v>
      </c>
      <c r="DTL26" s="1358">
        <v>33280</v>
      </c>
      <c r="DTM26" s="856" t="s">
        <v>1244</v>
      </c>
      <c r="DTN26" s="796"/>
      <c r="DTO26" s="778"/>
      <c r="DTP26" s="121"/>
      <c r="DTQ26" s="778"/>
      <c r="DTR26" s="778"/>
      <c r="DTS26" s="121"/>
      <c r="DTT26" s="778">
        <v>26205</v>
      </c>
      <c r="DTU26" s="120">
        <v>7075</v>
      </c>
      <c r="DTV26" s="112">
        <v>33280</v>
      </c>
      <c r="DTW26" s="778">
        <v>26205</v>
      </c>
      <c r="DTX26" s="120">
        <v>7075</v>
      </c>
      <c r="DTY26" s="112">
        <v>33280</v>
      </c>
      <c r="DTZ26" s="778">
        <v>26205</v>
      </c>
      <c r="DUA26" s="778">
        <v>7075</v>
      </c>
      <c r="DUB26" s="1358">
        <v>33280</v>
      </c>
      <c r="DUC26" s="856" t="s">
        <v>1244</v>
      </c>
      <c r="DUD26" s="796"/>
      <c r="DUE26" s="778"/>
      <c r="DUF26" s="121"/>
      <c r="DUG26" s="778"/>
      <c r="DUH26" s="778"/>
      <c r="DUI26" s="121"/>
      <c r="DUJ26" s="778">
        <v>26205</v>
      </c>
      <c r="DUK26" s="120">
        <v>7075</v>
      </c>
      <c r="DUL26" s="112">
        <v>33280</v>
      </c>
      <c r="DUM26" s="778">
        <v>26205</v>
      </c>
      <c r="DUN26" s="120">
        <v>7075</v>
      </c>
      <c r="DUO26" s="112">
        <v>33280</v>
      </c>
      <c r="DUP26" s="778">
        <v>26205</v>
      </c>
      <c r="DUQ26" s="778">
        <v>7075</v>
      </c>
      <c r="DUR26" s="1358">
        <v>33280</v>
      </c>
      <c r="DUS26" s="856" t="s">
        <v>1244</v>
      </c>
      <c r="DUT26" s="796"/>
      <c r="DUU26" s="778"/>
      <c r="DUV26" s="121"/>
      <c r="DUW26" s="778"/>
      <c r="DUX26" s="778"/>
      <c r="DUY26" s="121"/>
      <c r="DUZ26" s="778">
        <v>26205</v>
      </c>
      <c r="DVA26" s="120">
        <v>7075</v>
      </c>
      <c r="DVB26" s="112">
        <v>33280</v>
      </c>
      <c r="DVC26" s="778">
        <v>26205</v>
      </c>
      <c r="DVD26" s="120">
        <v>7075</v>
      </c>
      <c r="DVE26" s="112">
        <v>33280</v>
      </c>
      <c r="DVF26" s="778">
        <v>26205</v>
      </c>
      <c r="DVG26" s="778">
        <v>7075</v>
      </c>
      <c r="DVH26" s="1358">
        <v>33280</v>
      </c>
      <c r="DVI26" s="856" t="s">
        <v>1244</v>
      </c>
      <c r="DVJ26" s="796"/>
      <c r="DVK26" s="778"/>
      <c r="DVL26" s="121"/>
      <c r="DVM26" s="778"/>
      <c r="DVN26" s="778"/>
      <c r="DVO26" s="121"/>
      <c r="DVP26" s="778">
        <v>26205</v>
      </c>
      <c r="DVQ26" s="120">
        <v>7075</v>
      </c>
      <c r="DVR26" s="112">
        <v>33280</v>
      </c>
      <c r="DVS26" s="778">
        <v>26205</v>
      </c>
      <c r="DVT26" s="120">
        <v>7075</v>
      </c>
      <c r="DVU26" s="112">
        <v>33280</v>
      </c>
      <c r="DVV26" s="778">
        <v>26205</v>
      </c>
      <c r="DVW26" s="778">
        <v>7075</v>
      </c>
      <c r="DVX26" s="1358">
        <v>33280</v>
      </c>
      <c r="DVY26" s="856" t="s">
        <v>1244</v>
      </c>
      <c r="DVZ26" s="796"/>
      <c r="DWA26" s="778"/>
      <c r="DWB26" s="121"/>
      <c r="DWC26" s="778"/>
      <c r="DWD26" s="778"/>
      <c r="DWE26" s="121"/>
      <c r="DWF26" s="778">
        <v>26205</v>
      </c>
      <c r="DWG26" s="120">
        <v>7075</v>
      </c>
      <c r="DWH26" s="112">
        <v>33280</v>
      </c>
      <c r="DWI26" s="778">
        <v>26205</v>
      </c>
      <c r="DWJ26" s="120">
        <v>7075</v>
      </c>
      <c r="DWK26" s="112">
        <v>33280</v>
      </c>
      <c r="DWL26" s="778">
        <v>26205</v>
      </c>
      <c r="DWM26" s="778">
        <v>7075</v>
      </c>
      <c r="DWN26" s="1358">
        <v>33280</v>
      </c>
      <c r="DWO26" s="856" t="s">
        <v>1244</v>
      </c>
      <c r="DWP26" s="796"/>
      <c r="DWQ26" s="778"/>
      <c r="DWR26" s="121"/>
      <c r="DWS26" s="778"/>
      <c r="DWT26" s="778"/>
      <c r="DWU26" s="121"/>
      <c r="DWV26" s="778">
        <v>26205</v>
      </c>
      <c r="DWW26" s="120">
        <v>7075</v>
      </c>
      <c r="DWX26" s="112">
        <v>33280</v>
      </c>
      <c r="DWY26" s="778">
        <v>26205</v>
      </c>
      <c r="DWZ26" s="120">
        <v>7075</v>
      </c>
      <c r="DXA26" s="112">
        <v>33280</v>
      </c>
      <c r="DXB26" s="778">
        <v>26205</v>
      </c>
      <c r="DXC26" s="778">
        <v>7075</v>
      </c>
      <c r="DXD26" s="1358">
        <v>33280</v>
      </c>
      <c r="DXE26" s="856" t="s">
        <v>1244</v>
      </c>
      <c r="DXF26" s="796"/>
      <c r="DXG26" s="778"/>
      <c r="DXH26" s="121"/>
      <c r="DXI26" s="778"/>
      <c r="DXJ26" s="778"/>
      <c r="DXK26" s="121"/>
      <c r="DXL26" s="778">
        <v>26205</v>
      </c>
      <c r="DXM26" s="120">
        <v>7075</v>
      </c>
      <c r="DXN26" s="112">
        <v>33280</v>
      </c>
      <c r="DXO26" s="778">
        <v>26205</v>
      </c>
      <c r="DXP26" s="120">
        <v>7075</v>
      </c>
      <c r="DXQ26" s="112">
        <v>33280</v>
      </c>
      <c r="DXR26" s="778">
        <v>26205</v>
      </c>
      <c r="DXS26" s="778">
        <v>7075</v>
      </c>
      <c r="DXT26" s="1358">
        <v>33280</v>
      </c>
      <c r="DXU26" s="856" t="s">
        <v>1244</v>
      </c>
      <c r="DXV26" s="796"/>
      <c r="DXW26" s="778"/>
      <c r="DXX26" s="121"/>
      <c r="DXY26" s="778"/>
      <c r="DXZ26" s="778"/>
      <c r="DYA26" s="121"/>
      <c r="DYB26" s="778">
        <v>26205</v>
      </c>
      <c r="DYC26" s="120">
        <v>7075</v>
      </c>
      <c r="DYD26" s="112">
        <v>33280</v>
      </c>
      <c r="DYE26" s="778">
        <v>26205</v>
      </c>
      <c r="DYF26" s="120">
        <v>7075</v>
      </c>
      <c r="DYG26" s="112">
        <v>33280</v>
      </c>
      <c r="DYH26" s="778">
        <v>26205</v>
      </c>
      <c r="DYI26" s="778">
        <v>7075</v>
      </c>
      <c r="DYJ26" s="1358">
        <v>33280</v>
      </c>
      <c r="DYK26" s="856" t="s">
        <v>1244</v>
      </c>
      <c r="DYL26" s="796"/>
      <c r="DYM26" s="778"/>
      <c r="DYN26" s="121"/>
      <c r="DYO26" s="778"/>
      <c r="DYP26" s="778"/>
      <c r="DYQ26" s="121"/>
      <c r="DYR26" s="778">
        <v>26205</v>
      </c>
      <c r="DYS26" s="120">
        <v>7075</v>
      </c>
      <c r="DYT26" s="112">
        <v>33280</v>
      </c>
      <c r="DYU26" s="778">
        <v>26205</v>
      </c>
      <c r="DYV26" s="120">
        <v>7075</v>
      </c>
      <c r="DYW26" s="112">
        <v>33280</v>
      </c>
      <c r="DYX26" s="778">
        <v>26205</v>
      </c>
      <c r="DYY26" s="778">
        <v>7075</v>
      </c>
      <c r="DYZ26" s="1358">
        <v>33280</v>
      </c>
      <c r="DZA26" s="856" t="s">
        <v>1244</v>
      </c>
      <c r="DZB26" s="796"/>
      <c r="DZC26" s="778"/>
      <c r="DZD26" s="121"/>
      <c r="DZE26" s="778"/>
      <c r="DZF26" s="778"/>
      <c r="DZG26" s="121"/>
      <c r="DZH26" s="778">
        <v>26205</v>
      </c>
      <c r="DZI26" s="120">
        <v>7075</v>
      </c>
      <c r="DZJ26" s="112">
        <v>33280</v>
      </c>
      <c r="DZK26" s="778">
        <v>26205</v>
      </c>
      <c r="DZL26" s="120">
        <v>7075</v>
      </c>
      <c r="DZM26" s="112">
        <v>33280</v>
      </c>
      <c r="DZN26" s="778">
        <v>26205</v>
      </c>
      <c r="DZO26" s="778">
        <v>7075</v>
      </c>
      <c r="DZP26" s="1358">
        <v>33280</v>
      </c>
      <c r="DZQ26" s="856" t="s">
        <v>1244</v>
      </c>
      <c r="DZR26" s="796"/>
      <c r="DZS26" s="778"/>
      <c r="DZT26" s="121"/>
      <c r="DZU26" s="778"/>
      <c r="DZV26" s="778"/>
      <c r="DZW26" s="121"/>
      <c r="DZX26" s="778">
        <v>26205</v>
      </c>
      <c r="DZY26" s="120">
        <v>7075</v>
      </c>
      <c r="DZZ26" s="112">
        <v>33280</v>
      </c>
      <c r="EAA26" s="778">
        <v>26205</v>
      </c>
      <c r="EAB26" s="120">
        <v>7075</v>
      </c>
      <c r="EAC26" s="112">
        <v>33280</v>
      </c>
      <c r="EAD26" s="778">
        <v>26205</v>
      </c>
      <c r="EAE26" s="778">
        <v>7075</v>
      </c>
      <c r="EAF26" s="1358">
        <v>33280</v>
      </c>
      <c r="EAG26" s="856" t="s">
        <v>1244</v>
      </c>
      <c r="EAH26" s="796"/>
      <c r="EAI26" s="778"/>
      <c r="EAJ26" s="121"/>
      <c r="EAK26" s="778"/>
      <c r="EAL26" s="778"/>
      <c r="EAM26" s="121"/>
      <c r="EAN26" s="778">
        <v>26205</v>
      </c>
      <c r="EAO26" s="120">
        <v>7075</v>
      </c>
      <c r="EAP26" s="112">
        <v>33280</v>
      </c>
      <c r="EAQ26" s="778">
        <v>26205</v>
      </c>
      <c r="EAR26" s="120">
        <v>7075</v>
      </c>
      <c r="EAS26" s="112">
        <v>33280</v>
      </c>
      <c r="EAT26" s="778">
        <v>26205</v>
      </c>
      <c r="EAU26" s="778">
        <v>7075</v>
      </c>
      <c r="EAV26" s="1358">
        <v>33280</v>
      </c>
      <c r="EAW26" s="856" t="s">
        <v>1244</v>
      </c>
      <c r="EAX26" s="796"/>
      <c r="EAY26" s="778"/>
      <c r="EAZ26" s="121"/>
      <c r="EBA26" s="778"/>
      <c r="EBB26" s="778"/>
      <c r="EBC26" s="121"/>
      <c r="EBD26" s="778">
        <v>26205</v>
      </c>
      <c r="EBE26" s="120">
        <v>7075</v>
      </c>
      <c r="EBF26" s="112">
        <v>33280</v>
      </c>
      <c r="EBG26" s="778">
        <v>26205</v>
      </c>
      <c r="EBH26" s="120">
        <v>7075</v>
      </c>
      <c r="EBI26" s="112">
        <v>33280</v>
      </c>
      <c r="EBJ26" s="778">
        <v>26205</v>
      </c>
      <c r="EBK26" s="778">
        <v>7075</v>
      </c>
      <c r="EBL26" s="1358">
        <v>33280</v>
      </c>
      <c r="EBM26" s="856" t="s">
        <v>1244</v>
      </c>
      <c r="EBN26" s="796"/>
      <c r="EBO26" s="778"/>
      <c r="EBP26" s="121"/>
      <c r="EBQ26" s="778"/>
      <c r="EBR26" s="778"/>
      <c r="EBS26" s="121"/>
      <c r="EBT26" s="778">
        <v>26205</v>
      </c>
      <c r="EBU26" s="120">
        <v>7075</v>
      </c>
      <c r="EBV26" s="112">
        <v>33280</v>
      </c>
      <c r="EBW26" s="778">
        <v>26205</v>
      </c>
      <c r="EBX26" s="120">
        <v>7075</v>
      </c>
      <c r="EBY26" s="112">
        <v>33280</v>
      </c>
      <c r="EBZ26" s="778">
        <v>26205</v>
      </c>
      <c r="ECA26" s="778">
        <v>7075</v>
      </c>
      <c r="ECB26" s="1358">
        <v>33280</v>
      </c>
      <c r="ECC26" s="856" t="s">
        <v>1244</v>
      </c>
      <c r="ECD26" s="796"/>
      <c r="ECE26" s="778"/>
      <c r="ECF26" s="121"/>
      <c r="ECG26" s="778"/>
      <c r="ECH26" s="778"/>
      <c r="ECI26" s="121"/>
      <c r="ECJ26" s="778">
        <v>26205</v>
      </c>
      <c r="ECK26" s="120">
        <v>7075</v>
      </c>
      <c r="ECL26" s="112">
        <v>33280</v>
      </c>
      <c r="ECM26" s="778">
        <v>26205</v>
      </c>
      <c r="ECN26" s="120">
        <v>7075</v>
      </c>
      <c r="ECO26" s="112">
        <v>33280</v>
      </c>
      <c r="ECP26" s="778">
        <v>26205</v>
      </c>
      <c r="ECQ26" s="778">
        <v>7075</v>
      </c>
      <c r="ECR26" s="1358">
        <v>33280</v>
      </c>
      <c r="ECS26" s="856" t="s">
        <v>1244</v>
      </c>
      <c r="ECT26" s="796"/>
      <c r="ECU26" s="778"/>
      <c r="ECV26" s="121"/>
      <c r="ECW26" s="778"/>
      <c r="ECX26" s="778"/>
      <c r="ECY26" s="121"/>
      <c r="ECZ26" s="778">
        <v>26205</v>
      </c>
      <c r="EDA26" s="120">
        <v>7075</v>
      </c>
      <c r="EDB26" s="112">
        <v>33280</v>
      </c>
      <c r="EDC26" s="778">
        <v>26205</v>
      </c>
      <c r="EDD26" s="120">
        <v>7075</v>
      </c>
      <c r="EDE26" s="112">
        <v>33280</v>
      </c>
      <c r="EDF26" s="778">
        <v>26205</v>
      </c>
      <c r="EDG26" s="778">
        <v>7075</v>
      </c>
      <c r="EDH26" s="1358">
        <v>33280</v>
      </c>
      <c r="EDI26" s="856" t="s">
        <v>1244</v>
      </c>
      <c r="EDJ26" s="796"/>
      <c r="EDK26" s="778"/>
      <c r="EDL26" s="121"/>
      <c r="EDM26" s="778"/>
      <c r="EDN26" s="778"/>
      <c r="EDO26" s="121"/>
      <c r="EDP26" s="778">
        <v>26205</v>
      </c>
      <c r="EDQ26" s="120">
        <v>7075</v>
      </c>
      <c r="EDR26" s="112">
        <v>33280</v>
      </c>
      <c r="EDS26" s="778">
        <v>26205</v>
      </c>
      <c r="EDT26" s="120">
        <v>7075</v>
      </c>
      <c r="EDU26" s="112">
        <v>33280</v>
      </c>
      <c r="EDV26" s="778">
        <v>26205</v>
      </c>
      <c r="EDW26" s="778">
        <v>7075</v>
      </c>
      <c r="EDX26" s="1358">
        <v>33280</v>
      </c>
      <c r="EDY26" s="856" t="s">
        <v>1244</v>
      </c>
      <c r="EDZ26" s="796"/>
      <c r="EEA26" s="778"/>
      <c r="EEB26" s="121"/>
      <c r="EEC26" s="778"/>
      <c r="EED26" s="778"/>
      <c r="EEE26" s="121"/>
      <c r="EEF26" s="778">
        <v>26205</v>
      </c>
      <c r="EEG26" s="120">
        <v>7075</v>
      </c>
      <c r="EEH26" s="112">
        <v>33280</v>
      </c>
      <c r="EEI26" s="778">
        <v>26205</v>
      </c>
      <c r="EEJ26" s="120">
        <v>7075</v>
      </c>
      <c r="EEK26" s="112">
        <v>33280</v>
      </c>
      <c r="EEL26" s="778">
        <v>26205</v>
      </c>
      <c r="EEM26" s="778">
        <v>7075</v>
      </c>
      <c r="EEN26" s="1358">
        <v>33280</v>
      </c>
      <c r="EEO26" s="856" t="s">
        <v>1244</v>
      </c>
      <c r="EEP26" s="796"/>
      <c r="EEQ26" s="778"/>
      <c r="EER26" s="121"/>
      <c r="EES26" s="778"/>
      <c r="EET26" s="778"/>
      <c r="EEU26" s="121"/>
      <c r="EEV26" s="778">
        <v>26205</v>
      </c>
      <c r="EEW26" s="120">
        <v>7075</v>
      </c>
      <c r="EEX26" s="112">
        <v>33280</v>
      </c>
      <c r="EEY26" s="778">
        <v>26205</v>
      </c>
      <c r="EEZ26" s="120">
        <v>7075</v>
      </c>
      <c r="EFA26" s="112">
        <v>33280</v>
      </c>
      <c r="EFB26" s="778">
        <v>26205</v>
      </c>
      <c r="EFC26" s="778">
        <v>7075</v>
      </c>
      <c r="EFD26" s="1358">
        <v>33280</v>
      </c>
      <c r="EFE26" s="856" t="s">
        <v>1244</v>
      </c>
      <c r="EFF26" s="796"/>
      <c r="EFG26" s="778"/>
      <c r="EFH26" s="121"/>
      <c r="EFI26" s="778"/>
      <c r="EFJ26" s="778"/>
      <c r="EFK26" s="121"/>
      <c r="EFL26" s="778">
        <v>26205</v>
      </c>
      <c r="EFM26" s="120">
        <v>7075</v>
      </c>
      <c r="EFN26" s="112">
        <v>33280</v>
      </c>
      <c r="EFO26" s="778">
        <v>26205</v>
      </c>
      <c r="EFP26" s="120">
        <v>7075</v>
      </c>
      <c r="EFQ26" s="112">
        <v>33280</v>
      </c>
      <c r="EFR26" s="778">
        <v>26205</v>
      </c>
      <c r="EFS26" s="778">
        <v>7075</v>
      </c>
      <c r="EFT26" s="1358">
        <v>33280</v>
      </c>
      <c r="EFU26" s="856" t="s">
        <v>1244</v>
      </c>
      <c r="EFV26" s="796"/>
      <c r="EFW26" s="778"/>
      <c r="EFX26" s="121"/>
      <c r="EFY26" s="778"/>
      <c r="EFZ26" s="778"/>
      <c r="EGA26" s="121"/>
      <c r="EGB26" s="778">
        <v>26205</v>
      </c>
      <c r="EGC26" s="120">
        <v>7075</v>
      </c>
      <c r="EGD26" s="112">
        <v>33280</v>
      </c>
      <c r="EGE26" s="778">
        <v>26205</v>
      </c>
      <c r="EGF26" s="120">
        <v>7075</v>
      </c>
      <c r="EGG26" s="112">
        <v>33280</v>
      </c>
      <c r="EGH26" s="778">
        <v>26205</v>
      </c>
      <c r="EGI26" s="778">
        <v>7075</v>
      </c>
      <c r="EGJ26" s="1358">
        <v>33280</v>
      </c>
      <c r="EGK26" s="856" t="s">
        <v>1244</v>
      </c>
      <c r="EGL26" s="796"/>
      <c r="EGM26" s="778"/>
      <c r="EGN26" s="121"/>
      <c r="EGO26" s="778"/>
      <c r="EGP26" s="778"/>
      <c r="EGQ26" s="121"/>
      <c r="EGR26" s="778">
        <v>26205</v>
      </c>
      <c r="EGS26" s="120">
        <v>7075</v>
      </c>
      <c r="EGT26" s="112">
        <v>33280</v>
      </c>
      <c r="EGU26" s="778">
        <v>26205</v>
      </c>
      <c r="EGV26" s="120">
        <v>7075</v>
      </c>
      <c r="EGW26" s="112">
        <v>33280</v>
      </c>
      <c r="EGX26" s="778">
        <v>26205</v>
      </c>
      <c r="EGY26" s="778">
        <v>7075</v>
      </c>
      <c r="EGZ26" s="1358">
        <v>33280</v>
      </c>
      <c r="EHA26" s="856" t="s">
        <v>1244</v>
      </c>
      <c r="EHB26" s="796"/>
      <c r="EHC26" s="778"/>
      <c r="EHD26" s="121"/>
      <c r="EHE26" s="778"/>
      <c r="EHF26" s="778"/>
      <c r="EHG26" s="121"/>
      <c r="EHH26" s="778">
        <v>26205</v>
      </c>
      <c r="EHI26" s="120">
        <v>7075</v>
      </c>
      <c r="EHJ26" s="112">
        <v>33280</v>
      </c>
      <c r="EHK26" s="778">
        <v>26205</v>
      </c>
      <c r="EHL26" s="120">
        <v>7075</v>
      </c>
      <c r="EHM26" s="112">
        <v>33280</v>
      </c>
      <c r="EHN26" s="778">
        <v>26205</v>
      </c>
      <c r="EHO26" s="778">
        <v>7075</v>
      </c>
      <c r="EHP26" s="1358">
        <v>33280</v>
      </c>
      <c r="EHQ26" s="856" t="s">
        <v>1244</v>
      </c>
      <c r="EHR26" s="796"/>
      <c r="EHS26" s="778"/>
      <c r="EHT26" s="121"/>
      <c r="EHU26" s="778"/>
      <c r="EHV26" s="778"/>
      <c r="EHW26" s="121"/>
      <c r="EHX26" s="778">
        <v>26205</v>
      </c>
      <c r="EHY26" s="120">
        <v>7075</v>
      </c>
      <c r="EHZ26" s="112">
        <v>33280</v>
      </c>
      <c r="EIA26" s="778">
        <v>26205</v>
      </c>
      <c r="EIB26" s="120">
        <v>7075</v>
      </c>
      <c r="EIC26" s="112">
        <v>33280</v>
      </c>
      <c r="EID26" s="778">
        <v>26205</v>
      </c>
      <c r="EIE26" s="778">
        <v>7075</v>
      </c>
      <c r="EIF26" s="1358">
        <v>33280</v>
      </c>
      <c r="EIG26" s="856" t="s">
        <v>1244</v>
      </c>
      <c r="EIH26" s="796"/>
      <c r="EII26" s="778"/>
      <c r="EIJ26" s="121"/>
      <c r="EIK26" s="778"/>
      <c r="EIL26" s="778"/>
      <c r="EIM26" s="121"/>
      <c r="EIN26" s="778">
        <v>26205</v>
      </c>
      <c r="EIO26" s="120">
        <v>7075</v>
      </c>
      <c r="EIP26" s="112">
        <v>33280</v>
      </c>
      <c r="EIQ26" s="778">
        <v>26205</v>
      </c>
      <c r="EIR26" s="120">
        <v>7075</v>
      </c>
      <c r="EIS26" s="112">
        <v>33280</v>
      </c>
      <c r="EIT26" s="778">
        <v>26205</v>
      </c>
      <c r="EIU26" s="778">
        <v>7075</v>
      </c>
      <c r="EIV26" s="1358">
        <v>33280</v>
      </c>
      <c r="EIW26" s="856" t="s">
        <v>1244</v>
      </c>
      <c r="EIX26" s="796"/>
      <c r="EIY26" s="778"/>
      <c r="EIZ26" s="121"/>
      <c r="EJA26" s="778"/>
      <c r="EJB26" s="778"/>
      <c r="EJC26" s="121"/>
      <c r="EJD26" s="778">
        <v>26205</v>
      </c>
      <c r="EJE26" s="120">
        <v>7075</v>
      </c>
      <c r="EJF26" s="112">
        <v>33280</v>
      </c>
      <c r="EJG26" s="778">
        <v>26205</v>
      </c>
      <c r="EJH26" s="120">
        <v>7075</v>
      </c>
      <c r="EJI26" s="112">
        <v>33280</v>
      </c>
      <c r="EJJ26" s="778">
        <v>26205</v>
      </c>
      <c r="EJK26" s="778">
        <v>7075</v>
      </c>
      <c r="EJL26" s="1358">
        <v>33280</v>
      </c>
      <c r="EJM26" s="856" t="s">
        <v>1244</v>
      </c>
      <c r="EJN26" s="796"/>
      <c r="EJO26" s="778"/>
      <c r="EJP26" s="121"/>
      <c r="EJQ26" s="778"/>
      <c r="EJR26" s="778"/>
      <c r="EJS26" s="121"/>
      <c r="EJT26" s="778">
        <v>26205</v>
      </c>
      <c r="EJU26" s="120">
        <v>7075</v>
      </c>
      <c r="EJV26" s="112">
        <v>33280</v>
      </c>
      <c r="EJW26" s="778">
        <v>26205</v>
      </c>
      <c r="EJX26" s="120">
        <v>7075</v>
      </c>
      <c r="EJY26" s="112">
        <v>33280</v>
      </c>
      <c r="EJZ26" s="778">
        <v>26205</v>
      </c>
      <c r="EKA26" s="778">
        <v>7075</v>
      </c>
      <c r="EKB26" s="1358">
        <v>33280</v>
      </c>
      <c r="EKC26" s="856" t="s">
        <v>1244</v>
      </c>
      <c r="EKD26" s="796"/>
      <c r="EKE26" s="778"/>
      <c r="EKF26" s="121"/>
      <c r="EKG26" s="778"/>
      <c r="EKH26" s="778"/>
      <c r="EKI26" s="121"/>
      <c r="EKJ26" s="778">
        <v>26205</v>
      </c>
      <c r="EKK26" s="120">
        <v>7075</v>
      </c>
      <c r="EKL26" s="112">
        <v>33280</v>
      </c>
      <c r="EKM26" s="778">
        <v>26205</v>
      </c>
      <c r="EKN26" s="120">
        <v>7075</v>
      </c>
      <c r="EKO26" s="112">
        <v>33280</v>
      </c>
      <c r="EKP26" s="778">
        <v>26205</v>
      </c>
      <c r="EKQ26" s="778">
        <v>7075</v>
      </c>
      <c r="EKR26" s="1358">
        <v>33280</v>
      </c>
      <c r="EKS26" s="856" t="s">
        <v>1244</v>
      </c>
      <c r="EKT26" s="796"/>
      <c r="EKU26" s="778"/>
      <c r="EKV26" s="121"/>
      <c r="EKW26" s="778"/>
      <c r="EKX26" s="778"/>
      <c r="EKY26" s="121"/>
      <c r="EKZ26" s="778">
        <v>26205</v>
      </c>
      <c r="ELA26" s="120">
        <v>7075</v>
      </c>
      <c r="ELB26" s="112">
        <v>33280</v>
      </c>
      <c r="ELC26" s="778">
        <v>26205</v>
      </c>
      <c r="ELD26" s="120">
        <v>7075</v>
      </c>
      <c r="ELE26" s="112">
        <v>33280</v>
      </c>
      <c r="ELF26" s="778">
        <v>26205</v>
      </c>
      <c r="ELG26" s="778">
        <v>7075</v>
      </c>
      <c r="ELH26" s="1358">
        <v>33280</v>
      </c>
      <c r="ELI26" s="856" t="s">
        <v>1244</v>
      </c>
      <c r="ELJ26" s="796"/>
      <c r="ELK26" s="778"/>
      <c r="ELL26" s="121"/>
      <c r="ELM26" s="778"/>
      <c r="ELN26" s="778"/>
      <c r="ELO26" s="121"/>
      <c r="ELP26" s="778">
        <v>26205</v>
      </c>
      <c r="ELQ26" s="120">
        <v>7075</v>
      </c>
      <c r="ELR26" s="112">
        <v>33280</v>
      </c>
      <c r="ELS26" s="778">
        <v>26205</v>
      </c>
      <c r="ELT26" s="120">
        <v>7075</v>
      </c>
      <c r="ELU26" s="112">
        <v>33280</v>
      </c>
      <c r="ELV26" s="778">
        <v>26205</v>
      </c>
      <c r="ELW26" s="778">
        <v>7075</v>
      </c>
      <c r="ELX26" s="1358">
        <v>33280</v>
      </c>
      <c r="ELY26" s="856" t="s">
        <v>1244</v>
      </c>
      <c r="ELZ26" s="796"/>
      <c r="EMA26" s="778"/>
      <c r="EMB26" s="121"/>
      <c r="EMC26" s="778"/>
      <c r="EMD26" s="778"/>
      <c r="EME26" s="121"/>
      <c r="EMF26" s="778">
        <v>26205</v>
      </c>
      <c r="EMG26" s="120">
        <v>7075</v>
      </c>
      <c r="EMH26" s="112">
        <v>33280</v>
      </c>
      <c r="EMI26" s="778">
        <v>26205</v>
      </c>
      <c r="EMJ26" s="120">
        <v>7075</v>
      </c>
      <c r="EMK26" s="112">
        <v>33280</v>
      </c>
      <c r="EML26" s="778">
        <v>26205</v>
      </c>
      <c r="EMM26" s="778">
        <v>7075</v>
      </c>
      <c r="EMN26" s="1358">
        <v>33280</v>
      </c>
      <c r="EMO26" s="856" t="s">
        <v>1244</v>
      </c>
      <c r="EMP26" s="796"/>
      <c r="EMQ26" s="778"/>
      <c r="EMR26" s="121"/>
      <c r="EMS26" s="778"/>
      <c r="EMT26" s="778"/>
      <c r="EMU26" s="121"/>
      <c r="EMV26" s="778">
        <v>26205</v>
      </c>
      <c r="EMW26" s="120">
        <v>7075</v>
      </c>
      <c r="EMX26" s="112">
        <v>33280</v>
      </c>
      <c r="EMY26" s="778">
        <v>26205</v>
      </c>
      <c r="EMZ26" s="120">
        <v>7075</v>
      </c>
      <c r="ENA26" s="112">
        <v>33280</v>
      </c>
      <c r="ENB26" s="778">
        <v>26205</v>
      </c>
      <c r="ENC26" s="778">
        <v>7075</v>
      </c>
      <c r="END26" s="1358">
        <v>33280</v>
      </c>
      <c r="ENE26" s="856" t="s">
        <v>1244</v>
      </c>
      <c r="ENF26" s="796"/>
      <c r="ENG26" s="778"/>
      <c r="ENH26" s="121"/>
      <c r="ENI26" s="778"/>
      <c r="ENJ26" s="778"/>
      <c r="ENK26" s="121"/>
      <c r="ENL26" s="778">
        <v>26205</v>
      </c>
      <c r="ENM26" s="120">
        <v>7075</v>
      </c>
      <c r="ENN26" s="112">
        <v>33280</v>
      </c>
      <c r="ENO26" s="778">
        <v>26205</v>
      </c>
      <c r="ENP26" s="120">
        <v>7075</v>
      </c>
      <c r="ENQ26" s="112">
        <v>33280</v>
      </c>
      <c r="ENR26" s="778">
        <v>26205</v>
      </c>
      <c r="ENS26" s="778">
        <v>7075</v>
      </c>
      <c r="ENT26" s="1358">
        <v>33280</v>
      </c>
      <c r="ENU26" s="856" t="s">
        <v>1244</v>
      </c>
      <c r="ENV26" s="796"/>
      <c r="ENW26" s="778"/>
      <c r="ENX26" s="121"/>
      <c r="ENY26" s="778"/>
      <c r="ENZ26" s="778"/>
      <c r="EOA26" s="121"/>
      <c r="EOB26" s="778">
        <v>26205</v>
      </c>
      <c r="EOC26" s="120">
        <v>7075</v>
      </c>
      <c r="EOD26" s="112">
        <v>33280</v>
      </c>
      <c r="EOE26" s="778">
        <v>26205</v>
      </c>
      <c r="EOF26" s="120">
        <v>7075</v>
      </c>
      <c r="EOG26" s="112">
        <v>33280</v>
      </c>
      <c r="EOH26" s="778">
        <v>26205</v>
      </c>
      <c r="EOI26" s="778">
        <v>7075</v>
      </c>
      <c r="EOJ26" s="1358">
        <v>33280</v>
      </c>
      <c r="EOK26" s="856" t="s">
        <v>1244</v>
      </c>
      <c r="EOL26" s="796"/>
      <c r="EOM26" s="778"/>
      <c r="EON26" s="121"/>
      <c r="EOO26" s="778"/>
      <c r="EOP26" s="778"/>
      <c r="EOQ26" s="121"/>
      <c r="EOR26" s="778">
        <v>26205</v>
      </c>
      <c r="EOS26" s="120">
        <v>7075</v>
      </c>
      <c r="EOT26" s="112">
        <v>33280</v>
      </c>
      <c r="EOU26" s="778">
        <v>26205</v>
      </c>
      <c r="EOV26" s="120">
        <v>7075</v>
      </c>
      <c r="EOW26" s="112">
        <v>33280</v>
      </c>
      <c r="EOX26" s="778">
        <v>26205</v>
      </c>
      <c r="EOY26" s="778">
        <v>7075</v>
      </c>
      <c r="EOZ26" s="1358">
        <v>33280</v>
      </c>
      <c r="EPA26" s="856" t="s">
        <v>1244</v>
      </c>
      <c r="EPB26" s="796"/>
      <c r="EPC26" s="778"/>
      <c r="EPD26" s="121"/>
      <c r="EPE26" s="778"/>
      <c r="EPF26" s="778"/>
      <c r="EPG26" s="121"/>
      <c r="EPH26" s="778">
        <v>26205</v>
      </c>
      <c r="EPI26" s="120">
        <v>7075</v>
      </c>
      <c r="EPJ26" s="112">
        <v>33280</v>
      </c>
      <c r="EPK26" s="778">
        <v>26205</v>
      </c>
      <c r="EPL26" s="120">
        <v>7075</v>
      </c>
      <c r="EPM26" s="112">
        <v>33280</v>
      </c>
      <c r="EPN26" s="778">
        <v>26205</v>
      </c>
      <c r="EPO26" s="778">
        <v>7075</v>
      </c>
      <c r="EPP26" s="1358">
        <v>33280</v>
      </c>
      <c r="EPQ26" s="856" t="s">
        <v>1244</v>
      </c>
      <c r="EPR26" s="796"/>
      <c r="EPS26" s="778"/>
      <c r="EPT26" s="121"/>
      <c r="EPU26" s="778"/>
      <c r="EPV26" s="778"/>
      <c r="EPW26" s="121"/>
      <c r="EPX26" s="778">
        <v>26205</v>
      </c>
      <c r="EPY26" s="120">
        <v>7075</v>
      </c>
      <c r="EPZ26" s="112">
        <v>33280</v>
      </c>
      <c r="EQA26" s="778">
        <v>26205</v>
      </c>
      <c r="EQB26" s="120">
        <v>7075</v>
      </c>
      <c r="EQC26" s="112">
        <v>33280</v>
      </c>
      <c r="EQD26" s="778">
        <v>26205</v>
      </c>
      <c r="EQE26" s="778">
        <v>7075</v>
      </c>
      <c r="EQF26" s="1358">
        <v>33280</v>
      </c>
      <c r="EQG26" s="856" t="s">
        <v>1244</v>
      </c>
      <c r="EQH26" s="796"/>
      <c r="EQI26" s="778"/>
      <c r="EQJ26" s="121"/>
      <c r="EQK26" s="778"/>
      <c r="EQL26" s="778"/>
      <c r="EQM26" s="121"/>
      <c r="EQN26" s="778">
        <v>26205</v>
      </c>
      <c r="EQO26" s="120">
        <v>7075</v>
      </c>
      <c r="EQP26" s="112">
        <v>33280</v>
      </c>
      <c r="EQQ26" s="778">
        <v>26205</v>
      </c>
      <c r="EQR26" s="120">
        <v>7075</v>
      </c>
      <c r="EQS26" s="112">
        <v>33280</v>
      </c>
      <c r="EQT26" s="778">
        <v>26205</v>
      </c>
      <c r="EQU26" s="778">
        <v>7075</v>
      </c>
      <c r="EQV26" s="1358">
        <v>33280</v>
      </c>
      <c r="EQW26" s="856" t="s">
        <v>1244</v>
      </c>
      <c r="EQX26" s="796"/>
      <c r="EQY26" s="778"/>
      <c r="EQZ26" s="121"/>
      <c r="ERA26" s="778"/>
      <c r="ERB26" s="778"/>
      <c r="ERC26" s="121"/>
      <c r="ERD26" s="778">
        <v>26205</v>
      </c>
      <c r="ERE26" s="120">
        <v>7075</v>
      </c>
      <c r="ERF26" s="112">
        <v>33280</v>
      </c>
      <c r="ERG26" s="778">
        <v>26205</v>
      </c>
      <c r="ERH26" s="120">
        <v>7075</v>
      </c>
      <c r="ERI26" s="112">
        <v>33280</v>
      </c>
      <c r="ERJ26" s="778">
        <v>26205</v>
      </c>
      <c r="ERK26" s="778">
        <v>7075</v>
      </c>
      <c r="ERL26" s="1358">
        <v>33280</v>
      </c>
      <c r="ERM26" s="856" t="s">
        <v>1244</v>
      </c>
      <c r="ERN26" s="796"/>
      <c r="ERO26" s="778"/>
      <c r="ERP26" s="121"/>
      <c r="ERQ26" s="778"/>
      <c r="ERR26" s="778"/>
      <c r="ERS26" s="121"/>
      <c r="ERT26" s="778">
        <v>26205</v>
      </c>
      <c r="ERU26" s="120">
        <v>7075</v>
      </c>
      <c r="ERV26" s="112">
        <v>33280</v>
      </c>
      <c r="ERW26" s="778">
        <v>26205</v>
      </c>
      <c r="ERX26" s="120">
        <v>7075</v>
      </c>
      <c r="ERY26" s="112">
        <v>33280</v>
      </c>
      <c r="ERZ26" s="778">
        <v>26205</v>
      </c>
      <c r="ESA26" s="778">
        <v>7075</v>
      </c>
      <c r="ESB26" s="1358">
        <v>33280</v>
      </c>
      <c r="ESC26" s="856" t="s">
        <v>1244</v>
      </c>
      <c r="ESD26" s="796"/>
      <c r="ESE26" s="778"/>
      <c r="ESF26" s="121"/>
      <c r="ESG26" s="778"/>
      <c r="ESH26" s="778"/>
      <c r="ESI26" s="121"/>
      <c r="ESJ26" s="778">
        <v>26205</v>
      </c>
      <c r="ESK26" s="120">
        <v>7075</v>
      </c>
      <c r="ESL26" s="112">
        <v>33280</v>
      </c>
      <c r="ESM26" s="778">
        <v>26205</v>
      </c>
      <c r="ESN26" s="120">
        <v>7075</v>
      </c>
      <c r="ESO26" s="112">
        <v>33280</v>
      </c>
      <c r="ESP26" s="778">
        <v>26205</v>
      </c>
      <c r="ESQ26" s="778">
        <v>7075</v>
      </c>
      <c r="ESR26" s="1358">
        <v>33280</v>
      </c>
      <c r="ESS26" s="856" t="s">
        <v>1244</v>
      </c>
      <c r="EST26" s="796"/>
      <c r="ESU26" s="778"/>
      <c r="ESV26" s="121"/>
      <c r="ESW26" s="778"/>
      <c r="ESX26" s="778"/>
      <c r="ESY26" s="121"/>
      <c r="ESZ26" s="778">
        <v>26205</v>
      </c>
      <c r="ETA26" s="120">
        <v>7075</v>
      </c>
      <c r="ETB26" s="112">
        <v>33280</v>
      </c>
      <c r="ETC26" s="778">
        <v>26205</v>
      </c>
      <c r="ETD26" s="120">
        <v>7075</v>
      </c>
      <c r="ETE26" s="112">
        <v>33280</v>
      </c>
      <c r="ETF26" s="778">
        <v>26205</v>
      </c>
      <c r="ETG26" s="778">
        <v>7075</v>
      </c>
      <c r="ETH26" s="1358">
        <v>33280</v>
      </c>
      <c r="ETI26" s="856" t="s">
        <v>1244</v>
      </c>
      <c r="ETJ26" s="796"/>
      <c r="ETK26" s="778"/>
      <c r="ETL26" s="121"/>
      <c r="ETM26" s="778"/>
      <c r="ETN26" s="778"/>
      <c r="ETO26" s="121"/>
      <c r="ETP26" s="778">
        <v>26205</v>
      </c>
      <c r="ETQ26" s="120">
        <v>7075</v>
      </c>
      <c r="ETR26" s="112">
        <v>33280</v>
      </c>
      <c r="ETS26" s="778">
        <v>26205</v>
      </c>
      <c r="ETT26" s="120">
        <v>7075</v>
      </c>
      <c r="ETU26" s="112">
        <v>33280</v>
      </c>
      <c r="ETV26" s="778">
        <v>26205</v>
      </c>
      <c r="ETW26" s="778">
        <v>7075</v>
      </c>
      <c r="ETX26" s="1358">
        <v>33280</v>
      </c>
      <c r="ETY26" s="856" t="s">
        <v>1244</v>
      </c>
      <c r="ETZ26" s="796"/>
      <c r="EUA26" s="778"/>
      <c r="EUB26" s="121"/>
      <c r="EUC26" s="778"/>
      <c r="EUD26" s="778"/>
      <c r="EUE26" s="121"/>
      <c r="EUF26" s="778">
        <v>26205</v>
      </c>
      <c r="EUG26" s="120">
        <v>7075</v>
      </c>
      <c r="EUH26" s="112">
        <v>33280</v>
      </c>
      <c r="EUI26" s="778">
        <v>26205</v>
      </c>
      <c r="EUJ26" s="120">
        <v>7075</v>
      </c>
      <c r="EUK26" s="112">
        <v>33280</v>
      </c>
      <c r="EUL26" s="778">
        <v>26205</v>
      </c>
      <c r="EUM26" s="778">
        <v>7075</v>
      </c>
      <c r="EUN26" s="1358">
        <v>33280</v>
      </c>
      <c r="EUO26" s="856" t="s">
        <v>1244</v>
      </c>
      <c r="EUP26" s="796"/>
      <c r="EUQ26" s="778"/>
      <c r="EUR26" s="121"/>
      <c r="EUS26" s="778"/>
      <c r="EUT26" s="778"/>
      <c r="EUU26" s="121"/>
      <c r="EUV26" s="778">
        <v>26205</v>
      </c>
      <c r="EUW26" s="120">
        <v>7075</v>
      </c>
      <c r="EUX26" s="112">
        <v>33280</v>
      </c>
      <c r="EUY26" s="778">
        <v>26205</v>
      </c>
      <c r="EUZ26" s="120">
        <v>7075</v>
      </c>
      <c r="EVA26" s="112">
        <v>33280</v>
      </c>
      <c r="EVB26" s="778">
        <v>26205</v>
      </c>
      <c r="EVC26" s="778">
        <v>7075</v>
      </c>
      <c r="EVD26" s="1358">
        <v>33280</v>
      </c>
      <c r="EVE26" s="856" t="s">
        <v>1244</v>
      </c>
      <c r="EVF26" s="796"/>
      <c r="EVG26" s="778"/>
      <c r="EVH26" s="121"/>
      <c r="EVI26" s="778"/>
      <c r="EVJ26" s="778"/>
      <c r="EVK26" s="121"/>
      <c r="EVL26" s="778">
        <v>26205</v>
      </c>
      <c r="EVM26" s="120">
        <v>7075</v>
      </c>
      <c r="EVN26" s="112">
        <v>33280</v>
      </c>
      <c r="EVO26" s="778">
        <v>26205</v>
      </c>
      <c r="EVP26" s="120">
        <v>7075</v>
      </c>
      <c r="EVQ26" s="112">
        <v>33280</v>
      </c>
      <c r="EVR26" s="778">
        <v>26205</v>
      </c>
      <c r="EVS26" s="778">
        <v>7075</v>
      </c>
      <c r="EVT26" s="1358">
        <v>33280</v>
      </c>
      <c r="EVU26" s="856" t="s">
        <v>1244</v>
      </c>
      <c r="EVV26" s="796"/>
      <c r="EVW26" s="778"/>
      <c r="EVX26" s="121"/>
      <c r="EVY26" s="778"/>
      <c r="EVZ26" s="778"/>
      <c r="EWA26" s="121"/>
      <c r="EWB26" s="778">
        <v>26205</v>
      </c>
      <c r="EWC26" s="120">
        <v>7075</v>
      </c>
      <c r="EWD26" s="112">
        <v>33280</v>
      </c>
      <c r="EWE26" s="778">
        <v>26205</v>
      </c>
      <c r="EWF26" s="120">
        <v>7075</v>
      </c>
      <c r="EWG26" s="112">
        <v>33280</v>
      </c>
      <c r="EWH26" s="778">
        <v>26205</v>
      </c>
      <c r="EWI26" s="778">
        <v>7075</v>
      </c>
      <c r="EWJ26" s="1358">
        <v>33280</v>
      </c>
      <c r="EWK26" s="856" t="s">
        <v>1244</v>
      </c>
      <c r="EWL26" s="796"/>
      <c r="EWM26" s="778"/>
      <c r="EWN26" s="121"/>
      <c r="EWO26" s="778"/>
      <c r="EWP26" s="778"/>
      <c r="EWQ26" s="121"/>
      <c r="EWR26" s="778">
        <v>26205</v>
      </c>
      <c r="EWS26" s="120">
        <v>7075</v>
      </c>
      <c r="EWT26" s="112">
        <v>33280</v>
      </c>
      <c r="EWU26" s="778">
        <v>26205</v>
      </c>
      <c r="EWV26" s="120">
        <v>7075</v>
      </c>
      <c r="EWW26" s="112">
        <v>33280</v>
      </c>
      <c r="EWX26" s="778">
        <v>26205</v>
      </c>
      <c r="EWY26" s="778">
        <v>7075</v>
      </c>
      <c r="EWZ26" s="1358">
        <v>33280</v>
      </c>
      <c r="EXA26" s="856" t="s">
        <v>1244</v>
      </c>
      <c r="EXB26" s="796"/>
      <c r="EXC26" s="778"/>
      <c r="EXD26" s="121"/>
      <c r="EXE26" s="778"/>
      <c r="EXF26" s="778"/>
      <c r="EXG26" s="121"/>
      <c r="EXH26" s="778">
        <v>26205</v>
      </c>
      <c r="EXI26" s="120">
        <v>7075</v>
      </c>
      <c r="EXJ26" s="112">
        <v>33280</v>
      </c>
      <c r="EXK26" s="778">
        <v>26205</v>
      </c>
      <c r="EXL26" s="120">
        <v>7075</v>
      </c>
      <c r="EXM26" s="112">
        <v>33280</v>
      </c>
      <c r="EXN26" s="778">
        <v>26205</v>
      </c>
      <c r="EXO26" s="778">
        <v>7075</v>
      </c>
      <c r="EXP26" s="1358">
        <v>33280</v>
      </c>
      <c r="EXQ26" s="856" t="s">
        <v>1244</v>
      </c>
      <c r="EXR26" s="796"/>
      <c r="EXS26" s="778"/>
      <c r="EXT26" s="121"/>
      <c r="EXU26" s="778"/>
      <c r="EXV26" s="778"/>
      <c r="EXW26" s="121"/>
      <c r="EXX26" s="778">
        <v>26205</v>
      </c>
      <c r="EXY26" s="120">
        <v>7075</v>
      </c>
      <c r="EXZ26" s="112">
        <v>33280</v>
      </c>
      <c r="EYA26" s="778">
        <v>26205</v>
      </c>
      <c r="EYB26" s="120">
        <v>7075</v>
      </c>
      <c r="EYC26" s="112">
        <v>33280</v>
      </c>
      <c r="EYD26" s="778">
        <v>26205</v>
      </c>
      <c r="EYE26" s="778">
        <v>7075</v>
      </c>
      <c r="EYF26" s="1358">
        <v>33280</v>
      </c>
      <c r="EYG26" s="856" t="s">
        <v>1244</v>
      </c>
      <c r="EYH26" s="796"/>
      <c r="EYI26" s="778"/>
      <c r="EYJ26" s="121"/>
      <c r="EYK26" s="778"/>
      <c r="EYL26" s="112" t="e">
        <v>#REF!</v>
      </c>
      <c r="EYM26" s="778">
        <v>26205</v>
      </c>
      <c r="EYN26" s="120">
        <v>7075</v>
      </c>
      <c r="EYO26" s="112">
        <v>33280</v>
      </c>
      <c r="EYP26" s="778" t="e">
        <v>#REF!</v>
      </c>
      <c r="EYQ26" s="778" t="e">
        <v>#REF!</v>
      </c>
      <c r="EYR26" s="1358" t="e">
        <v>#REF!</v>
      </c>
      <c r="EYS26" s="856" t="s">
        <v>1244</v>
      </c>
      <c r="EYT26" s="796"/>
      <c r="EYU26" s="778"/>
      <c r="EYV26" s="121"/>
      <c r="EYW26" s="778"/>
      <c r="EYX26" s="778"/>
      <c r="EYY26" s="121"/>
      <c r="EYZ26" s="778">
        <v>26205</v>
      </c>
      <c r="EZA26" s="120">
        <v>7075</v>
      </c>
      <c r="EZB26" s="112">
        <v>33280</v>
      </c>
      <c r="EZC26" s="778">
        <v>26205</v>
      </c>
      <c r="EZD26" s="120">
        <v>7075</v>
      </c>
      <c r="EZE26" s="112">
        <v>33280</v>
      </c>
      <c r="EZF26" s="778">
        <v>26205</v>
      </c>
      <c r="EZG26" s="778">
        <v>7075</v>
      </c>
      <c r="EZH26" s="1358">
        <v>33280</v>
      </c>
      <c r="EZI26" s="856" t="s">
        <v>1244</v>
      </c>
      <c r="EZJ26" s="796"/>
      <c r="EZK26" s="778"/>
      <c r="EZL26" s="121"/>
      <c r="EZM26" s="778"/>
      <c r="EZN26" s="778"/>
      <c r="EZO26" s="121"/>
      <c r="EZP26" s="778">
        <v>26205</v>
      </c>
      <c r="EZQ26" s="120">
        <v>7075</v>
      </c>
      <c r="EZR26" s="112">
        <v>33280</v>
      </c>
      <c r="EZS26" s="778">
        <v>26205</v>
      </c>
      <c r="EZT26" s="120">
        <v>7075</v>
      </c>
      <c r="EZU26" s="112">
        <v>33280</v>
      </c>
      <c r="EZV26" s="778">
        <v>26205</v>
      </c>
      <c r="EZW26" s="778">
        <v>7075</v>
      </c>
      <c r="EZX26" s="1358">
        <v>33280</v>
      </c>
      <c r="EZY26" s="856" t="s">
        <v>1244</v>
      </c>
      <c r="EZZ26" s="796"/>
      <c r="FAA26" s="778"/>
      <c r="FAB26" s="121"/>
      <c r="FAC26" s="778"/>
      <c r="FAD26" s="778"/>
      <c r="FAE26" s="121"/>
      <c r="FAF26" s="778">
        <v>26205</v>
      </c>
      <c r="FAG26" s="120">
        <v>7075</v>
      </c>
      <c r="FAH26" s="112">
        <v>33280</v>
      </c>
      <c r="FAI26" s="778">
        <v>26205</v>
      </c>
      <c r="FAJ26" s="120">
        <v>7075</v>
      </c>
      <c r="FAK26" s="112">
        <v>33280</v>
      </c>
      <c r="FAL26" s="778">
        <v>26205</v>
      </c>
      <c r="FAM26" s="778">
        <v>7075</v>
      </c>
      <c r="FAN26" s="1358">
        <v>33280</v>
      </c>
      <c r="FAO26" s="856" t="s">
        <v>1244</v>
      </c>
      <c r="FAP26" s="796"/>
      <c r="FAQ26" s="778"/>
      <c r="FAR26" s="121"/>
      <c r="FAS26" s="778"/>
      <c r="FAT26" s="778"/>
      <c r="FAU26" s="121"/>
      <c r="FAV26" s="778">
        <v>26205</v>
      </c>
      <c r="FAW26" s="120">
        <v>7075</v>
      </c>
      <c r="FAX26" s="112">
        <v>33280</v>
      </c>
      <c r="FAY26" s="778">
        <v>26205</v>
      </c>
      <c r="FAZ26" s="120">
        <v>7075</v>
      </c>
      <c r="FBA26" s="112">
        <v>33280</v>
      </c>
      <c r="FBB26" s="778">
        <v>26205</v>
      </c>
      <c r="FBC26" s="778">
        <v>7075</v>
      </c>
      <c r="FBD26" s="1358">
        <v>33280</v>
      </c>
      <c r="FBE26" s="856" t="s">
        <v>1244</v>
      </c>
      <c r="FBF26" s="796"/>
      <c r="FBG26" s="778"/>
      <c r="FBH26" s="121"/>
      <c r="FBI26" s="778"/>
      <c r="FBJ26" s="778"/>
      <c r="FBK26" s="121"/>
      <c r="FBL26" s="778">
        <v>26205</v>
      </c>
      <c r="FBM26" s="120">
        <v>7075</v>
      </c>
      <c r="FBN26" s="112">
        <v>33280</v>
      </c>
      <c r="FBO26" s="778">
        <v>26205</v>
      </c>
      <c r="FBP26" s="120">
        <v>7075</v>
      </c>
      <c r="FBQ26" s="112">
        <v>33280</v>
      </c>
      <c r="FBR26" s="778">
        <v>26205</v>
      </c>
      <c r="FBS26" s="778">
        <v>7075</v>
      </c>
      <c r="FBT26" s="1358">
        <v>33280</v>
      </c>
      <c r="FBU26" s="856" t="s">
        <v>1244</v>
      </c>
      <c r="FBV26" s="796"/>
      <c r="FBW26" s="778"/>
      <c r="FBX26" s="121"/>
      <c r="FBY26" s="778"/>
      <c r="FBZ26" s="778"/>
      <c r="FCA26" s="121"/>
      <c r="FCB26" s="778">
        <v>26205</v>
      </c>
      <c r="FCC26" s="120">
        <v>7075</v>
      </c>
      <c r="FCD26" s="112">
        <v>33280</v>
      </c>
      <c r="FCE26" s="778">
        <v>26205</v>
      </c>
      <c r="FCF26" s="120">
        <v>7075</v>
      </c>
      <c r="FCG26" s="112">
        <v>33280</v>
      </c>
      <c r="FCH26" s="778">
        <v>26205</v>
      </c>
      <c r="FCI26" s="778">
        <v>7075</v>
      </c>
      <c r="FCJ26" s="1358">
        <v>33280</v>
      </c>
      <c r="FCK26" s="856" t="s">
        <v>1244</v>
      </c>
      <c r="FCL26" s="796"/>
      <c r="FCM26" s="778"/>
      <c r="FCN26" s="121"/>
      <c r="FCO26" s="778"/>
      <c r="FCP26" s="778"/>
      <c r="FCQ26" s="121"/>
      <c r="FCR26" s="778">
        <v>26205</v>
      </c>
      <c r="FCS26" s="120">
        <v>7075</v>
      </c>
      <c r="FCT26" s="112">
        <v>33280</v>
      </c>
      <c r="FCU26" s="778">
        <v>26205</v>
      </c>
      <c r="FCV26" s="120">
        <v>7075</v>
      </c>
      <c r="FCW26" s="112">
        <v>33280</v>
      </c>
      <c r="FCX26" s="778">
        <v>26205</v>
      </c>
      <c r="FCY26" s="778">
        <v>7075</v>
      </c>
      <c r="FCZ26" s="1358">
        <v>33280</v>
      </c>
      <c r="FDA26" s="856" t="s">
        <v>1244</v>
      </c>
      <c r="FDB26" s="796"/>
      <c r="FDC26" s="778"/>
      <c r="FDD26" s="121"/>
      <c r="FDE26" s="778"/>
      <c r="FDF26" s="778"/>
      <c r="FDG26" s="121"/>
      <c r="FDH26" s="778">
        <v>26205</v>
      </c>
      <c r="FDI26" s="120">
        <v>7075</v>
      </c>
      <c r="FDJ26" s="112">
        <v>33280</v>
      </c>
      <c r="FDK26" s="778">
        <v>26205</v>
      </c>
      <c r="FDL26" s="120">
        <v>7075</v>
      </c>
      <c r="FDM26" s="112">
        <v>33280</v>
      </c>
      <c r="FDN26" s="778">
        <v>26205</v>
      </c>
      <c r="FDO26" s="778">
        <v>7075</v>
      </c>
      <c r="FDP26" s="1358">
        <v>33280</v>
      </c>
      <c r="FDQ26" s="856" t="s">
        <v>1244</v>
      </c>
      <c r="FDR26" s="796"/>
      <c r="FDS26" s="778"/>
      <c r="FDT26" s="121"/>
      <c r="FDU26" s="778"/>
      <c r="FDV26" s="778"/>
      <c r="FDW26" s="121"/>
      <c r="FDX26" s="778">
        <v>26205</v>
      </c>
      <c r="FDY26" s="120">
        <v>7075</v>
      </c>
      <c r="FDZ26" s="112">
        <v>33280</v>
      </c>
      <c r="FEA26" s="778">
        <v>26205</v>
      </c>
      <c r="FEB26" s="120">
        <v>7075</v>
      </c>
      <c r="FEC26" s="112">
        <v>33280</v>
      </c>
      <c r="FED26" s="778">
        <v>26205</v>
      </c>
      <c r="FEE26" s="778">
        <v>7075</v>
      </c>
      <c r="FEF26" s="1358">
        <v>33280</v>
      </c>
      <c r="FEG26" s="856" t="s">
        <v>1244</v>
      </c>
      <c r="FEH26" s="796"/>
      <c r="FEI26" s="778"/>
      <c r="FEJ26" s="121"/>
      <c r="FEK26" s="778"/>
      <c r="FEL26" s="778"/>
      <c r="FEM26" s="121"/>
      <c r="FEN26" s="778">
        <v>26205</v>
      </c>
      <c r="FEO26" s="120">
        <v>7075</v>
      </c>
      <c r="FEP26" s="112">
        <v>33280</v>
      </c>
      <c r="FEQ26" s="778">
        <v>26205</v>
      </c>
      <c r="FER26" s="120">
        <v>7075</v>
      </c>
      <c r="FES26" s="112">
        <v>33280</v>
      </c>
      <c r="FET26" s="778">
        <v>26205</v>
      </c>
      <c r="FEU26" s="778">
        <v>7075</v>
      </c>
      <c r="FEV26" s="1358">
        <v>33280</v>
      </c>
      <c r="FEW26" s="856" t="s">
        <v>1244</v>
      </c>
      <c r="FEX26" s="796"/>
      <c r="FEY26" s="778"/>
      <c r="FEZ26" s="121"/>
      <c r="FFA26" s="778"/>
      <c r="FFB26" s="778"/>
      <c r="FFC26" s="121"/>
      <c r="FFD26" s="778">
        <v>26205</v>
      </c>
      <c r="FFE26" s="120">
        <v>7075</v>
      </c>
      <c r="FFF26" s="112">
        <v>33280</v>
      </c>
      <c r="FFG26" s="778">
        <v>26205</v>
      </c>
      <c r="FFH26" s="120">
        <v>7075</v>
      </c>
      <c r="FFI26" s="112">
        <v>33280</v>
      </c>
      <c r="FFJ26" s="778">
        <v>26205</v>
      </c>
      <c r="FFK26" s="778">
        <v>7075</v>
      </c>
      <c r="FFL26" s="1358">
        <v>33280</v>
      </c>
      <c r="FFM26" s="856" t="s">
        <v>1244</v>
      </c>
      <c r="FFN26" s="796"/>
      <c r="FFO26" s="778"/>
      <c r="FFP26" s="121"/>
      <c r="FFQ26" s="778"/>
      <c r="FFR26" s="778"/>
      <c r="FFS26" s="121"/>
      <c r="FFT26" s="778">
        <v>26205</v>
      </c>
      <c r="FFU26" s="120">
        <v>7075</v>
      </c>
      <c r="FFV26" s="112">
        <v>33280</v>
      </c>
      <c r="FFW26" s="778">
        <v>26205</v>
      </c>
      <c r="FFX26" s="120">
        <v>7075</v>
      </c>
      <c r="FFY26" s="112">
        <v>33280</v>
      </c>
      <c r="FFZ26" s="778">
        <v>26205</v>
      </c>
      <c r="FGA26" s="778">
        <v>7075</v>
      </c>
      <c r="FGB26" s="1358">
        <v>33280</v>
      </c>
      <c r="FGC26" s="856" t="s">
        <v>1244</v>
      </c>
      <c r="FGD26" s="796"/>
      <c r="FGE26" s="778"/>
      <c r="FGF26" s="121"/>
      <c r="FGG26" s="778"/>
      <c r="FGH26" s="778"/>
      <c r="FGI26" s="121"/>
      <c r="FGJ26" s="778">
        <v>26205</v>
      </c>
      <c r="FGK26" s="120">
        <v>7075</v>
      </c>
      <c r="FGL26" s="112">
        <v>33280</v>
      </c>
      <c r="FGM26" s="778">
        <v>26205</v>
      </c>
      <c r="FGN26" s="120">
        <v>7075</v>
      </c>
      <c r="FGO26" s="112">
        <v>33280</v>
      </c>
      <c r="FGP26" s="778">
        <v>26205</v>
      </c>
      <c r="FGQ26" s="778">
        <v>7075</v>
      </c>
      <c r="FGR26" s="1358">
        <v>33280</v>
      </c>
      <c r="FGS26" s="856" t="s">
        <v>1244</v>
      </c>
      <c r="FGT26" s="796"/>
      <c r="FGU26" s="778"/>
      <c r="FGV26" s="121"/>
      <c r="FGW26" s="778"/>
      <c r="FGX26" s="778"/>
      <c r="FGY26" s="121"/>
      <c r="FGZ26" s="778">
        <v>26205</v>
      </c>
      <c r="FHA26" s="120">
        <v>7075</v>
      </c>
      <c r="FHB26" s="112">
        <v>33280</v>
      </c>
      <c r="FHC26" s="778">
        <v>26205</v>
      </c>
      <c r="FHD26" s="120">
        <v>7075</v>
      </c>
      <c r="FHE26" s="112">
        <v>33280</v>
      </c>
      <c r="FHF26" s="778">
        <v>26205</v>
      </c>
      <c r="FHG26" s="778">
        <v>7075</v>
      </c>
      <c r="FHH26" s="1358">
        <v>33280</v>
      </c>
      <c r="FHI26" s="856" t="s">
        <v>1244</v>
      </c>
      <c r="FHJ26" s="796"/>
      <c r="FHK26" s="778"/>
      <c r="FHL26" s="121"/>
      <c r="FHM26" s="778"/>
      <c r="FHN26" s="778"/>
      <c r="FHO26" s="121"/>
      <c r="FHP26" s="778">
        <v>26205</v>
      </c>
      <c r="FHQ26" s="120">
        <v>7075</v>
      </c>
      <c r="FHR26" s="112">
        <v>33280</v>
      </c>
      <c r="FHS26" s="778">
        <v>26205</v>
      </c>
      <c r="FHT26" s="120">
        <v>7075</v>
      </c>
      <c r="FHU26" s="112">
        <v>33280</v>
      </c>
      <c r="FHV26" s="778">
        <v>26205</v>
      </c>
      <c r="FHW26" s="778">
        <v>7075</v>
      </c>
      <c r="FHX26" s="1358">
        <v>33280</v>
      </c>
      <c r="FHY26" s="856" t="s">
        <v>1244</v>
      </c>
      <c r="FHZ26" s="796"/>
      <c r="FIA26" s="778"/>
      <c r="FIB26" s="121"/>
      <c r="FIC26" s="778"/>
      <c r="FID26" s="778"/>
      <c r="FIE26" s="121"/>
      <c r="FIF26" s="778">
        <v>26205</v>
      </c>
      <c r="FIG26" s="120">
        <v>7075</v>
      </c>
      <c r="FIH26" s="112">
        <v>33280</v>
      </c>
      <c r="FII26" s="778">
        <v>26205</v>
      </c>
      <c r="FIJ26" s="120">
        <v>7075</v>
      </c>
      <c r="FIK26" s="112">
        <v>33280</v>
      </c>
      <c r="FIL26" s="778">
        <v>26205</v>
      </c>
      <c r="FIM26" s="778">
        <v>7075</v>
      </c>
      <c r="FIN26" s="1358">
        <v>33280</v>
      </c>
      <c r="FIO26" s="856" t="s">
        <v>1244</v>
      </c>
      <c r="FIP26" s="796"/>
      <c r="FIQ26" s="778"/>
      <c r="FIR26" s="121"/>
      <c r="FIS26" s="778"/>
      <c r="FIT26" s="778"/>
      <c r="FIU26" s="121"/>
      <c r="FIV26" s="778">
        <v>26205</v>
      </c>
      <c r="FIW26" s="120">
        <v>7075</v>
      </c>
      <c r="FIX26" s="112">
        <v>33280</v>
      </c>
      <c r="FIY26" s="778">
        <v>26205</v>
      </c>
      <c r="FIZ26" s="120">
        <v>7075</v>
      </c>
      <c r="FJA26" s="112">
        <v>33280</v>
      </c>
      <c r="FJB26" s="778">
        <v>26205</v>
      </c>
      <c r="FJC26" s="778">
        <v>7075</v>
      </c>
      <c r="FJD26" s="1358">
        <v>33280</v>
      </c>
      <c r="FJE26" s="856" t="s">
        <v>1244</v>
      </c>
      <c r="FJF26" s="796"/>
      <c r="FJG26" s="778"/>
      <c r="FJH26" s="121"/>
      <c r="FJI26" s="778"/>
      <c r="FJJ26" s="778"/>
      <c r="FJK26" s="121"/>
      <c r="FJL26" s="778">
        <v>26205</v>
      </c>
      <c r="FJM26" s="120">
        <v>7075</v>
      </c>
      <c r="FJN26" s="112">
        <v>33280</v>
      </c>
      <c r="FJO26" s="778">
        <v>26205</v>
      </c>
      <c r="FJP26" s="120">
        <v>7075</v>
      </c>
      <c r="FJQ26" s="112">
        <v>33280</v>
      </c>
      <c r="FJR26" s="778">
        <v>26205</v>
      </c>
      <c r="FJS26" s="778">
        <v>7075</v>
      </c>
      <c r="FJT26" s="1358">
        <v>33280</v>
      </c>
      <c r="FJU26" s="856" t="s">
        <v>1244</v>
      </c>
      <c r="FJV26" s="796"/>
      <c r="FJW26" s="778"/>
      <c r="FJX26" s="121"/>
      <c r="FJY26" s="778"/>
      <c r="FJZ26" s="778"/>
      <c r="FKA26" s="121"/>
      <c r="FKB26" s="778">
        <v>26205</v>
      </c>
      <c r="FKC26" s="120">
        <v>7075</v>
      </c>
      <c r="FKD26" s="112">
        <v>33280</v>
      </c>
      <c r="FKE26" s="778">
        <v>26205</v>
      </c>
      <c r="FKF26" s="120">
        <v>7075</v>
      </c>
      <c r="FKG26" s="112">
        <v>33280</v>
      </c>
      <c r="FKH26" s="778">
        <v>26205</v>
      </c>
      <c r="FKI26" s="778">
        <v>7075</v>
      </c>
      <c r="FKJ26" s="1358">
        <v>33280</v>
      </c>
      <c r="FKK26" s="856" t="s">
        <v>1244</v>
      </c>
      <c r="FKL26" s="796"/>
      <c r="FKM26" s="778"/>
      <c r="FKN26" s="121"/>
      <c r="FKO26" s="778"/>
      <c r="FKP26" s="778"/>
      <c r="FKQ26" s="121"/>
      <c r="FKR26" s="778">
        <v>26205</v>
      </c>
      <c r="FKS26" s="120">
        <v>7075</v>
      </c>
      <c r="FKT26" s="112">
        <v>33280</v>
      </c>
      <c r="FKU26" s="778">
        <v>26205</v>
      </c>
      <c r="FKV26" s="120">
        <v>7075</v>
      </c>
      <c r="FKW26" s="112">
        <v>33280</v>
      </c>
      <c r="FKX26" s="778">
        <v>26205</v>
      </c>
      <c r="FKY26" s="778">
        <v>7075</v>
      </c>
      <c r="FKZ26" s="1358">
        <v>33280</v>
      </c>
      <c r="FLA26" s="856" t="s">
        <v>1244</v>
      </c>
      <c r="FLB26" s="796"/>
      <c r="FLC26" s="778"/>
      <c r="FLD26" s="121"/>
      <c r="FLE26" s="778"/>
      <c r="FLF26" s="778"/>
      <c r="FLG26" s="121"/>
      <c r="FLH26" s="778">
        <v>26205</v>
      </c>
      <c r="FLI26" s="120">
        <v>7075</v>
      </c>
      <c r="FLJ26" s="112">
        <v>33280</v>
      </c>
      <c r="FLK26" s="778">
        <v>26205</v>
      </c>
      <c r="FLL26" s="120">
        <v>7075</v>
      </c>
      <c r="FLM26" s="112">
        <v>33280</v>
      </c>
      <c r="FLN26" s="778">
        <v>26205</v>
      </c>
      <c r="FLO26" s="778">
        <v>7075</v>
      </c>
      <c r="FLP26" s="1358">
        <v>33280</v>
      </c>
      <c r="FLQ26" s="856" t="s">
        <v>1244</v>
      </c>
      <c r="FLR26" s="796"/>
      <c r="FLS26" s="778"/>
      <c r="FLT26" s="121"/>
      <c r="FLU26" s="778"/>
      <c r="FLV26" s="778"/>
      <c r="FLW26" s="121"/>
      <c r="FLX26" s="778">
        <v>26205</v>
      </c>
      <c r="FLY26" s="120">
        <v>7075</v>
      </c>
      <c r="FLZ26" s="112">
        <v>33280</v>
      </c>
      <c r="FMA26" s="778">
        <v>26205</v>
      </c>
      <c r="FMB26" s="120">
        <v>7075</v>
      </c>
      <c r="FMC26" s="112">
        <v>33280</v>
      </c>
      <c r="FMD26" s="778">
        <v>26205</v>
      </c>
      <c r="FME26" s="778">
        <v>7075</v>
      </c>
      <c r="FMF26" s="1358">
        <v>33280</v>
      </c>
      <c r="FMG26" s="856" t="s">
        <v>1244</v>
      </c>
      <c r="FMH26" s="796"/>
      <c r="FMI26" s="778"/>
      <c r="FMJ26" s="121"/>
      <c r="FMK26" s="778"/>
      <c r="FML26" s="778"/>
      <c r="FMM26" s="121"/>
      <c r="FMN26" s="778">
        <v>26205</v>
      </c>
      <c r="FMO26" s="120">
        <v>7075</v>
      </c>
      <c r="FMP26" s="112">
        <v>33280</v>
      </c>
      <c r="FMQ26" s="778">
        <v>26205</v>
      </c>
      <c r="FMR26" s="120">
        <v>7075</v>
      </c>
      <c r="FMS26" s="112">
        <v>33280</v>
      </c>
      <c r="FMT26" s="778">
        <v>26205</v>
      </c>
      <c r="FMU26" s="778">
        <v>7075</v>
      </c>
      <c r="FMV26" s="1358">
        <v>33280</v>
      </c>
      <c r="FMW26" s="856" t="s">
        <v>1244</v>
      </c>
      <c r="FMX26" s="796"/>
      <c r="FMY26" s="778"/>
      <c r="FMZ26" s="121"/>
      <c r="FNA26" s="778"/>
      <c r="FNB26" s="778"/>
      <c r="FNC26" s="121"/>
      <c r="FND26" s="778">
        <v>26205</v>
      </c>
      <c r="FNE26" s="120">
        <v>7075</v>
      </c>
      <c r="FNF26" s="112">
        <v>33280</v>
      </c>
      <c r="FNG26" s="778">
        <v>26205</v>
      </c>
      <c r="FNH26" s="120">
        <v>7075</v>
      </c>
      <c r="FNI26" s="112">
        <v>33280</v>
      </c>
      <c r="FNJ26" s="778">
        <v>26205</v>
      </c>
      <c r="FNK26" s="778">
        <v>7075</v>
      </c>
      <c r="FNL26" s="1358">
        <v>33280</v>
      </c>
      <c r="FNM26" s="856" t="s">
        <v>1244</v>
      </c>
      <c r="FNN26" s="796"/>
      <c r="FNO26" s="778"/>
      <c r="FNP26" s="121"/>
      <c r="FNQ26" s="778"/>
      <c r="FNR26" s="778"/>
      <c r="FNS26" s="121"/>
      <c r="FNT26" s="778">
        <v>26205</v>
      </c>
      <c r="FNU26" s="120">
        <v>7075</v>
      </c>
      <c r="FNV26" s="112">
        <v>33280</v>
      </c>
      <c r="FNW26" s="778">
        <v>26205</v>
      </c>
      <c r="FNX26" s="120">
        <v>7075</v>
      </c>
      <c r="FNY26" s="112">
        <v>33280</v>
      </c>
      <c r="FNZ26" s="778">
        <v>26205</v>
      </c>
      <c r="FOA26" s="778">
        <v>7075</v>
      </c>
      <c r="FOB26" s="1358">
        <v>33280</v>
      </c>
      <c r="FOC26" s="856" t="s">
        <v>1244</v>
      </c>
      <c r="FOD26" s="796"/>
      <c r="FOE26" s="778"/>
      <c r="FOF26" s="121"/>
      <c r="FOG26" s="778"/>
      <c r="FOH26" s="778"/>
      <c r="FOI26" s="121"/>
      <c r="FOJ26" s="778">
        <v>26205</v>
      </c>
      <c r="FOK26" s="120">
        <v>7075</v>
      </c>
      <c r="FOL26" s="112">
        <v>33280</v>
      </c>
      <c r="FOM26" s="778">
        <v>26205</v>
      </c>
      <c r="FON26" s="120">
        <v>7075</v>
      </c>
      <c r="FOO26" s="112">
        <v>33280</v>
      </c>
      <c r="FOP26" s="778">
        <v>26205</v>
      </c>
      <c r="FOQ26" s="778">
        <v>7075</v>
      </c>
      <c r="FOR26" s="1358">
        <v>33280</v>
      </c>
      <c r="FOS26" s="856" t="s">
        <v>1244</v>
      </c>
      <c r="FOT26" s="796"/>
      <c r="FOU26" s="778"/>
      <c r="FOV26" s="121"/>
      <c r="FOW26" s="778"/>
      <c r="FOX26" s="778"/>
      <c r="FOY26" s="121"/>
      <c r="FOZ26" s="778">
        <v>26205</v>
      </c>
      <c r="FPA26" s="120">
        <v>7075</v>
      </c>
      <c r="FPB26" s="112">
        <v>33280</v>
      </c>
      <c r="FPC26" s="778">
        <v>26205</v>
      </c>
      <c r="FPD26" s="120">
        <v>7075</v>
      </c>
      <c r="FPE26" s="112">
        <v>33280</v>
      </c>
      <c r="FPF26" s="778">
        <v>26205</v>
      </c>
      <c r="FPG26" s="778">
        <v>7075</v>
      </c>
      <c r="FPH26" s="1358">
        <v>33280</v>
      </c>
      <c r="FPI26" s="856" t="s">
        <v>1244</v>
      </c>
      <c r="FPJ26" s="796"/>
      <c r="FPK26" s="778"/>
      <c r="FPL26" s="121"/>
      <c r="FPM26" s="778"/>
      <c r="FPN26" s="778"/>
      <c r="FPO26" s="121"/>
      <c r="FPP26" s="778">
        <v>26205</v>
      </c>
      <c r="FPQ26" s="120">
        <v>7075</v>
      </c>
      <c r="FPR26" s="112">
        <v>33280</v>
      </c>
      <c r="FPS26" s="778">
        <v>26205</v>
      </c>
      <c r="FPT26" s="120">
        <v>7075</v>
      </c>
      <c r="FPU26" s="112">
        <v>33280</v>
      </c>
      <c r="FPV26" s="778">
        <v>26205</v>
      </c>
      <c r="FPW26" s="778">
        <v>7075</v>
      </c>
      <c r="FPX26" s="1358">
        <v>33280</v>
      </c>
      <c r="FPY26" s="856" t="s">
        <v>1244</v>
      </c>
      <c r="FPZ26" s="796"/>
      <c r="FQA26" s="778"/>
      <c r="FQB26" s="121"/>
      <c r="FQC26" s="778"/>
      <c r="FQD26" s="778"/>
      <c r="FQE26" s="121"/>
      <c r="FQF26" s="778">
        <v>26205</v>
      </c>
      <c r="FQG26" s="120">
        <v>7075</v>
      </c>
      <c r="FQH26" s="112">
        <v>33280</v>
      </c>
      <c r="FQI26" s="778">
        <v>26205</v>
      </c>
      <c r="FQJ26" s="120">
        <v>7075</v>
      </c>
      <c r="FQK26" s="112">
        <v>33280</v>
      </c>
      <c r="FQL26" s="778">
        <v>26205</v>
      </c>
      <c r="FQM26" s="778">
        <v>7075</v>
      </c>
      <c r="FQN26" s="1358">
        <v>33280</v>
      </c>
      <c r="FQO26" s="856" t="s">
        <v>1244</v>
      </c>
      <c r="FQP26" s="796"/>
      <c r="FQQ26" s="778"/>
      <c r="FQR26" s="121"/>
      <c r="FQS26" s="778"/>
      <c r="FQT26" s="778"/>
      <c r="FQU26" s="121"/>
      <c r="FQV26" s="778">
        <v>26205</v>
      </c>
      <c r="FQW26" s="120">
        <v>7075</v>
      </c>
      <c r="FQX26" s="112">
        <v>33280</v>
      </c>
      <c r="FQY26" s="778">
        <v>26205</v>
      </c>
      <c r="FQZ26" s="120">
        <v>7075</v>
      </c>
      <c r="FRA26" s="112">
        <v>33280</v>
      </c>
      <c r="FRB26" s="778">
        <v>26205</v>
      </c>
      <c r="FRC26" s="778">
        <v>7075</v>
      </c>
      <c r="FRD26" s="1358">
        <v>33280</v>
      </c>
      <c r="FRE26" s="856" t="s">
        <v>1244</v>
      </c>
      <c r="FRF26" s="796"/>
      <c r="FRG26" s="778"/>
      <c r="FRH26" s="121"/>
      <c r="FRI26" s="778"/>
      <c r="FRJ26" s="778"/>
      <c r="FRK26" s="121"/>
      <c r="FRL26" s="778">
        <v>26205</v>
      </c>
      <c r="FRM26" s="120">
        <v>7075</v>
      </c>
      <c r="FRN26" s="112">
        <v>33280</v>
      </c>
      <c r="FRO26" s="778">
        <v>26205</v>
      </c>
      <c r="FRP26" s="120">
        <v>7075</v>
      </c>
      <c r="FRQ26" s="112">
        <v>33280</v>
      </c>
      <c r="FRR26" s="778">
        <v>26205</v>
      </c>
      <c r="FRS26" s="778">
        <v>7075</v>
      </c>
      <c r="FRT26" s="1358">
        <v>33280</v>
      </c>
      <c r="FRU26" s="856" t="s">
        <v>1244</v>
      </c>
      <c r="FRV26" s="796"/>
      <c r="FRW26" s="778"/>
      <c r="FRX26" s="121"/>
      <c r="FRY26" s="778"/>
      <c r="FRZ26" s="778"/>
      <c r="FSA26" s="121"/>
      <c r="FSB26" s="778">
        <v>26205</v>
      </c>
      <c r="FSC26" s="120">
        <v>7075</v>
      </c>
      <c r="FSD26" s="112">
        <v>33280</v>
      </c>
      <c r="FSE26" s="778">
        <v>26205</v>
      </c>
      <c r="FSF26" s="120">
        <v>7075</v>
      </c>
      <c r="FSG26" s="112">
        <v>33280</v>
      </c>
      <c r="FSH26" s="778">
        <v>26205</v>
      </c>
      <c r="FSI26" s="778">
        <v>7075</v>
      </c>
      <c r="FSJ26" s="1358">
        <v>33280</v>
      </c>
      <c r="FSK26" s="856" t="s">
        <v>1244</v>
      </c>
      <c r="FSL26" s="796"/>
      <c r="FSM26" s="778"/>
      <c r="FSN26" s="121"/>
      <c r="FSO26" s="778"/>
      <c r="FSP26" s="778"/>
      <c r="FSQ26" s="121"/>
      <c r="FSR26" s="778">
        <v>26205</v>
      </c>
      <c r="FSS26" s="120">
        <v>7075</v>
      </c>
      <c r="FST26" s="112">
        <v>33280</v>
      </c>
      <c r="FSU26" s="778">
        <v>26205</v>
      </c>
      <c r="FSV26" s="120">
        <v>7075</v>
      </c>
      <c r="FSW26" s="112">
        <v>33280</v>
      </c>
      <c r="FSX26" s="778">
        <v>26205</v>
      </c>
      <c r="FSY26" s="778">
        <v>7075</v>
      </c>
      <c r="FSZ26" s="1358">
        <v>33280</v>
      </c>
      <c r="FTA26" s="856" t="s">
        <v>1244</v>
      </c>
      <c r="FTB26" s="796"/>
      <c r="FTC26" s="778"/>
      <c r="FTD26" s="121"/>
      <c r="FTE26" s="778"/>
      <c r="FTF26" s="778"/>
      <c r="FTG26" s="121"/>
      <c r="FTH26" s="778">
        <v>26205</v>
      </c>
      <c r="FTI26" s="120">
        <v>7075</v>
      </c>
      <c r="FTJ26" s="112">
        <v>33280</v>
      </c>
      <c r="FTK26" s="778">
        <v>26205</v>
      </c>
      <c r="FTL26" s="120">
        <v>7075</v>
      </c>
      <c r="FTM26" s="112">
        <v>33280</v>
      </c>
      <c r="FTN26" s="778">
        <v>26205</v>
      </c>
      <c r="FTO26" s="778">
        <v>7075</v>
      </c>
      <c r="FTP26" s="1358">
        <v>33280</v>
      </c>
      <c r="FTQ26" s="856" t="s">
        <v>1244</v>
      </c>
      <c r="FTR26" s="796"/>
      <c r="FTS26" s="778"/>
      <c r="FTT26" s="121"/>
      <c r="FTU26" s="778"/>
      <c r="FTV26" s="778"/>
      <c r="FTW26" s="121"/>
      <c r="FTX26" s="778">
        <v>26205</v>
      </c>
      <c r="FTY26" s="120">
        <v>7075</v>
      </c>
      <c r="FTZ26" s="112">
        <v>33280</v>
      </c>
      <c r="FUA26" s="778">
        <v>26205</v>
      </c>
      <c r="FUB26" s="120">
        <v>7075</v>
      </c>
      <c r="FUC26" s="112">
        <v>33280</v>
      </c>
      <c r="FUD26" s="778">
        <v>26205</v>
      </c>
      <c r="FUE26" s="778">
        <v>7075</v>
      </c>
      <c r="FUF26" s="1358">
        <v>33280</v>
      </c>
      <c r="FUG26" s="856" t="s">
        <v>1244</v>
      </c>
      <c r="FUH26" s="796"/>
      <c r="FUI26" s="778"/>
      <c r="FUJ26" s="121"/>
      <c r="FUK26" s="778"/>
      <c r="FUL26" s="778"/>
      <c r="FUM26" s="121"/>
      <c r="FUN26" s="778">
        <v>26205</v>
      </c>
      <c r="FUO26" s="120">
        <v>7075</v>
      </c>
      <c r="FUP26" s="112">
        <v>33280</v>
      </c>
      <c r="FUQ26" s="778">
        <v>26205</v>
      </c>
      <c r="FUR26" s="120">
        <v>7075</v>
      </c>
      <c r="FUS26" s="112">
        <v>33280</v>
      </c>
      <c r="FUT26" s="778">
        <v>26205</v>
      </c>
      <c r="FUU26" s="778">
        <v>7075</v>
      </c>
      <c r="FUV26" s="1358">
        <v>33280</v>
      </c>
      <c r="FUW26" s="856" t="s">
        <v>1244</v>
      </c>
      <c r="FUX26" s="796"/>
      <c r="FUY26" s="778"/>
      <c r="FUZ26" s="121"/>
      <c r="FVA26" s="778"/>
      <c r="FVB26" s="778"/>
      <c r="FVC26" s="121"/>
      <c r="FVD26" s="778">
        <v>26205</v>
      </c>
      <c r="FVE26" s="120">
        <v>7075</v>
      </c>
      <c r="FVF26" s="112">
        <v>33280</v>
      </c>
      <c r="FVG26" s="778">
        <v>26205</v>
      </c>
      <c r="FVH26" s="120">
        <v>7075</v>
      </c>
      <c r="FVI26" s="112">
        <v>33280</v>
      </c>
      <c r="FVJ26" s="778">
        <v>26205</v>
      </c>
      <c r="FVK26" s="778">
        <v>7075</v>
      </c>
      <c r="FVL26" s="1358">
        <v>33280</v>
      </c>
      <c r="FVM26" s="856" t="s">
        <v>1244</v>
      </c>
      <c r="FVN26" s="796"/>
      <c r="FVO26" s="778"/>
      <c r="FVP26" s="121"/>
      <c r="FVQ26" s="778"/>
      <c r="FVR26" s="778"/>
      <c r="FVS26" s="121"/>
      <c r="FVT26" s="778">
        <v>26205</v>
      </c>
      <c r="FVU26" s="120">
        <v>7075</v>
      </c>
      <c r="FVV26" s="112">
        <v>33280</v>
      </c>
      <c r="FVW26" s="778">
        <v>26205</v>
      </c>
      <c r="FVX26" s="120">
        <v>7075</v>
      </c>
      <c r="FVY26" s="112">
        <v>33280</v>
      </c>
      <c r="FVZ26" s="778">
        <v>26205</v>
      </c>
      <c r="FWA26" s="778">
        <v>7075</v>
      </c>
      <c r="FWB26" s="1358">
        <v>33280</v>
      </c>
      <c r="FWC26" s="856" t="s">
        <v>1244</v>
      </c>
      <c r="FWD26" s="796"/>
      <c r="FWE26" s="778"/>
      <c r="FWF26" s="121"/>
      <c r="FWG26" s="778"/>
      <c r="FWH26" s="778"/>
      <c r="FWI26" s="121"/>
      <c r="FWJ26" s="778">
        <v>26205</v>
      </c>
      <c r="FWK26" s="120">
        <v>7075</v>
      </c>
      <c r="FWL26" s="112">
        <v>33280</v>
      </c>
      <c r="FWM26" s="778">
        <v>26205</v>
      </c>
      <c r="FWN26" s="120">
        <v>7075</v>
      </c>
      <c r="FWO26" s="112">
        <v>33280</v>
      </c>
      <c r="FWP26" s="778">
        <v>26205</v>
      </c>
      <c r="FWQ26" s="778">
        <v>7075</v>
      </c>
      <c r="FWR26" s="1358">
        <v>33280</v>
      </c>
      <c r="FWS26" s="856" t="s">
        <v>1244</v>
      </c>
      <c r="FWT26" s="796"/>
      <c r="FWU26" s="778"/>
      <c r="FWV26" s="121"/>
      <c r="FWW26" s="778"/>
      <c r="FWX26" s="778"/>
      <c r="FWY26" s="121"/>
      <c r="FWZ26" s="778">
        <v>26205</v>
      </c>
      <c r="FXA26" s="120">
        <v>7075</v>
      </c>
      <c r="FXB26" s="112">
        <v>33280</v>
      </c>
      <c r="FXC26" s="778">
        <v>26205</v>
      </c>
      <c r="FXD26" s="120">
        <v>7075</v>
      </c>
      <c r="FXE26" s="112">
        <v>33280</v>
      </c>
      <c r="FXF26" s="778">
        <v>26205</v>
      </c>
      <c r="FXG26" s="778">
        <v>7075</v>
      </c>
      <c r="FXH26" s="1358">
        <v>33280</v>
      </c>
      <c r="FXI26" s="856" t="s">
        <v>1244</v>
      </c>
      <c r="FXJ26" s="796"/>
      <c r="FXK26" s="778"/>
      <c r="FXL26" s="121"/>
      <c r="FXM26" s="778"/>
      <c r="FXN26" s="778"/>
      <c r="FXO26" s="121"/>
      <c r="FXP26" s="778">
        <v>26205</v>
      </c>
      <c r="FXQ26" s="120">
        <v>7075</v>
      </c>
      <c r="FXR26" s="112">
        <v>33280</v>
      </c>
      <c r="FXS26" s="778">
        <v>26205</v>
      </c>
      <c r="FXT26" s="120">
        <v>7075</v>
      </c>
      <c r="FXU26" s="112">
        <v>33280</v>
      </c>
      <c r="FXV26" s="778">
        <v>26205</v>
      </c>
      <c r="FXW26" s="778">
        <v>7075</v>
      </c>
      <c r="FXX26" s="1358">
        <v>33280</v>
      </c>
      <c r="FXY26" s="856" t="s">
        <v>1244</v>
      </c>
      <c r="FXZ26" s="796"/>
      <c r="FYA26" s="778"/>
      <c r="FYB26" s="121"/>
      <c r="FYC26" s="778"/>
      <c r="FYD26" s="778"/>
      <c r="FYE26" s="121"/>
      <c r="FYF26" s="778">
        <v>26205</v>
      </c>
      <c r="FYG26" s="120">
        <v>7075</v>
      </c>
      <c r="FYH26" s="112">
        <v>33280</v>
      </c>
      <c r="FYI26" s="778">
        <v>26205</v>
      </c>
      <c r="FYJ26" s="120">
        <v>7075</v>
      </c>
      <c r="FYK26" s="112">
        <v>33280</v>
      </c>
      <c r="FYL26" s="778">
        <v>26205</v>
      </c>
      <c r="FYM26" s="778">
        <v>7075</v>
      </c>
      <c r="FYN26" s="1358">
        <v>33280</v>
      </c>
      <c r="FYO26" s="856" t="s">
        <v>1244</v>
      </c>
      <c r="FYP26" s="796"/>
      <c r="FYQ26" s="778"/>
      <c r="FYR26" s="121"/>
      <c r="FYS26" s="778"/>
      <c r="FYT26" s="778"/>
      <c r="FYU26" s="121"/>
      <c r="FYV26" s="778">
        <v>26205</v>
      </c>
      <c r="FYW26" s="120">
        <v>7075</v>
      </c>
      <c r="FYX26" s="112">
        <v>33280</v>
      </c>
      <c r="FYY26" s="778">
        <v>26205</v>
      </c>
      <c r="FYZ26" s="120">
        <v>7075</v>
      </c>
      <c r="FZA26" s="112">
        <v>33280</v>
      </c>
      <c r="FZB26" s="778">
        <v>26205</v>
      </c>
      <c r="FZC26" s="778">
        <v>7075</v>
      </c>
      <c r="FZD26" s="1358">
        <v>33280</v>
      </c>
      <c r="FZE26" s="856" t="s">
        <v>1244</v>
      </c>
      <c r="FZF26" s="796"/>
      <c r="FZG26" s="778"/>
      <c r="FZH26" s="121"/>
      <c r="FZI26" s="778"/>
      <c r="FZJ26" s="778"/>
      <c r="FZK26" s="121"/>
      <c r="FZL26" s="778">
        <v>26205</v>
      </c>
      <c r="FZM26" s="120">
        <v>7075</v>
      </c>
      <c r="FZN26" s="112">
        <v>33280</v>
      </c>
      <c r="FZO26" s="778">
        <v>26205</v>
      </c>
      <c r="FZP26" s="120">
        <v>7075</v>
      </c>
      <c r="FZQ26" s="112">
        <v>33280</v>
      </c>
      <c r="FZR26" s="778">
        <v>26205</v>
      </c>
      <c r="FZS26" s="778">
        <v>7075</v>
      </c>
      <c r="FZT26" s="1358">
        <v>33280</v>
      </c>
      <c r="FZU26" s="856" t="s">
        <v>1244</v>
      </c>
      <c r="FZV26" s="796"/>
      <c r="FZW26" s="778"/>
      <c r="FZX26" s="121"/>
      <c r="FZY26" s="778"/>
      <c r="FZZ26" s="778"/>
      <c r="GAA26" s="121"/>
      <c r="GAB26" s="778">
        <v>26205</v>
      </c>
      <c r="GAC26" s="120">
        <v>7075</v>
      </c>
      <c r="GAD26" s="112">
        <v>33280</v>
      </c>
      <c r="GAE26" s="778">
        <v>26205</v>
      </c>
      <c r="GAF26" s="120">
        <v>7075</v>
      </c>
      <c r="GAG26" s="112">
        <v>33280</v>
      </c>
      <c r="GAH26" s="778">
        <v>26205</v>
      </c>
      <c r="GAI26" s="778">
        <v>7075</v>
      </c>
      <c r="GAJ26" s="1358">
        <v>33280</v>
      </c>
      <c r="GAK26" s="856" t="s">
        <v>1244</v>
      </c>
      <c r="GAL26" s="796"/>
      <c r="GAM26" s="778"/>
      <c r="GAN26" s="121"/>
      <c r="GAO26" s="778"/>
      <c r="GAP26" s="778"/>
      <c r="GAQ26" s="121"/>
      <c r="GAR26" s="778">
        <v>26205</v>
      </c>
      <c r="GAS26" s="120">
        <v>7075</v>
      </c>
      <c r="GAT26" s="112">
        <v>33280</v>
      </c>
      <c r="GAU26" s="778">
        <v>26205</v>
      </c>
      <c r="GAV26" s="120">
        <v>7075</v>
      </c>
      <c r="GAW26" s="112">
        <v>33280</v>
      </c>
      <c r="GAX26" s="778">
        <v>26205</v>
      </c>
      <c r="GAY26" s="778">
        <v>7075</v>
      </c>
      <c r="GAZ26" s="1358">
        <v>33280</v>
      </c>
      <c r="GBA26" s="856" t="s">
        <v>1244</v>
      </c>
      <c r="GBB26" s="796"/>
      <c r="GBC26" s="778"/>
      <c r="GBD26" s="121"/>
      <c r="GBE26" s="778"/>
      <c r="GBF26" s="778"/>
      <c r="GBG26" s="121"/>
      <c r="GBH26" s="778">
        <v>26205</v>
      </c>
      <c r="GBI26" s="120">
        <v>7075</v>
      </c>
      <c r="GBJ26" s="112">
        <v>33280</v>
      </c>
      <c r="GBK26" s="778">
        <v>26205</v>
      </c>
      <c r="GBL26" s="120">
        <v>7075</v>
      </c>
      <c r="GBM26" s="112">
        <v>33280</v>
      </c>
      <c r="GBN26" s="778">
        <v>26205</v>
      </c>
      <c r="GBO26" s="778">
        <v>7075</v>
      </c>
      <c r="GBP26" s="1358">
        <v>33280</v>
      </c>
      <c r="GBQ26" s="856" t="s">
        <v>1244</v>
      </c>
      <c r="GBR26" s="796"/>
      <c r="GBS26" s="778"/>
      <c r="GBT26" s="121"/>
      <c r="GBU26" s="778"/>
      <c r="GBV26" s="778"/>
      <c r="GBW26" s="121"/>
      <c r="GBX26" s="778">
        <v>26205</v>
      </c>
      <c r="GBY26" s="120">
        <v>7075</v>
      </c>
      <c r="GBZ26" s="112">
        <v>33280</v>
      </c>
      <c r="GCA26" s="778">
        <v>26205</v>
      </c>
      <c r="GCB26" s="120">
        <v>7075</v>
      </c>
      <c r="GCC26" s="112">
        <v>33280</v>
      </c>
      <c r="GCD26" s="778">
        <v>26205</v>
      </c>
      <c r="GCE26" s="778">
        <v>7075</v>
      </c>
      <c r="GCF26" s="1358">
        <v>33280</v>
      </c>
      <c r="GCG26" s="856" t="s">
        <v>1244</v>
      </c>
      <c r="GCH26" s="796"/>
      <c r="GCI26" s="778"/>
      <c r="GCJ26" s="121"/>
      <c r="GCK26" s="778"/>
      <c r="GCL26" s="778"/>
      <c r="GCM26" s="121"/>
      <c r="GCN26" s="778">
        <v>26205</v>
      </c>
      <c r="GCO26" s="120">
        <v>7075</v>
      </c>
      <c r="GCP26" s="112">
        <v>33280</v>
      </c>
      <c r="GCQ26" s="778">
        <v>26205</v>
      </c>
      <c r="GCR26" s="120">
        <v>7075</v>
      </c>
      <c r="GCS26" s="112">
        <v>33280</v>
      </c>
      <c r="GCT26" s="778">
        <v>26205</v>
      </c>
      <c r="GCU26" s="778">
        <v>7075</v>
      </c>
      <c r="GCV26" s="1358">
        <v>33280</v>
      </c>
      <c r="GCW26" s="856" t="s">
        <v>1244</v>
      </c>
      <c r="GCX26" s="796"/>
      <c r="GCY26" s="778"/>
      <c r="GCZ26" s="121"/>
      <c r="GDA26" s="778"/>
      <c r="GDB26" s="778"/>
      <c r="GDC26" s="121"/>
      <c r="GDD26" s="778">
        <v>26205</v>
      </c>
      <c r="GDE26" s="120">
        <v>7075</v>
      </c>
      <c r="GDF26" s="112">
        <v>33280</v>
      </c>
      <c r="GDG26" s="778">
        <v>26205</v>
      </c>
      <c r="GDH26" s="120">
        <v>7075</v>
      </c>
      <c r="GDI26" s="112">
        <v>33280</v>
      </c>
      <c r="GDJ26" s="778">
        <v>26205</v>
      </c>
      <c r="GDK26" s="778">
        <v>7075</v>
      </c>
      <c r="GDL26" s="1358">
        <v>33280</v>
      </c>
      <c r="GDM26" s="856" t="s">
        <v>1244</v>
      </c>
      <c r="GDN26" s="796"/>
      <c r="GDO26" s="778"/>
      <c r="GDP26" s="121"/>
      <c r="GDQ26" s="778"/>
      <c r="GDR26" s="778"/>
      <c r="GDS26" s="121"/>
      <c r="GDT26" s="778">
        <v>26205</v>
      </c>
      <c r="GDU26" s="120">
        <v>7075</v>
      </c>
      <c r="GDV26" s="112">
        <v>33280</v>
      </c>
      <c r="GDW26" s="778">
        <v>26205</v>
      </c>
      <c r="GDX26" s="120">
        <v>7075</v>
      </c>
      <c r="GDY26" s="112">
        <v>33280</v>
      </c>
      <c r="GDZ26" s="778">
        <v>26205</v>
      </c>
      <c r="GEA26" s="778">
        <v>7075</v>
      </c>
      <c r="GEB26" s="1358">
        <v>33280</v>
      </c>
      <c r="GEC26" s="856" t="s">
        <v>1244</v>
      </c>
      <c r="GED26" s="796"/>
      <c r="GEE26" s="778"/>
      <c r="GEF26" s="121"/>
      <c r="GEG26" s="778"/>
    </row>
    <row r="27" spans="1:4869">
      <c r="A27" s="118" t="s">
        <v>478</v>
      </c>
      <c r="B27" s="121">
        <v>12035489</v>
      </c>
      <c r="C27" s="778">
        <v>9303636</v>
      </c>
      <c r="D27" s="778">
        <v>1926313</v>
      </c>
      <c r="E27" s="121">
        <v>11229949</v>
      </c>
      <c r="F27" s="778">
        <v>7061894</v>
      </c>
      <c r="G27" s="120">
        <v>1904829</v>
      </c>
      <c r="H27" s="113">
        <v>8966723</v>
      </c>
      <c r="I27" s="1367">
        <v>79.846515776696762</v>
      </c>
      <c r="J27" s="861"/>
    </row>
    <row r="28" spans="1:4869" ht="16.5" thickBot="1">
      <c r="A28" s="328" t="s">
        <v>4</v>
      </c>
      <c r="B28" s="115">
        <v>37035489</v>
      </c>
      <c r="C28" s="728">
        <v>36805934</v>
      </c>
      <c r="D28" s="114">
        <v>9351934</v>
      </c>
      <c r="E28" s="115">
        <v>46157868</v>
      </c>
      <c r="F28" s="728">
        <v>29102754</v>
      </c>
      <c r="G28" s="137">
        <v>7855859</v>
      </c>
      <c r="H28" s="115">
        <v>36958613</v>
      </c>
      <c r="I28" s="1371">
        <v>80.070017532005593</v>
      </c>
      <c r="J28" s="1354"/>
    </row>
    <row r="29" spans="1:4869" ht="15.75">
      <c r="A29" s="798" t="s">
        <v>178</v>
      </c>
      <c r="B29" s="1186"/>
      <c r="C29" s="1186"/>
      <c r="D29" s="1186"/>
      <c r="E29" s="1186"/>
      <c r="F29" s="775"/>
      <c r="G29" s="1186"/>
      <c r="H29" s="481"/>
      <c r="I29" s="1370"/>
      <c r="J29" s="1354"/>
    </row>
    <row r="30" spans="1:4869">
      <c r="A30" s="119" t="s">
        <v>179</v>
      </c>
      <c r="B30" s="121">
        <v>60000000</v>
      </c>
      <c r="C30" s="778">
        <v>65667322</v>
      </c>
      <c r="D30" s="778">
        <v>16642678</v>
      </c>
      <c r="E30" s="121">
        <v>82310000</v>
      </c>
      <c r="F30" s="778">
        <v>65634073</v>
      </c>
      <c r="G30" s="121">
        <v>16640432</v>
      </c>
      <c r="H30" s="113">
        <v>82274505</v>
      </c>
      <c r="I30" s="1367">
        <v>99.956876442716563</v>
      </c>
      <c r="J30" s="861"/>
    </row>
    <row r="31" spans="1:4869">
      <c r="A31" s="119" t="s">
        <v>180</v>
      </c>
      <c r="B31" s="120">
        <v>4000000</v>
      </c>
      <c r="C31" s="778">
        <v>4344488</v>
      </c>
      <c r="D31" s="778">
        <v>1115512</v>
      </c>
      <c r="E31" s="120">
        <v>5460000</v>
      </c>
      <c r="F31" s="778">
        <v>4324023</v>
      </c>
      <c r="G31" s="121">
        <v>1097758</v>
      </c>
      <c r="H31" s="112">
        <v>5421781</v>
      </c>
      <c r="I31" s="1368">
        <v>99.300018315018306</v>
      </c>
      <c r="J31" s="861"/>
    </row>
    <row r="32" spans="1:4869" ht="30">
      <c r="A32" s="119" t="s">
        <v>479</v>
      </c>
      <c r="B32" s="120">
        <v>16800000</v>
      </c>
      <c r="C32" s="778">
        <v>14224464</v>
      </c>
      <c r="D32" s="778">
        <v>3840606</v>
      </c>
      <c r="E32" s="120">
        <v>18065070</v>
      </c>
      <c r="F32" s="778">
        <v>11921359</v>
      </c>
      <c r="G32" s="121">
        <v>3105864</v>
      </c>
      <c r="H32" s="112">
        <v>15027223</v>
      </c>
      <c r="I32" s="1368">
        <v>83.183862559071173</v>
      </c>
      <c r="J32" s="861"/>
    </row>
    <row r="33" spans="1:94" s="111" customFormat="1" ht="16.5" thickBot="1">
      <c r="A33" s="328" t="s">
        <v>4</v>
      </c>
      <c r="B33" s="114">
        <v>80800000</v>
      </c>
      <c r="C33" s="728">
        <v>84236274</v>
      </c>
      <c r="D33" s="114">
        <v>21598796</v>
      </c>
      <c r="E33" s="114">
        <v>105835070</v>
      </c>
      <c r="F33" s="728">
        <v>81879455</v>
      </c>
      <c r="G33" s="114">
        <v>20844054</v>
      </c>
      <c r="H33" s="115">
        <v>102723509</v>
      </c>
      <c r="I33" s="1371">
        <v>97.059990606138399</v>
      </c>
      <c r="J33" s="1354"/>
      <c r="K33" s="859"/>
      <c r="L33" s="859"/>
      <c r="M33" s="859"/>
      <c r="N33" s="859"/>
      <c r="O33" s="859"/>
      <c r="P33" s="859"/>
      <c r="Q33" s="859"/>
      <c r="R33" s="859"/>
      <c r="S33" s="859"/>
      <c r="T33" s="859"/>
      <c r="U33" s="859"/>
      <c r="V33" s="859"/>
      <c r="W33" s="859"/>
      <c r="X33" s="859"/>
      <c r="Y33" s="859"/>
      <c r="Z33" s="859"/>
      <c r="AA33" s="859"/>
      <c r="AB33" s="859"/>
      <c r="AC33" s="859"/>
      <c r="AD33" s="859"/>
      <c r="AE33" s="859"/>
      <c r="AF33" s="859"/>
      <c r="AG33" s="859"/>
      <c r="AH33" s="859"/>
      <c r="AI33" s="859"/>
      <c r="AJ33" s="859"/>
      <c r="AK33" s="859"/>
      <c r="AL33" s="859"/>
      <c r="AM33" s="859"/>
      <c r="AN33" s="859"/>
      <c r="AO33" s="859"/>
      <c r="AP33" s="859"/>
      <c r="AQ33" s="859"/>
      <c r="AR33" s="859"/>
      <c r="AS33" s="859"/>
      <c r="AT33" s="859"/>
      <c r="AU33" s="859"/>
      <c r="AV33" s="859"/>
      <c r="AW33" s="859"/>
      <c r="AX33" s="859"/>
      <c r="AY33" s="859"/>
      <c r="AZ33" s="859"/>
      <c r="BA33" s="859"/>
      <c r="BB33" s="859"/>
      <c r="BC33" s="859"/>
      <c r="BD33" s="859"/>
      <c r="BE33" s="859"/>
      <c r="BF33" s="859"/>
      <c r="BG33" s="859"/>
      <c r="BH33" s="859"/>
      <c r="BI33" s="859"/>
      <c r="BJ33" s="859"/>
      <c r="BK33" s="859"/>
      <c r="BL33" s="859"/>
      <c r="BM33" s="859"/>
      <c r="BN33" s="859"/>
      <c r="BO33" s="859"/>
      <c r="BP33" s="859"/>
      <c r="BQ33" s="859"/>
      <c r="BR33" s="859"/>
      <c r="BS33" s="859"/>
      <c r="BT33" s="859"/>
      <c r="BU33" s="859"/>
      <c r="BV33" s="859"/>
      <c r="BW33" s="859"/>
      <c r="BX33" s="859"/>
      <c r="BY33" s="859"/>
      <c r="BZ33" s="859"/>
      <c r="CA33" s="859"/>
      <c r="CB33" s="859"/>
      <c r="CC33" s="859"/>
      <c r="CD33" s="859"/>
      <c r="CE33" s="859"/>
      <c r="CF33" s="859"/>
      <c r="CG33" s="859"/>
      <c r="CH33" s="859"/>
      <c r="CI33" s="859"/>
      <c r="CJ33" s="859"/>
      <c r="CK33" s="859"/>
      <c r="CL33" s="859"/>
      <c r="CM33" s="859"/>
      <c r="CN33" s="859"/>
      <c r="CO33" s="859"/>
      <c r="CP33" s="859"/>
    </row>
    <row r="34" spans="1:94" s="111" customFormat="1" ht="15.75">
      <c r="A34" s="798" t="s">
        <v>181</v>
      </c>
      <c r="B34" s="1186"/>
      <c r="C34" s="1186"/>
      <c r="D34" s="1186"/>
      <c r="E34" s="1186"/>
      <c r="F34" s="775"/>
      <c r="G34" s="1186"/>
      <c r="H34" s="481"/>
      <c r="I34" s="1370"/>
      <c r="J34" s="1354"/>
      <c r="K34" s="859"/>
      <c r="L34" s="859"/>
      <c r="M34" s="859"/>
      <c r="N34" s="859"/>
      <c r="O34" s="859"/>
      <c r="P34" s="859"/>
      <c r="Q34" s="859"/>
      <c r="R34" s="859"/>
      <c r="S34" s="859"/>
      <c r="T34" s="859"/>
      <c r="U34" s="859"/>
      <c r="V34" s="859"/>
      <c r="W34" s="859"/>
      <c r="X34" s="859"/>
      <c r="Y34" s="859"/>
      <c r="Z34" s="859"/>
      <c r="AA34" s="859"/>
      <c r="AB34" s="859"/>
      <c r="AC34" s="859"/>
      <c r="AD34" s="859"/>
      <c r="AE34" s="859"/>
      <c r="AF34" s="859"/>
      <c r="AG34" s="859"/>
      <c r="AH34" s="859"/>
      <c r="AI34" s="859"/>
      <c r="AJ34" s="859"/>
      <c r="AK34" s="859"/>
      <c r="AL34" s="859"/>
      <c r="AM34" s="859"/>
      <c r="AN34" s="859"/>
      <c r="AO34" s="859"/>
      <c r="AP34" s="859"/>
      <c r="AQ34" s="859"/>
      <c r="AR34" s="859"/>
      <c r="AS34" s="859"/>
      <c r="AT34" s="859"/>
      <c r="AU34" s="859"/>
      <c r="AV34" s="859"/>
      <c r="AW34" s="859"/>
      <c r="AX34" s="859"/>
      <c r="AY34" s="859"/>
      <c r="AZ34" s="859"/>
      <c r="BA34" s="859"/>
      <c r="BB34" s="859"/>
      <c r="BC34" s="859"/>
      <c r="BD34" s="859"/>
      <c r="BE34" s="859"/>
      <c r="BF34" s="859"/>
      <c r="BG34" s="859"/>
      <c r="BH34" s="859"/>
      <c r="BI34" s="859"/>
      <c r="BJ34" s="859"/>
      <c r="BK34" s="859"/>
      <c r="BL34" s="859"/>
      <c r="BM34" s="859"/>
      <c r="BN34" s="859"/>
      <c r="BO34" s="859"/>
      <c r="BP34" s="859"/>
      <c r="BQ34" s="859"/>
      <c r="BR34" s="859"/>
      <c r="BS34" s="859"/>
      <c r="BT34" s="859"/>
      <c r="BU34" s="859"/>
      <c r="BV34" s="859"/>
      <c r="BW34" s="859"/>
      <c r="BX34" s="859"/>
      <c r="BY34" s="859"/>
      <c r="BZ34" s="859"/>
      <c r="CA34" s="859"/>
      <c r="CB34" s="859"/>
      <c r="CC34" s="859"/>
      <c r="CD34" s="859"/>
      <c r="CE34" s="859"/>
      <c r="CF34" s="859"/>
      <c r="CG34" s="859"/>
      <c r="CH34" s="859"/>
      <c r="CI34" s="859"/>
      <c r="CJ34" s="859"/>
      <c r="CK34" s="859"/>
      <c r="CL34" s="859"/>
      <c r="CM34" s="859"/>
      <c r="CN34" s="859"/>
      <c r="CO34" s="859"/>
      <c r="CP34" s="859"/>
    </row>
    <row r="35" spans="1:94">
      <c r="A35" s="118" t="s">
        <v>183</v>
      </c>
      <c r="B35" s="120">
        <v>13516000</v>
      </c>
      <c r="C35" s="778">
        <v>7047087</v>
      </c>
      <c r="D35" s="778">
        <v>1748313</v>
      </c>
      <c r="E35" s="120">
        <v>8795400</v>
      </c>
      <c r="F35" s="1359">
        <v>6947000</v>
      </c>
      <c r="G35" s="121">
        <v>313200</v>
      </c>
      <c r="H35" s="113">
        <v>7260200</v>
      </c>
      <c r="I35" s="1368">
        <v>82.545421470314025</v>
      </c>
      <c r="J35" s="861"/>
    </row>
    <row r="36" spans="1:94">
      <c r="A36" s="118" t="s">
        <v>182</v>
      </c>
      <c r="B36" s="120">
        <v>5500000</v>
      </c>
      <c r="C36" s="778">
        <v>5003000</v>
      </c>
      <c r="D36" s="778">
        <v>0</v>
      </c>
      <c r="E36" s="120">
        <v>5003000</v>
      </c>
      <c r="F36" s="1359">
        <v>5003000</v>
      </c>
      <c r="G36" s="121">
        <v>0</v>
      </c>
      <c r="H36" s="113">
        <v>5003000</v>
      </c>
      <c r="I36" s="1368">
        <v>100</v>
      </c>
      <c r="J36" s="861"/>
    </row>
    <row r="37" spans="1:94" ht="30">
      <c r="A37" s="118" t="s">
        <v>185</v>
      </c>
      <c r="B37" s="120">
        <v>5400145</v>
      </c>
      <c r="C37" s="778">
        <v>2329154</v>
      </c>
      <c r="D37" s="778">
        <v>157373</v>
      </c>
      <c r="E37" s="120">
        <v>2486527</v>
      </c>
      <c r="F37" s="1359">
        <v>2321584</v>
      </c>
      <c r="G37" s="121">
        <v>145957</v>
      </c>
      <c r="H37" s="113">
        <v>2467541</v>
      </c>
      <c r="I37" s="1368">
        <v>99.23644504966164</v>
      </c>
      <c r="J37" s="861"/>
    </row>
    <row r="38" spans="1:94">
      <c r="A38" s="118" t="s">
        <v>184</v>
      </c>
      <c r="B38" s="120">
        <v>7000000</v>
      </c>
      <c r="C38" s="778">
        <v>5763730</v>
      </c>
      <c r="D38" s="778">
        <v>1434513</v>
      </c>
      <c r="E38" s="120">
        <v>7198243</v>
      </c>
      <c r="F38" s="727">
        <v>5761841</v>
      </c>
      <c r="G38" s="121">
        <v>1387133</v>
      </c>
      <c r="H38" s="113">
        <v>7148974</v>
      </c>
      <c r="I38" s="1368">
        <v>99.315541306399354</v>
      </c>
      <c r="J38" s="861"/>
    </row>
    <row r="39" spans="1:94" ht="30">
      <c r="A39" s="118" t="s">
        <v>518</v>
      </c>
      <c r="B39" s="120">
        <v>6203200</v>
      </c>
      <c r="C39" s="778">
        <v>4427609</v>
      </c>
      <c r="D39" s="778">
        <v>1195455</v>
      </c>
      <c r="E39" s="120">
        <v>5623064</v>
      </c>
      <c r="F39" s="727">
        <v>3912426</v>
      </c>
      <c r="G39" s="121">
        <v>158600</v>
      </c>
      <c r="H39" s="113">
        <v>4071026</v>
      </c>
      <c r="I39" s="1368">
        <v>72.398713583910833</v>
      </c>
      <c r="J39" s="861"/>
    </row>
    <row r="40" spans="1:94">
      <c r="A40" s="118" t="s">
        <v>186</v>
      </c>
      <c r="B40" s="121">
        <v>30040640</v>
      </c>
      <c r="C40" s="778">
        <v>20685027</v>
      </c>
      <c r="D40" s="1195">
        <v>5584957</v>
      </c>
      <c r="E40" s="121">
        <v>26269984</v>
      </c>
      <c r="F40" s="729">
        <v>1500000</v>
      </c>
      <c r="G40" s="121">
        <v>310500</v>
      </c>
      <c r="H40" s="113">
        <v>1810500</v>
      </c>
      <c r="I40" s="1367">
        <v>6.8918960894684984</v>
      </c>
      <c r="J40" s="861"/>
    </row>
    <row r="41" spans="1:94">
      <c r="A41" s="118" t="s">
        <v>915</v>
      </c>
      <c r="B41" s="121">
        <v>3000000</v>
      </c>
      <c r="C41" s="121">
        <v>9565200</v>
      </c>
      <c r="D41" s="121">
        <v>0</v>
      </c>
      <c r="E41" s="121">
        <v>9565200</v>
      </c>
      <c r="F41" s="399">
        <v>8995120</v>
      </c>
      <c r="G41" s="121">
        <v>0</v>
      </c>
      <c r="H41" s="113">
        <v>8995120</v>
      </c>
      <c r="I41" s="1367">
        <v>94.040061891021622</v>
      </c>
      <c r="J41" s="861"/>
    </row>
    <row r="42" spans="1:94" ht="30">
      <c r="A42" s="117" t="s">
        <v>480</v>
      </c>
      <c r="B42" s="121">
        <v>18937870</v>
      </c>
      <c r="C42" s="727">
        <v>15075706</v>
      </c>
      <c r="D42" s="727">
        <v>3105964</v>
      </c>
      <c r="E42" s="121">
        <v>18181670</v>
      </c>
      <c r="F42" s="727">
        <v>15027720</v>
      </c>
      <c r="G42" s="121">
        <v>3096310</v>
      </c>
      <c r="H42" s="113">
        <v>18124030</v>
      </c>
      <c r="I42" s="1367">
        <v>99.682977416265942</v>
      </c>
      <c r="J42" s="861"/>
    </row>
    <row r="43" spans="1:94" ht="30">
      <c r="A43" s="117" t="s">
        <v>916</v>
      </c>
      <c r="B43" s="121">
        <v>6304000</v>
      </c>
      <c r="C43" s="727">
        <v>4963780</v>
      </c>
      <c r="D43" s="727">
        <v>1340220</v>
      </c>
      <c r="E43" s="121">
        <v>6304000</v>
      </c>
      <c r="F43" s="727">
        <v>1200000</v>
      </c>
      <c r="G43" s="121">
        <v>324000</v>
      </c>
      <c r="H43" s="113">
        <v>1524000</v>
      </c>
      <c r="I43" s="1367">
        <v>24.175126903553299</v>
      </c>
      <c r="J43" s="861"/>
    </row>
    <row r="44" spans="1:94" ht="45">
      <c r="A44" s="117" t="s">
        <v>1033</v>
      </c>
      <c r="B44" s="121">
        <v>1300000</v>
      </c>
      <c r="C44" s="727">
        <v>1023622</v>
      </c>
      <c r="D44" s="727">
        <v>276378</v>
      </c>
      <c r="E44" s="121">
        <v>1300000</v>
      </c>
      <c r="F44" s="727">
        <v>535056</v>
      </c>
      <c r="G44" s="121">
        <v>142946</v>
      </c>
      <c r="H44" s="113">
        <v>678002</v>
      </c>
      <c r="I44" s="1367">
        <v>52.154000000000003</v>
      </c>
      <c r="J44" s="861"/>
    </row>
    <row r="45" spans="1:94" ht="30">
      <c r="A45" s="117" t="s">
        <v>1118</v>
      </c>
      <c r="B45" s="121">
        <v>0</v>
      </c>
      <c r="C45" s="727">
        <v>50000</v>
      </c>
      <c r="D45" s="727">
        <v>13500</v>
      </c>
      <c r="E45" s="121">
        <v>63500</v>
      </c>
      <c r="F45" s="727">
        <v>50000</v>
      </c>
      <c r="G45" s="121">
        <v>13500</v>
      </c>
      <c r="H45" s="113">
        <v>63500</v>
      </c>
      <c r="I45" s="1367">
        <v>100</v>
      </c>
      <c r="J45" s="861"/>
    </row>
    <row r="46" spans="1:94">
      <c r="A46" s="117" t="s">
        <v>1056</v>
      </c>
      <c r="B46" s="121">
        <v>0</v>
      </c>
      <c r="C46" s="727">
        <v>1375000</v>
      </c>
      <c r="D46" s="727">
        <v>371250</v>
      </c>
      <c r="E46" s="121">
        <v>1746250</v>
      </c>
      <c r="F46" s="727">
        <v>0</v>
      </c>
      <c r="G46" s="121">
        <v>0</v>
      </c>
      <c r="H46" s="113">
        <v>0</v>
      </c>
      <c r="I46" s="1367">
        <v>0</v>
      </c>
      <c r="J46" s="861"/>
    </row>
    <row r="47" spans="1:94" ht="30">
      <c r="A47" s="117" t="s">
        <v>1213</v>
      </c>
      <c r="B47" s="121">
        <v>0</v>
      </c>
      <c r="C47" s="727">
        <v>7086614</v>
      </c>
      <c r="D47" s="727">
        <v>1913386</v>
      </c>
      <c r="E47" s="121">
        <v>9000000</v>
      </c>
      <c r="F47" s="727">
        <v>0</v>
      </c>
      <c r="G47" s="121">
        <v>0</v>
      </c>
      <c r="H47" s="113">
        <v>0</v>
      </c>
      <c r="I47" s="1367">
        <v>0</v>
      </c>
      <c r="J47" s="861"/>
    </row>
    <row r="48" spans="1:94" ht="30">
      <c r="A48" s="866" t="s">
        <v>1259</v>
      </c>
      <c r="B48" s="121">
        <v>0</v>
      </c>
      <c r="C48" s="727">
        <v>1272379</v>
      </c>
      <c r="D48" s="727">
        <v>343542</v>
      </c>
      <c r="E48" s="121">
        <v>1615921</v>
      </c>
      <c r="F48" s="727">
        <v>1304269</v>
      </c>
      <c r="G48" s="121">
        <v>311652</v>
      </c>
      <c r="H48" s="113">
        <v>1615921</v>
      </c>
      <c r="I48" s="1367">
        <v>100</v>
      </c>
      <c r="J48" s="861"/>
    </row>
    <row r="49" spans="1:94">
      <c r="A49" s="117" t="s">
        <v>1260</v>
      </c>
      <c r="B49" s="121">
        <v>0</v>
      </c>
      <c r="C49" s="727">
        <v>205302</v>
      </c>
      <c r="D49" s="727">
        <v>55432</v>
      </c>
      <c r="E49" s="121">
        <v>260734</v>
      </c>
      <c r="F49" s="727">
        <v>205302</v>
      </c>
      <c r="G49" s="121">
        <v>55432</v>
      </c>
      <c r="H49" s="113">
        <v>260734</v>
      </c>
      <c r="I49" s="1367">
        <v>100</v>
      </c>
      <c r="J49" s="861"/>
    </row>
    <row r="50" spans="1:94" ht="16.5" thickBot="1">
      <c r="A50" s="328" t="s">
        <v>4</v>
      </c>
      <c r="B50" s="114">
        <v>97201855</v>
      </c>
      <c r="C50" s="728">
        <v>85873210</v>
      </c>
      <c r="D50" s="728">
        <v>17540283</v>
      </c>
      <c r="E50" s="114">
        <v>103413493</v>
      </c>
      <c r="F50" s="728">
        <v>52763318</v>
      </c>
      <c r="G50" s="137">
        <v>6259230</v>
      </c>
      <c r="H50" s="115">
        <v>59022548</v>
      </c>
      <c r="I50" s="1371">
        <v>57.074320079295646</v>
      </c>
      <c r="J50" s="1354"/>
    </row>
    <row r="51" spans="1:94" ht="15.75">
      <c r="A51" s="799" t="s">
        <v>187</v>
      </c>
      <c r="B51" s="482"/>
      <c r="C51" s="482"/>
      <c r="D51" s="482"/>
      <c r="E51" s="482"/>
      <c r="F51" s="1360"/>
      <c r="G51" s="482"/>
      <c r="H51" s="1361"/>
      <c r="I51" s="1372"/>
      <c r="J51" s="860"/>
    </row>
    <row r="52" spans="1:94">
      <c r="A52" s="329" t="s">
        <v>188</v>
      </c>
      <c r="B52" s="133">
        <v>12024996</v>
      </c>
      <c r="C52" s="503">
        <v>9394161</v>
      </c>
      <c r="D52" s="503">
        <v>2536423</v>
      </c>
      <c r="E52" s="133">
        <v>11930584</v>
      </c>
      <c r="F52" s="503">
        <v>9291336</v>
      </c>
      <c r="G52" s="139">
        <v>2508660</v>
      </c>
      <c r="H52" s="139">
        <v>11799996</v>
      </c>
      <c r="I52" s="1367">
        <v>98.905434972839558</v>
      </c>
      <c r="J52" s="1362"/>
    </row>
    <row r="53" spans="1:94">
      <c r="A53" s="330" t="s">
        <v>189</v>
      </c>
      <c r="B53" s="139">
        <v>500000</v>
      </c>
      <c r="C53" s="503">
        <v>393700</v>
      </c>
      <c r="D53" s="503">
        <v>106300</v>
      </c>
      <c r="E53" s="139">
        <v>500000</v>
      </c>
      <c r="F53" s="729">
        <v>384000</v>
      </c>
      <c r="G53" s="139">
        <v>0</v>
      </c>
      <c r="H53" s="139">
        <v>384000</v>
      </c>
      <c r="I53" s="1368">
        <v>76.8</v>
      </c>
      <c r="J53" s="1362"/>
    </row>
    <row r="54" spans="1:94">
      <c r="A54" s="330" t="s">
        <v>519</v>
      </c>
      <c r="B54" s="133">
        <v>6000000</v>
      </c>
      <c r="C54" s="133">
        <v>4106291</v>
      </c>
      <c r="D54" s="133">
        <v>1108699</v>
      </c>
      <c r="E54" s="133">
        <v>5214990</v>
      </c>
      <c r="F54" s="399">
        <v>4092872</v>
      </c>
      <c r="G54" s="139">
        <v>1105076</v>
      </c>
      <c r="H54" s="139">
        <v>5197948</v>
      </c>
      <c r="I54" s="1367">
        <v>99.673211262150076</v>
      </c>
      <c r="J54" s="1362"/>
    </row>
    <row r="55" spans="1:94">
      <c r="A55" s="329" t="s">
        <v>596</v>
      </c>
      <c r="B55" s="133">
        <v>500000</v>
      </c>
      <c r="C55" s="133">
        <v>787402</v>
      </c>
      <c r="D55" s="133">
        <v>212598</v>
      </c>
      <c r="E55" s="133">
        <v>1000000</v>
      </c>
      <c r="F55" s="399">
        <v>750000</v>
      </c>
      <c r="G55" s="139">
        <v>0</v>
      </c>
      <c r="H55" s="139">
        <v>750000</v>
      </c>
      <c r="I55" s="1367">
        <v>75</v>
      </c>
      <c r="J55" s="1362"/>
    </row>
    <row r="56" spans="1:94">
      <c r="A56" s="329" t="s">
        <v>1018</v>
      </c>
      <c r="B56" s="133">
        <v>3000000</v>
      </c>
      <c r="C56" s="139">
        <v>0</v>
      </c>
      <c r="D56" s="139">
        <v>0</v>
      </c>
      <c r="E56" s="133">
        <v>0</v>
      </c>
      <c r="F56" s="399">
        <v>0</v>
      </c>
      <c r="G56" s="139">
        <v>0</v>
      </c>
      <c r="H56" s="139">
        <v>0</v>
      </c>
      <c r="I56" s="1367">
        <v>0</v>
      </c>
      <c r="J56" s="1362"/>
    </row>
    <row r="57" spans="1:94" ht="16.5" thickBot="1">
      <c r="A57" s="331" t="s">
        <v>190</v>
      </c>
      <c r="B57" s="122">
        <v>22024996</v>
      </c>
      <c r="C57" s="730">
        <v>14681554</v>
      </c>
      <c r="D57" s="730">
        <v>3964020</v>
      </c>
      <c r="E57" s="122">
        <v>18645574</v>
      </c>
      <c r="F57" s="730">
        <v>14518208</v>
      </c>
      <c r="G57" s="730">
        <v>3613736</v>
      </c>
      <c r="H57" s="122">
        <v>18131944</v>
      </c>
      <c r="I57" s="1373">
        <v>97.245297999407256</v>
      </c>
      <c r="J57" s="1363"/>
    </row>
    <row r="58" spans="1:94" s="111" customFormat="1" ht="15.75">
      <c r="A58" s="798" t="s">
        <v>191</v>
      </c>
      <c r="B58" s="1186"/>
      <c r="C58" s="1186"/>
      <c r="D58" s="1186"/>
      <c r="E58" s="1186"/>
      <c r="F58" s="775"/>
      <c r="G58" s="1186"/>
      <c r="H58" s="481"/>
      <c r="I58" s="1370"/>
      <c r="J58" s="1354"/>
      <c r="K58" s="859"/>
      <c r="L58" s="859"/>
      <c r="M58" s="859"/>
      <c r="N58" s="859"/>
      <c r="O58" s="859"/>
      <c r="P58" s="859"/>
      <c r="Q58" s="859"/>
      <c r="R58" s="859"/>
      <c r="S58" s="859"/>
      <c r="T58" s="859"/>
      <c r="U58" s="859"/>
      <c r="V58" s="859"/>
      <c r="W58" s="859"/>
      <c r="X58" s="859"/>
      <c r="Y58" s="859"/>
      <c r="Z58" s="859"/>
      <c r="AA58" s="859"/>
      <c r="AB58" s="859"/>
      <c r="AC58" s="859"/>
      <c r="AD58" s="859"/>
      <c r="AE58" s="859"/>
      <c r="AF58" s="859"/>
      <c r="AG58" s="859"/>
      <c r="AH58" s="859"/>
      <c r="AI58" s="859"/>
      <c r="AJ58" s="859"/>
      <c r="AK58" s="859"/>
      <c r="AL58" s="859"/>
      <c r="AM58" s="859"/>
      <c r="AN58" s="859"/>
      <c r="AO58" s="859"/>
      <c r="AP58" s="859"/>
      <c r="AQ58" s="859"/>
      <c r="AR58" s="859"/>
      <c r="AS58" s="859"/>
      <c r="AT58" s="859"/>
      <c r="AU58" s="859"/>
      <c r="AV58" s="859"/>
      <c r="AW58" s="859"/>
      <c r="AX58" s="859"/>
      <c r="AY58" s="859"/>
      <c r="AZ58" s="859"/>
      <c r="BA58" s="859"/>
      <c r="BB58" s="859"/>
      <c r="BC58" s="859"/>
      <c r="BD58" s="859"/>
      <c r="BE58" s="859"/>
      <c r="BF58" s="859"/>
      <c r="BG58" s="859"/>
      <c r="BH58" s="859"/>
      <c r="BI58" s="859"/>
      <c r="BJ58" s="859"/>
      <c r="BK58" s="859"/>
      <c r="BL58" s="859"/>
      <c r="BM58" s="859"/>
      <c r="BN58" s="859"/>
      <c r="BO58" s="859"/>
      <c r="BP58" s="859"/>
      <c r="BQ58" s="859"/>
      <c r="BR58" s="859"/>
      <c r="BS58" s="859"/>
      <c r="BT58" s="859"/>
      <c r="BU58" s="859"/>
      <c r="BV58" s="859"/>
      <c r="BW58" s="859"/>
      <c r="BX58" s="859"/>
      <c r="BY58" s="859"/>
      <c r="BZ58" s="859"/>
      <c r="CA58" s="859"/>
      <c r="CB58" s="859"/>
      <c r="CC58" s="859"/>
      <c r="CD58" s="859"/>
      <c r="CE58" s="859"/>
      <c r="CF58" s="859"/>
      <c r="CG58" s="859"/>
      <c r="CH58" s="859"/>
      <c r="CI58" s="859"/>
      <c r="CJ58" s="859"/>
      <c r="CK58" s="859"/>
      <c r="CL58" s="859"/>
      <c r="CM58" s="859"/>
      <c r="CN58" s="859"/>
      <c r="CO58" s="859"/>
      <c r="CP58" s="859"/>
    </row>
    <row r="59" spans="1:94" ht="30">
      <c r="A59" s="123" t="s">
        <v>192</v>
      </c>
      <c r="B59" s="447">
        <v>9185611</v>
      </c>
      <c r="C59" s="447">
        <v>5677845</v>
      </c>
      <c r="D59" s="447">
        <v>1533018</v>
      </c>
      <c r="E59" s="447">
        <v>7210863</v>
      </c>
      <c r="F59" s="120">
        <v>5145999</v>
      </c>
      <c r="G59" s="120">
        <v>1210546</v>
      </c>
      <c r="H59" s="445">
        <v>6356545</v>
      </c>
      <c r="I59" s="1374">
        <v>88.152347368130563</v>
      </c>
    </row>
    <row r="60" spans="1:94" ht="30">
      <c r="A60" s="123" t="s">
        <v>193</v>
      </c>
      <c r="B60" s="399">
        <v>500000</v>
      </c>
      <c r="C60" s="729">
        <v>1574802</v>
      </c>
      <c r="D60" s="729">
        <v>425198</v>
      </c>
      <c r="E60" s="399">
        <v>2000000</v>
      </c>
      <c r="F60" s="729">
        <v>1561000</v>
      </c>
      <c r="G60" s="446">
        <v>421470</v>
      </c>
      <c r="H60" s="445">
        <v>1982470</v>
      </c>
      <c r="I60" s="1375">
        <v>99.123499999999993</v>
      </c>
    </row>
    <row r="61" spans="1:94" ht="45">
      <c r="A61" s="123" t="s">
        <v>520</v>
      </c>
      <c r="B61" s="445">
        <v>11940970</v>
      </c>
      <c r="C61" s="445">
        <v>9248939</v>
      </c>
      <c r="D61" s="445">
        <v>2497213</v>
      </c>
      <c r="E61" s="445">
        <v>11746152</v>
      </c>
      <c r="F61" s="1364">
        <v>9086160</v>
      </c>
      <c r="G61" s="121">
        <v>2303495</v>
      </c>
      <c r="H61" s="445">
        <v>11389655</v>
      </c>
      <c r="I61" s="1376">
        <v>96.964989044922973</v>
      </c>
    </row>
    <row r="62" spans="1:94" ht="16.5" thickBot="1">
      <c r="A62" s="332" t="s">
        <v>4</v>
      </c>
      <c r="B62" s="115">
        <v>21626581</v>
      </c>
      <c r="C62" s="728">
        <v>16501586</v>
      </c>
      <c r="D62" s="114">
        <v>4455429</v>
      </c>
      <c r="E62" s="115">
        <v>20957015</v>
      </c>
      <c r="F62" s="728">
        <v>15793159</v>
      </c>
      <c r="G62" s="137">
        <v>3935511</v>
      </c>
      <c r="H62" s="115">
        <v>19728670</v>
      </c>
      <c r="I62" s="1369">
        <v>94.138740655575234</v>
      </c>
      <c r="J62" s="1354"/>
    </row>
    <row r="63" spans="1:94" s="111" customFormat="1" ht="15.75">
      <c r="A63" s="798" t="s">
        <v>194</v>
      </c>
      <c r="B63" s="1186"/>
      <c r="C63" s="1186"/>
      <c r="D63" s="1186"/>
      <c r="E63" s="1186"/>
      <c r="F63" s="775"/>
      <c r="G63" s="1186"/>
      <c r="H63" s="481"/>
      <c r="I63" s="1370"/>
      <c r="J63" s="1354"/>
      <c r="K63" s="859"/>
      <c r="L63" s="859"/>
      <c r="M63" s="859"/>
      <c r="N63" s="859"/>
      <c r="O63" s="859"/>
      <c r="P63" s="859"/>
      <c r="Q63" s="859"/>
      <c r="R63" s="859"/>
      <c r="S63" s="859"/>
      <c r="T63" s="859"/>
      <c r="U63" s="859"/>
      <c r="V63" s="859"/>
      <c r="W63" s="859"/>
      <c r="X63" s="859"/>
      <c r="Y63" s="859"/>
      <c r="Z63" s="859"/>
      <c r="AA63" s="859"/>
      <c r="AB63" s="859"/>
      <c r="AC63" s="859"/>
      <c r="AD63" s="859"/>
      <c r="AE63" s="859"/>
      <c r="AF63" s="859"/>
      <c r="AG63" s="859"/>
      <c r="AH63" s="859"/>
      <c r="AI63" s="859"/>
      <c r="AJ63" s="859"/>
      <c r="AK63" s="859"/>
      <c r="AL63" s="859"/>
      <c r="AM63" s="859"/>
      <c r="AN63" s="859"/>
      <c r="AO63" s="859"/>
      <c r="AP63" s="859"/>
      <c r="AQ63" s="859"/>
      <c r="AR63" s="859"/>
      <c r="AS63" s="859"/>
      <c r="AT63" s="859"/>
      <c r="AU63" s="859"/>
      <c r="AV63" s="859"/>
      <c r="AW63" s="859"/>
      <c r="AX63" s="859"/>
      <c r="AY63" s="859"/>
      <c r="AZ63" s="859"/>
      <c r="BA63" s="859"/>
      <c r="BB63" s="859"/>
      <c r="BC63" s="859"/>
      <c r="BD63" s="859"/>
      <c r="BE63" s="859"/>
      <c r="BF63" s="859"/>
      <c r="BG63" s="859"/>
      <c r="BH63" s="859"/>
      <c r="BI63" s="859"/>
      <c r="BJ63" s="859"/>
      <c r="BK63" s="859"/>
      <c r="BL63" s="859"/>
      <c r="BM63" s="859"/>
      <c r="BN63" s="859"/>
      <c r="BO63" s="859"/>
      <c r="BP63" s="859"/>
      <c r="BQ63" s="859"/>
      <c r="BR63" s="859"/>
      <c r="BS63" s="859"/>
      <c r="BT63" s="859"/>
      <c r="BU63" s="859"/>
      <c r="BV63" s="859"/>
      <c r="BW63" s="859"/>
      <c r="BX63" s="859"/>
      <c r="BY63" s="859"/>
      <c r="BZ63" s="859"/>
      <c r="CA63" s="859"/>
      <c r="CB63" s="859"/>
      <c r="CC63" s="859"/>
      <c r="CD63" s="859"/>
      <c r="CE63" s="859"/>
      <c r="CF63" s="859"/>
      <c r="CG63" s="859"/>
      <c r="CH63" s="859"/>
      <c r="CI63" s="859"/>
      <c r="CJ63" s="859"/>
      <c r="CK63" s="859"/>
      <c r="CL63" s="859"/>
      <c r="CM63" s="859"/>
      <c r="CN63" s="859"/>
      <c r="CO63" s="859"/>
      <c r="CP63" s="859"/>
    </row>
    <row r="64" spans="1:94" ht="30">
      <c r="A64" s="117" t="s">
        <v>470</v>
      </c>
      <c r="B64" s="445">
        <v>120162877</v>
      </c>
      <c r="C64" s="445">
        <v>98698906</v>
      </c>
      <c r="D64" s="445">
        <v>26648706</v>
      </c>
      <c r="E64" s="445">
        <v>125347612</v>
      </c>
      <c r="F64" s="399">
        <v>98686655</v>
      </c>
      <c r="G64" s="399">
        <v>26645401</v>
      </c>
      <c r="H64" s="445">
        <v>125332056</v>
      </c>
      <c r="I64" s="1376">
        <v>99.987589711721043</v>
      </c>
    </row>
    <row r="65" spans="1:94" s="111" customFormat="1" ht="45">
      <c r="A65" s="117" t="s">
        <v>471</v>
      </c>
      <c r="B65" s="399">
        <v>18122524</v>
      </c>
      <c r="C65" s="729">
        <v>14269704</v>
      </c>
      <c r="D65" s="729">
        <v>3852820</v>
      </c>
      <c r="E65" s="399">
        <v>18122524</v>
      </c>
      <c r="F65" s="778">
        <v>14216937</v>
      </c>
      <c r="G65" s="120">
        <v>3838571</v>
      </c>
      <c r="H65" s="447">
        <v>18055508</v>
      </c>
      <c r="I65" s="1375">
        <v>99.630206035318253</v>
      </c>
      <c r="J65" s="858"/>
      <c r="K65" s="859"/>
      <c r="L65" s="859"/>
      <c r="M65" s="859"/>
      <c r="N65" s="859"/>
      <c r="O65" s="859"/>
      <c r="P65" s="859"/>
      <c r="Q65" s="859"/>
      <c r="R65" s="859"/>
      <c r="S65" s="859"/>
      <c r="T65" s="859"/>
      <c r="U65" s="859"/>
      <c r="V65" s="859"/>
      <c r="W65" s="859"/>
      <c r="X65" s="859"/>
      <c r="Y65" s="859"/>
      <c r="Z65" s="859"/>
      <c r="AA65" s="859"/>
      <c r="AB65" s="859"/>
      <c r="AC65" s="859"/>
      <c r="AD65" s="859"/>
      <c r="AE65" s="859"/>
      <c r="AF65" s="859"/>
      <c r="AG65" s="859"/>
      <c r="AH65" s="859"/>
      <c r="AI65" s="859"/>
      <c r="AJ65" s="859"/>
      <c r="AK65" s="859"/>
      <c r="AL65" s="859"/>
      <c r="AM65" s="859"/>
      <c r="AN65" s="859"/>
      <c r="AO65" s="859"/>
      <c r="AP65" s="859"/>
      <c r="AQ65" s="859"/>
      <c r="AR65" s="859"/>
      <c r="AS65" s="859"/>
      <c r="AT65" s="859"/>
      <c r="AU65" s="859"/>
      <c r="AV65" s="859"/>
      <c r="AW65" s="859"/>
      <c r="AX65" s="859"/>
      <c r="AY65" s="859"/>
      <c r="AZ65" s="859"/>
      <c r="BA65" s="859"/>
      <c r="BB65" s="859"/>
      <c r="BC65" s="859"/>
      <c r="BD65" s="859"/>
      <c r="BE65" s="859"/>
      <c r="BF65" s="859"/>
      <c r="BG65" s="859"/>
      <c r="BH65" s="859"/>
      <c r="BI65" s="859"/>
      <c r="BJ65" s="859"/>
      <c r="BK65" s="859"/>
      <c r="BL65" s="859"/>
      <c r="BM65" s="859"/>
      <c r="BN65" s="859"/>
      <c r="BO65" s="859"/>
      <c r="BP65" s="859"/>
      <c r="BQ65" s="859"/>
      <c r="BR65" s="859"/>
      <c r="BS65" s="859"/>
      <c r="BT65" s="859"/>
      <c r="BU65" s="859"/>
      <c r="BV65" s="859"/>
      <c r="BW65" s="859"/>
      <c r="BX65" s="859"/>
      <c r="BY65" s="859"/>
      <c r="BZ65" s="859"/>
      <c r="CA65" s="859"/>
      <c r="CB65" s="859"/>
      <c r="CC65" s="859"/>
      <c r="CD65" s="859"/>
      <c r="CE65" s="859"/>
      <c r="CF65" s="859"/>
      <c r="CG65" s="859"/>
      <c r="CH65" s="859"/>
      <c r="CI65" s="859"/>
      <c r="CJ65" s="859"/>
      <c r="CK65" s="859"/>
      <c r="CL65" s="859"/>
      <c r="CM65" s="859"/>
      <c r="CN65" s="859"/>
      <c r="CO65" s="859"/>
      <c r="CP65" s="859"/>
    </row>
    <row r="66" spans="1:94">
      <c r="A66" s="118" t="s">
        <v>472</v>
      </c>
      <c r="B66" s="399">
        <v>7000000</v>
      </c>
      <c r="C66" s="729">
        <v>3149606</v>
      </c>
      <c r="D66" s="729">
        <v>850394</v>
      </c>
      <c r="E66" s="399">
        <v>4000000</v>
      </c>
      <c r="F66" s="729">
        <v>2752895</v>
      </c>
      <c r="G66" s="120">
        <v>716282</v>
      </c>
      <c r="H66" s="447">
        <v>3469177</v>
      </c>
      <c r="I66" s="1375">
        <v>86.729425000000006</v>
      </c>
    </row>
    <row r="67" spans="1:94">
      <c r="A67" s="117" t="s">
        <v>1041</v>
      </c>
      <c r="B67" s="399">
        <v>10000000</v>
      </c>
      <c r="C67" s="727">
        <v>6771654</v>
      </c>
      <c r="D67" s="727">
        <v>1828346</v>
      </c>
      <c r="E67" s="399">
        <v>8600000</v>
      </c>
      <c r="F67" s="727">
        <v>6750270</v>
      </c>
      <c r="G67" s="121">
        <v>1822573</v>
      </c>
      <c r="H67" s="113">
        <v>8572843</v>
      </c>
      <c r="I67" s="1375">
        <v>99.684220930232556</v>
      </c>
    </row>
    <row r="68" spans="1:94" ht="30">
      <c r="A68" s="117" t="s">
        <v>521</v>
      </c>
      <c r="B68" s="399">
        <v>3800000</v>
      </c>
      <c r="C68" s="399">
        <v>1652992</v>
      </c>
      <c r="D68" s="399">
        <v>128808</v>
      </c>
      <c r="E68" s="399">
        <v>1781800</v>
      </c>
      <c r="F68" s="399">
        <v>1617484</v>
      </c>
      <c r="G68" s="399">
        <v>83098</v>
      </c>
      <c r="H68" s="445">
        <v>1700582</v>
      </c>
      <c r="I68" s="1375">
        <v>95.441800426534968</v>
      </c>
    </row>
    <row r="69" spans="1:94" ht="16.5" thickBot="1">
      <c r="A69" s="332" t="s">
        <v>4</v>
      </c>
      <c r="B69" s="448">
        <v>159085401</v>
      </c>
      <c r="C69" s="731">
        <v>124542862</v>
      </c>
      <c r="D69" s="124">
        <v>33309074</v>
      </c>
      <c r="E69" s="448">
        <v>157851936</v>
      </c>
      <c r="F69" s="731">
        <v>124024241</v>
      </c>
      <c r="G69" s="731">
        <v>33105925</v>
      </c>
      <c r="H69" s="448">
        <v>157130166</v>
      </c>
      <c r="I69" s="1377">
        <v>99.542755053697917</v>
      </c>
      <c r="J69" s="860"/>
    </row>
    <row r="70" spans="1:94" ht="15.75">
      <c r="A70" s="798" t="s">
        <v>195</v>
      </c>
      <c r="B70" s="1186"/>
      <c r="C70" s="1186"/>
      <c r="D70" s="1186"/>
      <c r="E70" s="1186"/>
      <c r="F70" s="775"/>
      <c r="G70" s="1186"/>
      <c r="H70" s="481"/>
      <c r="I70" s="1370"/>
      <c r="J70" s="1354"/>
    </row>
    <row r="71" spans="1:94" ht="30">
      <c r="A71" s="117" t="s">
        <v>196</v>
      </c>
      <c r="B71" s="446">
        <v>5000000</v>
      </c>
      <c r="C71" s="446">
        <v>2466024</v>
      </c>
      <c r="D71" s="446">
        <v>665824</v>
      </c>
      <c r="E71" s="446">
        <v>3131848</v>
      </c>
      <c r="F71" s="446">
        <v>2456043</v>
      </c>
      <c r="G71" s="399">
        <v>28497</v>
      </c>
      <c r="H71" s="446">
        <v>2484540</v>
      </c>
      <c r="I71" s="1378">
        <v>79.331436263828891</v>
      </c>
    </row>
    <row r="72" spans="1:94">
      <c r="A72" s="118" t="s">
        <v>197</v>
      </c>
      <c r="B72" s="446">
        <v>1942000</v>
      </c>
      <c r="C72" s="446">
        <v>1529134</v>
      </c>
      <c r="D72" s="446">
        <v>412866</v>
      </c>
      <c r="E72" s="446">
        <v>1942000</v>
      </c>
      <c r="F72" s="399">
        <v>1390083</v>
      </c>
      <c r="G72" s="399">
        <v>375320</v>
      </c>
      <c r="H72" s="446">
        <v>1765403</v>
      </c>
      <c r="I72" s="1378">
        <v>90.906436663233777</v>
      </c>
    </row>
    <row r="73" spans="1:94" s="116" customFormat="1" ht="16.5" thickBot="1">
      <c r="A73" s="333" t="s">
        <v>4</v>
      </c>
      <c r="B73" s="126">
        <v>6942000</v>
      </c>
      <c r="C73" s="732">
        <v>3995158</v>
      </c>
      <c r="D73" s="125">
        <v>1078690</v>
      </c>
      <c r="E73" s="126">
        <v>5073848</v>
      </c>
      <c r="F73" s="732">
        <v>3846126</v>
      </c>
      <c r="G73" s="1365">
        <v>403817</v>
      </c>
      <c r="H73" s="126">
        <v>4249943</v>
      </c>
      <c r="I73" s="1379">
        <v>83.761732712529039</v>
      </c>
      <c r="J73" s="860"/>
      <c r="K73" s="860"/>
      <c r="L73" s="860"/>
      <c r="M73" s="860"/>
      <c r="N73" s="860"/>
      <c r="O73" s="860"/>
      <c r="P73" s="860"/>
      <c r="Q73" s="860"/>
      <c r="R73" s="860"/>
      <c r="S73" s="860"/>
      <c r="T73" s="860"/>
      <c r="U73" s="860"/>
      <c r="V73" s="860"/>
      <c r="W73" s="860"/>
      <c r="X73" s="860"/>
      <c r="Y73" s="860"/>
      <c r="Z73" s="860"/>
      <c r="AA73" s="860"/>
      <c r="AB73" s="860"/>
      <c r="AC73" s="860"/>
      <c r="AD73" s="860"/>
      <c r="AE73" s="860"/>
      <c r="AF73" s="860"/>
      <c r="AG73" s="860"/>
      <c r="AH73" s="860"/>
      <c r="AI73" s="860"/>
      <c r="AJ73" s="860"/>
      <c r="AK73" s="860"/>
      <c r="AL73" s="860"/>
      <c r="AM73" s="860"/>
      <c r="AN73" s="860"/>
      <c r="AO73" s="860"/>
      <c r="AP73" s="860"/>
      <c r="AQ73" s="860"/>
      <c r="AR73" s="860"/>
      <c r="AS73" s="860"/>
      <c r="AT73" s="860"/>
      <c r="AU73" s="860"/>
      <c r="AV73" s="860"/>
      <c r="AW73" s="860"/>
      <c r="AX73" s="860"/>
      <c r="AY73" s="860"/>
      <c r="AZ73" s="860"/>
      <c r="BA73" s="860"/>
      <c r="BB73" s="860"/>
      <c r="BC73" s="860"/>
      <c r="BD73" s="860"/>
      <c r="BE73" s="860"/>
      <c r="BF73" s="860"/>
      <c r="BG73" s="860"/>
      <c r="BH73" s="860"/>
      <c r="BI73" s="860"/>
      <c r="BJ73" s="860"/>
      <c r="BK73" s="860"/>
      <c r="BL73" s="860"/>
      <c r="BM73" s="860"/>
      <c r="BN73" s="860"/>
      <c r="BO73" s="860"/>
      <c r="BP73" s="860"/>
      <c r="BQ73" s="860"/>
      <c r="BR73" s="860"/>
      <c r="BS73" s="860"/>
      <c r="BT73" s="860"/>
      <c r="BU73" s="860"/>
      <c r="BV73" s="860"/>
      <c r="BW73" s="860"/>
      <c r="BX73" s="860"/>
      <c r="BY73" s="860"/>
      <c r="BZ73" s="860"/>
      <c r="CA73" s="860"/>
      <c r="CB73" s="860"/>
      <c r="CC73" s="860"/>
      <c r="CD73" s="860"/>
      <c r="CE73" s="860"/>
      <c r="CF73" s="860"/>
      <c r="CG73" s="860"/>
      <c r="CH73" s="860"/>
      <c r="CI73" s="860"/>
      <c r="CJ73" s="860"/>
      <c r="CK73" s="860"/>
      <c r="CL73" s="860"/>
      <c r="CM73" s="860"/>
      <c r="CN73" s="860"/>
      <c r="CO73" s="860"/>
      <c r="CP73" s="860"/>
    </row>
    <row r="74" spans="1:94" ht="24" customHeight="1" thickTop="1" thickBot="1">
      <c r="A74" s="334" t="s">
        <v>198</v>
      </c>
      <c r="B74" s="128">
        <v>594430261</v>
      </c>
      <c r="C74" s="733">
        <v>504213269</v>
      </c>
      <c r="D74" s="127">
        <v>128322432</v>
      </c>
      <c r="E74" s="128">
        <v>632535701</v>
      </c>
      <c r="F74" s="733">
        <v>455897066</v>
      </c>
      <c r="G74" s="127">
        <v>110280529</v>
      </c>
      <c r="H74" s="128">
        <v>566177595</v>
      </c>
      <c r="I74" s="1380">
        <v>89.509191987884336</v>
      </c>
      <c r="J74" s="860"/>
    </row>
    <row r="75" spans="1:94" ht="15.75" thickTop="1"/>
  </sheetData>
  <mergeCells count="5">
    <mergeCell ref="I1:I2"/>
    <mergeCell ref="F1:H1"/>
    <mergeCell ref="A1:A2"/>
    <mergeCell ref="C1:E1"/>
    <mergeCell ref="B1:B2"/>
  </mergeCells>
  <printOptions horizontalCentered="1" verticalCentered="1"/>
  <pageMargins left="0" right="0" top="0.19685039370078741" bottom="0" header="0" footer="0.11811023622047245"/>
  <pageSetup paperSize="9" scale="48" orientation="portrait" r:id="rId1"/>
  <headerFooter alignWithMargins="0">
    <oddHeader>&amp;C&amp;"Arial,Félkövér"&amp;16
AZ ÖNKORMÁNYZAT 2019. ÉVI KOMMUNÁLIS KIADÁSAI&amp;R&amp;"Times New Roman CE,Félkövér"&amp;16 &amp;"Arial,Félkövér"&amp;14 &amp;12 3/A. melléklet a ./2020. (VI...) önkormányzati rendelethez</oddHeader>
    <oddFooter>&amp;L&amp;F&amp;C&amp;"Arial,Normál"&amp;P/&amp;N&amp;R&amp;"Arial,Normál" 3/A. melléklet a ./2020. (VI...)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34"/>
  <sheetViews>
    <sheetView showGridLines="0" zoomScale="90" zoomScaleNormal="90" zoomScalePageLayoutView="59" workbookViewId="0">
      <pane xSplit="1" ySplit="2" topLeftCell="B63" activePane="bottomRight" state="frozen"/>
      <selection activeCell="F119" sqref="F119"/>
      <selection pane="topRight" activeCell="F119" sqref="F119"/>
      <selection pane="bottomLeft" activeCell="F119" sqref="F119"/>
      <selection pane="bottomRight" activeCell="K146" sqref="K146"/>
    </sheetView>
  </sheetViews>
  <sheetFormatPr defaultColWidth="10.28515625" defaultRowHeight="15"/>
  <cols>
    <col min="1" max="1" width="71.5703125" style="335" customWidth="1"/>
    <col min="2" max="3" width="16" style="110" customWidth="1"/>
    <col min="4" max="4" width="14.28515625" style="110" customWidth="1"/>
    <col min="5" max="5" width="16.7109375" style="147" customWidth="1"/>
    <col min="6" max="6" width="14.85546875" style="110" customWidth="1"/>
    <col min="7" max="7" width="13.5703125" style="110" customWidth="1"/>
    <col min="8" max="8" width="14.85546875" style="110" customWidth="1"/>
    <col min="9" max="9" width="10.42578125" style="1396" customWidth="1"/>
    <col min="10" max="10" width="10.28515625" style="110"/>
    <col min="11" max="11" width="14.85546875" style="110" bestFit="1" customWidth="1"/>
    <col min="12" max="16384" width="10.28515625" style="110"/>
  </cols>
  <sheetData>
    <row r="1" spans="1:9" ht="15.75" thickBot="1">
      <c r="I1" s="1384" t="s">
        <v>481</v>
      </c>
    </row>
    <row r="2" spans="1:9" ht="30.75" customHeight="1" thickTop="1">
      <c r="A2" s="657" t="s">
        <v>199</v>
      </c>
      <c r="B2" s="1817" t="s">
        <v>1034</v>
      </c>
      <c r="C2" s="1821" t="s">
        <v>1037</v>
      </c>
      <c r="D2" s="1822"/>
      <c r="E2" s="1823"/>
      <c r="F2" s="1813" t="s">
        <v>859</v>
      </c>
      <c r="G2" s="1813"/>
      <c r="H2" s="1814"/>
      <c r="I2" s="1824" t="s">
        <v>1255</v>
      </c>
    </row>
    <row r="3" spans="1:9" ht="20.25" customHeight="1" thickBot="1">
      <c r="A3" s="658"/>
      <c r="B3" s="1818"/>
      <c r="C3" s="770" t="s">
        <v>43</v>
      </c>
      <c r="D3" s="767" t="s">
        <v>44</v>
      </c>
      <c r="E3" s="771" t="s">
        <v>45</v>
      </c>
      <c r="F3" s="1183" t="s">
        <v>43</v>
      </c>
      <c r="G3" s="425" t="s">
        <v>44</v>
      </c>
      <c r="H3" s="425" t="s">
        <v>45</v>
      </c>
      <c r="I3" s="1825"/>
    </row>
    <row r="4" spans="1:9" ht="16.5" thickTop="1">
      <c r="A4" s="659" t="s">
        <v>200</v>
      </c>
      <c r="B4" s="490"/>
      <c r="C4" s="772"/>
      <c r="D4" s="484"/>
      <c r="E4" s="490"/>
      <c r="F4" s="484"/>
      <c r="G4" s="484"/>
      <c r="H4" s="490"/>
      <c r="I4" s="1397"/>
    </row>
    <row r="5" spans="1:9" ht="15.75">
      <c r="A5" s="485" t="s">
        <v>201</v>
      </c>
      <c r="B5" s="129"/>
      <c r="C5" s="773"/>
      <c r="D5" s="486"/>
      <c r="E5" s="129"/>
      <c r="F5" s="486"/>
      <c r="G5" s="486"/>
      <c r="H5" s="129"/>
      <c r="I5" s="1385"/>
    </row>
    <row r="6" spans="1:9">
      <c r="A6" s="132" t="s">
        <v>920</v>
      </c>
      <c r="B6" s="112">
        <v>86996649</v>
      </c>
      <c r="C6" s="121">
        <v>71308728</v>
      </c>
      <c r="D6" s="121">
        <v>0</v>
      </c>
      <c r="E6" s="112">
        <v>71308728</v>
      </c>
      <c r="F6" s="112">
        <v>71308728</v>
      </c>
      <c r="G6" s="112">
        <v>0</v>
      </c>
      <c r="H6" s="112">
        <v>71308728</v>
      </c>
      <c r="I6" s="1398">
        <v>100</v>
      </c>
    </row>
    <row r="7" spans="1:9">
      <c r="A7" s="132" t="s">
        <v>867</v>
      </c>
      <c r="B7" s="112">
        <v>635000</v>
      </c>
      <c r="C7" s="121">
        <v>800000</v>
      </c>
      <c r="D7" s="121">
        <v>216000</v>
      </c>
      <c r="E7" s="112">
        <v>1016000</v>
      </c>
      <c r="F7" s="449">
        <v>800000</v>
      </c>
      <c r="G7" s="112">
        <v>216000</v>
      </c>
      <c r="H7" s="112">
        <v>1016000</v>
      </c>
      <c r="I7" s="1398">
        <v>100</v>
      </c>
    </row>
    <row r="8" spans="1:9">
      <c r="A8" s="132" t="s">
        <v>864</v>
      </c>
      <c r="B8" s="112">
        <v>3500000</v>
      </c>
      <c r="C8" s="121">
        <v>1699999</v>
      </c>
      <c r="D8" s="121">
        <v>459001</v>
      </c>
      <c r="E8" s="112">
        <v>2159000</v>
      </c>
      <c r="F8" s="449">
        <v>1200000</v>
      </c>
      <c r="G8" s="112">
        <v>324000</v>
      </c>
      <c r="H8" s="112">
        <v>1524000</v>
      </c>
      <c r="I8" s="1398">
        <v>70.588235294117652</v>
      </c>
    </row>
    <row r="9" spans="1:9">
      <c r="A9" s="132" t="s">
        <v>866</v>
      </c>
      <c r="B9" s="112">
        <v>6350000</v>
      </c>
      <c r="C9" s="121">
        <v>5000000</v>
      </c>
      <c r="D9" s="121">
        <v>1350000</v>
      </c>
      <c r="E9" s="112">
        <v>6350000</v>
      </c>
      <c r="F9" s="449">
        <v>0</v>
      </c>
      <c r="G9" s="112">
        <v>0</v>
      </c>
      <c r="H9" s="112">
        <v>0</v>
      </c>
      <c r="I9" s="1398">
        <v>0</v>
      </c>
    </row>
    <row r="10" spans="1:9" ht="15" customHeight="1">
      <c r="A10" s="132" t="s">
        <v>909</v>
      </c>
      <c r="B10" s="112">
        <v>54000000</v>
      </c>
      <c r="C10" s="121">
        <v>0</v>
      </c>
      <c r="D10" s="121">
        <v>0</v>
      </c>
      <c r="E10" s="112">
        <v>0</v>
      </c>
      <c r="F10" s="449">
        <v>0</v>
      </c>
      <c r="G10" s="112">
        <v>0</v>
      </c>
      <c r="H10" s="112">
        <v>0</v>
      </c>
      <c r="I10" s="1398">
        <v>0</v>
      </c>
    </row>
    <row r="11" spans="1:9">
      <c r="A11" s="132" t="s">
        <v>910</v>
      </c>
      <c r="B11" s="112">
        <v>12000000</v>
      </c>
      <c r="C11" s="121">
        <v>12400430</v>
      </c>
      <c r="D11" s="121">
        <v>0</v>
      </c>
      <c r="E11" s="112">
        <v>12400430</v>
      </c>
      <c r="F11" s="449">
        <v>12400430</v>
      </c>
      <c r="G11" s="112">
        <v>0</v>
      </c>
      <c r="H11" s="112">
        <v>12400430</v>
      </c>
      <c r="I11" s="1398">
        <v>100</v>
      </c>
    </row>
    <row r="12" spans="1:9">
      <c r="A12" s="132" t="s">
        <v>911</v>
      </c>
      <c r="B12" s="112">
        <v>32000000</v>
      </c>
      <c r="C12" s="121">
        <v>44013261</v>
      </c>
      <c r="D12" s="121">
        <v>0</v>
      </c>
      <c r="E12" s="112">
        <v>44013261</v>
      </c>
      <c r="F12" s="449">
        <v>44013262</v>
      </c>
      <c r="G12" s="112">
        <v>0</v>
      </c>
      <c r="H12" s="112">
        <v>44013262</v>
      </c>
      <c r="I12" s="1398">
        <v>100.00000227204251</v>
      </c>
    </row>
    <row r="13" spans="1:9">
      <c r="A13" s="132" t="s">
        <v>912</v>
      </c>
      <c r="B13" s="112">
        <v>32000000</v>
      </c>
      <c r="C13" s="121">
        <v>45645187</v>
      </c>
      <c r="D13" s="121">
        <v>209903</v>
      </c>
      <c r="E13" s="112">
        <v>45855090</v>
      </c>
      <c r="F13" s="449">
        <v>45645187</v>
      </c>
      <c r="G13" s="112">
        <v>209903</v>
      </c>
      <c r="H13" s="112">
        <v>45855090</v>
      </c>
      <c r="I13" s="1398">
        <v>100</v>
      </c>
    </row>
    <row r="14" spans="1:9">
      <c r="A14" s="132" t="s">
        <v>918</v>
      </c>
      <c r="B14" s="112">
        <v>434854</v>
      </c>
      <c r="C14" s="121">
        <v>342405</v>
      </c>
      <c r="D14" s="121">
        <v>92449</v>
      </c>
      <c r="E14" s="112">
        <v>434854</v>
      </c>
      <c r="F14" s="449">
        <v>302900</v>
      </c>
      <c r="G14" s="112">
        <v>81783</v>
      </c>
      <c r="H14" s="112">
        <v>384683</v>
      </c>
      <c r="I14" s="1398">
        <v>88.46256444691781</v>
      </c>
    </row>
    <row r="15" spans="1:9">
      <c r="A15" s="132" t="s">
        <v>1139</v>
      </c>
      <c r="B15" s="112">
        <v>0</v>
      </c>
      <c r="C15" s="121">
        <v>3149606</v>
      </c>
      <c r="D15" s="121">
        <v>850394</v>
      </c>
      <c r="E15" s="112">
        <v>4000000</v>
      </c>
      <c r="F15" s="449">
        <v>0</v>
      </c>
      <c r="G15" s="112">
        <v>0</v>
      </c>
      <c r="H15" s="112">
        <v>0</v>
      </c>
      <c r="I15" s="1398">
        <v>0</v>
      </c>
    </row>
    <row r="16" spans="1:9">
      <c r="A16" s="132" t="s">
        <v>1215</v>
      </c>
      <c r="B16" s="112">
        <v>0</v>
      </c>
      <c r="C16" s="121">
        <v>373817</v>
      </c>
      <c r="D16" s="121">
        <v>100931</v>
      </c>
      <c r="E16" s="112">
        <v>474748</v>
      </c>
      <c r="F16" s="449">
        <v>373817</v>
      </c>
      <c r="G16" s="112">
        <v>100931</v>
      </c>
      <c r="H16" s="112">
        <v>474748</v>
      </c>
      <c r="I16" s="1398">
        <v>100</v>
      </c>
    </row>
    <row r="17" spans="1:9">
      <c r="A17" s="132" t="s">
        <v>1058</v>
      </c>
      <c r="B17" s="112">
        <v>0</v>
      </c>
      <c r="C17" s="121">
        <v>144730421</v>
      </c>
      <c r="D17" s="121">
        <v>39077213</v>
      </c>
      <c r="E17" s="112">
        <v>183807634</v>
      </c>
      <c r="F17" s="449">
        <v>0</v>
      </c>
      <c r="G17" s="112">
        <v>0</v>
      </c>
      <c r="H17" s="112">
        <v>0</v>
      </c>
      <c r="I17" s="1398">
        <v>0</v>
      </c>
    </row>
    <row r="18" spans="1:9" s="111" customFormat="1" ht="16.5" thickBot="1">
      <c r="A18" s="660" t="s">
        <v>4</v>
      </c>
      <c r="B18" s="130">
        <v>227916503</v>
      </c>
      <c r="C18" s="130">
        <v>329463854</v>
      </c>
      <c r="D18" s="130">
        <v>42355891</v>
      </c>
      <c r="E18" s="131">
        <v>371819745</v>
      </c>
      <c r="F18" s="131">
        <v>176044324</v>
      </c>
      <c r="G18" s="131">
        <v>932617</v>
      </c>
      <c r="H18" s="130">
        <v>176976941</v>
      </c>
      <c r="I18" s="1399">
        <v>47.597510186017686</v>
      </c>
    </row>
    <row r="19" spans="1:9" s="111" customFormat="1" ht="15.75">
      <c r="A19" s="487" t="s">
        <v>202</v>
      </c>
      <c r="B19" s="491"/>
      <c r="C19" s="774"/>
      <c r="D19" s="488"/>
      <c r="E19" s="491"/>
      <c r="F19" s="488"/>
      <c r="G19" s="488"/>
      <c r="H19" s="491"/>
      <c r="I19" s="1386"/>
    </row>
    <row r="20" spans="1:9" s="111" customFormat="1">
      <c r="A20" s="132" t="s">
        <v>890</v>
      </c>
      <c r="B20" s="112">
        <v>28000000</v>
      </c>
      <c r="C20" s="121">
        <v>36057602</v>
      </c>
      <c r="D20" s="121">
        <v>0</v>
      </c>
      <c r="E20" s="112">
        <v>36057602</v>
      </c>
      <c r="F20" s="428">
        <v>36057602</v>
      </c>
      <c r="G20" s="112">
        <v>0</v>
      </c>
      <c r="H20" s="112">
        <v>36057602</v>
      </c>
      <c r="I20" s="1398">
        <v>100</v>
      </c>
    </row>
    <row r="21" spans="1:9" s="111" customFormat="1">
      <c r="A21" s="132" t="s">
        <v>891</v>
      </c>
      <c r="B21" s="112">
        <v>45000000</v>
      </c>
      <c r="C21" s="121">
        <v>41196402</v>
      </c>
      <c r="D21" s="121">
        <v>0</v>
      </c>
      <c r="E21" s="112">
        <v>41196402</v>
      </c>
      <c r="F21" s="428">
        <v>41196402</v>
      </c>
      <c r="G21" s="112">
        <v>0</v>
      </c>
      <c r="H21" s="112">
        <v>41196402</v>
      </c>
      <c r="I21" s="1398">
        <v>100</v>
      </c>
    </row>
    <row r="22" spans="1:9" s="111" customFormat="1">
      <c r="A22" s="132" t="s">
        <v>892</v>
      </c>
      <c r="B22" s="112">
        <v>25000000</v>
      </c>
      <c r="C22" s="121">
        <v>11829048</v>
      </c>
      <c r="D22" s="121">
        <v>0</v>
      </c>
      <c r="E22" s="112">
        <v>11829048</v>
      </c>
      <c r="F22" s="428">
        <v>11829049</v>
      </c>
      <c r="G22" s="112">
        <v>0</v>
      </c>
      <c r="H22" s="112">
        <v>11829049</v>
      </c>
      <c r="I22" s="1398">
        <v>100.00000845376569</v>
      </c>
    </row>
    <row r="23" spans="1:9" s="111" customFormat="1" ht="30">
      <c r="A23" s="132" t="s">
        <v>893</v>
      </c>
      <c r="B23" s="112">
        <v>5000000</v>
      </c>
      <c r="C23" s="121">
        <v>4317008</v>
      </c>
      <c r="D23" s="121">
        <v>1165592</v>
      </c>
      <c r="E23" s="112">
        <v>5482600</v>
      </c>
      <c r="F23" s="428">
        <v>2769997</v>
      </c>
      <c r="G23" s="112">
        <v>747899</v>
      </c>
      <c r="H23" s="112">
        <v>3517896</v>
      </c>
      <c r="I23" s="1398">
        <v>64.16473935723927</v>
      </c>
    </row>
    <row r="24" spans="1:9" s="111" customFormat="1">
      <c r="A24" s="132" t="s">
        <v>1531</v>
      </c>
      <c r="B24" s="112">
        <v>8890000</v>
      </c>
      <c r="C24" s="121">
        <v>9500000</v>
      </c>
      <c r="D24" s="121">
        <v>2565000</v>
      </c>
      <c r="E24" s="112">
        <v>12065000</v>
      </c>
      <c r="F24" s="428">
        <v>9500000</v>
      </c>
      <c r="G24" s="112">
        <v>2565000</v>
      </c>
      <c r="H24" s="112">
        <v>12065000</v>
      </c>
      <c r="I24" s="1398">
        <v>100</v>
      </c>
    </row>
    <row r="25" spans="1:9" s="111" customFormat="1">
      <c r="A25" s="132" t="s">
        <v>1099</v>
      </c>
      <c r="B25" s="112">
        <v>0</v>
      </c>
      <c r="C25" s="121">
        <v>502682</v>
      </c>
      <c r="D25" s="121">
        <v>135724</v>
      </c>
      <c r="E25" s="112">
        <v>638406</v>
      </c>
      <c r="F25" s="428">
        <v>502587</v>
      </c>
      <c r="G25" s="112">
        <v>135698</v>
      </c>
      <c r="H25" s="112">
        <v>638285</v>
      </c>
      <c r="I25" s="1398">
        <v>99.981046544048766</v>
      </c>
    </row>
    <row r="26" spans="1:9" s="111" customFormat="1">
      <c r="A26" s="132" t="s">
        <v>1101</v>
      </c>
      <c r="B26" s="112">
        <v>0</v>
      </c>
      <c r="C26" s="121">
        <v>1824439</v>
      </c>
      <c r="D26" s="121">
        <v>492601</v>
      </c>
      <c r="E26" s="112">
        <v>2317040</v>
      </c>
      <c r="F26" s="428">
        <v>1824439</v>
      </c>
      <c r="G26" s="112">
        <v>492601</v>
      </c>
      <c r="H26" s="112">
        <v>2317040</v>
      </c>
      <c r="I26" s="1398">
        <v>100</v>
      </c>
    </row>
    <row r="27" spans="1:9" s="111" customFormat="1">
      <c r="A27" s="132" t="s">
        <v>1102</v>
      </c>
      <c r="B27" s="112">
        <v>0</v>
      </c>
      <c r="C27" s="121">
        <v>720000</v>
      </c>
      <c r="D27" s="121">
        <v>194400</v>
      </c>
      <c r="E27" s="112">
        <v>914400</v>
      </c>
      <c r="F27" s="428">
        <v>720000</v>
      </c>
      <c r="G27" s="112">
        <v>194400</v>
      </c>
      <c r="H27" s="112">
        <v>914400</v>
      </c>
      <c r="I27" s="1398">
        <v>100</v>
      </c>
    </row>
    <row r="28" spans="1:9" s="111" customFormat="1">
      <c r="A28" s="132" t="s">
        <v>1143</v>
      </c>
      <c r="B28" s="112">
        <v>0</v>
      </c>
      <c r="C28" s="121">
        <v>1500000</v>
      </c>
      <c r="D28" s="121">
        <v>405000</v>
      </c>
      <c r="E28" s="112">
        <v>1905000</v>
      </c>
      <c r="F28" s="428">
        <v>1500000</v>
      </c>
      <c r="G28" s="112">
        <v>405000</v>
      </c>
      <c r="H28" s="112">
        <v>1905000</v>
      </c>
      <c r="I28" s="1398">
        <v>100</v>
      </c>
    </row>
    <row r="29" spans="1:9" s="111" customFormat="1">
      <c r="A29" s="132" t="s">
        <v>1104</v>
      </c>
      <c r="B29" s="112">
        <v>0</v>
      </c>
      <c r="C29" s="121">
        <v>154562</v>
      </c>
      <c r="D29" s="121">
        <v>6826</v>
      </c>
      <c r="E29" s="112">
        <v>161388</v>
      </c>
      <c r="F29" s="428">
        <v>154562</v>
      </c>
      <c r="G29" s="112">
        <v>6826</v>
      </c>
      <c r="H29" s="112">
        <v>161388</v>
      </c>
      <c r="I29" s="1398">
        <v>100</v>
      </c>
    </row>
    <row r="30" spans="1:9" s="111" customFormat="1">
      <c r="A30" s="132" t="s">
        <v>1216</v>
      </c>
      <c r="B30" s="112">
        <v>0</v>
      </c>
      <c r="C30" s="121">
        <v>723488</v>
      </c>
      <c r="D30" s="121">
        <v>195342</v>
      </c>
      <c r="E30" s="112">
        <v>918830</v>
      </c>
      <c r="F30" s="428">
        <v>723488</v>
      </c>
      <c r="G30" s="112">
        <v>195342</v>
      </c>
      <c r="H30" s="112">
        <v>918830</v>
      </c>
      <c r="I30" s="1398">
        <v>100</v>
      </c>
    </row>
    <row r="31" spans="1:9" s="111" customFormat="1">
      <c r="A31" s="132" t="s">
        <v>1217</v>
      </c>
      <c r="B31" s="112">
        <v>0</v>
      </c>
      <c r="C31" s="121">
        <v>680000</v>
      </c>
      <c r="D31" s="121">
        <v>183600</v>
      </c>
      <c r="E31" s="112">
        <v>863600</v>
      </c>
      <c r="F31" s="428">
        <v>680000</v>
      </c>
      <c r="G31" s="112">
        <v>183600</v>
      </c>
      <c r="H31" s="112">
        <v>863600</v>
      </c>
      <c r="I31" s="1398">
        <v>100</v>
      </c>
    </row>
    <row r="32" spans="1:9" s="111" customFormat="1">
      <c r="A32" s="132" t="s">
        <v>1218</v>
      </c>
      <c r="B32" s="112">
        <v>0</v>
      </c>
      <c r="C32" s="121">
        <v>125346</v>
      </c>
      <c r="D32" s="121">
        <v>33843</v>
      </c>
      <c r="E32" s="112">
        <v>159189</v>
      </c>
      <c r="F32" s="428">
        <v>125346</v>
      </c>
      <c r="G32" s="112">
        <v>33843</v>
      </c>
      <c r="H32" s="112">
        <v>159189</v>
      </c>
      <c r="I32" s="1398">
        <v>100</v>
      </c>
    </row>
    <row r="33" spans="1:9" s="111" customFormat="1">
      <c r="A33" s="132" t="s">
        <v>1212</v>
      </c>
      <c r="B33" s="112">
        <v>0</v>
      </c>
      <c r="C33" s="121">
        <v>800000</v>
      </c>
      <c r="D33" s="121">
        <v>216000</v>
      </c>
      <c r="E33" s="112">
        <v>1016000</v>
      </c>
      <c r="F33" s="428">
        <v>0</v>
      </c>
      <c r="G33" s="112">
        <v>0</v>
      </c>
      <c r="H33" s="112">
        <v>0</v>
      </c>
      <c r="I33" s="1398">
        <v>0</v>
      </c>
    </row>
    <row r="34" spans="1:9" s="111" customFormat="1" ht="16.5" thickBot="1">
      <c r="A34" s="661" t="s">
        <v>4</v>
      </c>
      <c r="B34" s="115">
        <v>111890000</v>
      </c>
      <c r="C34" s="114">
        <v>109930577</v>
      </c>
      <c r="D34" s="114">
        <v>5593928</v>
      </c>
      <c r="E34" s="115">
        <v>115524505</v>
      </c>
      <c r="F34" s="115">
        <v>107583472</v>
      </c>
      <c r="G34" s="115">
        <v>4960209</v>
      </c>
      <c r="H34" s="115">
        <v>112543681</v>
      </c>
      <c r="I34" s="1400">
        <v>97.419747438000272</v>
      </c>
    </row>
    <row r="35" spans="1:9" s="111" customFormat="1" ht="15.75">
      <c r="A35" s="487" t="s">
        <v>203</v>
      </c>
      <c r="B35" s="491"/>
      <c r="C35" s="774"/>
      <c r="D35" s="488"/>
      <c r="E35" s="491"/>
      <c r="F35" s="488"/>
      <c r="G35" s="488"/>
      <c r="H35" s="488"/>
      <c r="I35" s="1386"/>
    </row>
    <row r="36" spans="1:9" ht="15" customHeight="1">
      <c r="A36" s="132" t="s">
        <v>204</v>
      </c>
      <c r="B36" s="112">
        <v>1789000</v>
      </c>
      <c r="C36" s="121">
        <v>1408662</v>
      </c>
      <c r="D36" s="121">
        <v>380338</v>
      </c>
      <c r="E36" s="112">
        <v>1789000</v>
      </c>
      <c r="F36" s="112">
        <v>1408356</v>
      </c>
      <c r="G36" s="112">
        <v>380256</v>
      </c>
      <c r="H36" s="112">
        <v>1788612</v>
      </c>
      <c r="I36" s="1398">
        <v>99.978311906092785</v>
      </c>
    </row>
    <row r="37" spans="1:9" ht="15" customHeight="1">
      <c r="A37" s="132" t="s">
        <v>870</v>
      </c>
      <c r="B37" s="112">
        <v>2580000</v>
      </c>
      <c r="C37" s="121">
        <v>2580000</v>
      </c>
      <c r="D37" s="121">
        <v>0</v>
      </c>
      <c r="E37" s="112">
        <v>2580000</v>
      </c>
      <c r="F37" s="112">
        <v>2173937</v>
      </c>
      <c r="G37" s="112">
        <v>406063</v>
      </c>
      <c r="H37" s="112">
        <v>2580000</v>
      </c>
      <c r="I37" s="1398">
        <v>100</v>
      </c>
    </row>
    <row r="38" spans="1:9" ht="30">
      <c r="A38" s="132" t="s">
        <v>894</v>
      </c>
      <c r="B38" s="112">
        <v>2000000</v>
      </c>
      <c r="C38" s="121">
        <v>3149606</v>
      </c>
      <c r="D38" s="121">
        <v>850394</v>
      </c>
      <c r="E38" s="112">
        <v>4000000</v>
      </c>
      <c r="F38" s="112">
        <v>950000</v>
      </c>
      <c r="G38" s="112">
        <v>0</v>
      </c>
      <c r="H38" s="112">
        <v>950000</v>
      </c>
      <c r="I38" s="1398">
        <v>23.75</v>
      </c>
    </row>
    <row r="39" spans="1:9">
      <c r="A39" s="132" t="s">
        <v>1012</v>
      </c>
      <c r="B39" s="112">
        <v>4500000</v>
      </c>
      <c r="C39" s="121">
        <v>4015748</v>
      </c>
      <c r="D39" s="121">
        <v>1084252</v>
      </c>
      <c r="E39" s="112">
        <v>5100000</v>
      </c>
      <c r="F39" s="112">
        <v>1039229</v>
      </c>
      <c r="G39" s="112">
        <v>74312</v>
      </c>
      <c r="H39" s="112">
        <v>1113541</v>
      </c>
      <c r="I39" s="1398">
        <v>21.834137254901961</v>
      </c>
    </row>
    <row r="40" spans="1:9">
      <c r="A40" s="132" t="s">
        <v>1095</v>
      </c>
      <c r="B40" s="112">
        <v>0</v>
      </c>
      <c r="C40" s="121">
        <v>832800</v>
      </c>
      <c r="D40" s="121">
        <v>224856</v>
      </c>
      <c r="E40" s="112">
        <v>1057656</v>
      </c>
      <c r="F40" s="112">
        <v>832800</v>
      </c>
      <c r="G40" s="112">
        <v>224856</v>
      </c>
      <c r="H40" s="112">
        <v>1057656</v>
      </c>
      <c r="I40" s="1398">
        <v>100</v>
      </c>
    </row>
    <row r="41" spans="1:9">
      <c r="A41" s="132" t="s">
        <v>1127</v>
      </c>
      <c r="B41" s="112">
        <v>0</v>
      </c>
      <c r="C41" s="121">
        <v>296280</v>
      </c>
      <c r="D41" s="121">
        <v>79996</v>
      </c>
      <c r="E41" s="112">
        <v>376276</v>
      </c>
      <c r="F41" s="112">
        <v>296280</v>
      </c>
      <c r="G41" s="112">
        <v>79996</v>
      </c>
      <c r="H41" s="112">
        <v>376276</v>
      </c>
      <c r="I41" s="1398">
        <v>100</v>
      </c>
    </row>
    <row r="42" spans="1:9">
      <c r="A42" s="132" t="s">
        <v>1146</v>
      </c>
      <c r="B42" s="112">
        <v>0</v>
      </c>
      <c r="C42" s="121">
        <v>456800</v>
      </c>
      <c r="D42" s="121">
        <v>123336</v>
      </c>
      <c r="E42" s="112">
        <v>580136</v>
      </c>
      <c r="F42" s="112">
        <v>456800</v>
      </c>
      <c r="G42" s="112">
        <v>123336</v>
      </c>
      <c r="H42" s="112">
        <v>580136</v>
      </c>
      <c r="I42" s="1398">
        <v>100</v>
      </c>
    </row>
    <row r="43" spans="1:9">
      <c r="A43" s="132" t="s">
        <v>1219</v>
      </c>
      <c r="B43" s="112">
        <v>0</v>
      </c>
      <c r="C43" s="121">
        <v>194400</v>
      </c>
      <c r="D43" s="121">
        <v>52488</v>
      </c>
      <c r="E43" s="112">
        <v>246888</v>
      </c>
      <c r="F43" s="112">
        <v>0</v>
      </c>
      <c r="G43" s="112">
        <v>0</v>
      </c>
      <c r="H43" s="112">
        <v>0</v>
      </c>
      <c r="I43" s="1398">
        <v>0</v>
      </c>
    </row>
    <row r="44" spans="1:9">
      <c r="A44" s="132" t="s">
        <v>1096</v>
      </c>
      <c r="B44" s="112">
        <v>0</v>
      </c>
      <c r="C44" s="121">
        <v>393701</v>
      </c>
      <c r="D44" s="121">
        <v>106299</v>
      </c>
      <c r="E44" s="112">
        <v>500000</v>
      </c>
      <c r="F44" s="112">
        <v>0</v>
      </c>
      <c r="G44" s="112">
        <v>0</v>
      </c>
      <c r="H44" s="112">
        <v>0</v>
      </c>
      <c r="I44" s="1398">
        <v>0</v>
      </c>
    </row>
    <row r="45" spans="1:9" s="111" customFormat="1" ht="16.5" thickBot="1">
      <c r="A45" s="661" t="s">
        <v>4</v>
      </c>
      <c r="B45" s="115">
        <v>10869000</v>
      </c>
      <c r="C45" s="114">
        <v>13327997</v>
      </c>
      <c r="D45" s="114">
        <v>2901959</v>
      </c>
      <c r="E45" s="115">
        <v>16229956</v>
      </c>
      <c r="F45" s="135">
        <v>7157402</v>
      </c>
      <c r="G45" s="135">
        <v>1288819</v>
      </c>
      <c r="H45" s="115">
        <v>8446221</v>
      </c>
      <c r="I45" s="1401">
        <v>52.040935908883547</v>
      </c>
    </row>
    <row r="46" spans="1:9" s="111" customFormat="1" ht="15.75">
      <c r="A46" s="487" t="s">
        <v>205</v>
      </c>
      <c r="B46" s="491"/>
      <c r="C46" s="774"/>
      <c r="D46" s="488"/>
      <c r="E46" s="491"/>
      <c r="F46" s="488"/>
      <c r="G46" s="488"/>
      <c r="H46" s="488"/>
      <c r="I46" s="1386"/>
    </row>
    <row r="47" spans="1:9" s="111" customFormat="1">
      <c r="A47" s="132" t="s">
        <v>895</v>
      </c>
      <c r="B47" s="121">
        <v>53513</v>
      </c>
      <c r="C47" s="120">
        <v>42136</v>
      </c>
      <c r="D47" s="120">
        <v>11377</v>
      </c>
      <c r="E47" s="134">
        <v>53513</v>
      </c>
      <c r="F47" s="428">
        <v>41900</v>
      </c>
      <c r="G47" s="112">
        <v>11313</v>
      </c>
      <c r="H47" s="121">
        <v>53213</v>
      </c>
      <c r="I47" s="1398">
        <v>99.439388559789208</v>
      </c>
    </row>
    <row r="48" spans="1:9" s="111" customFormat="1" ht="30">
      <c r="A48" s="174" t="s">
        <v>565</v>
      </c>
      <c r="B48" s="121">
        <v>3677476</v>
      </c>
      <c r="C48" s="120">
        <v>0</v>
      </c>
      <c r="D48" s="120">
        <v>0</v>
      </c>
      <c r="E48" s="134">
        <v>0</v>
      </c>
      <c r="F48" s="134">
        <v>0</v>
      </c>
      <c r="G48" s="112">
        <v>0</v>
      </c>
      <c r="H48" s="121">
        <v>0</v>
      </c>
      <c r="I48" s="1398">
        <v>0</v>
      </c>
    </row>
    <row r="49" spans="1:9" s="111" customFormat="1" ht="15" customHeight="1">
      <c r="A49" s="132" t="s">
        <v>616</v>
      </c>
      <c r="B49" s="121">
        <v>3557000</v>
      </c>
      <c r="C49" s="120">
        <v>0</v>
      </c>
      <c r="D49" s="120">
        <v>0</v>
      </c>
      <c r="E49" s="134">
        <v>0</v>
      </c>
      <c r="F49" s="428">
        <v>0</v>
      </c>
      <c r="G49" s="112">
        <v>0</v>
      </c>
      <c r="H49" s="121">
        <v>0</v>
      </c>
      <c r="I49" s="1398">
        <v>0</v>
      </c>
    </row>
    <row r="50" spans="1:9" s="111" customFormat="1" ht="15" customHeight="1">
      <c r="A50" s="132" t="s">
        <v>1220</v>
      </c>
      <c r="B50" s="112">
        <v>0</v>
      </c>
      <c r="C50" s="121">
        <v>5543197</v>
      </c>
      <c r="D50" s="121">
        <v>1496664</v>
      </c>
      <c r="E50" s="134">
        <v>7039861</v>
      </c>
      <c r="F50" s="1387">
        <v>2772980</v>
      </c>
      <c r="G50" s="112">
        <v>748705</v>
      </c>
      <c r="H50" s="121">
        <v>3521685</v>
      </c>
      <c r="I50" s="1398">
        <v>50.024922367075142</v>
      </c>
    </row>
    <row r="51" spans="1:9" s="111" customFormat="1" ht="15" customHeight="1">
      <c r="A51" s="132" t="s">
        <v>1222</v>
      </c>
      <c r="B51" s="112">
        <v>0</v>
      </c>
      <c r="C51" s="121">
        <v>0</v>
      </c>
      <c r="D51" s="121">
        <v>0</v>
      </c>
      <c r="E51" s="134">
        <v>0</v>
      </c>
      <c r="F51" s="428">
        <v>950800</v>
      </c>
      <c r="G51" s="112">
        <v>256716</v>
      </c>
      <c r="H51" s="121">
        <v>1207516</v>
      </c>
      <c r="I51" s="1398">
        <v>0</v>
      </c>
    </row>
    <row r="52" spans="1:9" s="111" customFormat="1" ht="15" customHeight="1">
      <c r="A52" s="132" t="s">
        <v>1221</v>
      </c>
      <c r="B52" s="112">
        <v>0</v>
      </c>
      <c r="C52" s="786">
        <v>2024000</v>
      </c>
      <c r="D52" s="786">
        <v>161460</v>
      </c>
      <c r="E52" s="134">
        <v>2185460</v>
      </c>
      <c r="F52" s="1387">
        <v>2024000</v>
      </c>
      <c r="G52" s="112">
        <v>161460</v>
      </c>
      <c r="H52" s="1388">
        <v>2185460</v>
      </c>
      <c r="I52" s="1398">
        <v>100</v>
      </c>
    </row>
    <row r="53" spans="1:9" s="111" customFormat="1" ht="16.5" thickBot="1">
      <c r="A53" s="662" t="s">
        <v>4</v>
      </c>
      <c r="B53" s="138">
        <v>7287989</v>
      </c>
      <c r="C53" s="138">
        <v>7609333</v>
      </c>
      <c r="D53" s="138">
        <v>1669501</v>
      </c>
      <c r="E53" s="138">
        <v>9278834</v>
      </c>
      <c r="F53" s="138">
        <v>5789680</v>
      </c>
      <c r="G53" s="138">
        <v>1178194</v>
      </c>
      <c r="H53" s="137">
        <v>6967874</v>
      </c>
      <c r="I53" s="1401">
        <v>75.09428447582961</v>
      </c>
    </row>
    <row r="54" spans="1:9" s="111" customFormat="1" ht="15.75">
      <c r="A54" s="487" t="s">
        <v>206</v>
      </c>
      <c r="B54" s="491"/>
      <c r="C54" s="774"/>
      <c r="D54" s="488"/>
      <c r="E54" s="491"/>
      <c r="F54" s="488"/>
      <c r="G54" s="488"/>
      <c r="H54" s="488"/>
      <c r="I54" s="1386"/>
    </row>
    <row r="55" spans="1:9" ht="15" customHeight="1">
      <c r="A55" s="132" t="s">
        <v>903</v>
      </c>
      <c r="B55" s="112">
        <v>999999</v>
      </c>
      <c r="C55" s="112">
        <v>787401</v>
      </c>
      <c r="D55" s="112">
        <v>212598</v>
      </c>
      <c r="E55" s="112">
        <v>999999</v>
      </c>
      <c r="F55" s="112">
        <v>706115</v>
      </c>
      <c r="G55" s="112">
        <v>190651</v>
      </c>
      <c r="H55" s="112">
        <v>896766</v>
      </c>
      <c r="I55" s="1398">
        <v>89.676689676689676</v>
      </c>
    </row>
    <row r="56" spans="1:9" ht="15" customHeight="1">
      <c r="A56" s="663" t="s">
        <v>1047</v>
      </c>
      <c r="B56" s="450">
        <v>3727968</v>
      </c>
      <c r="C56" s="445">
        <v>7637992</v>
      </c>
      <c r="D56" s="112">
        <v>2455916</v>
      </c>
      <c r="E56" s="112">
        <v>10093908</v>
      </c>
      <c r="F56" s="445">
        <v>8284953</v>
      </c>
      <c r="G56" s="112">
        <v>2236936</v>
      </c>
      <c r="H56" s="112">
        <v>10521889</v>
      </c>
      <c r="I56" s="1398">
        <v>104.2399930730496</v>
      </c>
    </row>
    <row r="57" spans="1:9" ht="15" customHeight="1">
      <c r="A57" s="663" t="s">
        <v>1050</v>
      </c>
      <c r="B57" s="450">
        <v>180459</v>
      </c>
      <c r="C57" s="445">
        <v>7136799</v>
      </c>
      <c r="D57" s="112">
        <v>1926935</v>
      </c>
      <c r="E57" s="112">
        <v>9063734</v>
      </c>
      <c r="F57" s="445">
        <v>7116528</v>
      </c>
      <c r="G57" s="112">
        <v>1921462</v>
      </c>
      <c r="H57" s="112">
        <v>9037990</v>
      </c>
      <c r="I57" s="1398">
        <v>99.715966951369055</v>
      </c>
    </row>
    <row r="58" spans="1:9" ht="15" customHeight="1">
      <c r="A58" s="663" t="s">
        <v>1048</v>
      </c>
      <c r="B58" s="450">
        <v>2992397</v>
      </c>
      <c r="C58" s="445">
        <v>10151494</v>
      </c>
      <c r="D58" s="112">
        <v>2740903</v>
      </c>
      <c r="E58" s="112">
        <v>12892397</v>
      </c>
      <c r="F58" s="445">
        <v>10663609</v>
      </c>
      <c r="G58" s="112">
        <v>2879174</v>
      </c>
      <c r="H58" s="112">
        <v>13542783</v>
      </c>
      <c r="I58" s="1398">
        <v>105.04472519733919</v>
      </c>
    </row>
    <row r="59" spans="1:9" ht="15" customHeight="1">
      <c r="A59" s="663" t="s">
        <v>1049</v>
      </c>
      <c r="B59" s="450">
        <v>16902</v>
      </c>
      <c r="C59" s="445">
        <v>4749054</v>
      </c>
      <c r="D59" s="112">
        <v>1282244</v>
      </c>
      <c r="E59" s="112">
        <v>6031298</v>
      </c>
      <c r="F59" s="445">
        <v>4708661</v>
      </c>
      <c r="G59" s="112">
        <v>1271339</v>
      </c>
      <c r="H59" s="112">
        <v>5980000</v>
      </c>
      <c r="I59" s="1398">
        <v>99.149469981420253</v>
      </c>
    </row>
    <row r="60" spans="1:9" ht="15" customHeight="1">
      <c r="A60" s="663" t="s">
        <v>1097</v>
      </c>
      <c r="B60" s="450">
        <v>3731522</v>
      </c>
      <c r="C60" s="445">
        <v>9146142</v>
      </c>
      <c r="D60" s="112">
        <v>2469459</v>
      </c>
      <c r="E60" s="112">
        <v>11615601</v>
      </c>
      <c r="F60" s="445">
        <v>8720832</v>
      </c>
      <c r="G60" s="112">
        <v>2232128</v>
      </c>
      <c r="H60" s="112">
        <v>10952960</v>
      </c>
      <c r="I60" s="1398">
        <v>94.295249983190715</v>
      </c>
    </row>
    <row r="61" spans="1:9" ht="15" customHeight="1">
      <c r="A61" s="663" t="s">
        <v>1051</v>
      </c>
      <c r="B61" s="450">
        <v>48078</v>
      </c>
      <c r="C61" s="445">
        <v>8119854</v>
      </c>
      <c r="D61" s="112">
        <v>2186276</v>
      </c>
      <c r="E61" s="112">
        <v>10306130</v>
      </c>
      <c r="F61" s="445">
        <v>8117315</v>
      </c>
      <c r="G61" s="112">
        <v>2191674</v>
      </c>
      <c r="H61" s="112">
        <v>10308989</v>
      </c>
      <c r="I61" s="1398">
        <v>100.0277407717543</v>
      </c>
    </row>
    <row r="62" spans="1:9" ht="15" customHeight="1">
      <c r="A62" s="663" t="s">
        <v>1052</v>
      </c>
      <c r="B62" s="450">
        <v>5415477</v>
      </c>
      <c r="C62" s="445">
        <v>9682214</v>
      </c>
      <c r="D62" s="112">
        <v>2614199</v>
      </c>
      <c r="E62" s="112">
        <v>12296413</v>
      </c>
      <c r="F62" s="445">
        <v>9441569</v>
      </c>
      <c r="G62" s="112">
        <v>2549223</v>
      </c>
      <c r="H62" s="112">
        <v>11990792</v>
      </c>
      <c r="I62" s="1398">
        <v>97.514551601349112</v>
      </c>
    </row>
    <row r="63" spans="1:9" ht="15" customHeight="1">
      <c r="A63" s="663" t="s">
        <v>1054</v>
      </c>
      <c r="B63" s="450">
        <v>10140</v>
      </c>
      <c r="C63" s="445">
        <v>6128732</v>
      </c>
      <c r="D63" s="112">
        <v>1654757</v>
      </c>
      <c r="E63" s="112">
        <v>7783489</v>
      </c>
      <c r="F63" s="445">
        <v>6158691</v>
      </c>
      <c r="G63" s="112">
        <v>1662847</v>
      </c>
      <c r="H63" s="112">
        <v>7821538</v>
      </c>
      <c r="I63" s="1398">
        <v>100.48884247154457</v>
      </c>
    </row>
    <row r="64" spans="1:9" ht="15" customHeight="1">
      <c r="A64" s="663" t="s">
        <v>1055</v>
      </c>
      <c r="B64" s="450">
        <v>69000</v>
      </c>
      <c r="C64" s="445">
        <v>8200672</v>
      </c>
      <c r="D64" s="112">
        <v>2214181</v>
      </c>
      <c r="E64" s="112">
        <v>10414853</v>
      </c>
      <c r="F64" s="445">
        <v>7939384</v>
      </c>
      <c r="G64" s="112">
        <v>1663511</v>
      </c>
      <c r="H64" s="112">
        <v>9602895</v>
      </c>
      <c r="I64" s="1398">
        <v>92.203845795999229</v>
      </c>
    </row>
    <row r="65" spans="1:9" ht="15" customHeight="1">
      <c r="A65" s="663" t="s">
        <v>1053</v>
      </c>
      <c r="B65" s="450">
        <v>0</v>
      </c>
      <c r="C65" s="445">
        <v>4724409</v>
      </c>
      <c r="D65" s="112">
        <v>1275591</v>
      </c>
      <c r="E65" s="112">
        <v>6000000</v>
      </c>
      <c r="F65" s="445">
        <v>4651746</v>
      </c>
      <c r="G65" s="112">
        <v>1220871</v>
      </c>
      <c r="H65" s="112">
        <v>5872617</v>
      </c>
      <c r="I65" s="1398">
        <v>97.876949999999994</v>
      </c>
    </row>
    <row r="66" spans="1:9" ht="15" customHeight="1">
      <c r="A66" s="663" t="s">
        <v>908</v>
      </c>
      <c r="B66" s="450">
        <v>966406</v>
      </c>
      <c r="C66" s="445">
        <v>530</v>
      </c>
      <c r="D66" s="112">
        <v>142</v>
      </c>
      <c r="E66" s="112">
        <v>672</v>
      </c>
      <c r="F66" s="445">
        <v>0</v>
      </c>
      <c r="G66" s="112">
        <v>0</v>
      </c>
      <c r="H66" s="112">
        <v>0</v>
      </c>
      <c r="I66" s="1398">
        <v>0</v>
      </c>
    </row>
    <row r="67" spans="1:9" ht="15" customHeight="1">
      <c r="A67" s="663" t="s">
        <v>919</v>
      </c>
      <c r="B67" s="450">
        <v>132000</v>
      </c>
      <c r="C67" s="445">
        <v>103937</v>
      </c>
      <c r="D67" s="112">
        <v>28063</v>
      </c>
      <c r="E67" s="112">
        <v>132000</v>
      </c>
      <c r="F67" s="445">
        <v>83239</v>
      </c>
      <c r="G67" s="112">
        <v>22475</v>
      </c>
      <c r="H67" s="112">
        <v>105714</v>
      </c>
      <c r="I67" s="1398">
        <v>80.086363636363629</v>
      </c>
    </row>
    <row r="68" spans="1:9" ht="15" customHeight="1">
      <c r="A68" s="663" t="s">
        <v>1532</v>
      </c>
      <c r="B68" s="450">
        <v>6000000</v>
      </c>
      <c r="C68" s="445">
        <v>4724409</v>
      </c>
      <c r="D68" s="112">
        <v>1275591</v>
      </c>
      <c r="E68" s="112">
        <v>6000000</v>
      </c>
      <c r="F68" s="445">
        <v>4724410</v>
      </c>
      <c r="G68" s="112">
        <v>1275591</v>
      </c>
      <c r="H68" s="112">
        <v>6000001</v>
      </c>
      <c r="I68" s="1398">
        <v>100.00001666666667</v>
      </c>
    </row>
    <row r="69" spans="1:9" ht="15" customHeight="1">
      <c r="A69" s="132" t="s">
        <v>1008</v>
      </c>
      <c r="B69" s="121">
        <v>1000000</v>
      </c>
      <c r="C69" s="449">
        <v>787402</v>
      </c>
      <c r="D69" s="112">
        <v>212598</v>
      </c>
      <c r="E69" s="112">
        <v>1000000</v>
      </c>
      <c r="F69" s="449">
        <v>763500</v>
      </c>
      <c r="G69" s="112">
        <v>206145</v>
      </c>
      <c r="H69" s="112">
        <v>969645</v>
      </c>
      <c r="I69" s="1398">
        <v>96.964500000000001</v>
      </c>
    </row>
    <row r="70" spans="1:9" ht="15" customHeight="1">
      <c r="A70" s="174" t="s">
        <v>1013</v>
      </c>
      <c r="B70" s="121">
        <v>90000000</v>
      </c>
      <c r="C70" s="449">
        <v>0</v>
      </c>
      <c r="D70" s="112">
        <v>0</v>
      </c>
      <c r="E70" s="112">
        <v>0</v>
      </c>
      <c r="F70" s="449">
        <v>0</v>
      </c>
      <c r="G70" s="112">
        <v>0</v>
      </c>
      <c r="H70" s="112">
        <v>0</v>
      </c>
      <c r="I70" s="1398">
        <v>0</v>
      </c>
    </row>
    <row r="71" spans="1:9" ht="15" customHeight="1">
      <c r="A71" s="174" t="s">
        <v>1014</v>
      </c>
      <c r="B71" s="121">
        <v>4000000</v>
      </c>
      <c r="C71" s="449">
        <v>0</v>
      </c>
      <c r="D71" s="112">
        <v>0</v>
      </c>
      <c r="E71" s="112">
        <v>0</v>
      </c>
      <c r="F71" s="449">
        <v>0</v>
      </c>
      <c r="G71" s="112">
        <v>0</v>
      </c>
      <c r="H71" s="112">
        <v>0</v>
      </c>
      <c r="I71" s="1398">
        <v>0</v>
      </c>
    </row>
    <row r="72" spans="1:9" ht="15" customHeight="1">
      <c r="A72" s="174" t="s">
        <v>1029</v>
      </c>
      <c r="B72" s="113">
        <v>5000000</v>
      </c>
      <c r="C72" s="449">
        <v>3937008</v>
      </c>
      <c r="D72" s="112">
        <v>1062992</v>
      </c>
      <c r="E72" s="112">
        <v>5000000</v>
      </c>
      <c r="F72" s="449">
        <v>3876416</v>
      </c>
      <c r="G72" s="112">
        <v>1046632</v>
      </c>
      <c r="H72" s="112">
        <v>4923048</v>
      </c>
      <c r="I72" s="1398">
        <v>98.46096</v>
      </c>
    </row>
    <row r="73" spans="1:9" ht="15" customHeight="1">
      <c r="A73" s="174" t="s">
        <v>1057</v>
      </c>
      <c r="B73" s="112">
        <v>0</v>
      </c>
      <c r="C73" s="449">
        <v>652675</v>
      </c>
      <c r="D73" s="112">
        <v>176222</v>
      </c>
      <c r="E73" s="112">
        <v>828897</v>
      </c>
      <c r="F73" s="449">
        <v>649675</v>
      </c>
      <c r="G73" s="112">
        <v>175412</v>
      </c>
      <c r="H73" s="112">
        <v>825087</v>
      </c>
      <c r="I73" s="1398">
        <v>99.540353023355138</v>
      </c>
    </row>
    <row r="74" spans="1:9" ht="15" customHeight="1">
      <c r="A74" s="174" t="s">
        <v>1136</v>
      </c>
      <c r="B74" s="112">
        <v>0</v>
      </c>
      <c r="C74" s="449">
        <v>0</v>
      </c>
      <c r="D74" s="112">
        <v>0</v>
      </c>
      <c r="E74" s="112">
        <v>0</v>
      </c>
      <c r="F74" s="449">
        <v>0</v>
      </c>
      <c r="G74" s="112">
        <v>0</v>
      </c>
      <c r="H74" s="112">
        <v>0</v>
      </c>
      <c r="I74" s="1398">
        <v>0</v>
      </c>
    </row>
    <row r="75" spans="1:9" ht="15" customHeight="1">
      <c r="A75" s="132" t="s">
        <v>1151</v>
      </c>
      <c r="B75" s="112">
        <v>0</v>
      </c>
      <c r="C75" s="449">
        <v>74687930</v>
      </c>
      <c r="D75" s="112">
        <v>7895340</v>
      </c>
      <c r="E75" s="112">
        <v>82583270</v>
      </c>
      <c r="F75" s="449">
        <v>74684430</v>
      </c>
      <c r="G75" s="112">
        <v>7894395</v>
      </c>
      <c r="H75" s="112">
        <v>82578825</v>
      </c>
      <c r="I75" s="1398">
        <v>99.9946175538944</v>
      </c>
    </row>
    <row r="76" spans="1:9" ht="15" customHeight="1">
      <c r="A76" s="132" t="s">
        <v>1085</v>
      </c>
      <c r="B76" s="112">
        <v>0</v>
      </c>
      <c r="C76" s="449">
        <v>150000</v>
      </c>
      <c r="D76" s="112">
        <v>40500</v>
      </c>
      <c r="E76" s="112">
        <v>190500</v>
      </c>
      <c r="F76" s="449">
        <v>150000</v>
      </c>
      <c r="G76" s="112">
        <v>40500</v>
      </c>
      <c r="H76" s="112">
        <v>190500</v>
      </c>
      <c r="I76" s="1398">
        <v>100</v>
      </c>
    </row>
    <row r="77" spans="1:9" ht="15" customHeight="1">
      <c r="A77" s="132" t="s">
        <v>1100</v>
      </c>
      <c r="B77" s="112">
        <v>0</v>
      </c>
      <c r="C77" s="449">
        <v>2398118</v>
      </c>
      <c r="D77" s="112">
        <v>647491</v>
      </c>
      <c r="E77" s="112">
        <v>3045609</v>
      </c>
      <c r="F77" s="449">
        <v>2398118</v>
      </c>
      <c r="G77" s="112">
        <v>647491</v>
      </c>
      <c r="H77" s="112">
        <v>3045609</v>
      </c>
      <c r="I77" s="1398">
        <v>100</v>
      </c>
    </row>
    <row r="78" spans="1:9" ht="15" customHeight="1">
      <c r="A78" s="132" t="s">
        <v>1105</v>
      </c>
      <c r="B78" s="112">
        <v>0</v>
      </c>
      <c r="C78" s="449">
        <v>111417</v>
      </c>
      <c r="D78" s="112">
        <v>30083</v>
      </c>
      <c r="E78" s="112">
        <v>141500</v>
      </c>
      <c r="F78" s="449">
        <v>111417</v>
      </c>
      <c r="G78" s="112">
        <v>30083</v>
      </c>
      <c r="H78" s="112">
        <v>141500</v>
      </c>
      <c r="I78" s="1398">
        <v>100</v>
      </c>
    </row>
    <row r="79" spans="1:9" ht="15" customHeight="1">
      <c r="A79" s="132" t="s">
        <v>1106</v>
      </c>
      <c r="B79" s="112">
        <v>0</v>
      </c>
      <c r="C79" s="449">
        <v>51790</v>
      </c>
      <c r="D79" s="112">
        <v>13983</v>
      </c>
      <c r="E79" s="112">
        <v>65773</v>
      </c>
      <c r="F79" s="449">
        <v>51790</v>
      </c>
      <c r="G79" s="112">
        <v>13983</v>
      </c>
      <c r="H79" s="112">
        <v>65773</v>
      </c>
      <c r="I79" s="1398">
        <v>100</v>
      </c>
    </row>
    <row r="80" spans="1:9" ht="15" customHeight="1">
      <c r="A80" s="144" t="s">
        <v>1141</v>
      </c>
      <c r="B80" s="112">
        <v>0</v>
      </c>
      <c r="C80" s="451">
        <v>1150000</v>
      </c>
      <c r="D80" s="785">
        <v>0</v>
      </c>
      <c r="E80" s="785">
        <v>1150000</v>
      </c>
      <c r="F80" s="451">
        <v>1150000</v>
      </c>
      <c r="G80" s="112">
        <v>0</v>
      </c>
      <c r="H80" s="112">
        <v>1150000</v>
      </c>
      <c r="I80" s="1398">
        <v>100</v>
      </c>
    </row>
    <row r="81" spans="1:9" ht="15" customHeight="1">
      <c r="A81" s="144" t="s">
        <v>1110</v>
      </c>
      <c r="B81" s="112">
        <v>0</v>
      </c>
      <c r="C81" s="451">
        <v>21173</v>
      </c>
      <c r="D81" s="451">
        <v>5717</v>
      </c>
      <c r="E81" s="451">
        <v>26890</v>
      </c>
      <c r="F81" s="451">
        <v>21173</v>
      </c>
      <c r="G81" s="112">
        <v>5717</v>
      </c>
      <c r="H81" s="112">
        <v>26890</v>
      </c>
      <c r="I81" s="1398">
        <v>100</v>
      </c>
    </row>
    <row r="82" spans="1:9" ht="15" customHeight="1">
      <c r="A82" s="144" t="s">
        <v>1128</v>
      </c>
      <c r="B82" s="112">
        <v>0</v>
      </c>
      <c r="C82" s="451">
        <v>211200</v>
      </c>
      <c r="D82" s="451">
        <v>0</v>
      </c>
      <c r="E82" s="451">
        <v>211200</v>
      </c>
      <c r="F82" s="451">
        <v>211200</v>
      </c>
      <c r="G82" s="112">
        <v>0</v>
      </c>
      <c r="H82" s="112">
        <v>211200</v>
      </c>
      <c r="I82" s="1398">
        <v>100</v>
      </c>
    </row>
    <row r="83" spans="1:9" ht="15" customHeight="1">
      <c r="A83" s="144" t="s">
        <v>1144</v>
      </c>
      <c r="B83" s="112">
        <v>0</v>
      </c>
      <c r="C83" s="451">
        <v>859374</v>
      </c>
      <c r="D83" s="451">
        <v>232031</v>
      </c>
      <c r="E83" s="451">
        <v>1091405</v>
      </c>
      <c r="F83" s="451">
        <v>859374</v>
      </c>
      <c r="G83" s="112">
        <v>232031</v>
      </c>
      <c r="H83" s="112">
        <v>1091405</v>
      </c>
      <c r="I83" s="1398">
        <v>100</v>
      </c>
    </row>
    <row r="84" spans="1:9" ht="15" customHeight="1">
      <c r="A84" s="144" t="s">
        <v>1145</v>
      </c>
      <c r="B84" s="112">
        <v>0</v>
      </c>
      <c r="C84" s="451">
        <v>1227600</v>
      </c>
      <c r="D84" s="451">
        <v>331452</v>
      </c>
      <c r="E84" s="451">
        <v>1559052</v>
      </c>
      <c r="F84" s="451">
        <v>0</v>
      </c>
      <c r="G84" s="112">
        <v>0</v>
      </c>
      <c r="H84" s="112">
        <v>0</v>
      </c>
      <c r="I84" s="1398">
        <v>0</v>
      </c>
    </row>
    <row r="85" spans="1:9" ht="15" customHeight="1">
      <c r="A85" s="144" t="s">
        <v>1209</v>
      </c>
      <c r="B85" s="112">
        <v>0</v>
      </c>
      <c r="C85" s="451">
        <v>2200000</v>
      </c>
      <c r="D85" s="451">
        <v>0</v>
      </c>
      <c r="E85" s="451">
        <v>2200000</v>
      </c>
      <c r="F85" s="451">
        <v>2200000</v>
      </c>
      <c r="G85" s="785">
        <v>0</v>
      </c>
      <c r="H85" s="112">
        <v>2200000</v>
      </c>
      <c r="I85" s="1398">
        <v>100</v>
      </c>
    </row>
    <row r="86" spans="1:9" ht="15" customHeight="1">
      <c r="A86" s="144" t="s">
        <v>1222</v>
      </c>
      <c r="B86" s="112">
        <v>0</v>
      </c>
      <c r="C86" s="451">
        <v>950800</v>
      </c>
      <c r="D86" s="451">
        <v>256716</v>
      </c>
      <c r="E86" s="451">
        <v>1207516</v>
      </c>
      <c r="F86" s="451">
        <v>0</v>
      </c>
      <c r="G86" s="785">
        <v>0</v>
      </c>
      <c r="H86" s="112">
        <v>0</v>
      </c>
      <c r="I86" s="1398">
        <v>0</v>
      </c>
    </row>
    <row r="87" spans="1:9" ht="15" customHeight="1">
      <c r="A87" s="144" t="s">
        <v>1223</v>
      </c>
      <c r="B87" s="112">
        <v>0</v>
      </c>
      <c r="C87" s="451">
        <v>1179389</v>
      </c>
      <c r="D87" s="451">
        <v>318435</v>
      </c>
      <c r="E87" s="451">
        <v>1497824</v>
      </c>
      <c r="F87" s="451">
        <v>1179389</v>
      </c>
      <c r="G87" s="785">
        <v>318435</v>
      </c>
      <c r="H87" s="112">
        <v>1497824</v>
      </c>
      <c r="I87" s="1398">
        <v>100</v>
      </c>
    </row>
    <row r="88" spans="1:9" ht="15" customHeight="1">
      <c r="A88" s="144" t="s">
        <v>1224</v>
      </c>
      <c r="B88" s="112">
        <v>0</v>
      </c>
      <c r="C88" s="451">
        <v>527559</v>
      </c>
      <c r="D88" s="451">
        <v>142441</v>
      </c>
      <c r="E88" s="451">
        <v>670000</v>
      </c>
      <c r="F88" s="451">
        <v>527559</v>
      </c>
      <c r="G88" s="785">
        <v>142441</v>
      </c>
      <c r="H88" s="112">
        <v>670000</v>
      </c>
      <c r="I88" s="1398">
        <v>100</v>
      </c>
    </row>
    <row r="89" spans="1:9" ht="15" customHeight="1">
      <c r="A89" s="144" t="s">
        <v>1225</v>
      </c>
      <c r="B89" s="112">
        <v>0</v>
      </c>
      <c r="C89" s="451">
        <v>787402</v>
      </c>
      <c r="D89" s="451">
        <v>212598</v>
      </c>
      <c r="E89" s="451">
        <v>1000000</v>
      </c>
      <c r="F89" s="451">
        <v>770900</v>
      </c>
      <c r="G89" s="785">
        <v>208143</v>
      </c>
      <c r="H89" s="112">
        <v>979043</v>
      </c>
      <c r="I89" s="1398">
        <v>97.904300000000006</v>
      </c>
    </row>
    <row r="90" spans="1:9" ht="15" customHeight="1">
      <c r="A90" s="144" t="s">
        <v>1253</v>
      </c>
      <c r="B90" s="112">
        <v>0</v>
      </c>
      <c r="C90" s="451">
        <v>551181</v>
      </c>
      <c r="D90" s="451">
        <v>148819</v>
      </c>
      <c r="E90" s="451">
        <v>700000</v>
      </c>
      <c r="F90" s="451">
        <v>0</v>
      </c>
      <c r="G90" s="785">
        <v>0</v>
      </c>
      <c r="H90" s="112">
        <v>0</v>
      </c>
      <c r="I90" s="1398">
        <v>0</v>
      </c>
    </row>
    <row r="91" spans="1:9" ht="15" customHeight="1" thickBot="1">
      <c r="A91" s="787" t="s">
        <v>1111</v>
      </c>
      <c r="B91" s="788">
        <v>0</v>
      </c>
      <c r="C91" s="788">
        <v>1983953</v>
      </c>
      <c r="D91" s="788">
        <v>384199</v>
      </c>
      <c r="E91" s="788">
        <v>2368152</v>
      </c>
      <c r="F91" s="1389">
        <v>2211647</v>
      </c>
      <c r="G91" s="1390">
        <v>156505</v>
      </c>
      <c r="H91" s="1390">
        <v>2368152</v>
      </c>
      <c r="I91" s="1402">
        <v>100</v>
      </c>
    </row>
    <row r="92" spans="1:9" s="111" customFormat="1" ht="16.5" thickBot="1">
      <c r="A92" s="661" t="s">
        <v>4</v>
      </c>
      <c r="B92" s="115">
        <v>124290348</v>
      </c>
      <c r="C92" s="114">
        <v>175719610</v>
      </c>
      <c r="D92" s="114">
        <v>34448472</v>
      </c>
      <c r="E92" s="115">
        <v>210168082</v>
      </c>
      <c r="F92" s="115">
        <v>173133640</v>
      </c>
      <c r="G92" s="115">
        <v>32435795</v>
      </c>
      <c r="H92" s="115">
        <v>205569435</v>
      </c>
      <c r="I92" s="1403">
        <v>97.811919414100188</v>
      </c>
    </row>
    <row r="93" spans="1:9" ht="16.5" thickBot="1">
      <c r="A93" s="664" t="s">
        <v>207</v>
      </c>
      <c r="B93" s="140">
        <v>482253840</v>
      </c>
      <c r="C93" s="768">
        <v>636051371</v>
      </c>
      <c r="D93" s="768">
        <v>86969751</v>
      </c>
      <c r="E93" s="140">
        <v>723021122</v>
      </c>
      <c r="F93" s="140">
        <v>469708518</v>
      </c>
      <c r="G93" s="140">
        <v>40795634</v>
      </c>
      <c r="H93" s="140">
        <v>510504152</v>
      </c>
      <c r="I93" s="1404">
        <v>70.607086911632436</v>
      </c>
    </row>
    <row r="94" spans="1:9" ht="16.5" thickTop="1">
      <c r="A94" s="659" t="s">
        <v>208</v>
      </c>
      <c r="B94" s="490"/>
      <c r="C94" s="772"/>
      <c r="D94" s="484"/>
      <c r="E94" s="490"/>
      <c r="F94" s="484"/>
      <c r="G94" s="484"/>
      <c r="H94" s="484"/>
      <c r="I94" s="1397"/>
    </row>
    <row r="95" spans="1:9" ht="15.75">
      <c r="A95" s="485" t="s">
        <v>209</v>
      </c>
      <c r="B95" s="129"/>
      <c r="C95" s="773"/>
      <c r="D95" s="486"/>
      <c r="E95" s="129"/>
      <c r="F95" s="486"/>
      <c r="G95" s="486"/>
      <c r="H95" s="486"/>
      <c r="I95" s="1385"/>
    </row>
    <row r="96" spans="1:9">
      <c r="A96" s="144" t="s">
        <v>868</v>
      </c>
      <c r="B96" s="451">
        <v>6404292</v>
      </c>
      <c r="C96" s="112">
        <v>5237022</v>
      </c>
      <c r="D96" s="112">
        <v>1413996</v>
      </c>
      <c r="E96" s="451">
        <v>6651018</v>
      </c>
      <c r="F96" s="112">
        <v>5237022</v>
      </c>
      <c r="G96" s="112">
        <v>1413996</v>
      </c>
      <c r="H96" s="451">
        <v>6651018</v>
      </c>
      <c r="I96" s="1398">
        <v>100</v>
      </c>
    </row>
    <row r="97" spans="1:9">
      <c r="A97" s="144" t="s">
        <v>869</v>
      </c>
      <c r="B97" s="451">
        <v>6592948</v>
      </c>
      <c r="C97" s="112">
        <v>4997026</v>
      </c>
      <c r="D97" s="112">
        <v>1349196</v>
      </c>
      <c r="E97" s="451">
        <v>6346222</v>
      </c>
      <c r="F97" s="112">
        <v>4997026</v>
      </c>
      <c r="G97" s="112">
        <v>1349197</v>
      </c>
      <c r="H97" s="451">
        <v>6346223</v>
      </c>
      <c r="I97" s="1398">
        <v>100.00001575740653</v>
      </c>
    </row>
    <row r="98" spans="1:9" ht="30">
      <c r="A98" s="1391" t="s">
        <v>889</v>
      </c>
      <c r="B98" s="451">
        <v>45000000</v>
      </c>
      <c r="C98" s="112">
        <v>35433071</v>
      </c>
      <c r="D98" s="112">
        <v>9566929</v>
      </c>
      <c r="E98" s="451">
        <v>45000000</v>
      </c>
      <c r="F98" s="112">
        <v>3360000</v>
      </c>
      <c r="G98" s="112">
        <v>907200</v>
      </c>
      <c r="H98" s="451">
        <v>4267200</v>
      </c>
      <c r="I98" s="1398">
        <v>9.4826666666666668</v>
      </c>
    </row>
    <row r="99" spans="1:9" ht="30">
      <c r="A99" s="144" t="s">
        <v>1005</v>
      </c>
      <c r="B99" s="451">
        <v>15176500</v>
      </c>
      <c r="C99" s="112">
        <v>11950000</v>
      </c>
      <c r="D99" s="112">
        <v>3226500</v>
      </c>
      <c r="E99" s="451">
        <v>15176500</v>
      </c>
      <c r="F99" s="112">
        <v>0</v>
      </c>
      <c r="G99" s="112">
        <v>0</v>
      </c>
      <c r="H99" s="451">
        <v>0</v>
      </c>
      <c r="I99" s="1398">
        <v>0</v>
      </c>
    </row>
    <row r="100" spans="1:9" ht="15" customHeight="1">
      <c r="A100" s="144" t="s">
        <v>865</v>
      </c>
      <c r="B100" s="451">
        <v>4755000</v>
      </c>
      <c r="C100" s="112">
        <v>4500000</v>
      </c>
      <c r="D100" s="112">
        <v>1215000</v>
      </c>
      <c r="E100" s="451">
        <v>5715000</v>
      </c>
      <c r="F100" s="112">
        <v>4500000</v>
      </c>
      <c r="G100" s="112">
        <v>1215000</v>
      </c>
      <c r="H100" s="451">
        <v>5715000</v>
      </c>
      <c r="I100" s="1398">
        <v>100</v>
      </c>
    </row>
    <row r="101" spans="1:9" ht="15" customHeight="1">
      <c r="A101" s="712" t="s">
        <v>1020</v>
      </c>
      <c r="B101" s="451">
        <v>45170000</v>
      </c>
      <c r="C101" s="112">
        <v>35566929</v>
      </c>
      <c r="D101" s="112">
        <v>9603071</v>
      </c>
      <c r="E101" s="451">
        <v>45170000</v>
      </c>
      <c r="F101" s="112">
        <v>0</v>
      </c>
      <c r="G101" s="112">
        <v>0</v>
      </c>
      <c r="H101" s="451">
        <v>0</v>
      </c>
      <c r="I101" s="1398">
        <v>0</v>
      </c>
    </row>
    <row r="102" spans="1:9" ht="15" customHeight="1">
      <c r="A102" s="712" t="s">
        <v>1150</v>
      </c>
      <c r="B102" s="451"/>
      <c r="C102" s="112">
        <v>10009904</v>
      </c>
      <c r="D102" s="112">
        <v>2702674</v>
      </c>
      <c r="E102" s="451">
        <v>12712578</v>
      </c>
      <c r="F102" s="112">
        <v>10009904</v>
      </c>
      <c r="G102" s="112">
        <v>2702674</v>
      </c>
      <c r="H102" s="451">
        <v>12712578</v>
      </c>
      <c r="I102" s="1398">
        <v>100</v>
      </c>
    </row>
    <row r="103" spans="1:9" ht="15" customHeight="1">
      <c r="A103" s="712" t="s">
        <v>1021</v>
      </c>
      <c r="B103" s="451">
        <v>21971000</v>
      </c>
      <c r="C103" s="112">
        <v>13940000</v>
      </c>
      <c r="D103" s="112">
        <v>3763800</v>
      </c>
      <c r="E103" s="451">
        <v>17703800</v>
      </c>
      <c r="F103" s="112">
        <v>0</v>
      </c>
      <c r="G103" s="112">
        <v>0</v>
      </c>
      <c r="H103" s="451">
        <v>0</v>
      </c>
      <c r="I103" s="1398">
        <v>0</v>
      </c>
    </row>
    <row r="104" spans="1:9" ht="15" customHeight="1">
      <c r="A104" s="855" t="s">
        <v>1226</v>
      </c>
      <c r="B104" s="451"/>
      <c r="C104" s="785">
        <v>3360000</v>
      </c>
      <c r="D104" s="785">
        <v>907200</v>
      </c>
      <c r="E104" s="451">
        <v>4267200</v>
      </c>
      <c r="F104" s="785">
        <v>0</v>
      </c>
      <c r="G104" s="785">
        <v>0</v>
      </c>
      <c r="H104" s="451">
        <v>0</v>
      </c>
      <c r="I104" s="1398">
        <v>0</v>
      </c>
    </row>
    <row r="105" spans="1:9" ht="16.5" thickBot="1">
      <c r="A105" s="665" t="s">
        <v>4</v>
      </c>
      <c r="B105" s="142">
        <v>145069740</v>
      </c>
      <c r="C105" s="769">
        <v>124993952</v>
      </c>
      <c r="D105" s="769">
        <v>33748366</v>
      </c>
      <c r="E105" s="142">
        <v>158742318</v>
      </c>
      <c r="F105" s="141">
        <v>28103952</v>
      </c>
      <c r="G105" s="141">
        <v>7588067</v>
      </c>
      <c r="H105" s="142">
        <v>35692019</v>
      </c>
      <c r="I105" s="1401">
        <v>22.48424960003419</v>
      </c>
    </row>
    <row r="106" spans="1:9" ht="15.75">
      <c r="A106" s="487" t="s">
        <v>202</v>
      </c>
      <c r="B106" s="481"/>
      <c r="C106" s="775"/>
      <c r="D106" s="1186"/>
      <c r="E106" s="481"/>
      <c r="F106" s="1186"/>
      <c r="G106" s="1186"/>
      <c r="H106" s="1186"/>
      <c r="I106" s="1405"/>
    </row>
    <row r="107" spans="1:9">
      <c r="A107" s="132" t="s">
        <v>917</v>
      </c>
      <c r="B107" s="450">
        <v>1343697</v>
      </c>
      <c r="C107" s="449">
        <v>1058029</v>
      </c>
      <c r="D107" s="112">
        <v>285668</v>
      </c>
      <c r="E107" s="112">
        <v>1343697</v>
      </c>
      <c r="F107" s="449">
        <v>1058029</v>
      </c>
      <c r="G107" s="112">
        <v>285668</v>
      </c>
      <c r="H107" s="450">
        <v>1343697</v>
      </c>
      <c r="I107" s="1398">
        <v>100</v>
      </c>
    </row>
    <row r="108" spans="1:9">
      <c r="A108" s="132" t="s">
        <v>1530</v>
      </c>
      <c r="B108" s="450">
        <v>2490000</v>
      </c>
      <c r="C108" s="449">
        <v>1934425</v>
      </c>
      <c r="D108" s="112">
        <v>522295</v>
      </c>
      <c r="E108" s="112">
        <v>2456720</v>
      </c>
      <c r="F108" s="449">
        <v>1100000</v>
      </c>
      <c r="G108" s="112">
        <v>0</v>
      </c>
      <c r="H108" s="450">
        <v>1100000</v>
      </c>
      <c r="I108" s="1398">
        <v>44.775147350939463</v>
      </c>
    </row>
    <row r="109" spans="1:9">
      <c r="A109" s="132" t="s">
        <v>897</v>
      </c>
      <c r="B109" s="450">
        <v>30000000</v>
      </c>
      <c r="C109" s="449">
        <v>26580927</v>
      </c>
      <c r="D109" s="112">
        <v>6912250</v>
      </c>
      <c r="E109" s="112">
        <v>33493177</v>
      </c>
      <c r="F109" s="449">
        <v>26580927</v>
      </c>
      <c r="G109" s="112">
        <v>6912250</v>
      </c>
      <c r="H109" s="450">
        <v>33493177</v>
      </c>
      <c r="I109" s="1398">
        <v>100</v>
      </c>
    </row>
    <row r="110" spans="1:9">
      <c r="A110" s="132" t="s">
        <v>898</v>
      </c>
      <c r="B110" s="450">
        <v>42000000</v>
      </c>
      <c r="C110" s="449">
        <v>19167076</v>
      </c>
      <c r="D110" s="112">
        <v>4959110</v>
      </c>
      <c r="E110" s="112">
        <v>24126186</v>
      </c>
      <c r="F110" s="449">
        <v>16328903</v>
      </c>
      <c r="G110" s="112">
        <v>4192804</v>
      </c>
      <c r="H110" s="450">
        <v>20521707</v>
      </c>
      <c r="I110" s="1398">
        <v>85.059888869297453</v>
      </c>
    </row>
    <row r="111" spans="1:9">
      <c r="A111" s="132" t="s">
        <v>899</v>
      </c>
      <c r="B111" s="450">
        <v>5897961</v>
      </c>
      <c r="C111" s="449">
        <v>4644064</v>
      </c>
      <c r="D111" s="112">
        <v>1253897</v>
      </c>
      <c r="E111" s="112">
        <v>5897961</v>
      </c>
      <c r="F111" s="449">
        <v>4644064</v>
      </c>
      <c r="G111" s="112">
        <v>1253897</v>
      </c>
      <c r="H111" s="450">
        <v>5897961</v>
      </c>
      <c r="I111" s="1398">
        <v>100</v>
      </c>
    </row>
    <row r="112" spans="1:9">
      <c r="A112" s="132" t="s">
        <v>1009</v>
      </c>
      <c r="B112" s="450">
        <v>80000</v>
      </c>
      <c r="C112" s="449">
        <v>62992</v>
      </c>
      <c r="D112" s="112">
        <v>17008</v>
      </c>
      <c r="E112" s="112">
        <v>80000</v>
      </c>
      <c r="F112" s="449">
        <v>0</v>
      </c>
      <c r="G112" s="112">
        <v>0</v>
      </c>
      <c r="H112" s="450">
        <v>0</v>
      </c>
      <c r="I112" s="1398">
        <v>0</v>
      </c>
    </row>
    <row r="113" spans="1:9">
      <c r="A113" s="132" t="s">
        <v>1140</v>
      </c>
      <c r="B113" s="450">
        <v>0</v>
      </c>
      <c r="C113" s="449">
        <v>0</v>
      </c>
      <c r="D113" s="112">
        <v>0</v>
      </c>
      <c r="E113" s="112">
        <v>0</v>
      </c>
      <c r="F113" s="449">
        <v>0</v>
      </c>
      <c r="G113" s="112">
        <v>0</v>
      </c>
      <c r="H113" s="450">
        <v>0</v>
      </c>
      <c r="I113" s="1398">
        <v>0</v>
      </c>
    </row>
    <row r="114" spans="1:9">
      <c r="A114" s="132" t="s">
        <v>1210</v>
      </c>
      <c r="B114" s="450">
        <v>0</v>
      </c>
      <c r="C114" s="449">
        <v>3264788</v>
      </c>
      <c r="D114" s="112">
        <v>881492</v>
      </c>
      <c r="E114" s="112">
        <v>4146280</v>
      </c>
      <c r="F114" s="449">
        <v>3264787</v>
      </c>
      <c r="G114" s="112">
        <v>881492</v>
      </c>
      <c r="H114" s="450">
        <v>4146279</v>
      </c>
      <c r="I114" s="1398">
        <v>99.999975881995425</v>
      </c>
    </row>
    <row r="115" spans="1:9">
      <c r="A115" s="132" t="s">
        <v>1211</v>
      </c>
      <c r="B115" s="450">
        <v>0</v>
      </c>
      <c r="C115" s="449">
        <v>9725897</v>
      </c>
      <c r="D115" s="112">
        <v>2625992</v>
      </c>
      <c r="E115" s="112">
        <v>12351889</v>
      </c>
      <c r="F115" s="449">
        <v>9725897</v>
      </c>
      <c r="G115" s="112">
        <v>2625993</v>
      </c>
      <c r="H115" s="450">
        <v>12351890</v>
      </c>
      <c r="I115" s="1398">
        <v>100.00000809592768</v>
      </c>
    </row>
    <row r="116" spans="1:9">
      <c r="A116" s="132" t="s">
        <v>1149</v>
      </c>
      <c r="B116" s="450">
        <v>0</v>
      </c>
      <c r="C116" s="449">
        <v>5575778</v>
      </c>
      <c r="D116" s="112">
        <v>1505460</v>
      </c>
      <c r="E116" s="112">
        <v>7081238</v>
      </c>
      <c r="F116" s="449">
        <v>5575778</v>
      </c>
      <c r="G116" s="112">
        <v>1505460</v>
      </c>
      <c r="H116" s="450">
        <v>7081238</v>
      </c>
      <c r="I116" s="1398">
        <v>100</v>
      </c>
    </row>
    <row r="117" spans="1:9">
      <c r="A117" s="132" t="s">
        <v>1227</v>
      </c>
      <c r="B117" s="450">
        <v>0</v>
      </c>
      <c r="C117" s="449">
        <v>468145</v>
      </c>
      <c r="D117" s="112">
        <v>126399</v>
      </c>
      <c r="E117" s="112">
        <v>594544</v>
      </c>
      <c r="F117" s="449">
        <v>468145</v>
      </c>
      <c r="G117" s="112">
        <v>126399</v>
      </c>
      <c r="H117" s="450">
        <v>594544</v>
      </c>
      <c r="I117" s="1398">
        <v>100</v>
      </c>
    </row>
    <row r="118" spans="1:9">
      <c r="A118" s="132" t="s">
        <v>1228</v>
      </c>
      <c r="B118" s="450">
        <v>0</v>
      </c>
      <c r="C118" s="449">
        <v>1406793</v>
      </c>
      <c r="D118" s="112">
        <v>379834</v>
      </c>
      <c r="E118" s="112">
        <v>1786627</v>
      </c>
      <c r="F118" s="449">
        <v>1406793</v>
      </c>
      <c r="G118" s="112">
        <v>379834</v>
      </c>
      <c r="H118" s="450">
        <v>1786627</v>
      </c>
      <c r="I118" s="1398">
        <v>100</v>
      </c>
    </row>
    <row r="119" spans="1:9">
      <c r="A119" s="132" t="s">
        <v>1539</v>
      </c>
      <c r="B119" s="450">
        <v>0</v>
      </c>
      <c r="C119" s="449">
        <v>861078</v>
      </c>
      <c r="D119" s="112">
        <v>232491</v>
      </c>
      <c r="E119" s="112">
        <v>1093569</v>
      </c>
      <c r="F119" s="449">
        <v>861078</v>
      </c>
      <c r="G119" s="112">
        <v>232491</v>
      </c>
      <c r="H119" s="450">
        <v>1093569</v>
      </c>
      <c r="I119" s="1398">
        <v>100</v>
      </c>
    </row>
    <row r="120" spans="1:9">
      <c r="A120" s="132" t="s">
        <v>1229</v>
      </c>
      <c r="B120" s="450">
        <v>0</v>
      </c>
      <c r="C120" s="449">
        <v>626532</v>
      </c>
      <c r="D120" s="112">
        <v>169163</v>
      </c>
      <c r="E120" s="112">
        <v>795695</v>
      </c>
      <c r="F120" s="449">
        <v>626532</v>
      </c>
      <c r="G120" s="112">
        <v>169163</v>
      </c>
      <c r="H120" s="450">
        <v>795695</v>
      </c>
      <c r="I120" s="1398">
        <v>100</v>
      </c>
    </row>
    <row r="121" spans="1:9">
      <c r="A121" s="132" t="s">
        <v>1103</v>
      </c>
      <c r="B121" s="449">
        <v>0</v>
      </c>
      <c r="C121" s="449">
        <v>778559</v>
      </c>
      <c r="D121" s="112">
        <v>210211</v>
      </c>
      <c r="E121" s="112">
        <v>988770</v>
      </c>
      <c r="F121" s="449">
        <v>778559</v>
      </c>
      <c r="G121" s="112">
        <v>210211</v>
      </c>
      <c r="H121" s="450">
        <v>988770</v>
      </c>
      <c r="I121" s="1398">
        <v>100</v>
      </c>
    </row>
    <row r="122" spans="1:9" ht="16.5" thickBot="1">
      <c r="A122" s="661" t="s">
        <v>4</v>
      </c>
      <c r="B122" s="115">
        <v>81811658</v>
      </c>
      <c r="C122" s="114">
        <v>76155083</v>
      </c>
      <c r="D122" s="114">
        <v>20081270</v>
      </c>
      <c r="E122" s="115">
        <v>96236353</v>
      </c>
      <c r="F122" s="115">
        <v>72419492</v>
      </c>
      <c r="G122" s="115">
        <v>18775662</v>
      </c>
      <c r="H122" s="115">
        <v>91195154</v>
      </c>
      <c r="I122" s="1401">
        <v>94.761647919056117</v>
      </c>
    </row>
    <row r="123" spans="1:9" s="111" customFormat="1" ht="15.75">
      <c r="A123" s="487" t="s">
        <v>203</v>
      </c>
      <c r="B123" s="491"/>
      <c r="C123" s="774"/>
      <c r="D123" s="488"/>
      <c r="E123" s="491"/>
      <c r="F123" s="488"/>
      <c r="G123" s="488"/>
      <c r="H123" s="488"/>
      <c r="I123" s="1386"/>
    </row>
    <row r="124" spans="1:9" ht="15" customHeight="1">
      <c r="A124" s="132" t="s">
        <v>538</v>
      </c>
      <c r="B124" s="112">
        <v>300000000</v>
      </c>
      <c r="C124" s="121">
        <v>236220472</v>
      </c>
      <c r="D124" s="121">
        <v>63779528</v>
      </c>
      <c r="E124" s="112">
        <v>300000000</v>
      </c>
      <c r="F124" s="112">
        <v>0</v>
      </c>
      <c r="G124" s="112">
        <v>0</v>
      </c>
      <c r="H124" s="112">
        <v>0</v>
      </c>
      <c r="I124" s="1398">
        <v>0</v>
      </c>
    </row>
    <row r="125" spans="1:9" s="111" customFormat="1" ht="16.5" thickBot="1">
      <c r="A125" s="661" t="s">
        <v>4</v>
      </c>
      <c r="B125" s="115">
        <v>300000000</v>
      </c>
      <c r="C125" s="114">
        <v>236220472</v>
      </c>
      <c r="D125" s="114">
        <v>63779528</v>
      </c>
      <c r="E125" s="115">
        <v>300000000</v>
      </c>
      <c r="F125" s="135">
        <v>0</v>
      </c>
      <c r="G125" s="135">
        <v>0</v>
      </c>
      <c r="H125" s="115">
        <v>0</v>
      </c>
      <c r="I125" s="1401">
        <v>0</v>
      </c>
    </row>
    <row r="126" spans="1:9" s="111" customFormat="1" ht="15.75">
      <c r="A126" s="487" t="s">
        <v>205</v>
      </c>
      <c r="B126" s="481"/>
      <c r="C126" s="775"/>
      <c r="D126" s="1186"/>
      <c r="E126" s="481"/>
      <c r="F126" s="1186"/>
      <c r="G126" s="1186"/>
      <c r="H126" s="481"/>
      <c r="I126" s="1405"/>
    </row>
    <row r="127" spans="1:9" ht="15" customHeight="1">
      <c r="A127" s="132" t="s">
        <v>900</v>
      </c>
      <c r="B127" s="121">
        <v>759460</v>
      </c>
      <c r="C127" s="120">
        <v>0</v>
      </c>
      <c r="D127" s="120">
        <v>0</v>
      </c>
      <c r="E127" s="134">
        <v>0</v>
      </c>
      <c r="F127" s="134">
        <v>0</v>
      </c>
      <c r="G127" s="112">
        <v>0</v>
      </c>
      <c r="H127" s="121">
        <v>0</v>
      </c>
      <c r="I127" s="1398">
        <v>0</v>
      </c>
    </row>
    <row r="128" spans="1:9" s="111" customFormat="1" ht="16.5" thickBot="1">
      <c r="A128" s="661" t="s">
        <v>4</v>
      </c>
      <c r="B128" s="143">
        <v>759460</v>
      </c>
      <c r="C128" s="137">
        <v>0</v>
      </c>
      <c r="D128" s="137">
        <v>0</v>
      </c>
      <c r="E128" s="776">
        <v>0</v>
      </c>
      <c r="F128" s="141">
        <v>0</v>
      </c>
      <c r="G128" s="141">
        <v>0</v>
      </c>
      <c r="H128" s="143">
        <v>0</v>
      </c>
      <c r="I128" s="1401">
        <v>0</v>
      </c>
    </row>
    <row r="129" spans="1:9" s="111" customFormat="1" ht="15.75">
      <c r="A129" s="666" t="s">
        <v>206</v>
      </c>
      <c r="B129" s="737"/>
      <c r="C129" s="777"/>
      <c r="D129" s="489"/>
      <c r="E129" s="737"/>
      <c r="F129" s="489"/>
      <c r="G129" s="489"/>
      <c r="H129" s="489"/>
      <c r="I129" s="1406"/>
    </row>
    <row r="130" spans="1:9" s="111" customFormat="1" ht="15" customHeight="1">
      <c r="A130" s="663" t="s">
        <v>549</v>
      </c>
      <c r="B130" s="121">
        <v>12500000</v>
      </c>
      <c r="C130" s="121">
        <v>11053797</v>
      </c>
      <c r="D130" s="121">
        <v>2791755</v>
      </c>
      <c r="E130" s="112">
        <v>13845552</v>
      </c>
      <c r="F130" s="447">
        <v>11053797</v>
      </c>
      <c r="G130" s="112">
        <v>2791755</v>
      </c>
      <c r="H130" s="121">
        <v>13845552</v>
      </c>
      <c r="I130" s="1398">
        <v>100</v>
      </c>
    </row>
    <row r="131" spans="1:9" ht="15" customHeight="1">
      <c r="A131" s="174" t="s">
        <v>896</v>
      </c>
      <c r="B131" s="121">
        <v>1000000</v>
      </c>
      <c r="C131" s="121">
        <v>787402</v>
      </c>
      <c r="D131" s="121">
        <v>212598</v>
      </c>
      <c r="E131" s="112">
        <v>1000000</v>
      </c>
      <c r="F131" s="450">
        <v>612500</v>
      </c>
      <c r="G131" s="112">
        <v>165375</v>
      </c>
      <c r="H131" s="121">
        <v>777875</v>
      </c>
      <c r="I131" s="1398">
        <v>77.787499999999994</v>
      </c>
    </row>
    <row r="132" spans="1:9" s="111" customFormat="1" ht="15" customHeight="1">
      <c r="A132" s="144" t="s">
        <v>914</v>
      </c>
      <c r="B132" s="121">
        <v>9000000</v>
      </c>
      <c r="C132" s="121">
        <v>9000000</v>
      </c>
      <c r="D132" s="121">
        <v>0</v>
      </c>
      <c r="E132" s="112">
        <v>9000000</v>
      </c>
      <c r="F132" s="450">
        <v>5804725</v>
      </c>
      <c r="G132" s="112">
        <v>0</v>
      </c>
      <c r="H132" s="121">
        <v>5804725</v>
      </c>
      <c r="I132" s="1398">
        <v>64.496944444444452</v>
      </c>
    </row>
    <row r="133" spans="1:9" s="111" customFormat="1" ht="15" customHeight="1">
      <c r="A133" s="144" t="s">
        <v>901</v>
      </c>
      <c r="B133" s="121">
        <v>6500000</v>
      </c>
      <c r="C133" s="121">
        <v>6500000</v>
      </c>
      <c r="D133" s="121">
        <v>0</v>
      </c>
      <c r="E133" s="112">
        <v>6500000</v>
      </c>
      <c r="F133" s="450">
        <v>6400000</v>
      </c>
      <c r="G133" s="112">
        <v>0</v>
      </c>
      <c r="H133" s="121">
        <v>6400000</v>
      </c>
      <c r="I133" s="1398">
        <v>98.461538461538467</v>
      </c>
    </row>
    <row r="134" spans="1:9" s="111" customFormat="1" ht="15" customHeight="1">
      <c r="A134" s="144" t="s">
        <v>1540</v>
      </c>
      <c r="B134" s="121">
        <v>66226563</v>
      </c>
      <c r="C134" s="121">
        <v>58166238</v>
      </c>
      <c r="D134" s="121">
        <v>15521284</v>
      </c>
      <c r="E134" s="112">
        <v>73687522</v>
      </c>
      <c r="F134" s="450">
        <v>58166238</v>
      </c>
      <c r="G134" s="112">
        <v>15521284</v>
      </c>
      <c r="H134" s="121">
        <v>73687522</v>
      </c>
      <c r="I134" s="1398">
        <v>100</v>
      </c>
    </row>
    <row r="135" spans="1:9" s="111" customFormat="1" ht="30">
      <c r="A135" s="144" t="s">
        <v>902</v>
      </c>
      <c r="B135" s="121">
        <v>14950000</v>
      </c>
      <c r="C135" s="121">
        <v>13228403</v>
      </c>
      <c r="D135" s="121">
        <v>3571669</v>
      </c>
      <c r="E135" s="112">
        <v>16800072</v>
      </c>
      <c r="F135" s="450">
        <v>13228403</v>
      </c>
      <c r="G135" s="112">
        <v>3571669</v>
      </c>
      <c r="H135" s="121">
        <v>16800072</v>
      </c>
      <c r="I135" s="1398">
        <v>100</v>
      </c>
    </row>
    <row r="136" spans="1:9" s="111" customFormat="1" ht="30">
      <c r="A136" s="144" t="s">
        <v>1541</v>
      </c>
      <c r="B136" s="121">
        <v>3850000</v>
      </c>
      <c r="C136" s="121">
        <v>2143696</v>
      </c>
      <c r="D136" s="121">
        <v>578798</v>
      </c>
      <c r="E136" s="112">
        <v>2722494</v>
      </c>
      <c r="F136" s="450">
        <v>0</v>
      </c>
      <c r="G136" s="112">
        <v>0</v>
      </c>
      <c r="H136" s="121">
        <v>0</v>
      </c>
      <c r="I136" s="1398">
        <v>0</v>
      </c>
    </row>
    <row r="137" spans="1:9" s="111" customFormat="1">
      <c r="A137" s="132" t="s">
        <v>1533</v>
      </c>
      <c r="B137" s="121">
        <v>6430805</v>
      </c>
      <c r="C137" s="121">
        <v>5063626</v>
      </c>
      <c r="D137" s="121">
        <v>1367179</v>
      </c>
      <c r="E137" s="112">
        <v>6430805</v>
      </c>
      <c r="F137" s="450">
        <v>5063626</v>
      </c>
      <c r="G137" s="112">
        <v>1367179</v>
      </c>
      <c r="H137" s="121">
        <v>6430805</v>
      </c>
      <c r="I137" s="1398">
        <v>100</v>
      </c>
    </row>
    <row r="138" spans="1:9" s="111" customFormat="1">
      <c r="A138" s="132" t="s">
        <v>1534</v>
      </c>
      <c r="B138" s="121">
        <v>1200000</v>
      </c>
      <c r="C138" s="121">
        <v>1200000</v>
      </c>
      <c r="D138" s="121">
        <v>0</v>
      </c>
      <c r="E138" s="112">
        <v>1200000</v>
      </c>
      <c r="F138" s="450">
        <v>1200000</v>
      </c>
      <c r="G138" s="112">
        <v>0</v>
      </c>
      <c r="H138" s="121">
        <v>1200000</v>
      </c>
      <c r="I138" s="1398">
        <v>100</v>
      </c>
    </row>
    <row r="139" spans="1:9" s="111" customFormat="1">
      <c r="A139" s="132" t="s">
        <v>1200</v>
      </c>
      <c r="B139" s="112">
        <v>0</v>
      </c>
      <c r="C139" s="449">
        <v>13962830</v>
      </c>
      <c r="D139" s="112">
        <v>3769964</v>
      </c>
      <c r="E139" s="121">
        <v>17732794</v>
      </c>
      <c r="F139" s="449">
        <v>13962830</v>
      </c>
      <c r="G139" s="112">
        <v>3742964</v>
      </c>
      <c r="H139" s="121">
        <v>17705794</v>
      </c>
      <c r="I139" s="1398">
        <v>99.847739730129376</v>
      </c>
    </row>
    <row r="140" spans="1:9" s="111" customFormat="1">
      <c r="A140" s="132" t="s">
        <v>1109</v>
      </c>
      <c r="B140" s="112">
        <v>0</v>
      </c>
      <c r="C140" s="449">
        <v>348450</v>
      </c>
      <c r="D140" s="112">
        <v>94082</v>
      </c>
      <c r="E140" s="121">
        <v>442532</v>
      </c>
      <c r="F140" s="449">
        <v>348450</v>
      </c>
      <c r="G140" s="112">
        <v>94082</v>
      </c>
      <c r="H140" s="121">
        <v>442532</v>
      </c>
      <c r="I140" s="1398">
        <v>100</v>
      </c>
    </row>
    <row r="141" spans="1:9" s="111" customFormat="1">
      <c r="A141" s="174" t="s">
        <v>1137</v>
      </c>
      <c r="B141" s="112">
        <v>0</v>
      </c>
      <c r="C141" s="449">
        <v>8997760</v>
      </c>
      <c r="D141" s="112">
        <v>2429395</v>
      </c>
      <c r="E141" s="121">
        <v>11427155</v>
      </c>
      <c r="F141" s="449">
        <v>848000</v>
      </c>
      <c r="G141" s="112">
        <v>228960</v>
      </c>
      <c r="H141" s="121">
        <v>1076960</v>
      </c>
      <c r="I141" s="1398">
        <v>9.424568057403615</v>
      </c>
    </row>
    <row r="142" spans="1:9" ht="15" customHeight="1">
      <c r="A142" s="663" t="s">
        <v>1107</v>
      </c>
      <c r="B142" s="450">
        <v>0</v>
      </c>
      <c r="C142" s="445">
        <v>1163150</v>
      </c>
      <c r="D142" s="112">
        <v>314051</v>
      </c>
      <c r="E142" s="112">
        <v>1477201</v>
      </c>
      <c r="F142" s="445">
        <v>1163150</v>
      </c>
      <c r="G142" s="112">
        <v>314051</v>
      </c>
      <c r="H142" s="112">
        <v>1477201</v>
      </c>
      <c r="I142" s="1398">
        <v>100</v>
      </c>
    </row>
    <row r="143" spans="1:9" ht="16.5" thickBot="1">
      <c r="A143" s="661" t="s">
        <v>4</v>
      </c>
      <c r="B143" s="115">
        <v>119975036</v>
      </c>
      <c r="C143" s="114">
        <v>131615352</v>
      </c>
      <c r="D143" s="114">
        <v>30650775</v>
      </c>
      <c r="E143" s="115">
        <v>162266127</v>
      </c>
      <c r="F143" s="115">
        <v>117851719</v>
      </c>
      <c r="G143" s="115">
        <v>27797319</v>
      </c>
      <c r="H143" s="115">
        <v>145649038</v>
      </c>
      <c r="I143" s="1407">
        <v>89.759360559582461</v>
      </c>
    </row>
    <row r="144" spans="1:9" ht="16.5" thickBot="1">
      <c r="A144" s="667" t="s">
        <v>210</v>
      </c>
      <c r="B144" s="145">
        <v>647615894</v>
      </c>
      <c r="C144" s="146">
        <v>568984859</v>
      </c>
      <c r="D144" s="146">
        <v>148259939</v>
      </c>
      <c r="E144" s="145">
        <v>717244798</v>
      </c>
      <c r="F144" s="145">
        <v>218375163</v>
      </c>
      <c r="G144" s="145">
        <v>54161048</v>
      </c>
      <c r="H144" s="145">
        <v>272536211</v>
      </c>
      <c r="I144" s="1408">
        <v>37.997655996941788</v>
      </c>
    </row>
    <row r="145" spans="1:9" ht="17.25" thickTop="1" thickBot="1">
      <c r="A145" s="668" t="s">
        <v>211</v>
      </c>
      <c r="B145" s="145">
        <v>1129869734</v>
      </c>
      <c r="C145" s="146">
        <v>1205036230</v>
      </c>
      <c r="D145" s="146">
        <v>235229690</v>
      </c>
      <c r="E145" s="145">
        <v>1440265920</v>
      </c>
      <c r="F145" s="145">
        <v>688083681</v>
      </c>
      <c r="G145" s="146">
        <v>94956682</v>
      </c>
      <c r="H145" s="145">
        <v>783040363</v>
      </c>
      <c r="I145" s="1409">
        <v>54.367763072530387</v>
      </c>
    </row>
    <row r="146" spans="1:9" ht="16.5" customHeight="1" thickTop="1" thickBot="1">
      <c r="A146" s="669"/>
      <c r="E146" s="110"/>
      <c r="I146" s="1410"/>
    </row>
    <row r="147" spans="1:9" s="111" customFormat="1" ht="24" customHeight="1" thickTop="1">
      <c r="A147" s="1819" t="s">
        <v>212</v>
      </c>
      <c r="B147" s="1817"/>
      <c r="C147" s="1821" t="s">
        <v>1037</v>
      </c>
      <c r="D147" s="1822"/>
      <c r="E147" s="1823"/>
      <c r="F147" s="1813" t="s">
        <v>2</v>
      </c>
      <c r="G147" s="1813"/>
      <c r="H147" s="1814"/>
      <c r="I147" s="1411"/>
    </row>
    <row r="148" spans="1:9" ht="21" customHeight="1" thickBot="1">
      <c r="A148" s="1820"/>
      <c r="B148" s="1818"/>
      <c r="C148" s="770" t="s">
        <v>43</v>
      </c>
      <c r="D148" s="767" t="s">
        <v>44</v>
      </c>
      <c r="E148" s="771" t="s">
        <v>45</v>
      </c>
      <c r="F148" s="1183" t="s">
        <v>43</v>
      </c>
      <c r="G148" s="425" t="s">
        <v>44</v>
      </c>
      <c r="H148" s="425" t="s">
        <v>45</v>
      </c>
      <c r="I148" s="1412" t="s">
        <v>45</v>
      </c>
    </row>
    <row r="149" spans="1:9" ht="16.5" thickTop="1">
      <c r="A149" s="659" t="s">
        <v>200</v>
      </c>
      <c r="B149" s="736"/>
      <c r="C149" s="772"/>
      <c r="D149" s="484"/>
      <c r="E149" s="490"/>
      <c r="F149" s="735"/>
      <c r="G149" s="735"/>
      <c r="H149" s="736"/>
      <c r="I149" s="1397"/>
    </row>
    <row r="150" spans="1:9" ht="15" customHeight="1">
      <c r="A150" s="132" t="s">
        <v>213</v>
      </c>
      <c r="B150" s="449">
        <v>2000000</v>
      </c>
      <c r="C150" s="133">
        <v>1472836</v>
      </c>
      <c r="D150" s="133">
        <v>397666</v>
      </c>
      <c r="E150" s="449">
        <v>1870502</v>
      </c>
      <c r="F150" s="1392">
        <v>1472836</v>
      </c>
      <c r="G150" s="1392">
        <v>397666</v>
      </c>
      <c r="H150" s="1392">
        <v>1870502</v>
      </c>
      <c r="I150" s="1398">
        <v>100</v>
      </c>
    </row>
    <row r="151" spans="1:9" ht="15" customHeight="1">
      <c r="A151" s="144" t="s">
        <v>887</v>
      </c>
      <c r="B151" s="449">
        <v>6000000</v>
      </c>
      <c r="C151" s="133">
        <v>4256692</v>
      </c>
      <c r="D151" s="133">
        <v>1149308</v>
      </c>
      <c r="E151" s="449">
        <v>5406000</v>
      </c>
      <c r="F151" s="1393">
        <v>4257370</v>
      </c>
      <c r="G151" s="1392">
        <v>1149490</v>
      </c>
      <c r="H151" s="1392">
        <v>5406860</v>
      </c>
      <c r="I151" s="1398">
        <v>100.01590825009249</v>
      </c>
    </row>
    <row r="152" spans="1:9" ht="15.75" customHeight="1">
      <c r="A152" s="132" t="s">
        <v>214</v>
      </c>
      <c r="B152" s="449">
        <v>2850000</v>
      </c>
      <c r="C152" s="449">
        <v>17714726</v>
      </c>
      <c r="D152" s="449">
        <v>4782977</v>
      </c>
      <c r="E152" s="449">
        <v>22497703</v>
      </c>
      <c r="F152" s="1392">
        <v>16304475</v>
      </c>
      <c r="G152" s="1392">
        <v>4402208</v>
      </c>
      <c r="H152" s="1392">
        <v>20706683</v>
      </c>
      <c r="I152" s="1398">
        <v>92.039098391511345</v>
      </c>
    </row>
    <row r="153" spans="1:9" ht="15.75" customHeight="1" thickBot="1">
      <c r="A153" s="174" t="s">
        <v>1136</v>
      </c>
      <c r="B153" s="830">
        <v>0</v>
      </c>
      <c r="C153" s="830">
        <v>4763670</v>
      </c>
      <c r="D153" s="830">
        <v>1286191</v>
      </c>
      <c r="E153" s="830">
        <v>6049861</v>
      </c>
      <c r="F153" s="1394">
        <v>2273670</v>
      </c>
      <c r="G153" s="1394">
        <v>613891</v>
      </c>
      <c r="H153" s="1394">
        <v>2887561</v>
      </c>
      <c r="I153" s="1413">
        <v>47.729377584046972</v>
      </c>
    </row>
    <row r="154" spans="1:9" ht="16.5" thickBot="1">
      <c r="A154" s="670" t="s">
        <v>207</v>
      </c>
      <c r="B154" s="140">
        <v>10850000</v>
      </c>
      <c r="C154" s="140">
        <v>28207924</v>
      </c>
      <c r="D154" s="140">
        <v>7616142</v>
      </c>
      <c r="E154" s="140">
        <v>35824066</v>
      </c>
      <c r="F154" s="1395">
        <v>24308351</v>
      </c>
      <c r="G154" s="1395">
        <v>6563255</v>
      </c>
      <c r="H154" s="1395">
        <v>30871606</v>
      </c>
      <c r="I154" s="1414">
        <v>86.175606085585031</v>
      </c>
    </row>
    <row r="155" spans="1:9" ht="21" customHeight="1" thickTop="1"/>
    <row r="156" spans="1:9" ht="20.25" customHeight="1"/>
    <row r="157" spans="1:9" ht="21" customHeight="1"/>
    <row r="158" spans="1:9" ht="21" customHeight="1"/>
    <row r="159" spans="1:9" ht="15" customHeight="1"/>
    <row r="160" spans="1:9" ht="15" customHeight="1"/>
    <row r="161" spans="1:9" ht="21" customHeight="1"/>
    <row r="162" spans="1:9" s="147" customFormat="1" ht="15" customHeight="1">
      <c r="A162" s="335"/>
      <c r="B162" s="110"/>
      <c r="C162" s="110"/>
      <c r="D162" s="110"/>
      <c r="F162" s="110"/>
      <c r="G162" s="110"/>
      <c r="H162" s="110"/>
      <c r="I162" s="1396"/>
    </row>
    <row r="163" spans="1:9" s="147" customFormat="1" ht="15" customHeight="1">
      <c r="A163" s="335"/>
      <c r="B163" s="110"/>
      <c r="C163" s="110"/>
      <c r="D163" s="110"/>
      <c r="F163" s="110"/>
      <c r="G163" s="110"/>
      <c r="H163" s="110"/>
      <c r="I163" s="1396"/>
    </row>
    <row r="164" spans="1:9" s="147" customFormat="1" ht="15" customHeight="1">
      <c r="A164" s="335"/>
      <c r="B164" s="110"/>
      <c r="C164" s="110"/>
      <c r="D164" s="110"/>
      <c r="F164" s="110"/>
      <c r="G164" s="110"/>
      <c r="H164" s="110"/>
      <c r="I164" s="1396"/>
    </row>
    <row r="165" spans="1:9" s="147" customFormat="1" ht="15" customHeight="1">
      <c r="A165" s="335"/>
      <c r="B165" s="110"/>
      <c r="C165" s="110"/>
      <c r="D165" s="110"/>
      <c r="F165" s="110"/>
      <c r="G165" s="110"/>
      <c r="H165" s="110"/>
      <c r="I165" s="1396"/>
    </row>
    <row r="166" spans="1:9" s="147" customFormat="1" ht="15" customHeight="1">
      <c r="A166" s="335"/>
      <c r="B166" s="110"/>
      <c r="C166" s="110"/>
      <c r="D166" s="110"/>
      <c r="F166" s="110"/>
      <c r="G166" s="110"/>
      <c r="H166" s="110"/>
      <c r="I166" s="1396"/>
    </row>
    <row r="167" spans="1:9" s="147" customFormat="1" ht="15" customHeight="1">
      <c r="A167" s="335"/>
      <c r="B167" s="110"/>
      <c r="C167" s="110"/>
      <c r="D167" s="110"/>
      <c r="F167" s="110"/>
      <c r="G167" s="110"/>
      <c r="H167" s="110"/>
      <c r="I167" s="1396"/>
    </row>
    <row r="168" spans="1:9" s="147" customFormat="1" ht="15" customHeight="1">
      <c r="A168" s="335"/>
      <c r="B168" s="110"/>
      <c r="C168" s="110"/>
      <c r="D168" s="110"/>
      <c r="F168" s="110"/>
      <c r="G168" s="110"/>
      <c r="H168" s="110"/>
      <c r="I168" s="1396"/>
    </row>
    <row r="169" spans="1:9" s="147" customFormat="1" ht="15" customHeight="1">
      <c r="A169" s="335"/>
      <c r="B169" s="110"/>
      <c r="C169" s="110"/>
      <c r="D169" s="110"/>
      <c r="F169" s="110"/>
      <c r="G169" s="110"/>
      <c r="H169" s="110"/>
      <c r="I169" s="1396"/>
    </row>
    <row r="170" spans="1:9" s="147" customFormat="1" ht="15" customHeight="1">
      <c r="A170" s="335"/>
      <c r="B170" s="110"/>
      <c r="C170" s="110"/>
      <c r="D170" s="110"/>
      <c r="F170" s="110"/>
      <c r="G170" s="110"/>
      <c r="H170" s="110"/>
      <c r="I170" s="1396"/>
    </row>
    <row r="171" spans="1:9" s="147" customFormat="1" ht="15" customHeight="1">
      <c r="A171" s="335"/>
      <c r="B171" s="110"/>
      <c r="C171" s="110"/>
      <c r="D171" s="110"/>
      <c r="F171" s="110"/>
      <c r="G171" s="110"/>
      <c r="H171" s="110"/>
      <c r="I171" s="1396"/>
    </row>
    <row r="172" spans="1:9" s="147" customFormat="1" ht="15" customHeight="1">
      <c r="A172" s="335"/>
      <c r="B172" s="110"/>
      <c r="C172" s="110"/>
      <c r="D172" s="110"/>
      <c r="F172" s="110"/>
      <c r="G172" s="110"/>
      <c r="H172" s="110"/>
      <c r="I172" s="1396"/>
    </row>
    <row r="173" spans="1:9" s="147" customFormat="1" ht="15" customHeight="1">
      <c r="A173" s="335"/>
      <c r="B173" s="110"/>
      <c r="C173" s="110"/>
      <c r="D173" s="110"/>
      <c r="F173" s="110"/>
      <c r="G173" s="110"/>
      <c r="H173" s="110"/>
      <c r="I173" s="1396"/>
    </row>
    <row r="174" spans="1:9" s="147" customFormat="1" ht="15" customHeight="1">
      <c r="A174" s="335"/>
      <c r="B174" s="110"/>
      <c r="C174" s="110"/>
      <c r="D174" s="110"/>
      <c r="F174" s="110"/>
      <c r="G174" s="110"/>
      <c r="H174" s="110"/>
      <c r="I174" s="1396"/>
    </row>
    <row r="175" spans="1:9" s="147" customFormat="1" ht="15" customHeight="1">
      <c r="A175" s="335"/>
      <c r="B175" s="110"/>
      <c r="C175" s="110"/>
      <c r="D175" s="110"/>
      <c r="F175" s="110"/>
      <c r="G175" s="110"/>
      <c r="H175" s="110"/>
      <c r="I175" s="1396"/>
    </row>
    <row r="176" spans="1:9" s="147" customFormat="1" ht="15" customHeight="1">
      <c r="A176" s="335"/>
      <c r="B176" s="110"/>
      <c r="C176" s="110"/>
      <c r="D176" s="110"/>
      <c r="F176" s="110"/>
      <c r="G176" s="110"/>
      <c r="H176" s="110"/>
      <c r="I176" s="1396"/>
    </row>
    <row r="177" spans="1:9" s="147" customFormat="1" ht="15" customHeight="1">
      <c r="A177" s="335"/>
      <c r="B177" s="110"/>
      <c r="C177" s="110"/>
      <c r="D177" s="110"/>
      <c r="F177" s="110"/>
      <c r="G177" s="110"/>
      <c r="H177" s="110"/>
      <c r="I177" s="1396"/>
    </row>
    <row r="178" spans="1:9" s="147" customFormat="1" ht="15" customHeight="1">
      <c r="A178" s="335"/>
      <c r="B178" s="110"/>
      <c r="C178" s="110"/>
      <c r="D178" s="110"/>
      <c r="F178" s="110"/>
      <c r="G178" s="110"/>
      <c r="H178" s="110"/>
      <c r="I178" s="1396"/>
    </row>
    <row r="179" spans="1:9" s="147" customFormat="1" ht="15" customHeight="1">
      <c r="A179" s="335"/>
      <c r="B179" s="110"/>
      <c r="C179" s="110"/>
      <c r="D179" s="110"/>
      <c r="F179" s="110"/>
      <c r="G179" s="110"/>
      <c r="H179" s="110"/>
      <c r="I179" s="1396"/>
    </row>
    <row r="180" spans="1:9" s="147" customFormat="1" ht="15" customHeight="1">
      <c r="A180" s="335"/>
      <c r="B180" s="110"/>
      <c r="C180" s="110"/>
      <c r="D180" s="110"/>
      <c r="F180" s="110"/>
      <c r="G180" s="110"/>
      <c r="H180" s="110"/>
      <c r="I180" s="1396"/>
    </row>
    <row r="181" spans="1:9" s="147" customFormat="1" ht="15" customHeight="1">
      <c r="A181" s="335"/>
      <c r="B181" s="110"/>
      <c r="C181" s="110"/>
      <c r="D181" s="110"/>
      <c r="F181" s="110"/>
      <c r="G181" s="110"/>
      <c r="H181" s="110"/>
      <c r="I181" s="1396"/>
    </row>
    <row r="182" spans="1:9" s="147" customFormat="1" ht="15" customHeight="1">
      <c r="A182" s="335"/>
      <c r="B182" s="110"/>
      <c r="C182" s="110"/>
      <c r="D182" s="110"/>
      <c r="F182" s="110"/>
      <c r="G182" s="110"/>
      <c r="H182" s="110"/>
      <c r="I182" s="1396"/>
    </row>
    <row r="183" spans="1:9" s="147" customFormat="1" ht="15" customHeight="1">
      <c r="A183" s="335"/>
      <c r="B183" s="110"/>
      <c r="C183" s="110"/>
      <c r="D183" s="110"/>
      <c r="F183" s="110"/>
      <c r="G183" s="110"/>
      <c r="H183" s="110"/>
      <c r="I183" s="1396"/>
    </row>
    <row r="184" spans="1:9" s="147" customFormat="1" ht="15" customHeight="1">
      <c r="A184" s="335"/>
      <c r="B184" s="110"/>
      <c r="C184" s="110"/>
      <c r="D184" s="110"/>
      <c r="F184" s="110"/>
      <c r="G184" s="110"/>
      <c r="H184" s="110"/>
      <c r="I184" s="1396"/>
    </row>
    <row r="185" spans="1:9" s="147" customFormat="1" ht="15" customHeight="1">
      <c r="A185" s="335"/>
      <c r="B185" s="110"/>
      <c r="C185" s="110"/>
      <c r="D185" s="110"/>
      <c r="F185" s="110"/>
      <c r="G185" s="110"/>
      <c r="H185" s="110"/>
      <c r="I185" s="1396"/>
    </row>
    <row r="186" spans="1:9" s="147" customFormat="1" ht="15" customHeight="1">
      <c r="A186" s="335"/>
      <c r="B186" s="110"/>
      <c r="C186" s="110"/>
      <c r="D186" s="110"/>
      <c r="F186" s="110"/>
      <c r="G186" s="110"/>
      <c r="H186" s="110"/>
      <c r="I186" s="1396"/>
    </row>
    <row r="187" spans="1:9" s="147" customFormat="1" ht="15" customHeight="1">
      <c r="A187" s="335"/>
      <c r="B187" s="110"/>
      <c r="C187" s="110"/>
      <c r="D187" s="110"/>
      <c r="F187" s="110"/>
      <c r="G187" s="110"/>
      <c r="H187" s="110"/>
      <c r="I187" s="1396"/>
    </row>
    <row r="188" spans="1:9" s="147" customFormat="1" ht="15" customHeight="1">
      <c r="A188" s="335"/>
      <c r="B188" s="110"/>
      <c r="C188" s="110"/>
      <c r="D188" s="110"/>
      <c r="F188" s="110"/>
      <c r="G188" s="110"/>
      <c r="H188" s="110"/>
      <c r="I188" s="1396"/>
    </row>
    <row r="189" spans="1:9" s="147" customFormat="1" ht="15" customHeight="1">
      <c r="A189" s="335"/>
      <c r="B189" s="110"/>
      <c r="C189" s="110"/>
      <c r="D189" s="110"/>
      <c r="F189" s="110"/>
      <c r="G189" s="110"/>
      <c r="H189" s="110"/>
      <c r="I189" s="1396"/>
    </row>
    <row r="190" spans="1:9" s="147" customFormat="1" ht="15" customHeight="1">
      <c r="A190" s="335"/>
      <c r="B190" s="110"/>
      <c r="C190" s="110"/>
      <c r="D190" s="110"/>
      <c r="F190" s="110"/>
      <c r="G190" s="110"/>
      <c r="H190" s="110"/>
      <c r="I190" s="1396"/>
    </row>
    <row r="191" spans="1:9" s="147" customFormat="1" ht="15" customHeight="1">
      <c r="A191" s="335"/>
      <c r="B191" s="110"/>
      <c r="C191" s="110"/>
      <c r="D191" s="110"/>
      <c r="F191" s="110"/>
      <c r="G191" s="110"/>
      <c r="H191" s="110"/>
      <c r="I191" s="1396"/>
    </row>
    <row r="192" spans="1:9" s="147" customFormat="1" ht="15" customHeight="1">
      <c r="A192" s="335"/>
      <c r="B192" s="110"/>
      <c r="C192" s="110"/>
      <c r="D192" s="110"/>
      <c r="F192" s="110"/>
      <c r="G192" s="110"/>
      <c r="H192" s="110"/>
      <c r="I192" s="1396"/>
    </row>
    <row r="193" spans="1:9" s="147" customFormat="1" ht="15" customHeight="1">
      <c r="A193" s="335"/>
      <c r="B193" s="110"/>
      <c r="C193" s="110"/>
      <c r="D193" s="110"/>
      <c r="F193" s="110"/>
      <c r="G193" s="110"/>
      <c r="H193" s="110"/>
      <c r="I193" s="1396"/>
    </row>
    <row r="194" spans="1:9" s="147" customFormat="1" ht="15" customHeight="1">
      <c r="A194" s="335"/>
      <c r="B194" s="110"/>
      <c r="C194" s="110"/>
      <c r="D194" s="110"/>
      <c r="F194" s="110"/>
      <c r="G194" s="110"/>
      <c r="H194" s="110"/>
      <c r="I194" s="1396"/>
    </row>
    <row r="195" spans="1:9" s="147" customFormat="1" ht="15" customHeight="1">
      <c r="A195" s="335"/>
      <c r="B195" s="110"/>
      <c r="C195" s="110"/>
      <c r="D195" s="110"/>
      <c r="F195" s="110"/>
      <c r="G195" s="110"/>
      <c r="H195" s="110"/>
      <c r="I195" s="1396"/>
    </row>
    <row r="196" spans="1:9" s="147" customFormat="1" ht="15" customHeight="1">
      <c r="A196" s="335"/>
      <c r="B196" s="110"/>
      <c r="C196" s="110"/>
      <c r="D196" s="110"/>
      <c r="F196" s="110"/>
      <c r="G196" s="110"/>
      <c r="H196" s="110"/>
      <c r="I196" s="1396"/>
    </row>
    <row r="197" spans="1:9" s="147" customFormat="1" ht="15" customHeight="1">
      <c r="A197" s="335"/>
      <c r="B197" s="110"/>
      <c r="C197" s="110"/>
      <c r="D197" s="110"/>
      <c r="F197" s="110"/>
      <c r="G197" s="110"/>
      <c r="H197" s="110"/>
      <c r="I197" s="1396"/>
    </row>
    <row r="198" spans="1:9" s="147" customFormat="1" ht="15" customHeight="1">
      <c r="A198" s="335"/>
      <c r="B198" s="110"/>
      <c r="C198" s="110"/>
      <c r="D198" s="110"/>
      <c r="F198" s="110"/>
      <c r="G198" s="110"/>
      <c r="H198" s="110"/>
      <c r="I198" s="1396"/>
    </row>
    <row r="199" spans="1:9" s="147" customFormat="1" ht="15" customHeight="1">
      <c r="A199" s="335"/>
      <c r="B199" s="110"/>
      <c r="C199" s="110"/>
      <c r="D199" s="110"/>
      <c r="F199" s="110"/>
      <c r="G199" s="110"/>
      <c r="H199" s="110"/>
      <c r="I199" s="1396"/>
    </row>
    <row r="200" spans="1:9" s="147" customFormat="1" ht="15" customHeight="1">
      <c r="A200" s="335"/>
      <c r="B200" s="110"/>
      <c r="C200" s="110"/>
      <c r="D200" s="110"/>
      <c r="F200" s="110"/>
      <c r="G200" s="110"/>
      <c r="H200" s="110"/>
      <c r="I200" s="1396"/>
    </row>
    <row r="201" spans="1:9" s="147" customFormat="1" ht="15" customHeight="1">
      <c r="A201" s="335"/>
      <c r="B201" s="110"/>
      <c r="C201" s="110"/>
      <c r="D201" s="110"/>
      <c r="F201" s="110"/>
      <c r="G201" s="110"/>
      <c r="H201" s="110"/>
      <c r="I201" s="1396"/>
    </row>
    <row r="202" spans="1:9" s="147" customFormat="1" ht="15" customHeight="1">
      <c r="A202" s="335"/>
      <c r="B202" s="110"/>
      <c r="C202" s="110"/>
      <c r="D202" s="110"/>
      <c r="F202" s="110"/>
      <c r="G202" s="110"/>
      <c r="H202" s="110"/>
      <c r="I202" s="1396"/>
    </row>
    <row r="203" spans="1:9" s="147" customFormat="1" ht="15" customHeight="1">
      <c r="A203" s="335"/>
      <c r="B203" s="110"/>
      <c r="C203" s="110"/>
      <c r="D203" s="110"/>
      <c r="F203" s="110"/>
      <c r="G203" s="110"/>
      <c r="H203" s="110"/>
      <c r="I203" s="1396"/>
    </row>
    <row r="204" spans="1:9" s="147" customFormat="1" ht="15" customHeight="1">
      <c r="A204" s="335"/>
      <c r="B204" s="110"/>
      <c r="C204" s="110"/>
      <c r="D204" s="110"/>
      <c r="F204" s="110"/>
      <c r="G204" s="110"/>
      <c r="H204" s="110"/>
      <c r="I204" s="1396"/>
    </row>
    <row r="205" spans="1:9" s="147" customFormat="1" ht="15" customHeight="1">
      <c r="A205" s="335"/>
      <c r="B205" s="110"/>
      <c r="C205" s="110"/>
      <c r="D205" s="110"/>
      <c r="F205" s="110"/>
      <c r="G205" s="110"/>
      <c r="H205" s="110"/>
      <c r="I205" s="1396"/>
    </row>
    <row r="206" spans="1:9" s="147" customFormat="1" ht="15" customHeight="1">
      <c r="A206" s="335"/>
      <c r="B206" s="110"/>
      <c r="C206" s="110"/>
      <c r="D206" s="110"/>
      <c r="F206" s="110"/>
      <c r="G206" s="110"/>
      <c r="H206" s="110"/>
      <c r="I206" s="1396"/>
    </row>
    <row r="207" spans="1:9" s="147" customFormat="1" ht="15" customHeight="1">
      <c r="A207" s="335"/>
      <c r="B207" s="110"/>
      <c r="C207" s="110"/>
      <c r="D207" s="110"/>
      <c r="F207" s="110"/>
      <c r="G207" s="110"/>
      <c r="H207" s="110"/>
      <c r="I207" s="1396"/>
    </row>
    <row r="208" spans="1:9" s="147" customFormat="1" ht="15" customHeight="1">
      <c r="A208" s="335"/>
      <c r="B208" s="110"/>
      <c r="C208" s="110"/>
      <c r="D208" s="110"/>
      <c r="F208" s="110"/>
      <c r="G208" s="110"/>
      <c r="H208" s="110"/>
      <c r="I208" s="1396"/>
    </row>
    <row r="209" spans="1:9" s="147" customFormat="1" ht="15" customHeight="1">
      <c r="A209" s="335"/>
      <c r="B209" s="110"/>
      <c r="C209" s="110"/>
      <c r="D209" s="110"/>
      <c r="F209" s="110"/>
      <c r="G209" s="110"/>
      <c r="H209" s="110"/>
      <c r="I209" s="1396"/>
    </row>
    <row r="210" spans="1:9" s="147" customFormat="1" ht="15" customHeight="1">
      <c r="A210" s="335"/>
      <c r="B210" s="110"/>
      <c r="C210" s="110"/>
      <c r="D210" s="110"/>
      <c r="F210" s="110"/>
      <c r="G210" s="110"/>
      <c r="H210" s="110"/>
      <c r="I210" s="1396"/>
    </row>
    <row r="211" spans="1:9" s="147" customFormat="1" ht="15" customHeight="1">
      <c r="A211" s="335"/>
      <c r="B211" s="110"/>
      <c r="C211" s="110"/>
      <c r="D211" s="110"/>
      <c r="F211" s="110"/>
      <c r="G211" s="110"/>
      <c r="H211" s="110"/>
      <c r="I211" s="1396"/>
    </row>
    <row r="212" spans="1:9" s="147" customFormat="1" ht="15" customHeight="1">
      <c r="A212" s="335"/>
      <c r="B212" s="110"/>
      <c r="C212" s="110"/>
      <c r="D212" s="110"/>
      <c r="F212" s="110"/>
      <c r="G212" s="110"/>
      <c r="H212" s="110"/>
      <c r="I212" s="1396"/>
    </row>
    <row r="213" spans="1:9" s="147" customFormat="1" ht="15" customHeight="1">
      <c r="A213" s="335"/>
      <c r="B213" s="110"/>
      <c r="C213" s="110"/>
      <c r="D213" s="110"/>
      <c r="F213" s="110"/>
      <c r="G213" s="110"/>
      <c r="H213" s="110"/>
      <c r="I213" s="1396"/>
    </row>
    <row r="214" spans="1:9" s="147" customFormat="1" ht="15" customHeight="1">
      <c r="A214" s="335"/>
      <c r="B214" s="110"/>
      <c r="C214" s="110"/>
      <c r="D214" s="110"/>
      <c r="F214" s="110"/>
      <c r="G214" s="110"/>
      <c r="H214" s="110"/>
      <c r="I214" s="1396"/>
    </row>
    <row r="215" spans="1:9" s="147" customFormat="1" ht="15" customHeight="1">
      <c r="A215" s="335"/>
      <c r="B215" s="110"/>
      <c r="C215" s="110"/>
      <c r="D215" s="110"/>
      <c r="F215" s="110"/>
      <c r="G215" s="110"/>
      <c r="H215" s="110"/>
      <c r="I215" s="1396"/>
    </row>
    <row r="216" spans="1:9" s="147" customFormat="1" ht="15" customHeight="1">
      <c r="A216" s="335"/>
      <c r="B216" s="110"/>
      <c r="C216" s="110"/>
      <c r="D216" s="110"/>
      <c r="F216" s="110"/>
      <c r="G216" s="110"/>
      <c r="H216" s="110"/>
      <c r="I216" s="1396"/>
    </row>
    <row r="217" spans="1:9" s="147" customFormat="1" ht="15" customHeight="1">
      <c r="A217" s="335"/>
      <c r="B217" s="110"/>
      <c r="C217" s="110"/>
      <c r="D217" s="110"/>
      <c r="F217" s="110"/>
      <c r="G217" s="110"/>
      <c r="H217" s="110"/>
      <c r="I217" s="1396"/>
    </row>
    <row r="218" spans="1:9" s="147" customFormat="1" ht="15" customHeight="1">
      <c r="A218" s="335"/>
      <c r="B218" s="110"/>
      <c r="C218" s="110"/>
      <c r="D218" s="110"/>
      <c r="F218" s="110"/>
      <c r="G218" s="110"/>
      <c r="H218" s="110"/>
      <c r="I218" s="1396"/>
    </row>
    <row r="219" spans="1:9" s="147" customFormat="1" ht="15" customHeight="1">
      <c r="A219" s="335"/>
      <c r="B219" s="110"/>
      <c r="C219" s="110"/>
      <c r="D219" s="110"/>
      <c r="F219" s="110"/>
      <c r="G219" s="110"/>
      <c r="H219" s="110"/>
      <c r="I219" s="1396"/>
    </row>
    <row r="220" spans="1:9" s="147" customFormat="1" ht="15" customHeight="1">
      <c r="A220" s="335"/>
      <c r="B220" s="110"/>
      <c r="C220" s="110"/>
      <c r="D220" s="110"/>
      <c r="F220" s="110"/>
      <c r="G220" s="110"/>
      <c r="H220" s="110"/>
      <c r="I220" s="1396"/>
    </row>
    <row r="221" spans="1:9" s="147" customFormat="1" ht="15" customHeight="1">
      <c r="A221" s="335"/>
      <c r="B221" s="110"/>
      <c r="C221" s="110"/>
      <c r="D221" s="110"/>
      <c r="F221" s="110"/>
      <c r="G221" s="110"/>
      <c r="H221" s="110"/>
      <c r="I221" s="1396"/>
    </row>
    <row r="222" spans="1:9" s="147" customFormat="1" ht="15" customHeight="1">
      <c r="A222" s="335"/>
      <c r="B222" s="110"/>
      <c r="C222" s="110"/>
      <c r="D222" s="110"/>
      <c r="F222" s="110"/>
      <c r="G222" s="110"/>
      <c r="H222" s="110"/>
      <c r="I222" s="1396"/>
    </row>
    <row r="223" spans="1:9" s="147" customFormat="1" ht="15" customHeight="1">
      <c r="A223" s="335"/>
      <c r="B223" s="110"/>
      <c r="C223" s="110"/>
      <c r="D223" s="110"/>
      <c r="F223" s="110"/>
      <c r="G223" s="110"/>
      <c r="H223" s="110"/>
      <c r="I223" s="1396"/>
    </row>
    <row r="224" spans="1:9" s="147" customFormat="1" ht="15" customHeight="1">
      <c r="A224" s="335"/>
      <c r="B224" s="110"/>
      <c r="C224" s="110"/>
      <c r="D224" s="110"/>
      <c r="F224" s="110"/>
      <c r="G224" s="110"/>
      <c r="H224" s="110"/>
      <c r="I224" s="1396"/>
    </row>
    <row r="225" spans="1:9" s="147" customFormat="1" ht="15" customHeight="1">
      <c r="A225" s="335"/>
      <c r="B225" s="110"/>
      <c r="C225" s="110"/>
      <c r="D225" s="110"/>
      <c r="F225" s="110"/>
      <c r="G225" s="110"/>
      <c r="H225" s="110"/>
      <c r="I225" s="1396"/>
    </row>
    <row r="226" spans="1:9" s="147" customFormat="1" ht="15" customHeight="1">
      <c r="A226" s="335"/>
      <c r="B226" s="110"/>
      <c r="C226" s="110"/>
      <c r="D226" s="110"/>
      <c r="F226" s="110"/>
      <c r="G226" s="110"/>
      <c r="H226" s="110"/>
      <c r="I226" s="1396"/>
    </row>
    <row r="227" spans="1:9" s="147" customFormat="1" ht="15" customHeight="1">
      <c r="A227" s="335"/>
      <c r="B227" s="110"/>
      <c r="C227" s="110"/>
      <c r="D227" s="110"/>
      <c r="F227" s="110"/>
      <c r="G227" s="110"/>
      <c r="H227" s="110"/>
      <c r="I227" s="1396"/>
    </row>
    <row r="228" spans="1:9" s="147" customFormat="1" ht="15" customHeight="1">
      <c r="A228" s="335"/>
      <c r="B228" s="110"/>
      <c r="C228" s="110"/>
      <c r="D228" s="110"/>
      <c r="F228" s="110"/>
      <c r="G228" s="110"/>
      <c r="H228" s="110"/>
      <c r="I228" s="1396"/>
    </row>
    <row r="229" spans="1:9" s="147" customFormat="1" ht="15" customHeight="1">
      <c r="A229" s="335"/>
      <c r="B229" s="110"/>
      <c r="C229" s="110"/>
      <c r="D229" s="110"/>
      <c r="F229" s="110"/>
      <c r="G229" s="110"/>
      <c r="H229" s="110"/>
      <c r="I229" s="1396"/>
    </row>
    <row r="230" spans="1:9" s="147" customFormat="1" ht="15" customHeight="1">
      <c r="A230" s="335"/>
      <c r="B230" s="110"/>
      <c r="C230" s="110"/>
      <c r="D230" s="110"/>
      <c r="F230" s="110"/>
      <c r="G230" s="110"/>
      <c r="H230" s="110"/>
      <c r="I230" s="1396"/>
    </row>
    <row r="231" spans="1:9" s="147" customFormat="1" ht="15" customHeight="1">
      <c r="A231" s="335"/>
      <c r="B231" s="110"/>
      <c r="C231" s="110"/>
      <c r="D231" s="110"/>
      <c r="F231" s="110"/>
      <c r="G231" s="110"/>
      <c r="H231" s="110"/>
      <c r="I231" s="1396"/>
    </row>
    <row r="232" spans="1:9" s="147" customFormat="1" ht="15" customHeight="1">
      <c r="A232" s="335"/>
      <c r="B232" s="110"/>
      <c r="C232" s="110"/>
      <c r="D232" s="110"/>
      <c r="F232" s="110"/>
      <c r="G232" s="110"/>
      <c r="H232" s="110"/>
      <c r="I232" s="1396"/>
    </row>
    <row r="233" spans="1:9" s="147" customFormat="1" ht="15" customHeight="1">
      <c r="A233" s="335"/>
      <c r="B233" s="110"/>
      <c r="C233" s="110"/>
      <c r="D233" s="110"/>
      <c r="F233" s="110"/>
      <c r="G233" s="110"/>
      <c r="H233" s="110"/>
      <c r="I233" s="1396"/>
    </row>
    <row r="234" spans="1:9" s="147" customFormat="1" ht="15" customHeight="1">
      <c r="A234" s="335"/>
      <c r="B234" s="110"/>
      <c r="C234" s="110"/>
      <c r="D234" s="110"/>
      <c r="F234" s="110"/>
      <c r="G234" s="110"/>
      <c r="H234" s="110"/>
      <c r="I234" s="1396"/>
    </row>
    <row r="235" spans="1:9" s="147" customFormat="1" ht="15" customHeight="1">
      <c r="A235" s="335"/>
      <c r="B235" s="110"/>
      <c r="C235" s="110"/>
      <c r="D235" s="110"/>
      <c r="F235" s="110"/>
      <c r="G235" s="110"/>
      <c r="H235" s="110"/>
      <c r="I235" s="1396"/>
    </row>
    <row r="236" spans="1:9" s="147" customFormat="1" ht="15" customHeight="1">
      <c r="A236" s="335"/>
      <c r="B236" s="110"/>
      <c r="C236" s="110"/>
      <c r="D236" s="110"/>
      <c r="F236" s="110"/>
      <c r="G236" s="110"/>
      <c r="H236" s="110"/>
      <c r="I236" s="1396"/>
    </row>
    <row r="237" spans="1:9" s="147" customFormat="1" ht="15" customHeight="1">
      <c r="A237" s="335"/>
      <c r="B237" s="110"/>
      <c r="C237" s="110"/>
      <c r="D237" s="110"/>
      <c r="F237" s="110"/>
      <c r="G237" s="110"/>
      <c r="H237" s="110"/>
      <c r="I237" s="1396"/>
    </row>
    <row r="238" spans="1:9" s="147" customFormat="1" ht="15" customHeight="1">
      <c r="A238" s="335"/>
      <c r="B238" s="110"/>
      <c r="C238" s="110"/>
      <c r="D238" s="110"/>
      <c r="F238" s="110"/>
      <c r="G238" s="110"/>
      <c r="H238" s="110"/>
      <c r="I238" s="1396"/>
    </row>
    <row r="239" spans="1:9" s="147" customFormat="1" ht="15" customHeight="1">
      <c r="A239" s="335"/>
      <c r="B239" s="110"/>
      <c r="C239" s="110"/>
      <c r="D239" s="110"/>
      <c r="F239" s="110"/>
      <c r="G239" s="110"/>
      <c r="H239" s="110"/>
      <c r="I239" s="1396"/>
    </row>
    <row r="240" spans="1:9" s="147" customFormat="1" ht="15" customHeight="1">
      <c r="A240" s="335"/>
      <c r="B240" s="110"/>
      <c r="C240" s="110"/>
      <c r="D240" s="110"/>
      <c r="F240" s="110"/>
      <c r="G240" s="110"/>
      <c r="H240" s="110"/>
      <c r="I240" s="1396"/>
    </row>
    <row r="241" spans="1:9" s="147" customFormat="1" ht="15" customHeight="1">
      <c r="A241" s="335"/>
      <c r="B241" s="110"/>
      <c r="C241" s="110"/>
      <c r="D241" s="110"/>
      <c r="F241" s="110"/>
      <c r="G241" s="110"/>
      <c r="H241" s="110"/>
      <c r="I241" s="1396"/>
    </row>
    <row r="242" spans="1:9" s="147" customFormat="1" ht="15" customHeight="1">
      <c r="A242" s="335"/>
      <c r="B242" s="110"/>
      <c r="C242" s="110"/>
      <c r="D242" s="110"/>
      <c r="F242" s="110"/>
      <c r="G242" s="110"/>
      <c r="H242" s="110"/>
      <c r="I242" s="1396"/>
    </row>
    <row r="243" spans="1:9" s="147" customFormat="1" ht="15" customHeight="1">
      <c r="A243" s="335"/>
      <c r="B243" s="110"/>
      <c r="C243" s="110"/>
      <c r="D243" s="110"/>
      <c r="F243" s="110"/>
      <c r="G243" s="110"/>
      <c r="H243" s="110"/>
      <c r="I243" s="1396"/>
    </row>
    <row r="244" spans="1:9" s="147" customFormat="1" ht="15" customHeight="1">
      <c r="A244" s="335"/>
      <c r="B244" s="110"/>
      <c r="C244" s="110"/>
      <c r="D244" s="110"/>
      <c r="F244" s="110"/>
      <c r="G244" s="110"/>
      <c r="H244" s="110"/>
      <c r="I244" s="1396"/>
    </row>
    <row r="245" spans="1:9" s="147" customFormat="1" ht="15" customHeight="1">
      <c r="A245" s="335"/>
      <c r="B245" s="110"/>
      <c r="C245" s="110"/>
      <c r="D245" s="110"/>
      <c r="F245" s="110"/>
      <c r="G245" s="110"/>
      <c r="H245" s="110"/>
      <c r="I245" s="1396"/>
    </row>
    <row r="246" spans="1:9" s="147" customFormat="1" ht="15" customHeight="1">
      <c r="A246" s="335"/>
      <c r="B246" s="110"/>
      <c r="C246" s="110"/>
      <c r="D246" s="110"/>
      <c r="F246" s="110"/>
      <c r="G246" s="110"/>
      <c r="H246" s="110"/>
      <c r="I246" s="1396"/>
    </row>
    <row r="247" spans="1:9" s="147" customFormat="1" ht="15" customHeight="1">
      <c r="A247" s="335"/>
      <c r="B247" s="110"/>
      <c r="C247" s="110"/>
      <c r="D247" s="110"/>
      <c r="F247" s="110"/>
      <c r="G247" s="110"/>
      <c r="H247" s="110"/>
      <c r="I247" s="1396"/>
    </row>
    <row r="248" spans="1:9" s="147" customFormat="1" ht="15" customHeight="1">
      <c r="A248" s="335"/>
      <c r="B248" s="110"/>
      <c r="C248" s="110"/>
      <c r="D248" s="110"/>
      <c r="F248" s="110"/>
      <c r="G248" s="110"/>
      <c r="H248" s="110"/>
      <c r="I248" s="1396"/>
    </row>
    <row r="249" spans="1:9" s="147" customFormat="1" ht="15" customHeight="1">
      <c r="A249" s="335"/>
      <c r="B249" s="110"/>
      <c r="C249" s="110"/>
      <c r="D249" s="110"/>
      <c r="F249" s="110"/>
      <c r="G249" s="110"/>
      <c r="H249" s="110"/>
      <c r="I249" s="1396"/>
    </row>
    <row r="250" spans="1:9" s="147" customFormat="1" ht="15" customHeight="1">
      <c r="A250" s="335"/>
      <c r="B250" s="110"/>
      <c r="C250" s="110"/>
      <c r="D250" s="110"/>
      <c r="F250" s="110"/>
      <c r="G250" s="110"/>
      <c r="H250" s="110"/>
      <c r="I250" s="1396"/>
    </row>
    <row r="251" spans="1:9" s="147" customFormat="1" ht="15" customHeight="1">
      <c r="A251" s="335"/>
      <c r="B251" s="110"/>
      <c r="C251" s="110"/>
      <c r="D251" s="110"/>
      <c r="F251" s="110"/>
      <c r="G251" s="110"/>
      <c r="H251" s="110"/>
      <c r="I251" s="1396"/>
    </row>
    <row r="252" spans="1:9" s="147" customFormat="1" ht="15" customHeight="1">
      <c r="A252" s="335"/>
      <c r="B252" s="110"/>
      <c r="C252" s="110"/>
      <c r="D252" s="110"/>
      <c r="F252" s="110"/>
      <c r="G252" s="110"/>
      <c r="H252" s="110"/>
      <c r="I252" s="1396"/>
    </row>
    <row r="253" spans="1:9" s="147" customFormat="1" ht="15" customHeight="1">
      <c r="A253" s="335"/>
      <c r="B253" s="110"/>
      <c r="C253" s="110"/>
      <c r="D253" s="110"/>
      <c r="F253" s="110"/>
      <c r="G253" s="110"/>
      <c r="H253" s="110"/>
      <c r="I253" s="1396"/>
    </row>
    <row r="254" spans="1:9" s="147" customFormat="1" ht="15" customHeight="1">
      <c r="A254" s="335"/>
      <c r="B254" s="110"/>
      <c r="C254" s="110"/>
      <c r="D254" s="110"/>
      <c r="F254" s="110"/>
      <c r="G254" s="110"/>
      <c r="H254" s="110"/>
      <c r="I254" s="1396"/>
    </row>
    <row r="255" spans="1:9" s="147" customFormat="1" ht="15" customHeight="1">
      <c r="A255" s="335"/>
      <c r="B255" s="110"/>
      <c r="C255" s="110"/>
      <c r="D255" s="110"/>
      <c r="F255" s="110"/>
      <c r="G255" s="110"/>
      <c r="H255" s="110"/>
      <c r="I255" s="1396"/>
    </row>
    <row r="256" spans="1:9" s="147" customFormat="1" ht="15" customHeight="1">
      <c r="A256" s="335"/>
      <c r="B256" s="110"/>
      <c r="C256" s="110"/>
      <c r="D256" s="110"/>
      <c r="F256" s="110"/>
      <c r="G256" s="110"/>
      <c r="H256" s="110"/>
      <c r="I256" s="1396"/>
    </row>
    <row r="257" spans="1:9" s="147" customFormat="1" ht="15" customHeight="1">
      <c r="A257" s="335"/>
      <c r="B257" s="110"/>
      <c r="C257" s="110"/>
      <c r="D257" s="110"/>
      <c r="F257" s="110"/>
      <c r="G257" s="110"/>
      <c r="H257" s="110"/>
      <c r="I257" s="1396"/>
    </row>
    <row r="258" spans="1:9" s="147" customFormat="1" ht="15" customHeight="1">
      <c r="A258" s="335"/>
      <c r="B258" s="110"/>
      <c r="C258" s="110"/>
      <c r="D258" s="110"/>
      <c r="F258" s="110"/>
      <c r="G258" s="110"/>
      <c r="H258" s="110"/>
      <c r="I258" s="1396"/>
    </row>
    <row r="259" spans="1:9" s="147" customFormat="1" ht="15" customHeight="1">
      <c r="A259" s="335"/>
      <c r="B259" s="110"/>
      <c r="C259" s="110"/>
      <c r="D259" s="110"/>
      <c r="F259" s="110"/>
      <c r="G259" s="110"/>
      <c r="H259" s="110"/>
      <c r="I259" s="1396"/>
    </row>
    <row r="260" spans="1:9" s="147" customFormat="1" ht="15" customHeight="1">
      <c r="A260" s="335"/>
      <c r="B260" s="110"/>
      <c r="C260" s="110"/>
      <c r="D260" s="110"/>
      <c r="F260" s="110"/>
      <c r="G260" s="110"/>
      <c r="H260" s="110"/>
      <c r="I260" s="1396"/>
    </row>
    <row r="261" spans="1:9" s="147" customFormat="1" ht="15" customHeight="1">
      <c r="A261" s="335"/>
      <c r="B261" s="110"/>
      <c r="C261" s="110"/>
      <c r="D261" s="110"/>
      <c r="F261" s="110"/>
      <c r="G261" s="110"/>
      <c r="H261" s="110"/>
      <c r="I261" s="1396"/>
    </row>
    <row r="262" spans="1:9" s="147" customFormat="1" ht="15" customHeight="1">
      <c r="A262" s="335"/>
      <c r="B262" s="110"/>
      <c r="C262" s="110"/>
      <c r="D262" s="110"/>
      <c r="F262" s="110"/>
      <c r="G262" s="110"/>
      <c r="H262" s="110"/>
      <c r="I262" s="1396"/>
    </row>
    <row r="263" spans="1:9" s="147" customFormat="1" ht="15" customHeight="1">
      <c r="A263" s="335"/>
      <c r="B263" s="110"/>
      <c r="C263" s="110"/>
      <c r="D263" s="110"/>
      <c r="F263" s="110"/>
      <c r="G263" s="110"/>
      <c r="H263" s="110"/>
      <c r="I263" s="1396"/>
    </row>
    <row r="264" spans="1:9" s="147" customFormat="1" ht="15" customHeight="1">
      <c r="A264" s="335"/>
      <c r="B264" s="110"/>
      <c r="C264" s="110"/>
      <c r="D264" s="110"/>
      <c r="F264" s="110"/>
      <c r="G264" s="110"/>
      <c r="H264" s="110"/>
      <c r="I264" s="1396"/>
    </row>
    <row r="265" spans="1:9" s="147" customFormat="1" ht="15" customHeight="1">
      <c r="A265" s="335"/>
      <c r="B265" s="110"/>
      <c r="C265" s="110"/>
      <c r="D265" s="110"/>
      <c r="F265" s="110"/>
      <c r="G265" s="110"/>
      <c r="H265" s="110"/>
      <c r="I265" s="1396"/>
    </row>
    <row r="266" spans="1:9" s="147" customFormat="1" ht="15" customHeight="1">
      <c r="A266" s="335"/>
      <c r="B266" s="110"/>
      <c r="C266" s="110"/>
      <c r="D266" s="110"/>
      <c r="F266" s="110"/>
      <c r="G266" s="110"/>
      <c r="H266" s="110"/>
      <c r="I266" s="1396"/>
    </row>
    <row r="267" spans="1:9" s="147" customFormat="1" ht="15" customHeight="1">
      <c r="A267" s="335"/>
      <c r="B267" s="110"/>
      <c r="C267" s="110"/>
      <c r="D267" s="110"/>
      <c r="F267" s="110"/>
      <c r="G267" s="110"/>
      <c r="H267" s="110"/>
      <c r="I267" s="1396"/>
    </row>
    <row r="268" spans="1:9" s="147" customFormat="1" ht="15" customHeight="1">
      <c r="A268" s="335"/>
      <c r="B268" s="110"/>
      <c r="C268" s="110"/>
      <c r="D268" s="110"/>
      <c r="F268" s="110"/>
      <c r="G268" s="110"/>
      <c r="H268" s="110"/>
      <c r="I268" s="1396"/>
    </row>
    <row r="269" spans="1:9" s="147" customFormat="1" ht="15" customHeight="1">
      <c r="A269" s="335"/>
      <c r="B269" s="110"/>
      <c r="C269" s="110"/>
      <c r="D269" s="110"/>
      <c r="F269" s="110"/>
      <c r="G269" s="110"/>
      <c r="H269" s="110"/>
      <c r="I269" s="1396"/>
    </row>
    <row r="270" spans="1:9" s="147" customFormat="1" ht="15" customHeight="1">
      <c r="A270" s="335"/>
      <c r="B270" s="110"/>
      <c r="C270" s="110"/>
      <c r="D270" s="110"/>
      <c r="F270" s="110"/>
      <c r="G270" s="110"/>
      <c r="H270" s="110"/>
      <c r="I270" s="1396"/>
    </row>
    <row r="271" spans="1:9" s="147" customFormat="1" ht="15" customHeight="1">
      <c r="A271" s="335"/>
      <c r="B271" s="110"/>
      <c r="C271" s="110"/>
      <c r="D271" s="110"/>
      <c r="F271" s="110"/>
      <c r="G271" s="110"/>
      <c r="H271" s="110"/>
      <c r="I271" s="1396"/>
    </row>
    <row r="272" spans="1:9" s="147" customFormat="1" ht="15" customHeight="1">
      <c r="A272" s="335"/>
      <c r="B272" s="110"/>
      <c r="C272" s="110"/>
      <c r="D272" s="110"/>
      <c r="F272" s="110"/>
      <c r="G272" s="110"/>
      <c r="H272" s="110"/>
      <c r="I272" s="1396"/>
    </row>
    <row r="273" spans="1:9" s="147" customFormat="1" ht="15" customHeight="1">
      <c r="A273" s="335"/>
      <c r="B273" s="110"/>
      <c r="C273" s="110"/>
      <c r="D273" s="110"/>
      <c r="F273" s="110"/>
      <c r="G273" s="110"/>
      <c r="H273" s="110"/>
      <c r="I273" s="1396"/>
    </row>
    <row r="274" spans="1:9" s="147" customFormat="1" ht="15" customHeight="1">
      <c r="A274" s="335"/>
      <c r="B274" s="110"/>
      <c r="C274" s="110"/>
      <c r="D274" s="110"/>
      <c r="F274" s="110"/>
      <c r="G274" s="110"/>
      <c r="H274" s="110"/>
      <c r="I274" s="1396"/>
    </row>
    <row r="275" spans="1:9" s="147" customFormat="1" ht="15" customHeight="1">
      <c r="A275" s="335"/>
      <c r="B275" s="110"/>
      <c r="C275" s="110"/>
      <c r="D275" s="110"/>
      <c r="F275" s="110"/>
      <c r="G275" s="110"/>
      <c r="H275" s="110"/>
      <c r="I275" s="1396"/>
    </row>
    <row r="276" spans="1:9" s="147" customFormat="1" ht="15" customHeight="1">
      <c r="A276" s="335"/>
      <c r="B276" s="110"/>
      <c r="C276" s="110"/>
      <c r="D276" s="110"/>
      <c r="F276" s="110"/>
      <c r="G276" s="110"/>
      <c r="H276" s="110"/>
      <c r="I276" s="1396"/>
    </row>
    <row r="277" spans="1:9" s="147" customFormat="1" ht="15" customHeight="1">
      <c r="A277" s="335"/>
      <c r="B277" s="110"/>
      <c r="C277" s="110"/>
      <c r="D277" s="110"/>
      <c r="F277" s="110"/>
      <c r="G277" s="110"/>
      <c r="H277" s="110"/>
      <c r="I277" s="1396"/>
    </row>
    <row r="278" spans="1:9" s="147" customFormat="1" ht="15" customHeight="1">
      <c r="A278" s="335"/>
      <c r="B278" s="110"/>
      <c r="C278" s="110"/>
      <c r="D278" s="110"/>
      <c r="F278" s="110"/>
      <c r="G278" s="110"/>
      <c r="H278" s="110"/>
      <c r="I278" s="1396"/>
    </row>
    <row r="279" spans="1:9" s="147" customFormat="1" ht="15" customHeight="1">
      <c r="A279" s="335"/>
      <c r="B279" s="110"/>
      <c r="C279" s="110"/>
      <c r="D279" s="110"/>
      <c r="F279" s="110"/>
      <c r="G279" s="110"/>
      <c r="H279" s="110"/>
      <c r="I279" s="1396"/>
    </row>
    <row r="280" spans="1:9" s="147" customFormat="1" ht="15" customHeight="1">
      <c r="A280" s="335"/>
      <c r="B280" s="110"/>
      <c r="C280" s="110"/>
      <c r="D280" s="110"/>
      <c r="F280" s="110"/>
      <c r="G280" s="110"/>
      <c r="H280" s="110"/>
      <c r="I280" s="1396"/>
    </row>
    <row r="281" spans="1:9" s="147" customFormat="1" ht="15" customHeight="1">
      <c r="A281" s="335"/>
      <c r="B281" s="110"/>
      <c r="C281" s="110"/>
      <c r="D281" s="110"/>
      <c r="F281" s="110"/>
      <c r="G281" s="110"/>
      <c r="H281" s="110"/>
      <c r="I281" s="1396"/>
    </row>
    <row r="282" spans="1:9" s="147" customFormat="1" ht="15" customHeight="1">
      <c r="A282" s="335"/>
      <c r="B282" s="110"/>
      <c r="C282" s="110"/>
      <c r="D282" s="110"/>
      <c r="F282" s="110"/>
      <c r="G282" s="110"/>
      <c r="H282" s="110"/>
      <c r="I282" s="1396"/>
    </row>
    <row r="283" spans="1:9" s="147" customFormat="1" ht="15" customHeight="1">
      <c r="A283" s="335"/>
      <c r="B283" s="110"/>
      <c r="C283" s="110"/>
      <c r="D283" s="110"/>
      <c r="F283" s="110"/>
      <c r="G283" s="110"/>
      <c r="H283" s="110"/>
      <c r="I283" s="1396"/>
    </row>
    <row r="284" spans="1:9" s="147" customFormat="1" ht="15" customHeight="1">
      <c r="A284" s="335"/>
      <c r="B284" s="110"/>
      <c r="C284" s="110"/>
      <c r="D284" s="110"/>
      <c r="F284" s="110"/>
      <c r="G284" s="110"/>
      <c r="H284" s="110"/>
      <c r="I284" s="1396"/>
    </row>
    <row r="285" spans="1:9" s="147" customFormat="1" ht="15" customHeight="1">
      <c r="A285" s="335"/>
      <c r="B285" s="110"/>
      <c r="C285" s="110"/>
      <c r="D285" s="110"/>
      <c r="F285" s="110"/>
      <c r="G285" s="110"/>
      <c r="H285" s="110"/>
      <c r="I285" s="1396"/>
    </row>
    <row r="286" spans="1:9" s="147" customFormat="1" ht="15" customHeight="1">
      <c r="A286" s="335"/>
      <c r="B286" s="110"/>
      <c r="C286" s="110"/>
      <c r="D286" s="110"/>
      <c r="F286" s="110"/>
      <c r="G286" s="110"/>
      <c r="H286" s="110"/>
      <c r="I286" s="1396"/>
    </row>
    <row r="287" spans="1:9" s="147" customFormat="1" ht="15" customHeight="1">
      <c r="A287" s="335"/>
      <c r="B287" s="110"/>
      <c r="C287" s="110"/>
      <c r="D287" s="110"/>
      <c r="F287" s="110"/>
      <c r="G287" s="110"/>
      <c r="H287" s="110"/>
      <c r="I287" s="1396"/>
    </row>
    <row r="288" spans="1:9" s="147" customFormat="1" ht="15" customHeight="1">
      <c r="A288" s="335"/>
      <c r="B288" s="110"/>
      <c r="C288" s="110"/>
      <c r="D288" s="110"/>
      <c r="F288" s="110"/>
      <c r="G288" s="110"/>
      <c r="H288" s="110"/>
      <c r="I288" s="1396"/>
    </row>
    <row r="289" spans="1:9" s="147" customFormat="1" ht="15" customHeight="1">
      <c r="A289" s="335"/>
      <c r="B289" s="110"/>
      <c r="C289" s="110"/>
      <c r="D289" s="110"/>
      <c r="F289" s="110"/>
      <c r="G289" s="110"/>
      <c r="H289" s="110"/>
      <c r="I289" s="1396"/>
    </row>
    <row r="290" spans="1:9" s="147" customFormat="1" ht="15" customHeight="1">
      <c r="A290" s="335"/>
      <c r="B290" s="110"/>
      <c r="C290" s="110"/>
      <c r="D290" s="110"/>
      <c r="F290" s="110"/>
      <c r="G290" s="110"/>
      <c r="H290" s="110"/>
      <c r="I290" s="1396"/>
    </row>
    <row r="291" spans="1:9" s="147" customFormat="1" ht="15" customHeight="1">
      <c r="A291" s="335"/>
      <c r="B291" s="110"/>
      <c r="C291" s="110"/>
      <c r="D291" s="110"/>
      <c r="F291" s="110"/>
      <c r="G291" s="110"/>
      <c r="H291" s="110"/>
      <c r="I291" s="1396"/>
    </row>
    <row r="292" spans="1:9" s="147" customFormat="1" ht="15" customHeight="1">
      <c r="A292" s="335"/>
      <c r="B292" s="110"/>
      <c r="C292" s="110"/>
      <c r="D292" s="110"/>
      <c r="F292" s="110"/>
      <c r="G292" s="110"/>
      <c r="H292" s="110"/>
      <c r="I292" s="1396"/>
    </row>
    <row r="293" spans="1:9" s="147" customFormat="1" ht="15" customHeight="1">
      <c r="A293" s="335"/>
      <c r="B293" s="110"/>
      <c r="C293" s="110"/>
      <c r="D293" s="110"/>
      <c r="F293" s="110"/>
      <c r="G293" s="110"/>
      <c r="H293" s="110"/>
      <c r="I293" s="1396"/>
    </row>
    <row r="294" spans="1:9" s="147" customFormat="1" ht="15" customHeight="1">
      <c r="A294" s="335"/>
      <c r="B294" s="110"/>
      <c r="C294" s="110"/>
      <c r="D294" s="110"/>
      <c r="F294" s="110"/>
      <c r="G294" s="110"/>
      <c r="H294" s="110"/>
      <c r="I294" s="1396"/>
    </row>
    <row r="295" spans="1:9" s="147" customFormat="1" ht="15" customHeight="1">
      <c r="A295" s="335"/>
      <c r="B295" s="110"/>
      <c r="C295" s="110"/>
      <c r="D295" s="110"/>
      <c r="F295" s="110"/>
      <c r="G295" s="110"/>
      <c r="H295" s="110"/>
      <c r="I295" s="1396"/>
    </row>
    <row r="296" spans="1:9" s="147" customFormat="1" ht="15" customHeight="1">
      <c r="A296" s="335"/>
      <c r="B296" s="110"/>
      <c r="C296" s="110"/>
      <c r="D296" s="110"/>
      <c r="F296" s="110"/>
      <c r="G296" s="110"/>
      <c r="H296" s="110"/>
      <c r="I296" s="1396"/>
    </row>
    <row r="297" spans="1:9" s="147" customFormat="1" ht="15" customHeight="1">
      <c r="A297" s="335"/>
      <c r="B297" s="110"/>
      <c r="C297" s="110"/>
      <c r="D297" s="110"/>
      <c r="F297" s="110"/>
      <c r="G297" s="110"/>
      <c r="H297" s="110"/>
      <c r="I297" s="1396"/>
    </row>
    <row r="298" spans="1:9" s="147" customFormat="1" ht="15" customHeight="1">
      <c r="A298" s="335"/>
      <c r="B298" s="110"/>
      <c r="C298" s="110"/>
      <c r="D298" s="110"/>
      <c r="F298" s="110"/>
      <c r="G298" s="110"/>
      <c r="H298" s="110"/>
      <c r="I298" s="1396"/>
    </row>
    <row r="299" spans="1:9" s="147" customFormat="1" ht="15" customHeight="1">
      <c r="A299" s="335"/>
      <c r="B299" s="110"/>
      <c r="C299" s="110"/>
      <c r="D299" s="110"/>
      <c r="F299" s="110"/>
      <c r="G299" s="110"/>
      <c r="H299" s="110"/>
      <c r="I299" s="1396"/>
    </row>
    <row r="300" spans="1:9" s="147" customFormat="1" ht="15" customHeight="1">
      <c r="A300" s="335"/>
      <c r="B300" s="110"/>
      <c r="C300" s="110"/>
      <c r="D300" s="110"/>
      <c r="F300" s="110"/>
      <c r="G300" s="110"/>
      <c r="H300" s="110"/>
      <c r="I300" s="1396"/>
    </row>
    <row r="301" spans="1:9" s="147" customFormat="1" ht="15" customHeight="1">
      <c r="A301" s="335"/>
      <c r="B301" s="110"/>
      <c r="C301" s="110"/>
      <c r="D301" s="110"/>
      <c r="F301" s="110"/>
      <c r="G301" s="110"/>
      <c r="H301" s="110"/>
      <c r="I301" s="1396"/>
    </row>
    <row r="302" spans="1:9" s="147" customFormat="1" ht="15" customHeight="1">
      <c r="A302" s="335"/>
      <c r="B302" s="110"/>
      <c r="C302" s="110"/>
      <c r="D302" s="110"/>
      <c r="F302" s="110"/>
      <c r="G302" s="110"/>
      <c r="H302" s="110"/>
      <c r="I302" s="1396"/>
    </row>
    <row r="303" spans="1:9" s="147" customFormat="1" ht="15" customHeight="1">
      <c r="A303" s="335"/>
      <c r="B303" s="110"/>
      <c r="C303" s="110"/>
      <c r="D303" s="110"/>
      <c r="F303" s="110"/>
      <c r="G303" s="110"/>
      <c r="H303" s="110"/>
      <c r="I303" s="1396"/>
    </row>
    <row r="304" spans="1:9" s="147" customFormat="1" ht="15" customHeight="1">
      <c r="A304" s="335"/>
      <c r="B304" s="110"/>
      <c r="C304" s="110"/>
      <c r="D304" s="110"/>
      <c r="F304" s="110"/>
      <c r="G304" s="110"/>
      <c r="H304" s="110"/>
      <c r="I304" s="1396"/>
    </row>
    <row r="305" spans="1:9" s="147" customFormat="1" ht="15" customHeight="1">
      <c r="A305" s="335"/>
      <c r="B305" s="110"/>
      <c r="C305" s="110"/>
      <c r="D305" s="110"/>
      <c r="F305" s="110"/>
      <c r="G305" s="110"/>
      <c r="H305" s="110"/>
      <c r="I305" s="1396"/>
    </row>
    <row r="306" spans="1:9" s="147" customFormat="1" ht="15" customHeight="1">
      <c r="A306" s="335"/>
      <c r="B306" s="110"/>
      <c r="C306" s="110"/>
      <c r="D306" s="110"/>
      <c r="F306" s="110"/>
      <c r="G306" s="110"/>
      <c r="H306" s="110"/>
      <c r="I306" s="1396"/>
    </row>
    <row r="307" spans="1:9" s="147" customFormat="1" ht="15" customHeight="1">
      <c r="A307" s="335"/>
      <c r="B307" s="110"/>
      <c r="C307" s="110"/>
      <c r="D307" s="110"/>
      <c r="F307" s="110"/>
      <c r="G307" s="110"/>
      <c r="H307" s="110"/>
      <c r="I307" s="1396"/>
    </row>
    <row r="308" spans="1:9" s="147" customFormat="1" ht="15" customHeight="1">
      <c r="A308" s="335"/>
      <c r="B308" s="110"/>
      <c r="C308" s="110"/>
      <c r="D308" s="110"/>
      <c r="F308" s="110"/>
      <c r="G308" s="110"/>
      <c r="H308" s="110"/>
      <c r="I308" s="1396"/>
    </row>
    <row r="309" spans="1:9" s="147" customFormat="1" ht="15" customHeight="1">
      <c r="A309" s="335"/>
      <c r="B309" s="110"/>
      <c r="C309" s="110"/>
      <c r="D309" s="110"/>
      <c r="F309" s="110"/>
      <c r="G309" s="110"/>
      <c r="H309" s="110"/>
      <c r="I309" s="1396"/>
    </row>
    <row r="310" spans="1:9" s="147" customFormat="1" ht="15" customHeight="1">
      <c r="A310" s="335"/>
      <c r="B310" s="110"/>
      <c r="C310" s="110"/>
      <c r="D310" s="110"/>
      <c r="F310" s="110"/>
      <c r="G310" s="110"/>
      <c r="H310" s="110"/>
      <c r="I310" s="1396"/>
    </row>
    <row r="311" spans="1:9" s="147" customFormat="1" ht="15" customHeight="1">
      <c r="A311" s="335"/>
      <c r="B311" s="110"/>
      <c r="C311" s="110"/>
      <c r="D311" s="110"/>
      <c r="F311" s="110"/>
      <c r="G311" s="110"/>
      <c r="H311" s="110"/>
      <c r="I311" s="1396"/>
    </row>
    <row r="312" spans="1:9" s="147" customFormat="1" ht="15" customHeight="1">
      <c r="A312" s="335"/>
      <c r="B312" s="110"/>
      <c r="C312" s="110"/>
      <c r="D312" s="110"/>
      <c r="F312" s="110"/>
      <c r="G312" s="110"/>
      <c r="H312" s="110"/>
      <c r="I312" s="1396"/>
    </row>
    <row r="313" spans="1:9" s="147" customFormat="1" ht="15" customHeight="1">
      <c r="A313" s="335"/>
      <c r="B313" s="110"/>
      <c r="C313" s="110"/>
      <c r="D313" s="110"/>
      <c r="F313" s="110"/>
      <c r="G313" s="110"/>
      <c r="H313" s="110"/>
      <c r="I313" s="1396"/>
    </row>
    <row r="314" spans="1:9" s="147" customFormat="1" ht="15" customHeight="1">
      <c r="A314" s="335"/>
      <c r="B314" s="110"/>
      <c r="C314" s="110"/>
      <c r="D314" s="110"/>
      <c r="F314" s="110"/>
      <c r="G314" s="110"/>
      <c r="H314" s="110"/>
      <c r="I314" s="1396"/>
    </row>
    <row r="315" spans="1:9" s="147" customFormat="1" ht="15" customHeight="1">
      <c r="A315" s="335"/>
      <c r="B315" s="110"/>
      <c r="C315" s="110"/>
      <c r="D315" s="110"/>
      <c r="F315" s="110"/>
      <c r="G315" s="110"/>
      <c r="H315" s="110"/>
      <c r="I315" s="1396"/>
    </row>
    <row r="316" spans="1:9" s="147" customFormat="1" ht="15" customHeight="1">
      <c r="A316" s="335"/>
      <c r="B316" s="110"/>
      <c r="C316" s="110"/>
      <c r="D316" s="110"/>
      <c r="F316" s="110"/>
      <c r="G316" s="110"/>
      <c r="H316" s="110"/>
      <c r="I316" s="1396"/>
    </row>
    <row r="317" spans="1:9" s="147" customFormat="1" ht="15" customHeight="1">
      <c r="A317" s="335"/>
      <c r="B317" s="110"/>
      <c r="C317" s="110"/>
      <c r="D317" s="110"/>
      <c r="F317" s="110"/>
      <c r="G317" s="110"/>
      <c r="H317" s="110"/>
      <c r="I317" s="1396"/>
    </row>
    <row r="318" spans="1:9" s="147" customFormat="1" ht="15" customHeight="1">
      <c r="A318" s="335"/>
      <c r="B318" s="110"/>
      <c r="C318" s="110"/>
      <c r="D318" s="110"/>
      <c r="F318" s="110"/>
      <c r="G318" s="110"/>
      <c r="H318" s="110"/>
      <c r="I318" s="1396"/>
    </row>
    <row r="319" spans="1:9" s="147" customFormat="1" ht="15" customHeight="1">
      <c r="A319" s="335"/>
      <c r="B319" s="110"/>
      <c r="C319" s="110"/>
      <c r="D319" s="110"/>
      <c r="F319" s="110"/>
      <c r="G319" s="110"/>
      <c r="H319" s="110"/>
      <c r="I319" s="1396"/>
    </row>
    <row r="320" spans="1:9" s="147" customFormat="1" ht="15" customHeight="1">
      <c r="A320" s="335"/>
      <c r="B320" s="110"/>
      <c r="C320" s="110"/>
      <c r="D320" s="110"/>
      <c r="F320" s="110"/>
      <c r="G320" s="110"/>
      <c r="H320" s="110"/>
      <c r="I320" s="1396"/>
    </row>
    <row r="321" spans="1:9" s="147" customFormat="1" ht="15" customHeight="1">
      <c r="A321" s="335"/>
      <c r="B321" s="110"/>
      <c r="C321" s="110"/>
      <c r="D321" s="110"/>
      <c r="F321" s="110"/>
      <c r="G321" s="110"/>
      <c r="H321" s="110"/>
      <c r="I321" s="1396"/>
    </row>
    <row r="322" spans="1:9" s="147" customFormat="1" ht="15" customHeight="1">
      <c r="A322" s="335"/>
      <c r="B322" s="110"/>
      <c r="C322" s="110"/>
      <c r="D322" s="110"/>
      <c r="F322" s="110"/>
      <c r="G322" s="110"/>
      <c r="H322" s="110"/>
      <c r="I322" s="1396"/>
    </row>
    <row r="323" spans="1:9" s="147" customFormat="1" ht="15" customHeight="1">
      <c r="A323" s="335"/>
      <c r="B323" s="110"/>
      <c r="C323" s="110"/>
      <c r="D323" s="110"/>
      <c r="F323" s="110"/>
      <c r="G323" s="110"/>
      <c r="H323" s="110"/>
      <c r="I323" s="1396"/>
    </row>
    <row r="324" spans="1:9" s="147" customFormat="1" ht="15" customHeight="1">
      <c r="A324" s="335"/>
      <c r="B324" s="110"/>
      <c r="C324" s="110"/>
      <c r="D324" s="110"/>
      <c r="F324" s="110"/>
      <c r="G324" s="110"/>
      <c r="H324" s="110"/>
      <c r="I324" s="1396"/>
    </row>
    <row r="325" spans="1:9" s="147" customFormat="1" ht="15" customHeight="1">
      <c r="A325" s="335"/>
      <c r="B325" s="110"/>
      <c r="C325" s="110"/>
      <c r="D325" s="110"/>
      <c r="F325" s="110"/>
      <c r="G325" s="110"/>
      <c r="H325" s="110"/>
      <c r="I325" s="1396"/>
    </row>
    <row r="326" spans="1:9" s="147" customFormat="1" ht="15" customHeight="1">
      <c r="A326" s="335"/>
      <c r="B326" s="110"/>
      <c r="C326" s="110"/>
      <c r="D326" s="110"/>
      <c r="F326" s="110"/>
      <c r="G326" s="110"/>
      <c r="H326" s="110"/>
      <c r="I326" s="1396"/>
    </row>
    <row r="327" spans="1:9" s="147" customFormat="1" ht="15" customHeight="1">
      <c r="A327" s="335"/>
      <c r="B327" s="110"/>
      <c r="C327" s="110"/>
      <c r="D327" s="110"/>
      <c r="F327" s="110"/>
      <c r="G327" s="110"/>
      <c r="H327" s="110"/>
      <c r="I327" s="1396"/>
    </row>
    <row r="328" spans="1:9" s="147" customFormat="1" ht="15" customHeight="1">
      <c r="A328" s="335"/>
      <c r="B328" s="110"/>
      <c r="C328" s="110"/>
      <c r="D328" s="110"/>
      <c r="F328" s="110"/>
      <c r="G328" s="110"/>
      <c r="H328" s="110"/>
      <c r="I328" s="1396"/>
    </row>
    <row r="329" spans="1:9" s="147" customFormat="1" ht="15" customHeight="1">
      <c r="A329" s="335"/>
      <c r="B329" s="110"/>
      <c r="C329" s="110"/>
      <c r="D329" s="110"/>
      <c r="F329" s="110"/>
      <c r="G329" s="110"/>
      <c r="H329" s="110"/>
      <c r="I329" s="1396"/>
    </row>
    <row r="330" spans="1:9" s="147" customFormat="1" ht="15" customHeight="1">
      <c r="A330" s="335"/>
      <c r="B330" s="110"/>
      <c r="C330" s="110"/>
      <c r="D330" s="110"/>
      <c r="F330" s="110"/>
      <c r="G330" s="110"/>
      <c r="H330" s="110"/>
      <c r="I330" s="1396"/>
    </row>
    <row r="331" spans="1:9" s="147" customFormat="1" ht="15" customHeight="1">
      <c r="A331" s="335"/>
      <c r="B331" s="110"/>
      <c r="C331" s="110"/>
      <c r="D331" s="110"/>
      <c r="F331" s="110"/>
      <c r="G331" s="110"/>
      <c r="H331" s="110"/>
      <c r="I331" s="1396"/>
    </row>
    <row r="332" spans="1:9" s="147" customFormat="1" ht="15" customHeight="1">
      <c r="A332" s="335"/>
      <c r="B332" s="110"/>
      <c r="C332" s="110"/>
      <c r="D332" s="110"/>
      <c r="F332" s="110"/>
      <c r="G332" s="110"/>
      <c r="H332" s="110"/>
      <c r="I332" s="1396"/>
    </row>
    <row r="333" spans="1:9" s="147" customFormat="1" ht="15" customHeight="1">
      <c r="A333" s="335"/>
      <c r="B333" s="110"/>
      <c r="C333" s="110"/>
      <c r="D333" s="110"/>
      <c r="F333" s="110"/>
      <c r="G333" s="110"/>
      <c r="H333" s="110"/>
      <c r="I333" s="1396"/>
    </row>
    <row r="334" spans="1:9" s="147" customFormat="1" ht="15" customHeight="1">
      <c r="A334" s="335"/>
      <c r="B334" s="110"/>
      <c r="C334" s="110"/>
      <c r="D334" s="110"/>
      <c r="F334" s="110"/>
      <c r="G334" s="110"/>
      <c r="H334" s="110"/>
      <c r="I334" s="1396"/>
    </row>
    <row r="335" spans="1:9" s="147" customFormat="1" ht="15" customHeight="1">
      <c r="A335" s="335"/>
      <c r="B335" s="110"/>
      <c r="C335" s="110"/>
      <c r="D335" s="110"/>
      <c r="F335" s="110"/>
      <c r="G335" s="110"/>
      <c r="H335" s="110"/>
      <c r="I335" s="1396"/>
    </row>
    <row r="336" spans="1:9" s="147" customFormat="1" ht="15" customHeight="1">
      <c r="A336" s="335"/>
      <c r="B336" s="110"/>
      <c r="C336" s="110"/>
      <c r="D336" s="110"/>
      <c r="F336" s="110"/>
      <c r="G336" s="110"/>
      <c r="H336" s="110"/>
      <c r="I336" s="1396"/>
    </row>
    <row r="337" spans="1:9" s="147" customFormat="1" ht="15" customHeight="1">
      <c r="A337" s="335"/>
      <c r="B337" s="110"/>
      <c r="C337" s="110"/>
      <c r="D337" s="110"/>
      <c r="F337" s="110"/>
      <c r="G337" s="110"/>
      <c r="H337" s="110"/>
      <c r="I337" s="1396"/>
    </row>
    <row r="338" spans="1:9" s="147" customFormat="1" ht="15" customHeight="1">
      <c r="A338" s="335"/>
      <c r="B338" s="110"/>
      <c r="C338" s="110"/>
      <c r="D338" s="110"/>
      <c r="F338" s="110"/>
      <c r="G338" s="110"/>
      <c r="H338" s="110"/>
      <c r="I338" s="1396"/>
    </row>
    <row r="339" spans="1:9" s="147" customFormat="1" ht="15" customHeight="1">
      <c r="A339" s="335"/>
      <c r="B339" s="110"/>
      <c r="C339" s="110"/>
      <c r="D339" s="110"/>
      <c r="F339" s="110"/>
      <c r="G339" s="110"/>
      <c r="H339" s="110"/>
      <c r="I339" s="1396"/>
    </row>
    <row r="340" spans="1:9" s="147" customFormat="1" ht="15" customHeight="1">
      <c r="A340" s="335"/>
      <c r="B340" s="110"/>
      <c r="C340" s="110"/>
      <c r="D340" s="110"/>
      <c r="F340" s="110"/>
      <c r="G340" s="110"/>
      <c r="H340" s="110"/>
      <c r="I340" s="1396"/>
    </row>
    <row r="341" spans="1:9" s="147" customFormat="1" ht="15" customHeight="1">
      <c r="A341" s="335"/>
      <c r="B341" s="110"/>
      <c r="C341" s="110"/>
      <c r="D341" s="110"/>
      <c r="F341" s="110"/>
      <c r="G341" s="110"/>
      <c r="H341" s="110"/>
      <c r="I341" s="1396"/>
    </row>
    <row r="342" spans="1:9" s="147" customFormat="1" ht="15" customHeight="1">
      <c r="A342" s="335"/>
      <c r="B342" s="110"/>
      <c r="C342" s="110"/>
      <c r="D342" s="110"/>
      <c r="F342" s="110"/>
      <c r="G342" s="110"/>
      <c r="H342" s="110"/>
      <c r="I342" s="1396"/>
    </row>
    <row r="343" spans="1:9" s="147" customFormat="1" ht="15" customHeight="1">
      <c r="A343" s="335"/>
      <c r="B343" s="110"/>
      <c r="C343" s="110"/>
      <c r="D343" s="110"/>
      <c r="F343" s="110"/>
      <c r="G343" s="110"/>
      <c r="H343" s="110"/>
      <c r="I343" s="1396"/>
    </row>
    <row r="344" spans="1:9" s="147" customFormat="1" ht="15" customHeight="1">
      <c r="A344" s="335"/>
      <c r="B344" s="110"/>
      <c r="C344" s="110"/>
      <c r="D344" s="110"/>
      <c r="F344" s="110"/>
      <c r="G344" s="110"/>
      <c r="H344" s="110"/>
      <c r="I344" s="1396"/>
    </row>
    <row r="345" spans="1:9" s="147" customFormat="1" ht="15" customHeight="1">
      <c r="A345" s="335"/>
      <c r="B345" s="110"/>
      <c r="C345" s="110"/>
      <c r="D345" s="110"/>
      <c r="F345" s="110"/>
      <c r="G345" s="110"/>
      <c r="H345" s="110"/>
      <c r="I345" s="1396"/>
    </row>
    <row r="346" spans="1:9" s="147" customFormat="1" ht="15" customHeight="1">
      <c r="A346" s="335"/>
      <c r="B346" s="110"/>
      <c r="C346" s="110"/>
      <c r="D346" s="110"/>
      <c r="F346" s="110"/>
      <c r="G346" s="110"/>
      <c r="H346" s="110"/>
      <c r="I346" s="1396"/>
    </row>
    <row r="347" spans="1:9" s="147" customFormat="1" ht="15" customHeight="1">
      <c r="A347" s="335"/>
      <c r="B347" s="110"/>
      <c r="C347" s="110"/>
      <c r="D347" s="110"/>
      <c r="F347" s="110"/>
      <c r="G347" s="110"/>
      <c r="H347" s="110"/>
      <c r="I347" s="1396"/>
    </row>
    <row r="348" spans="1:9" s="147" customFormat="1" ht="15" customHeight="1">
      <c r="A348" s="335"/>
      <c r="B348" s="110"/>
      <c r="C348" s="110"/>
      <c r="D348" s="110"/>
      <c r="F348" s="110"/>
      <c r="G348" s="110"/>
      <c r="H348" s="110"/>
      <c r="I348" s="1396"/>
    </row>
    <row r="349" spans="1:9" s="147" customFormat="1" ht="15" customHeight="1">
      <c r="A349" s="335"/>
      <c r="B349" s="110"/>
      <c r="C349" s="110"/>
      <c r="D349" s="110"/>
      <c r="F349" s="110"/>
      <c r="G349" s="110"/>
      <c r="H349" s="110"/>
      <c r="I349" s="1396"/>
    </row>
    <row r="350" spans="1:9" s="147" customFormat="1" ht="15" customHeight="1">
      <c r="A350" s="335"/>
      <c r="B350" s="110"/>
      <c r="C350" s="110"/>
      <c r="D350" s="110"/>
      <c r="F350" s="110"/>
      <c r="G350" s="110"/>
      <c r="H350" s="110"/>
      <c r="I350" s="1396"/>
    </row>
    <row r="351" spans="1:9" s="147" customFormat="1" ht="15" customHeight="1">
      <c r="A351" s="335"/>
      <c r="B351" s="110"/>
      <c r="C351" s="110"/>
      <c r="D351" s="110"/>
      <c r="F351" s="110"/>
      <c r="G351" s="110"/>
      <c r="H351" s="110"/>
      <c r="I351" s="1396"/>
    </row>
    <row r="352" spans="1:9" s="147" customFormat="1" ht="15" customHeight="1">
      <c r="A352" s="335"/>
      <c r="B352" s="110"/>
      <c r="C352" s="110"/>
      <c r="D352" s="110"/>
      <c r="F352" s="110"/>
      <c r="G352" s="110"/>
      <c r="H352" s="110"/>
      <c r="I352" s="1396"/>
    </row>
    <row r="353" spans="1:9" s="147" customFormat="1" ht="15" customHeight="1">
      <c r="A353" s="335"/>
      <c r="B353" s="110"/>
      <c r="C353" s="110"/>
      <c r="D353" s="110"/>
      <c r="F353" s="110"/>
      <c r="G353" s="110"/>
      <c r="H353" s="110"/>
      <c r="I353" s="1396"/>
    </row>
    <row r="354" spans="1:9" s="147" customFormat="1" ht="15" customHeight="1">
      <c r="A354" s="335"/>
      <c r="B354" s="110"/>
      <c r="C354" s="110"/>
      <c r="D354" s="110"/>
      <c r="F354" s="110"/>
      <c r="G354" s="110"/>
      <c r="H354" s="110"/>
      <c r="I354" s="1396"/>
    </row>
    <row r="355" spans="1:9" s="147" customFormat="1" ht="15" customHeight="1">
      <c r="A355" s="335"/>
      <c r="B355" s="110"/>
      <c r="C355" s="110"/>
      <c r="D355" s="110"/>
      <c r="F355" s="110"/>
      <c r="G355" s="110"/>
      <c r="H355" s="110"/>
      <c r="I355" s="1396"/>
    </row>
    <row r="356" spans="1:9" s="147" customFormat="1" ht="15" customHeight="1">
      <c r="A356" s="335"/>
      <c r="B356" s="110"/>
      <c r="C356" s="110"/>
      <c r="D356" s="110"/>
      <c r="F356" s="110"/>
      <c r="G356" s="110"/>
      <c r="H356" s="110"/>
      <c r="I356" s="1396"/>
    </row>
    <row r="357" spans="1:9" s="147" customFormat="1" ht="15" customHeight="1">
      <c r="A357" s="335"/>
      <c r="B357" s="110"/>
      <c r="C357" s="110"/>
      <c r="D357" s="110"/>
      <c r="F357" s="110"/>
      <c r="G357" s="110"/>
      <c r="H357" s="110"/>
      <c r="I357" s="1396"/>
    </row>
    <row r="358" spans="1:9" s="147" customFormat="1" ht="15" customHeight="1">
      <c r="A358" s="335"/>
      <c r="B358" s="110"/>
      <c r="C358" s="110"/>
      <c r="D358" s="110"/>
      <c r="F358" s="110"/>
      <c r="G358" s="110"/>
      <c r="H358" s="110"/>
      <c r="I358" s="1396"/>
    </row>
    <row r="359" spans="1:9" s="147" customFormat="1" ht="15" customHeight="1">
      <c r="A359" s="335"/>
      <c r="B359" s="110"/>
      <c r="C359" s="110"/>
      <c r="D359" s="110"/>
      <c r="F359" s="110"/>
      <c r="G359" s="110"/>
      <c r="H359" s="110"/>
      <c r="I359" s="1396"/>
    </row>
    <row r="360" spans="1:9" s="147" customFormat="1" ht="15" customHeight="1">
      <c r="A360" s="335"/>
      <c r="B360" s="110"/>
      <c r="C360" s="110"/>
      <c r="D360" s="110"/>
      <c r="F360" s="110"/>
      <c r="G360" s="110"/>
      <c r="H360" s="110"/>
      <c r="I360" s="1396"/>
    </row>
    <row r="361" spans="1:9" s="147" customFormat="1" ht="15" customHeight="1">
      <c r="A361" s="335"/>
      <c r="B361" s="110"/>
      <c r="C361" s="110"/>
      <c r="D361" s="110"/>
      <c r="F361" s="110"/>
      <c r="G361" s="110"/>
      <c r="H361" s="110"/>
      <c r="I361" s="1396"/>
    </row>
    <row r="362" spans="1:9" s="147" customFormat="1" ht="15" customHeight="1">
      <c r="A362" s="335"/>
      <c r="B362" s="110"/>
      <c r="C362" s="110"/>
      <c r="D362" s="110"/>
      <c r="F362" s="110"/>
      <c r="G362" s="110"/>
      <c r="H362" s="110"/>
      <c r="I362" s="1396"/>
    </row>
    <row r="363" spans="1:9" s="147" customFormat="1" ht="15" customHeight="1">
      <c r="A363" s="335"/>
      <c r="B363" s="110"/>
      <c r="C363" s="110"/>
      <c r="D363" s="110"/>
      <c r="F363" s="110"/>
      <c r="G363" s="110"/>
      <c r="H363" s="110"/>
      <c r="I363" s="1396"/>
    </row>
    <row r="364" spans="1:9" s="147" customFormat="1" ht="15" customHeight="1">
      <c r="A364" s="335"/>
      <c r="B364" s="110"/>
      <c r="C364" s="110"/>
      <c r="D364" s="110"/>
      <c r="F364" s="110"/>
      <c r="G364" s="110"/>
      <c r="H364" s="110"/>
      <c r="I364" s="1396"/>
    </row>
    <row r="365" spans="1:9" s="147" customFormat="1" ht="15" customHeight="1">
      <c r="A365" s="335"/>
      <c r="B365" s="110"/>
      <c r="C365" s="110"/>
      <c r="D365" s="110"/>
      <c r="F365" s="110"/>
      <c r="G365" s="110"/>
      <c r="H365" s="110"/>
      <c r="I365" s="1396"/>
    </row>
    <row r="366" spans="1:9" s="147" customFormat="1" ht="15" customHeight="1">
      <c r="A366" s="335"/>
      <c r="B366" s="110"/>
      <c r="C366" s="110"/>
      <c r="D366" s="110"/>
      <c r="F366" s="110"/>
      <c r="G366" s="110"/>
      <c r="H366" s="110"/>
      <c r="I366" s="1396"/>
    </row>
    <row r="367" spans="1:9" s="147" customFormat="1" ht="15" customHeight="1">
      <c r="A367" s="335"/>
      <c r="B367" s="110"/>
      <c r="C367" s="110"/>
      <c r="D367" s="110"/>
      <c r="F367" s="110"/>
      <c r="G367" s="110"/>
      <c r="H367" s="110"/>
      <c r="I367" s="1396"/>
    </row>
    <row r="368" spans="1:9" s="147" customFormat="1" ht="15" customHeight="1">
      <c r="A368" s="335"/>
      <c r="B368" s="110"/>
      <c r="C368" s="110"/>
      <c r="D368" s="110"/>
      <c r="F368" s="110"/>
      <c r="G368" s="110"/>
      <c r="H368" s="110"/>
      <c r="I368" s="1396"/>
    </row>
    <row r="369" spans="1:9" s="147" customFormat="1" ht="15" customHeight="1">
      <c r="A369" s="335"/>
      <c r="B369" s="110"/>
      <c r="C369" s="110"/>
      <c r="D369" s="110"/>
      <c r="F369" s="110"/>
      <c r="G369" s="110"/>
      <c r="H369" s="110"/>
      <c r="I369" s="1396"/>
    </row>
    <row r="370" spans="1:9" s="147" customFormat="1" ht="15" customHeight="1">
      <c r="A370" s="335"/>
      <c r="B370" s="110"/>
      <c r="C370" s="110"/>
      <c r="D370" s="110"/>
      <c r="F370" s="110"/>
      <c r="G370" s="110"/>
      <c r="H370" s="110"/>
      <c r="I370" s="1396"/>
    </row>
    <row r="371" spans="1:9" s="147" customFormat="1" ht="15" customHeight="1">
      <c r="A371" s="335"/>
      <c r="B371" s="110"/>
      <c r="C371" s="110"/>
      <c r="D371" s="110"/>
      <c r="F371" s="110"/>
      <c r="G371" s="110"/>
      <c r="H371" s="110"/>
      <c r="I371" s="1396"/>
    </row>
    <row r="372" spans="1:9" s="147" customFormat="1" ht="15" customHeight="1">
      <c r="A372" s="335"/>
      <c r="B372" s="110"/>
      <c r="C372" s="110"/>
      <c r="D372" s="110"/>
      <c r="F372" s="110"/>
      <c r="G372" s="110"/>
      <c r="H372" s="110"/>
      <c r="I372" s="1396"/>
    </row>
    <row r="373" spans="1:9" s="147" customFormat="1" ht="15" customHeight="1">
      <c r="A373" s="335"/>
      <c r="B373" s="110"/>
      <c r="C373" s="110"/>
      <c r="D373" s="110"/>
      <c r="F373" s="110"/>
      <c r="G373" s="110"/>
      <c r="H373" s="110"/>
      <c r="I373" s="1396"/>
    </row>
    <row r="374" spans="1:9" s="147" customFormat="1" ht="15" customHeight="1">
      <c r="A374" s="335"/>
      <c r="B374" s="110"/>
      <c r="C374" s="110"/>
      <c r="D374" s="110"/>
      <c r="F374" s="110"/>
      <c r="G374" s="110"/>
      <c r="H374" s="110"/>
      <c r="I374" s="1396"/>
    </row>
    <row r="375" spans="1:9" s="147" customFormat="1" ht="15" customHeight="1">
      <c r="A375" s="335"/>
      <c r="B375" s="110"/>
      <c r="C375" s="110"/>
      <c r="D375" s="110"/>
      <c r="F375" s="110"/>
      <c r="G375" s="110"/>
      <c r="H375" s="110"/>
      <c r="I375" s="1396"/>
    </row>
    <row r="376" spans="1:9" s="147" customFormat="1" ht="15" customHeight="1">
      <c r="A376" s="335"/>
      <c r="B376" s="110"/>
      <c r="C376" s="110"/>
      <c r="D376" s="110"/>
      <c r="F376" s="110"/>
      <c r="G376" s="110"/>
      <c r="H376" s="110"/>
      <c r="I376" s="1396"/>
    </row>
    <row r="377" spans="1:9" s="147" customFormat="1" ht="15" customHeight="1">
      <c r="A377" s="335"/>
      <c r="B377" s="110"/>
      <c r="C377" s="110"/>
      <c r="D377" s="110"/>
      <c r="F377" s="110"/>
      <c r="G377" s="110"/>
      <c r="H377" s="110"/>
      <c r="I377" s="1396"/>
    </row>
    <row r="378" spans="1:9" s="147" customFormat="1" ht="15" customHeight="1">
      <c r="A378" s="335"/>
      <c r="B378" s="110"/>
      <c r="C378" s="110"/>
      <c r="D378" s="110"/>
      <c r="F378" s="110"/>
      <c r="G378" s="110"/>
      <c r="H378" s="110"/>
      <c r="I378" s="1396"/>
    </row>
    <row r="379" spans="1:9" s="147" customFormat="1" ht="15" customHeight="1">
      <c r="A379" s="335"/>
      <c r="B379" s="110"/>
      <c r="C379" s="110"/>
      <c r="D379" s="110"/>
      <c r="F379" s="110"/>
      <c r="G379" s="110"/>
      <c r="H379" s="110"/>
      <c r="I379" s="1396"/>
    </row>
    <row r="380" spans="1:9" s="147" customFormat="1" ht="15" customHeight="1">
      <c r="A380" s="335"/>
      <c r="B380" s="110"/>
      <c r="C380" s="110"/>
      <c r="D380" s="110"/>
      <c r="F380" s="110"/>
      <c r="G380" s="110"/>
      <c r="H380" s="110"/>
      <c r="I380" s="1396"/>
    </row>
    <row r="381" spans="1:9" s="147" customFormat="1" ht="15" customHeight="1">
      <c r="A381" s="335"/>
      <c r="B381" s="110"/>
      <c r="C381" s="110"/>
      <c r="D381" s="110"/>
      <c r="F381" s="110"/>
      <c r="G381" s="110"/>
      <c r="H381" s="110"/>
      <c r="I381" s="1396"/>
    </row>
    <row r="382" spans="1:9" s="147" customFormat="1" ht="15" customHeight="1">
      <c r="A382" s="335"/>
      <c r="B382" s="110"/>
      <c r="C382" s="110"/>
      <c r="D382" s="110"/>
      <c r="F382" s="110"/>
      <c r="G382" s="110"/>
      <c r="H382" s="110"/>
      <c r="I382" s="1396"/>
    </row>
    <row r="383" spans="1:9" s="147" customFormat="1" ht="15" customHeight="1">
      <c r="A383" s="335"/>
      <c r="B383" s="110"/>
      <c r="C383" s="110"/>
      <c r="D383" s="110"/>
      <c r="F383" s="110"/>
      <c r="G383" s="110"/>
      <c r="H383" s="110"/>
      <c r="I383" s="1396"/>
    </row>
    <row r="384" spans="1:9" s="147" customFormat="1" ht="15" customHeight="1">
      <c r="A384" s="335"/>
      <c r="B384" s="110"/>
      <c r="C384" s="110"/>
      <c r="D384" s="110"/>
      <c r="F384" s="110"/>
      <c r="G384" s="110"/>
      <c r="H384" s="110"/>
      <c r="I384" s="1396"/>
    </row>
    <row r="385" spans="1:9" s="147" customFormat="1" ht="15" customHeight="1">
      <c r="A385" s="335"/>
      <c r="B385" s="110"/>
      <c r="C385" s="110"/>
      <c r="D385" s="110"/>
      <c r="F385" s="110"/>
      <c r="G385" s="110"/>
      <c r="H385" s="110"/>
      <c r="I385" s="1396"/>
    </row>
    <row r="386" spans="1:9" s="147" customFormat="1" ht="15" customHeight="1">
      <c r="A386" s="335"/>
      <c r="B386" s="110"/>
      <c r="C386" s="110"/>
      <c r="D386" s="110"/>
      <c r="F386" s="110"/>
      <c r="G386" s="110"/>
      <c r="H386" s="110"/>
      <c r="I386" s="1396"/>
    </row>
    <row r="387" spans="1:9" s="147" customFormat="1" ht="15" customHeight="1">
      <c r="A387" s="335"/>
      <c r="B387" s="110"/>
      <c r="C387" s="110"/>
      <c r="D387" s="110"/>
      <c r="F387" s="110"/>
      <c r="G387" s="110"/>
      <c r="H387" s="110"/>
      <c r="I387" s="1396"/>
    </row>
    <row r="388" spans="1:9" s="147" customFormat="1" ht="15" customHeight="1">
      <c r="A388" s="335"/>
      <c r="B388" s="110"/>
      <c r="C388" s="110"/>
      <c r="D388" s="110"/>
      <c r="F388" s="110"/>
      <c r="G388" s="110"/>
      <c r="H388" s="110"/>
      <c r="I388" s="1396"/>
    </row>
    <row r="389" spans="1:9" s="147" customFormat="1" ht="15" customHeight="1">
      <c r="A389" s="335"/>
      <c r="B389" s="110"/>
      <c r="C389" s="110"/>
      <c r="D389" s="110"/>
      <c r="F389" s="110"/>
      <c r="G389" s="110"/>
      <c r="H389" s="110"/>
      <c r="I389" s="1396"/>
    </row>
    <row r="390" spans="1:9" s="147" customFormat="1" ht="15" customHeight="1">
      <c r="A390" s="335"/>
      <c r="B390" s="110"/>
      <c r="C390" s="110"/>
      <c r="D390" s="110"/>
      <c r="F390" s="110"/>
      <c r="G390" s="110"/>
      <c r="H390" s="110"/>
      <c r="I390" s="1396"/>
    </row>
    <row r="391" spans="1:9" s="147" customFormat="1" ht="15" customHeight="1">
      <c r="A391" s="335"/>
      <c r="B391" s="110"/>
      <c r="C391" s="110"/>
      <c r="D391" s="110"/>
      <c r="F391" s="110"/>
      <c r="G391" s="110"/>
      <c r="H391" s="110"/>
      <c r="I391" s="1396"/>
    </row>
    <row r="392" spans="1:9" s="147" customFormat="1" ht="15" customHeight="1">
      <c r="A392" s="335"/>
      <c r="B392" s="110"/>
      <c r="C392" s="110"/>
      <c r="D392" s="110"/>
      <c r="F392" s="110"/>
      <c r="G392" s="110"/>
      <c r="H392" s="110"/>
      <c r="I392" s="1396"/>
    </row>
    <row r="393" spans="1:9" s="147" customFormat="1" ht="15" customHeight="1">
      <c r="A393" s="335"/>
      <c r="B393" s="110"/>
      <c r="C393" s="110"/>
      <c r="D393" s="110"/>
      <c r="F393" s="110"/>
      <c r="G393" s="110"/>
      <c r="H393" s="110"/>
      <c r="I393" s="1396"/>
    </row>
    <row r="394" spans="1:9" s="147" customFormat="1" ht="15" customHeight="1">
      <c r="A394" s="335"/>
      <c r="B394" s="110"/>
      <c r="C394" s="110"/>
      <c r="D394" s="110"/>
      <c r="F394" s="110"/>
      <c r="G394" s="110"/>
      <c r="H394" s="110"/>
      <c r="I394" s="1396"/>
    </row>
    <row r="395" spans="1:9" s="147" customFormat="1" ht="15" customHeight="1">
      <c r="A395" s="335"/>
      <c r="B395" s="110"/>
      <c r="C395" s="110"/>
      <c r="D395" s="110"/>
      <c r="F395" s="110"/>
      <c r="G395" s="110"/>
      <c r="H395" s="110"/>
      <c r="I395" s="1396"/>
    </row>
    <row r="396" spans="1:9" s="147" customFormat="1" ht="15" customHeight="1">
      <c r="A396" s="335"/>
      <c r="B396" s="110"/>
      <c r="C396" s="110"/>
      <c r="D396" s="110"/>
      <c r="F396" s="110"/>
      <c r="G396" s="110"/>
      <c r="H396" s="110"/>
      <c r="I396" s="1396"/>
    </row>
    <row r="397" spans="1:9" s="147" customFormat="1" ht="15" customHeight="1">
      <c r="A397" s="335"/>
      <c r="B397" s="110"/>
      <c r="C397" s="110"/>
      <c r="D397" s="110"/>
      <c r="F397" s="110"/>
      <c r="G397" s="110"/>
      <c r="H397" s="110"/>
      <c r="I397" s="1396"/>
    </row>
    <row r="398" spans="1:9" s="147" customFormat="1" ht="15" customHeight="1">
      <c r="A398" s="335"/>
      <c r="B398" s="110"/>
      <c r="C398" s="110"/>
      <c r="D398" s="110"/>
      <c r="F398" s="110"/>
      <c r="G398" s="110"/>
      <c r="H398" s="110"/>
      <c r="I398" s="1396"/>
    </row>
    <row r="399" spans="1:9" s="147" customFormat="1" ht="15" customHeight="1">
      <c r="A399" s="335"/>
      <c r="B399" s="110"/>
      <c r="C399" s="110"/>
      <c r="D399" s="110"/>
      <c r="F399" s="110"/>
      <c r="G399" s="110"/>
      <c r="H399" s="110"/>
      <c r="I399" s="1396"/>
    </row>
    <row r="400" spans="1:9" s="147" customFormat="1" ht="15" customHeight="1">
      <c r="A400" s="335"/>
      <c r="B400" s="110"/>
      <c r="C400" s="110"/>
      <c r="D400" s="110"/>
      <c r="F400" s="110"/>
      <c r="G400" s="110"/>
      <c r="H400" s="110"/>
      <c r="I400" s="1396"/>
    </row>
    <row r="401" spans="1:9" s="147" customFormat="1" ht="15" customHeight="1">
      <c r="A401" s="335"/>
      <c r="B401" s="110"/>
      <c r="C401" s="110"/>
      <c r="D401" s="110"/>
      <c r="F401" s="110"/>
      <c r="G401" s="110"/>
      <c r="H401" s="110"/>
      <c r="I401" s="1396"/>
    </row>
    <row r="402" spans="1:9" s="147" customFormat="1" ht="15" customHeight="1">
      <c r="A402" s="335"/>
      <c r="B402" s="110"/>
      <c r="C402" s="110"/>
      <c r="D402" s="110"/>
      <c r="F402" s="110"/>
      <c r="G402" s="110"/>
      <c r="H402" s="110"/>
      <c r="I402" s="1396"/>
    </row>
    <row r="403" spans="1:9" s="147" customFormat="1" ht="15" customHeight="1">
      <c r="A403" s="335"/>
      <c r="B403" s="110"/>
      <c r="C403" s="110"/>
      <c r="D403" s="110"/>
      <c r="F403" s="110"/>
      <c r="G403" s="110"/>
      <c r="H403" s="110"/>
      <c r="I403" s="1396"/>
    </row>
    <row r="404" spans="1:9" s="147" customFormat="1" ht="15" customHeight="1">
      <c r="A404" s="335"/>
      <c r="B404" s="110"/>
      <c r="C404" s="110"/>
      <c r="D404" s="110"/>
      <c r="F404" s="110"/>
      <c r="G404" s="110"/>
      <c r="H404" s="110"/>
      <c r="I404" s="1396"/>
    </row>
    <row r="405" spans="1:9" s="147" customFormat="1" ht="15" customHeight="1">
      <c r="A405" s="335"/>
      <c r="B405" s="110"/>
      <c r="C405" s="110"/>
      <c r="D405" s="110"/>
      <c r="F405" s="110"/>
      <c r="G405" s="110"/>
      <c r="H405" s="110"/>
      <c r="I405" s="1396"/>
    </row>
    <row r="406" spans="1:9" s="147" customFormat="1" ht="15" customHeight="1">
      <c r="A406" s="335"/>
      <c r="B406" s="110"/>
      <c r="C406" s="110"/>
      <c r="D406" s="110"/>
      <c r="F406" s="110"/>
      <c r="G406" s="110"/>
      <c r="H406" s="110"/>
      <c r="I406" s="1396"/>
    </row>
    <row r="407" spans="1:9" s="147" customFormat="1" ht="15" customHeight="1">
      <c r="A407" s="335"/>
      <c r="B407" s="110"/>
      <c r="C407" s="110"/>
      <c r="D407" s="110"/>
      <c r="F407" s="110"/>
      <c r="G407" s="110"/>
      <c r="H407" s="110"/>
      <c r="I407" s="1396"/>
    </row>
    <row r="408" spans="1:9" s="147" customFormat="1" ht="15" customHeight="1">
      <c r="A408" s="335"/>
      <c r="B408" s="110"/>
      <c r="C408" s="110"/>
      <c r="D408" s="110"/>
      <c r="F408" s="110"/>
      <c r="G408" s="110"/>
      <c r="H408" s="110"/>
      <c r="I408" s="1396"/>
    </row>
    <row r="409" spans="1:9" s="147" customFormat="1" ht="15" customHeight="1">
      <c r="A409" s="335"/>
      <c r="B409" s="110"/>
      <c r="C409" s="110"/>
      <c r="D409" s="110"/>
      <c r="F409" s="110"/>
      <c r="G409" s="110"/>
      <c r="H409" s="110"/>
      <c r="I409" s="1396"/>
    </row>
    <row r="410" spans="1:9" s="147" customFormat="1" ht="15" customHeight="1">
      <c r="A410" s="335"/>
      <c r="B410" s="110"/>
      <c r="C410" s="110"/>
      <c r="D410" s="110"/>
      <c r="F410" s="110"/>
      <c r="G410" s="110"/>
      <c r="H410" s="110"/>
      <c r="I410" s="1396"/>
    </row>
    <row r="411" spans="1:9" s="147" customFormat="1" ht="15" customHeight="1">
      <c r="A411" s="335"/>
      <c r="B411" s="110"/>
      <c r="C411" s="110"/>
      <c r="D411" s="110"/>
      <c r="F411" s="110"/>
      <c r="G411" s="110"/>
      <c r="H411" s="110"/>
      <c r="I411" s="1396"/>
    </row>
    <row r="412" spans="1:9" s="147" customFormat="1" ht="15" customHeight="1">
      <c r="A412" s="335"/>
      <c r="B412" s="110"/>
      <c r="C412" s="110"/>
      <c r="D412" s="110"/>
      <c r="F412" s="110"/>
      <c r="G412" s="110"/>
      <c r="H412" s="110"/>
      <c r="I412" s="1396"/>
    </row>
    <row r="413" spans="1:9" s="147" customFormat="1" ht="15" customHeight="1">
      <c r="A413" s="335"/>
      <c r="B413" s="110"/>
      <c r="C413" s="110"/>
      <c r="D413" s="110"/>
      <c r="F413" s="110"/>
      <c r="G413" s="110"/>
      <c r="H413" s="110"/>
      <c r="I413" s="1396"/>
    </row>
    <row r="414" spans="1:9" s="147" customFormat="1" ht="15" customHeight="1">
      <c r="A414" s="335"/>
      <c r="B414" s="110"/>
      <c r="C414" s="110"/>
      <c r="D414" s="110"/>
      <c r="F414" s="110"/>
      <c r="G414" s="110"/>
      <c r="H414" s="110"/>
      <c r="I414" s="1396"/>
    </row>
    <row r="415" spans="1:9" s="147" customFormat="1" ht="15" customHeight="1">
      <c r="A415" s="335"/>
      <c r="B415" s="110"/>
      <c r="C415" s="110"/>
      <c r="D415" s="110"/>
      <c r="F415" s="110"/>
      <c r="G415" s="110"/>
      <c r="H415" s="110"/>
      <c r="I415" s="1396"/>
    </row>
    <row r="416" spans="1:9" s="147" customFormat="1" ht="15" customHeight="1">
      <c r="A416" s="335"/>
      <c r="B416" s="110"/>
      <c r="C416" s="110"/>
      <c r="D416" s="110"/>
      <c r="F416" s="110"/>
      <c r="G416" s="110"/>
      <c r="H416" s="110"/>
      <c r="I416" s="1396"/>
    </row>
    <row r="417" spans="1:9" s="147" customFormat="1" ht="15" customHeight="1">
      <c r="A417" s="335"/>
      <c r="B417" s="110"/>
      <c r="C417" s="110"/>
      <c r="D417" s="110"/>
      <c r="F417" s="110"/>
      <c r="G417" s="110"/>
      <c r="H417" s="110"/>
      <c r="I417" s="1396"/>
    </row>
    <row r="418" spans="1:9" s="147" customFormat="1" ht="15" customHeight="1">
      <c r="A418" s="335"/>
      <c r="B418" s="110"/>
      <c r="C418" s="110"/>
      <c r="D418" s="110"/>
      <c r="F418" s="110"/>
      <c r="G418" s="110"/>
      <c r="H418" s="110"/>
      <c r="I418" s="1396"/>
    </row>
    <row r="419" spans="1:9" s="147" customFormat="1" ht="15" customHeight="1">
      <c r="A419" s="335"/>
      <c r="B419" s="110"/>
      <c r="C419" s="110"/>
      <c r="D419" s="110"/>
      <c r="F419" s="110"/>
      <c r="G419" s="110"/>
      <c r="H419" s="110"/>
      <c r="I419" s="1396"/>
    </row>
    <row r="420" spans="1:9" s="147" customFormat="1" ht="15" customHeight="1">
      <c r="A420" s="335"/>
      <c r="B420" s="110"/>
      <c r="C420" s="110"/>
      <c r="D420" s="110"/>
      <c r="F420" s="110"/>
      <c r="G420" s="110"/>
      <c r="H420" s="110"/>
      <c r="I420" s="1396"/>
    </row>
    <row r="421" spans="1:9" s="147" customFormat="1" ht="15" customHeight="1">
      <c r="A421" s="335"/>
      <c r="B421" s="110"/>
      <c r="C421" s="110"/>
      <c r="D421" s="110"/>
      <c r="F421" s="110"/>
      <c r="G421" s="110"/>
      <c r="H421" s="110"/>
      <c r="I421" s="1396"/>
    </row>
    <row r="422" spans="1:9" s="147" customFormat="1" ht="15" customHeight="1">
      <c r="A422" s="335"/>
      <c r="B422" s="110"/>
      <c r="C422" s="110"/>
      <c r="D422" s="110"/>
      <c r="F422" s="110"/>
      <c r="G422" s="110"/>
      <c r="H422" s="110"/>
      <c r="I422" s="1396"/>
    </row>
    <row r="423" spans="1:9" s="147" customFormat="1" ht="15" customHeight="1">
      <c r="A423" s="335"/>
      <c r="B423" s="110"/>
      <c r="C423" s="110"/>
      <c r="D423" s="110"/>
      <c r="F423" s="110"/>
      <c r="G423" s="110"/>
      <c r="H423" s="110"/>
      <c r="I423" s="1396"/>
    </row>
    <row r="424" spans="1:9" s="147" customFormat="1" ht="15" customHeight="1">
      <c r="A424" s="335"/>
      <c r="B424" s="110"/>
      <c r="C424" s="110"/>
      <c r="D424" s="110"/>
      <c r="F424" s="110"/>
      <c r="G424" s="110"/>
      <c r="H424" s="110"/>
      <c r="I424" s="1396"/>
    </row>
    <row r="425" spans="1:9" s="147" customFormat="1" ht="15" customHeight="1">
      <c r="A425" s="335"/>
      <c r="B425" s="110"/>
      <c r="C425" s="110"/>
      <c r="D425" s="110"/>
      <c r="F425" s="110"/>
      <c r="G425" s="110"/>
      <c r="H425" s="110"/>
      <c r="I425" s="1396"/>
    </row>
    <row r="426" spans="1:9" s="147" customFormat="1" ht="15" customHeight="1">
      <c r="A426" s="335"/>
      <c r="B426" s="110"/>
      <c r="C426" s="110"/>
      <c r="D426" s="110"/>
      <c r="F426" s="110"/>
      <c r="G426" s="110"/>
      <c r="H426" s="110"/>
      <c r="I426" s="1396"/>
    </row>
    <row r="427" spans="1:9" s="147" customFormat="1" ht="15" customHeight="1">
      <c r="A427" s="335"/>
      <c r="B427" s="110"/>
      <c r="C427" s="110"/>
      <c r="D427" s="110"/>
      <c r="F427" s="110"/>
      <c r="G427" s="110"/>
      <c r="H427" s="110"/>
      <c r="I427" s="1396"/>
    </row>
    <row r="428" spans="1:9" s="147" customFormat="1" ht="15" customHeight="1">
      <c r="A428" s="335"/>
      <c r="B428" s="110"/>
      <c r="C428" s="110"/>
      <c r="D428" s="110"/>
      <c r="F428" s="110"/>
      <c r="G428" s="110"/>
      <c r="H428" s="110"/>
      <c r="I428" s="1396"/>
    </row>
    <row r="429" spans="1:9" s="147" customFormat="1" ht="15" customHeight="1">
      <c r="A429" s="335"/>
      <c r="B429" s="110"/>
      <c r="C429" s="110"/>
      <c r="D429" s="110"/>
      <c r="F429" s="110"/>
      <c r="G429" s="110"/>
      <c r="H429" s="110"/>
      <c r="I429" s="1396"/>
    </row>
    <row r="430" spans="1:9" s="147" customFormat="1" ht="15" customHeight="1">
      <c r="A430" s="335"/>
      <c r="B430" s="110"/>
      <c r="C430" s="110"/>
      <c r="D430" s="110"/>
      <c r="F430" s="110"/>
      <c r="G430" s="110"/>
      <c r="H430" s="110"/>
      <c r="I430" s="1396"/>
    </row>
    <row r="431" spans="1:9" s="147" customFormat="1" ht="15" customHeight="1">
      <c r="A431" s="335"/>
      <c r="B431" s="110"/>
      <c r="C431" s="110"/>
      <c r="D431" s="110"/>
      <c r="F431" s="110"/>
      <c r="G431" s="110"/>
      <c r="H431" s="110"/>
      <c r="I431" s="1396"/>
    </row>
    <row r="432" spans="1:9" s="147" customFormat="1" ht="15" customHeight="1">
      <c r="A432" s="335"/>
      <c r="B432" s="110"/>
      <c r="C432" s="110"/>
      <c r="D432" s="110"/>
      <c r="F432" s="110"/>
      <c r="G432" s="110"/>
      <c r="H432" s="110"/>
      <c r="I432" s="1396"/>
    </row>
    <row r="433" spans="1:9" s="147" customFormat="1" ht="15" customHeight="1">
      <c r="A433" s="335"/>
      <c r="B433" s="110"/>
      <c r="C433" s="110"/>
      <c r="D433" s="110"/>
      <c r="F433" s="110"/>
      <c r="G433" s="110"/>
      <c r="H433" s="110"/>
      <c r="I433" s="1396"/>
    </row>
    <row r="434" spans="1:9" s="147" customFormat="1" ht="15" customHeight="1">
      <c r="A434" s="335"/>
      <c r="B434" s="110"/>
      <c r="C434" s="110"/>
      <c r="D434" s="110"/>
      <c r="F434" s="110"/>
      <c r="G434" s="110"/>
      <c r="H434" s="110"/>
      <c r="I434" s="1396"/>
    </row>
    <row r="435" spans="1:9" s="147" customFormat="1" ht="15" customHeight="1">
      <c r="A435" s="335"/>
      <c r="B435" s="110"/>
      <c r="C435" s="110"/>
      <c r="D435" s="110"/>
      <c r="F435" s="110"/>
      <c r="G435" s="110"/>
      <c r="H435" s="110"/>
      <c r="I435" s="1396"/>
    </row>
    <row r="436" spans="1:9" s="147" customFormat="1" ht="15" customHeight="1">
      <c r="A436" s="335"/>
      <c r="B436" s="110"/>
      <c r="C436" s="110"/>
      <c r="D436" s="110"/>
      <c r="F436" s="110"/>
      <c r="G436" s="110"/>
      <c r="H436" s="110"/>
      <c r="I436" s="1396"/>
    </row>
    <row r="437" spans="1:9" s="147" customFormat="1" ht="15" customHeight="1">
      <c r="A437" s="335"/>
      <c r="B437" s="110"/>
      <c r="C437" s="110"/>
      <c r="D437" s="110"/>
      <c r="F437" s="110"/>
      <c r="G437" s="110"/>
      <c r="H437" s="110"/>
      <c r="I437" s="1396"/>
    </row>
    <row r="438" spans="1:9" s="147" customFormat="1" ht="15" customHeight="1">
      <c r="A438" s="335"/>
      <c r="B438" s="110"/>
      <c r="C438" s="110"/>
      <c r="D438" s="110"/>
      <c r="F438" s="110"/>
      <c r="G438" s="110"/>
      <c r="H438" s="110"/>
      <c r="I438" s="1396"/>
    </row>
    <row r="439" spans="1:9" s="147" customFormat="1" ht="15" customHeight="1">
      <c r="A439" s="335"/>
      <c r="B439" s="110"/>
      <c r="C439" s="110"/>
      <c r="D439" s="110"/>
      <c r="F439" s="110"/>
      <c r="G439" s="110"/>
      <c r="H439" s="110"/>
      <c r="I439" s="1396"/>
    </row>
    <row r="440" spans="1:9" s="147" customFormat="1" ht="15" customHeight="1">
      <c r="A440" s="335"/>
      <c r="B440" s="110"/>
      <c r="C440" s="110"/>
      <c r="D440" s="110"/>
      <c r="F440" s="110"/>
      <c r="G440" s="110"/>
      <c r="H440" s="110"/>
      <c r="I440" s="1396"/>
    </row>
    <row r="441" spans="1:9" s="147" customFormat="1" ht="15" customHeight="1">
      <c r="A441" s="335"/>
      <c r="B441" s="110"/>
      <c r="C441" s="110"/>
      <c r="D441" s="110"/>
      <c r="F441" s="110"/>
      <c r="G441" s="110"/>
      <c r="H441" s="110"/>
      <c r="I441" s="1396"/>
    </row>
    <row r="442" spans="1:9" s="147" customFormat="1" ht="15" customHeight="1">
      <c r="A442" s="335"/>
      <c r="B442" s="110"/>
      <c r="C442" s="110"/>
      <c r="D442" s="110"/>
      <c r="F442" s="110"/>
      <c r="G442" s="110"/>
      <c r="H442" s="110"/>
      <c r="I442" s="1396"/>
    </row>
    <row r="443" spans="1:9" s="147" customFormat="1" ht="15" customHeight="1">
      <c r="A443" s="335"/>
      <c r="B443" s="110"/>
      <c r="C443" s="110"/>
      <c r="D443" s="110"/>
      <c r="F443" s="110"/>
      <c r="G443" s="110"/>
      <c r="H443" s="110"/>
      <c r="I443" s="1396"/>
    </row>
    <row r="444" spans="1:9" s="147" customFormat="1" ht="15" customHeight="1">
      <c r="A444" s="335"/>
      <c r="B444" s="110"/>
      <c r="C444" s="110"/>
      <c r="D444" s="110"/>
      <c r="F444" s="110"/>
      <c r="G444" s="110"/>
      <c r="H444" s="110"/>
      <c r="I444" s="1396"/>
    </row>
    <row r="445" spans="1:9" s="147" customFormat="1" ht="15" customHeight="1">
      <c r="A445" s="335"/>
      <c r="B445" s="110"/>
      <c r="C445" s="110"/>
      <c r="D445" s="110"/>
      <c r="F445" s="110"/>
      <c r="G445" s="110"/>
      <c r="H445" s="110"/>
      <c r="I445" s="1396"/>
    </row>
    <row r="446" spans="1:9" s="147" customFormat="1" ht="15" customHeight="1">
      <c r="A446" s="335"/>
      <c r="B446" s="110"/>
      <c r="C446" s="110"/>
      <c r="D446" s="110"/>
      <c r="F446" s="110"/>
      <c r="G446" s="110"/>
      <c r="H446" s="110"/>
      <c r="I446" s="1396"/>
    </row>
    <row r="447" spans="1:9" s="147" customFormat="1" ht="15" customHeight="1">
      <c r="A447" s="335"/>
      <c r="B447" s="110"/>
      <c r="C447" s="110"/>
      <c r="D447" s="110"/>
      <c r="F447" s="110"/>
      <c r="G447" s="110"/>
      <c r="H447" s="110"/>
      <c r="I447" s="1396"/>
    </row>
    <row r="448" spans="1:9" s="147" customFormat="1" ht="15" customHeight="1">
      <c r="A448" s="335"/>
      <c r="B448" s="110"/>
      <c r="C448" s="110"/>
      <c r="D448" s="110"/>
      <c r="F448" s="110"/>
      <c r="G448" s="110"/>
      <c r="H448" s="110"/>
      <c r="I448" s="1396"/>
    </row>
    <row r="449" spans="1:9" s="147" customFormat="1" ht="15" customHeight="1">
      <c r="A449" s="335"/>
      <c r="B449" s="110"/>
      <c r="C449" s="110"/>
      <c r="D449" s="110"/>
      <c r="F449" s="110"/>
      <c r="G449" s="110"/>
      <c r="H449" s="110"/>
      <c r="I449" s="1396"/>
    </row>
    <row r="450" spans="1:9" s="147" customFormat="1" ht="15" customHeight="1">
      <c r="A450" s="335"/>
      <c r="B450" s="110"/>
      <c r="C450" s="110"/>
      <c r="D450" s="110"/>
      <c r="F450" s="110"/>
      <c r="G450" s="110"/>
      <c r="H450" s="110"/>
      <c r="I450" s="1396"/>
    </row>
    <row r="451" spans="1:9" s="147" customFormat="1" ht="15" customHeight="1">
      <c r="A451" s="335"/>
      <c r="B451" s="110"/>
      <c r="C451" s="110"/>
      <c r="D451" s="110"/>
      <c r="F451" s="110"/>
      <c r="G451" s="110"/>
      <c r="H451" s="110"/>
      <c r="I451" s="1396"/>
    </row>
    <row r="452" spans="1:9" s="147" customFormat="1" ht="15" customHeight="1">
      <c r="A452" s="335"/>
      <c r="B452" s="110"/>
      <c r="C452" s="110"/>
      <c r="D452" s="110"/>
      <c r="F452" s="110"/>
      <c r="G452" s="110"/>
      <c r="H452" s="110"/>
      <c r="I452" s="1396"/>
    </row>
    <row r="453" spans="1:9" s="147" customFormat="1" ht="15" customHeight="1">
      <c r="A453" s="335"/>
      <c r="B453" s="110"/>
      <c r="C453" s="110"/>
      <c r="D453" s="110"/>
      <c r="F453" s="110"/>
      <c r="G453" s="110"/>
      <c r="H453" s="110"/>
      <c r="I453" s="1396"/>
    </row>
    <row r="454" spans="1:9" s="147" customFormat="1" ht="15" customHeight="1">
      <c r="A454" s="335"/>
      <c r="B454" s="110"/>
      <c r="C454" s="110"/>
      <c r="D454" s="110"/>
      <c r="F454" s="110"/>
      <c r="G454" s="110"/>
      <c r="H454" s="110"/>
      <c r="I454" s="1396"/>
    </row>
    <row r="455" spans="1:9" s="147" customFormat="1" ht="15" customHeight="1">
      <c r="A455" s="335"/>
      <c r="B455" s="110"/>
      <c r="C455" s="110"/>
      <c r="D455" s="110"/>
      <c r="F455" s="110"/>
      <c r="G455" s="110"/>
      <c r="H455" s="110"/>
      <c r="I455" s="1396"/>
    </row>
    <row r="456" spans="1:9" s="147" customFormat="1" ht="15" customHeight="1">
      <c r="A456" s="335"/>
      <c r="B456" s="110"/>
      <c r="C456" s="110"/>
      <c r="D456" s="110"/>
      <c r="F456" s="110"/>
      <c r="G456" s="110"/>
      <c r="H456" s="110"/>
      <c r="I456" s="1396"/>
    </row>
    <row r="457" spans="1:9" s="147" customFormat="1" ht="15" customHeight="1">
      <c r="A457" s="335"/>
      <c r="B457" s="110"/>
      <c r="C457" s="110"/>
      <c r="D457" s="110"/>
      <c r="F457" s="110"/>
      <c r="G457" s="110"/>
      <c r="H457" s="110"/>
      <c r="I457" s="1396"/>
    </row>
    <row r="458" spans="1:9" s="147" customFormat="1" ht="15" customHeight="1">
      <c r="A458" s="335"/>
      <c r="B458" s="110"/>
      <c r="C458" s="110"/>
      <c r="D458" s="110"/>
      <c r="F458" s="110"/>
      <c r="G458" s="110"/>
      <c r="H458" s="110"/>
      <c r="I458" s="1396"/>
    </row>
    <row r="459" spans="1:9" s="147" customFormat="1" ht="15" customHeight="1">
      <c r="A459" s="335"/>
      <c r="B459" s="110"/>
      <c r="C459" s="110"/>
      <c r="D459" s="110"/>
      <c r="F459" s="110"/>
      <c r="G459" s="110"/>
      <c r="H459" s="110"/>
      <c r="I459" s="1396"/>
    </row>
    <row r="460" spans="1:9" s="147" customFormat="1" ht="15" customHeight="1">
      <c r="A460" s="335"/>
      <c r="B460" s="110"/>
      <c r="C460" s="110"/>
      <c r="D460" s="110"/>
      <c r="F460" s="110"/>
      <c r="G460" s="110"/>
      <c r="H460" s="110"/>
      <c r="I460" s="1396"/>
    </row>
    <row r="461" spans="1:9" s="147" customFormat="1" ht="15" customHeight="1">
      <c r="A461" s="335"/>
      <c r="B461" s="110"/>
      <c r="C461" s="110"/>
      <c r="D461" s="110"/>
      <c r="F461" s="110"/>
      <c r="G461" s="110"/>
      <c r="H461" s="110"/>
      <c r="I461" s="1396"/>
    </row>
    <row r="462" spans="1:9" s="147" customFormat="1" ht="15" customHeight="1">
      <c r="A462" s="335"/>
      <c r="B462" s="110"/>
      <c r="C462" s="110"/>
      <c r="D462" s="110"/>
      <c r="F462" s="110"/>
      <c r="G462" s="110"/>
      <c r="H462" s="110"/>
      <c r="I462" s="1396"/>
    </row>
    <row r="463" spans="1:9" s="147" customFormat="1" ht="15" customHeight="1">
      <c r="A463" s="335"/>
      <c r="B463" s="110"/>
      <c r="C463" s="110"/>
      <c r="D463" s="110"/>
      <c r="F463" s="110"/>
      <c r="G463" s="110"/>
      <c r="H463" s="110"/>
      <c r="I463" s="1396"/>
    </row>
    <row r="464" spans="1:9" s="147" customFormat="1" ht="15" customHeight="1">
      <c r="A464" s="335"/>
      <c r="B464" s="110"/>
      <c r="C464" s="110"/>
      <c r="D464" s="110"/>
      <c r="F464" s="110"/>
      <c r="G464" s="110"/>
      <c r="H464" s="110"/>
      <c r="I464" s="1396"/>
    </row>
    <row r="465" spans="1:9" s="147" customFormat="1" ht="15" customHeight="1">
      <c r="A465" s="335"/>
      <c r="B465" s="110"/>
      <c r="C465" s="110"/>
      <c r="D465" s="110"/>
      <c r="F465" s="110"/>
      <c r="G465" s="110"/>
      <c r="H465" s="110"/>
      <c r="I465" s="1396"/>
    </row>
    <row r="466" spans="1:9" s="147" customFormat="1" ht="15" customHeight="1">
      <c r="A466" s="335"/>
      <c r="B466" s="110"/>
      <c r="C466" s="110"/>
      <c r="D466" s="110"/>
      <c r="F466" s="110"/>
      <c r="G466" s="110"/>
      <c r="H466" s="110"/>
      <c r="I466" s="1396"/>
    </row>
    <row r="467" spans="1:9" s="147" customFormat="1" ht="15" customHeight="1">
      <c r="A467" s="335"/>
      <c r="B467" s="110"/>
      <c r="C467" s="110"/>
      <c r="D467" s="110"/>
      <c r="F467" s="110"/>
      <c r="G467" s="110"/>
      <c r="H467" s="110"/>
      <c r="I467" s="1396"/>
    </row>
    <row r="468" spans="1:9" s="147" customFormat="1" ht="15" customHeight="1">
      <c r="A468" s="335"/>
      <c r="B468" s="110"/>
      <c r="C468" s="110"/>
      <c r="D468" s="110"/>
      <c r="F468" s="110"/>
      <c r="G468" s="110"/>
      <c r="H468" s="110"/>
      <c r="I468" s="1396"/>
    </row>
    <row r="469" spans="1:9" s="147" customFormat="1" ht="15" customHeight="1">
      <c r="A469" s="335"/>
      <c r="B469" s="110"/>
      <c r="C469" s="110"/>
      <c r="D469" s="110"/>
      <c r="F469" s="110"/>
      <c r="G469" s="110"/>
      <c r="H469" s="110"/>
      <c r="I469" s="1396"/>
    </row>
    <row r="470" spans="1:9" s="147" customFormat="1" ht="15" customHeight="1">
      <c r="A470" s="335"/>
      <c r="B470" s="110"/>
      <c r="C470" s="110"/>
      <c r="D470" s="110"/>
      <c r="F470" s="110"/>
      <c r="G470" s="110"/>
      <c r="H470" s="110"/>
      <c r="I470" s="1396"/>
    </row>
    <row r="471" spans="1:9" s="147" customFormat="1" ht="15" customHeight="1">
      <c r="A471" s="335"/>
      <c r="B471" s="110"/>
      <c r="C471" s="110"/>
      <c r="D471" s="110"/>
      <c r="F471" s="110"/>
      <c r="G471" s="110"/>
      <c r="H471" s="110"/>
      <c r="I471" s="1396"/>
    </row>
    <row r="472" spans="1:9" s="147" customFormat="1" ht="15" customHeight="1">
      <c r="A472" s="335"/>
      <c r="B472" s="110"/>
      <c r="C472" s="110"/>
      <c r="D472" s="110"/>
      <c r="F472" s="110"/>
      <c r="G472" s="110"/>
      <c r="H472" s="110"/>
      <c r="I472" s="1396"/>
    </row>
    <row r="473" spans="1:9" s="147" customFormat="1" ht="15" customHeight="1">
      <c r="A473" s="335"/>
      <c r="B473" s="110"/>
      <c r="C473" s="110"/>
      <c r="D473" s="110"/>
      <c r="F473" s="110"/>
      <c r="G473" s="110"/>
      <c r="H473" s="110"/>
      <c r="I473" s="1396"/>
    </row>
    <row r="474" spans="1:9" s="147" customFormat="1" ht="15" customHeight="1">
      <c r="A474" s="335"/>
      <c r="B474" s="110"/>
      <c r="C474" s="110"/>
      <c r="D474" s="110"/>
      <c r="F474" s="110"/>
      <c r="G474" s="110"/>
      <c r="H474" s="110"/>
      <c r="I474" s="1396"/>
    </row>
    <row r="475" spans="1:9" s="147" customFormat="1" ht="15" customHeight="1">
      <c r="A475" s="335"/>
      <c r="B475" s="110"/>
      <c r="C475" s="110"/>
      <c r="D475" s="110"/>
      <c r="F475" s="110"/>
      <c r="G475" s="110"/>
      <c r="H475" s="110"/>
      <c r="I475" s="1396"/>
    </row>
    <row r="476" spans="1:9" s="147" customFormat="1" ht="15" customHeight="1">
      <c r="A476" s="335"/>
      <c r="B476" s="110"/>
      <c r="C476" s="110"/>
      <c r="D476" s="110"/>
      <c r="F476" s="110"/>
      <c r="G476" s="110"/>
      <c r="H476" s="110"/>
      <c r="I476" s="1396"/>
    </row>
    <row r="477" spans="1:9" s="147" customFormat="1" ht="15" customHeight="1">
      <c r="A477" s="335"/>
      <c r="B477" s="110"/>
      <c r="C477" s="110"/>
      <c r="D477" s="110"/>
      <c r="F477" s="110"/>
      <c r="G477" s="110"/>
      <c r="H477" s="110"/>
      <c r="I477" s="1396"/>
    </row>
    <row r="478" spans="1:9" s="147" customFormat="1" ht="15" customHeight="1">
      <c r="A478" s="335"/>
      <c r="B478" s="110"/>
      <c r="C478" s="110"/>
      <c r="D478" s="110"/>
      <c r="F478" s="110"/>
      <c r="G478" s="110"/>
      <c r="H478" s="110"/>
      <c r="I478" s="1396"/>
    </row>
    <row r="479" spans="1:9" s="147" customFormat="1" ht="15" customHeight="1">
      <c r="A479" s="335"/>
      <c r="B479" s="110"/>
      <c r="C479" s="110"/>
      <c r="D479" s="110"/>
      <c r="F479" s="110"/>
      <c r="G479" s="110"/>
      <c r="H479" s="110"/>
      <c r="I479" s="1396"/>
    </row>
    <row r="480" spans="1:9" s="147" customFormat="1" ht="15" customHeight="1">
      <c r="A480" s="335"/>
      <c r="B480" s="110"/>
      <c r="C480" s="110"/>
      <c r="D480" s="110"/>
      <c r="F480" s="110"/>
      <c r="G480" s="110"/>
      <c r="H480" s="110"/>
      <c r="I480" s="1396"/>
    </row>
    <row r="481" spans="1:9" s="147" customFormat="1" ht="15" customHeight="1">
      <c r="A481" s="335"/>
      <c r="B481" s="110"/>
      <c r="C481" s="110"/>
      <c r="D481" s="110"/>
      <c r="F481" s="110"/>
      <c r="G481" s="110"/>
      <c r="H481" s="110"/>
      <c r="I481" s="1396"/>
    </row>
    <row r="482" spans="1:9" s="147" customFormat="1" ht="15" customHeight="1">
      <c r="A482" s="335"/>
      <c r="B482" s="110"/>
      <c r="C482" s="110"/>
      <c r="D482" s="110"/>
      <c r="F482" s="110"/>
      <c r="G482" s="110"/>
      <c r="H482" s="110"/>
      <c r="I482" s="1396"/>
    </row>
    <row r="483" spans="1:9" s="147" customFormat="1" ht="15" customHeight="1">
      <c r="A483" s="335"/>
      <c r="B483" s="110"/>
      <c r="C483" s="110"/>
      <c r="D483" s="110"/>
      <c r="F483" s="110"/>
      <c r="G483" s="110"/>
      <c r="H483" s="110"/>
      <c r="I483" s="1396"/>
    </row>
    <row r="484" spans="1:9" s="147" customFormat="1" ht="15" customHeight="1">
      <c r="A484" s="335"/>
      <c r="B484" s="110"/>
      <c r="C484" s="110"/>
      <c r="D484" s="110"/>
      <c r="F484" s="110"/>
      <c r="G484" s="110"/>
      <c r="H484" s="110"/>
      <c r="I484" s="1396"/>
    </row>
    <row r="485" spans="1:9" s="147" customFormat="1" ht="15" customHeight="1">
      <c r="A485" s="335"/>
      <c r="B485" s="110"/>
      <c r="C485" s="110"/>
      <c r="D485" s="110"/>
      <c r="F485" s="110"/>
      <c r="G485" s="110"/>
      <c r="H485" s="110"/>
      <c r="I485" s="1396"/>
    </row>
    <row r="486" spans="1:9" s="147" customFormat="1" ht="15" customHeight="1">
      <c r="A486" s="335"/>
      <c r="B486" s="110"/>
      <c r="C486" s="110"/>
      <c r="D486" s="110"/>
      <c r="F486" s="110"/>
      <c r="G486" s="110"/>
      <c r="H486" s="110"/>
      <c r="I486" s="1396"/>
    </row>
    <row r="487" spans="1:9" s="147" customFormat="1" ht="15" customHeight="1">
      <c r="A487" s="335"/>
      <c r="B487" s="110"/>
      <c r="C487" s="110"/>
      <c r="D487" s="110"/>
      <c r="F487" s="110"/>
      <c r="G487" s="110"/>
      <c r="H487" s="110"/>
      <c r="I487" s="1396"/>
    </row>
    <row r="488" spans="1:9" s="147" customFormat="1" ht="15" customHeight="1">
      <c r="A488" s="335"/>
      <c r="B488" s="110"/>
      <c r="C488" s="110"/>
      <c r="D488" s="110"/>
      <c r="F488" s="110"/>
      <c r="G488" s="110"/>
      <c r="H488" s="110"/>
      <c r="I488" s="1396"/>
    </row>
    <row r="489" spans="1:9" s="147" customFormat="1" ht="15" customHeight="1">
      <c r="A489" s="335"/>
      <c r="B489" s="110"/>
      <c r="C489" s="110"/>
      <c r="D489" s="110"/>
      <c r="F489" s="110"/>
      <c r="G489" s="110"/>
      <c r="H489" s="110"/>
      <c r="I489" s="1396"/>
    </row>
    <row r="490" spans="1:9" s="147" customFormat="1" ht="15" customHeight="1">
      <c r="A490" s="335"/>
      <c r="B490" s="110"/>
      <c r="C490" s="110"/>
      <c r="D490" s="110"/>
      <c r="F490" s="110"/>
      <c r="G490" s="110"/>
      <c r="H490" s="110"/>
      <c r="I490" s="1396"/>
    </row>
    <row r="491" spans="1:9" s="147" customFormat="1" ht="15" customHeight="1">
      <c r="A491" s="335"/>
      <c r="B491" s="110"/>
      <c r="C491" s="110"/>
      <c r="D491" s="110"/>
      <c r="F491" s="110"/>
      <c r="G491" s="110"/>
      <c r="H491" s="110"/>
      <c r="I491" s="1396"/>
    </row>
    <row r="492" spans="1:9" s="147" customFormat="1" ht="15" customHeight="1">
      <c r="A492" s="335"/>
      <c r="B492" s="110"/>
      <c r="C492" s="110"/>
      <c r="D492" s="110"/>
      <c r="F492" s="110"/>
      <c r="G492" s="110"/>
      <c r="H492" s="110"/>
      <c r="I492" s="1396"/>
    </row>
    <row r="493" spans="1:9" s="147" customFormat="1" ht="15" customHeight="1">
      <c r="A493" s="335"/>
      <c r="B493" s="110"/>
      <c r="C493" s="110"/>
      <c r="D493" s="110"/>
      <c r="F493" s="110"/>
      <c r="G493" s="110"/>
      <c r="H493" s="110"/>
      <c r="I493" s="1396"/>
    </row>
    <row r="494" spans="1:9" s="147" customFormat="1" ht="15" customHeight="1">
      <c r="A494" s="335"/>
      <c r="B494" s="110"/>
      <c r="C494" s="110"/>
      <c r="D494" s="110"/>
      <c r="F494" s="110"/>
      <c r="G494" s="110"/>
      <c r="H494" s="110"/>
      <c r="I494" s="1396"/>
    </row>
    <row r="495" spans="1:9" s="147" customFormat="1" ht="15" customHeight="1">
      <c r="A495" s="335"/>
      <c r="B495" s="110"/>
      <c r="C495" s="110"/>
      <c r="D495" s="110"/>
      <c r="F495" s="110"/>
      <c r="G495" s="110"/>
      <c r="H495" s="110"/>
      <c r="I495" s="1396"/>
    </row>
    <row r="496" spans="1:9" s="147" customFormat="1" ht="15" customHeight="1">
      <c r="A496" s="335"/>
      <c r="B496" s="110"/>
      <c r="C496" s="110"/>
      <c r="D496" s="110"/>
      <c r="F496" s="110"/>
      <c r="G496" s="110"/>
      <c r="H496" s="110"/>
      <c r="I496" s="1396"/>
    </row>
    <row r="497" spans="1:9" s="147" customFormat="1" ht="15" customHeight="1">
      <c r="A497" s="335"/>
      <c r="B497" s="110"/>
      <c r="C497" s="110"/>
      <c r="D497" s="110"/>
      <c r="F497" s="110"/>
      <c r="G497" s="110"/>
      <c r="H497" s="110"/>
      <c r="I497" s="1396"/>
    </row>
    <row r="498" spans="1:9" s="147" customFormat="1" ht="15" customHeight="1">
      <c r="A498" s="335"/>
      <c r="B498" s="110"/>
      <c r="C498" s="110"/>
      <c r="D498" s="110"/>
      <c r="F498" s="110"/>
      <c r="G498" s="110"/>
      <c r="H498" s="110"/>
      <c r="I498" s="1396"/>
    </row>
    <row r="499" spans="1:9" s="147" customFormat="1" ht="15" customHeight="1">
      <c r="A499" s="335"/>
      <c r="B499" s="110"/>
      <c r="C499" s="110"/>
      <c r="D499" s="110"/>
      <c r="F499" s="110"/>
      <c r="G499" s="110"/>
      <c r="H499" s="110"/>
      <c r="I499" s="1396"/>
    </row>
    <row r="500" spans="1:9" s="147" customFormat="1" ht="15" customHeight="1">
      <c r="A500" s="335"/>
      <c r="B500" s="110"/>
      <c r="C500" s="110"/>
      <c r="D500" s="110"/>
      <c r="F500" s="110"/>
      <c r="G500" s="110"/>
      <c r="H500" s="110"/>
      <c r="I500" s="1396"/>
    </row>
    <row r="501" spans="1:9" s="147" customFormat="1" ht="15" customHeight="1">
      <c r="A501" s="335"/>
      <c r="B501" s="110"/>
      <c r="C501" s="110"/>
      <c r="D501" s="110"/>
      <c r="F501" s="110"/>
      <c r="G501" s="110"/>
      <c r="H501" s="110"/>
      <c r="I501" s="1396"/>
    </row>
    <row r="502" spans="1:9" s="147" customFormat="1" ht="15" customHeight="1">
      <c r="A502" s="335"/>
      <c r="B502" s="110"/>
      <c r="C502" s="110"/>
      <c r="D502" s="110"/>
      <c r="F502" s="110"/>
      <c r="G502" s="110"/>
      <c r="H502" s="110"/>
      <c r="I502" s="1396"/>
    </row>
    <row r="503" spans="1:9" s="147" customFormat="1" ht="15" customHeight="1">
      <c r="A503" s="335"/>
      <c r="B503" s="110"/>
      <c r="C503" s="110"/>
      <c r="D503" s="110"/>
      <c r="F503" s="110"/>
      <c r="G503" s="110"/>
      <c r="H503" s="110"/>
      <c r="I503" s="1396"/>
    </row>
    <row r="504" spans="1:9" s="147" customFormat="1" ht="15" customHeight="1">
      <c r="A504" s="335"/>
      <c r="B504" s="110"/>
      <c r="C504" s="110"/>
      <c r="D504" s="110"/>
      <c r="F504" s="110"/>
      <c r="G504" s="110"/>
      <c r="H504" s="110"/>
      <c r="I504" s="1396"/>
    </row>
    <row r="505" spans="1:9" s="147" customFormat="1" ht="15" customHeight="1">
      <c r="A505" s="335"/>
      <c r="B505" s="110"/>
      <c r="C505" s="110"/>
      <c r="D505" s="110"/>
      <c r="F505" s="110"/>
      <c r="G505" s="110"/>
      <c r="H505" s="110"/>
      <c r="I505" s="1396"/>
    </row>
    <row r="506" spans="1:9" s="147" customFormat="1" ht="15" customHeight="1">
      <c r="A506" s="335"/>
      <c r="B506" s="110"/>
      <c r="C506" s="110"/>
      <c r="D506" s="110"/>
      <c r="F506" s="110"/>
      <c r="G506" s="110"/>
      <c r="H506" s="110"/>
      <c r="I506" s="1396"/>
    </row>
    <row r="507" spans="1:9" s="147" customFormat="1" ht="15" customHeight="1">
      <c r="A507" s="335"/>
      <c r="B507" s="110"/>
      <c r="C507" s="110"/>
      <c r="D507" s="110"/>
      <c r="F507" s="110"/>
      <c r="G507" s="110"/>
      <c r="H507" s="110"/>
      <c r="I507" s="1396"/>
    </row>
    <row r="508" spans="1:9" s="147" customFormat="1" ht="15" customHeight="1">
      <c r="A508" s="335"/>
      <c r="B508" s="110"/>
      <c r="C508" s="110"/>
      <c r="D508" s="110"/>
      <c r="F508" s="110"/>
      <c r="G508" s="110"/>
      <c r="H508" s="110"/>
      <c r="I508" s="1396"/>
    </row>
    <row r="509" spans="1:9" s="147" customFormat="1" ht="15" customHeight="1">
      <c r="A509" s="335"/>
      <c r="B509" s="110"/>
      <c r="C509" s="110"/>
      <c r="D509" s="110"/>
      <c r="F509" s="110"/>
      <c r="G509" s="110"/>
      <c r="H509" s="110"/>
      <c r="I509" s="1396"/>
    </row>
    <row r="510" spans="1:9" s="147" customFormat="1" ht="15" customHeight="1">
      <c r="A510" s="335"/>
      <c r="B510" s="110"/>
      <c r="C510" s="110"/>
      <c r="D510" s="110"/>
      <c r="F510" s="110"/>
      <c r="G510" s="110"/>
      <c r="H510" s="110"/>
      <c r="I510" s="1396"/>
    </row>
    <row r="511" spans="1:9" s="147" customFormat="1" ht="15" customHeight="1">
      <c r="A511" s="335"/>
      <c r="B511" s="110"/>
      <c r="C511" s="110"/>
      <c r="D511" s="110"/>
      <c r="F511" s="110"/>
      <c r="G511" s="110"/>
      <c r="H511" s="110"/>
      <c r="I511" s="1396"/>
    </row>
    <row r="512" spans="1:9" s="147" customFormat="1" ht="15" customHeight="1">
      <c r="A512" s="335"/>
      <c r="B512" s="110"/>
      <c r="C512" s="110"/>
      <c r="D512" s="110"/>
      <c r="F512" s="110"/>
      <c r="G512" s="110"/>
      <c r="H512" s="110"/>
      <c r="I512" s="1396"/>
    </row>
    <row r="513" spans="1:9" s="147" customFormat="1" ht="15" customHeight="1">
      <c r="A513" s="335"/>
      <c r="B513" s="110"/>
      <c r="C513" s="110"/>
      <c r="D513" s="110"/>
      <c r="F513" s="110"/>
      <c r="G513" s="110"/>
      <c r="H513" s="110"/>
      <c r="I513" s="1396"/>
    </row>
    <row r="514" spans="1:9" s="147" customFormat="1" ht="15" customHeight="1">
      <c r="A514" s="335"/>
      <c r="B514" s="110"/>
      <c r="C514" s="110"/>
      <c r="D514" s="110"/>
      <c r="F514" s="110"/>
      <c r="G514" s="110"/>
      <c r="H514" s="110"/>
      <c r="I514" s="1396"/>
    </row>
    <row r="515" spans="1:9" s="147" customFormat="1" ht="15" customHeight="1">
      <c r="A515" s="335"/>
      <c r="B515" s="110"/>
      <c r="C515" s="110"/>
      <c r="D515" s="110"/>
      <c r="F515" s="110"/>
      <c r="G515" s="110"/>
      <c r="H515" s="110"/>
      <c r="I515" s="1396"/>
    </row>
    <row r="516" spans="1:9" s="147" customFormat="1" ht="15" customHeight="1">
      <c r="A516" s="335"/>
      <c r="B516" s="110"/>
      <c r="C516" s="110"/>
      <c r="D516" s="110"/>
      <c r="F516" s="110"/>
      <c r="G516" s="110"/>
      <c r="H516" s="110"/>
      <c r="I516" s="1396"/>
    </row>
    <row r="517" spans="1:9" s="147" customFormat="1" ht="15" customHeight="1">
      <c r="A517" s="335"/>
      <c r="B517" s="110"/>
      <c r="C517" s="110"/>
      <c r="D517" s="110"/>
      <c r="F517" s="110"/>
      <c r="G517" s="110"/>
      <c r="H517" s="110"/>
      <c r="I517" s="1396"/>
    </row>
    <row r="518" spans="1:9" s="147" customFormat="1" ht="15" customHeight="1">
      <c r="A518" s="335"/>
      <c r="B518" s="110"/>
      <c r="C518" s="110"/>
      <c r="D518" s="110"/>
      <c r="F518" s="110"/>
      <c r="G518" s="110"/>
      <c r="H518" s="110"/>
      <c r="I518" s="1396"/>
    </row>
    <row r="519" spans="1:9" s="147" customFormat="1" ht="15" customHeight="1">
      <c r="A519" s="335"/>
      <c r="B519" s="110"/>
      <c r="C519" s="110"/>
      <c r="D519" s="110"/>
      <c r="F519" s="110"/>
      <c r="G519" s="110"/>
      <c r="H519" s="110"/>
      <c r="I519" s="1396"/>
    </row>
    <row r="520" spans="1:9" s="147" customFormat="1" ht="15" customHeight="1">
      <c r="A520" s="335"/>
      <c r="B520" s="110"/>
      <c r="C520" s="110"/>
      <c r="D520" s="110"/>
      <c r="F520" s="110"/>
      <c r="G520" s="110"/>
      <c r="H520" s="110"/>
      <c r="I520" s="1396"/>
    </row>
    <row r="521" spans="1:9" s="147" customFormat="1" ht="15" customHeight="1">
      <c r="A521" s="335"/>
      <c r="B521" s="110"/>
      <c r="C521" s="110"/>
      <c r="D521" s="110"/>
      <c r="F521" s="110"/>
      <c r="G521" s="110"/>
      <c r="H521" s="110"/>
      <c r="I521" s="1396"/>
    </row>
    <row r="522" spans="1:9" s="147" customFormat="1" ht="15" customHeight="1">
      <c r="A522" s="335"/>
      <c r="B522" s="110"/>
      <c r="C522" s="110"/>
      <c r="D522" s="110"/>
      <c r="F522" s="110"/>
      <c r="G522" s="110"/>
      <c r="H522" s="110"/>
      <c r="I522" s="1396"/>
    </row>
    <row r="523" spans="1:9" s="147" customFormat="1" ht="15" customHeight="1">
      <c r="A523" s="335"/>
      <c r="B523" s="110"/>
      <c r="C523" s="110"/>
      <c r="D523" s="110"/>
      <c r="F523" s="110"/>
      <c r="G523" s="110"/>
      <c r="H523" s="110"/>
      <c r="I523" s="1396"/>
    </row>
    <row r="524" spans="1:9" s="147" customFormat="1" ht="15" customHeight="1">
      <c r="A524" s="335"/>
      <c r="B524" s="110"/>
      <c r="C524" s="110"/>
      <c r="D524" s="110"/>
      <c r="F524" s="110"/>
      <c r="G524" s="110"/>
      <c r="H524" s="110"/>
      <c r="I524" s="1396"/>
    </row>
    <row r="525" spans="1:9" s="147" customFormat="1" ht="15" customHeight="1">
      <c r="A525" s="335"/>
      <c r="B525" s="110"/>
      <c r="C525" s="110"/>
      <c r="D525" s="110"/>
      <c r="F525" s="110"/>
      <c r="G525" s="110"/>
      <c r="H525" s="110"/>
      <c r="I525" s="1396"/>
    </row>
    <row r="526" spans="1:9" s="147" customFormat="1" ht="15" customHeight="1">
      <c r="A526" s="335"/>
      <c r="B526" s="110"/>
      <c r="C526" s="110"/>
      <c r="D526" s="110"/>
      <c r="F526" s="110"/>
      <c r="G526" s="110"/>
      <c r="H526" s="110"/>
      <c r="I526" s="1396"/>
    </row>
    <row r="527" spans="1:9" s="147" customFormat="1" ht="15" customHeight="1">
      <c r="A527" s="335"/>
      <c r="B527" s="110"/>
      <c r="C527" s="110"/>
      <c r="D527" s="110"/>
      <c r="F527" s="110"/>
      <c r="G527" s="110"/>
      <c r="H527" s="110"/>
      <c r="I527" s="1396"/>
    </row>
    <row r="528" spans="1:9" s="147" customFormat="1" ht="15" customHeight="1">
      <c r="A528" s="335"/>
      <c r="B528" s="110"/>
      <c r="C528" s="110"/>
      <c r="D528" s="110"/>
      <c r="F528" s="110"/>
      <c r="G528" s="110"/>
      <c r="H528" s="110"/>
      <c r="I528" s="1396"/>
    </row>
    <row r="529" spans="1:9" s="147" customFormat="1" ht="15" customHeight="1">
      <c r="A529" s="335"/>
      <c r="B529" s="110"/>
      <c r="C529" s="110"/>
      <c r="D529" s="110"/>
      <c r="F529" s="110"/>
      <c r="G529" s="110"/>
      <c r="H529" s="110"/>
      <c r="I529" s="1396"/>
    </row>
    <row r="530" spans="1:9" s="147" customFormat="1" ht="15" customHeight="1">
      <c r="A530" s="335"/>
      <c r="B530" s="110"/>
      <c r="C530" s="110"/>
      <c r="D530" s="110"/>
      <c r="F530" s="110"/>
      <c r="G530" s="110"/>
      <c r="H530" s="110"/>
      <c r="I530" s="1396"/>
    </row>
    <row r="531" spans="1:9" s="147" customFormat="1" ht="15" customHeight="1">
      <c r="A531" s="335"/>
      <c r="B531" s="110"/>
      <c r="C531" s="110"/>
      <c r="D531" s="110"/>
      <c r="F531" s="110"/>
      <c r="G531" s="110"/>
      <c r="H531" s="110"/>
      <c r="I531" s="1396"/>
    </row>
    <row r="532" spans="1:9" s="147" customFormat="1" ht="15" customHeight="1">
      <c r="A532" s="335"/>
      <c r="B532" s="110"/>
      <c r="C532" s="110"/>
      <c r="D532" s="110"/>
      <c r="F532" s="110"/>
      <c r="G532" s="110"/>
      <c r="H532" s="110"/>
      <c r="I532" s="1396"/>
    </row>
    <row r="533" spans="1:9" s="147" customFormat="1" ht="15" customHeight="1">
      <c r="A533" s="335"/>
      <c r="B533" s="110"/>
      <c r="C533" s="110"/>
      <c r="D533" s="110"/>
      <c r="F533" s="110"/>
      <c r="G533" s="110"/>
      <c r="H533" s="110"/>
      <c r="I533" s="1396"/>
    </row>
    <row r="534" spans="1:9" s="147" customFormat="1" ht="15" customHeight="1">
      <c r="A534" s="335"/>
      <c r="B534" s="110"/>
      <c r="C534" s="110"/>
      <c r="D534" s="110"/>
      <c r="F534" s="110"/>
      <c r="G534" s="110"/>
      <c r="H534" s="110"/>
      <c r="I534" s="1396"/>
    </row>
    <row r="535" spans="1:9" s="147" customFormat="1" ht="15" customHeight="1">
      <c r="A535" s="335"/>
      <c r="B535" s="110"/>
      <c r="C535" s="110"/>
      <c r="D535" s="110"/>
      <c r="F535" s="110"/>
      <c r="G535" s="110"/>
      <c r="H535" s="110"/>
      <c r="I535" s="1396"/>
    </row>
    <row r="536" spans="1:9" s="147" customFormat="1" ht="15" customHeight="1">
      <c r="A536" s="335"/>
      <c r="B536" s="110"/>
      <c r="C536" s="110"/>
      <c r="D536" s="110"/>
      <c r="F536" s="110"/>
      <c r="G536" s="110"/>
      <c r="H536" s="110"/>
      <c r="I536" s="1396"/>
    </row>
    <row r="537" spans="1:9" s="147" customFormat="1" ht="15" customHeight="1">
      <c r="A537" s="335"/>
      <c r="B537" s="110"/>
      <c r="C537" s="110"/>
      <c r="D537" s="110"/>
      <c r="F537" s="110"/>
      <c r="G537" s="110"/>
      <c r="H537" s="110"/>
      <c r="I537" s="1396"/>
    </row>
    <row r="538" spans="1:9" s="147" customFormat="1" ht="15" customHeight="1">
      <c r="A538" s="335"/>
      <c r="B538" s="110"/>
      <c r="C538" s="110"/>
      <c r="D538" s="110"/>
      <c r="F538" s="110"/>
      <c r="G538" s="110"/>
      <c r="H538" s="110"/>
      <c r="I538" s="1396"/>
    </row>
    <row r="539" spans="1:9" s="147" customFormat="1" ht="15" customHeight="1">
      <c r="A539" s="335"/>
      <c r="B539" s="110"/>
      <c r="C539" s="110"/>
      <c r="D539" s="110"/>
      <c r="F539" s="110"/>
      <c r="G539" s="110"/>
      <c r="H539" s="110"/>
      <c r="I539" s="1396"/>
    </row>
    <row r="540" spans="1:9" s="147" customFormat="1" ht="15" customHeight="1">
      <c r="A540" s="335"/>
      <c r="B540" s="110"/>
      <c r="C540" s="110"/>
      <c r="D540" s="110"/>
      <c r="F540" s="110"/>
      <c r="G540" s="110"/>
      <c r="H540" s="110"/>
      <c r="I540" s="1396"/>
    </row>
    <row r="541" spans="1:9" s="147" customFormat="1" ht="15" customHeight="1">
      <c r="A541" s="335"/>
      <c r="B541" s="110"/>
      <c r="C541" s="110"/>
      <c r="D541" s="110"/>
      <c r="F541" s="110"/>
      <c r="G541" s="110"/>
      <c r="H541" s="110"/>
      <c r="I541" s="1396"/>
    </row>
    <row r="542" spans="1:9" s="147" customFormat="1" ht="15" customHeight="1">
      <c r="A542" s="335"/>
      <c r="B542" s="110"/>
      <c r="C542" s="110"/>
      <c r="D542" s="110"/>
      <c r="F542" s="110"/>
      <c r="G542" s="110"/>
      <c r="H542" s="110"/>
      <c r="I542" s="1396"/>
    </row>
    <row r="543" spans="1:9" s="147" customFormat="1" ht="15" customHeight="1">
      <c r="A543" s="335"/>
      <c r="B543" s="110"/>
      <c r="C543" s="110"/>
      <c r="D543" s="110"/>
      <c r="F543" s="110"/>
      <c r="G543" s="110"/>
      <c r="H543" s="110"/>
      <c r="I543" s="1396"/>
    </row>
    <row r="544" spans="1:9" s="147" customFormat="1" ht="15" customHeight="1">
      <c r="A544" s="335"/>
      <c r="B544" s="110"/>
      <c r="C544" s="110"/>
      <c r="D544" s="110"/>
      <c r="F544" s="110"/>
      <c r="G544" s="110"/>
      <c r="H544" s="110"/>
      <c r="I544" s="1396"/>
    </row>
    <row r="545" spans="1:9" s="147" customFormat="1" ht="15" customHeight="1">
      <c r="A545" s="335"/>
      <c r="B545" s="110"/>
      <c r="C545" s="110"/>
      <c r="D545" s="110"/>
      <c r="F545" s="110"/>
      <c r="G545" s="110"/>
      <c r="H545" s="110"/>
      <c r="I545" s="1396"/>
    </row>
    <row r="546" spans="1:9" s="147" customFormat="1" ht="15" customHeight="1">
      <c r="A546" s="335"/>
      <c r="B546" s="110"/>
      <c r="C546" s="110"/>
      <c r="D546" s="110"/>
      <c r="F546" s="110"/>
      <c r="G546" s="110"/>
      <c r="H546" s="110"/>
      <c r="I546" s="1396"/>
    </row>
    <row r="547" spans="1:9" s="147" customFormat="1" ht="15" customHeight="1">
      <c r="A547" s="335"/>
      <c r="B547" s="110"/>
      <c r="C547" s="110"/>
      <c r="D547" s="110"/>
      <c r="F547" s="110"/>
      <c r="G547" s="110"/>
      <c r="H547" s="110"/>
      <c r="I547" s="1396"/>
    </row>
    <row r="548" spans="1:9" s="147" customFormat="1" ht="15" customHeight="1">
      <c r="A548" s="335"/>
      <c r="B548" s="110"/>
      <c r="C548" s="110"/>
      <c r="D548" s="110"/>
      <c r="F548" s="110"/>
      <c r="G548" s="110"/>
      <c r="H548" s="110"/>
      <c r="I548" s="1396"/>
    </row>
    <row r="549" spans="1:9" s="147" customFormat="1" ht="15" customHeight="1">
      <c r="A549" s="335"/>
      <c r="B549" s="110"/>
      <c r="C549" s="110"/>
      <c r="D549" s="110"/>
      <c r="F549" s="110"/>
      <c r="G549" s="110"/>
      <c r="H549" s="110"/>
      <c r="I549" s="1396"/>
    </row>
    <row r="550" spans="1:9" s="147" customFormat="1" ht="15" customHeight="1">
      <c r="A550" s="335"/>
      <c r="B550" s="110"/>
      <c r="C550" s="110"/>
      <c r="D550" s="110"/>
      <c r="F550" s="110"/>
      <c r="G550" s="110"/>
      <c r="H550" s="110"/>
      <c r="I550" s="1396"/>
    </row>
    <row r="551" spans="1:9" s="147" customFormat="1" ht="15" customHeight="1">
      <c r="A551" s="335"/>
      <c r="B551" s="110"/>
      <c r="C551" s="110"/>
      <c r="D551" s="110"/>
      <c r="F551" s="110"/>
      <c r="G551" s="110"/>
      <c r="H551" s="110"/>
      <c r="I551" s="1396"/>
    </row>
    <row r="552" spans="1:9" s="147" customFormat="1" ht="15" customHeight="1">
      <c r="A552" s="335"/>
      <c r="B552" s="110"/>
      <c r="C552" s="110"/>
      <c r="D552" s="110"/>
      <c r="F552" s="110"/>
      <c r="G552" s="110"/>
      <c r="H552" s="110"/>
      <c r="I552" s="1396"/>
    </row>
    <row r="553" spans="1:9" s="147" customFormat="1" ht="15" customHeight="1">
      <c r="A553" s="335"/>
      <c r="B553" s="110"/>
      <c r="C553" s="110"/>
      <c r="D553" s="110"/>
      <c r="F553" s="110"/>
      <c r="G553" s="110"/>
      <c r="H553" s="110"/>
      <c r="I553" s="1396"/>
    </row>
    <row r="554" spans="1:9" s="147" customFormat="1" ht="15" customHeight="1">
      <c r="A554" s="335"/>
      <c r="B554" s="110"/>
      <c r="C554" s="110"/>
      <c r="D554" s="110"/>
      <c r="F554" s="110"/>
      <c r="G554" s="110"/>
      <c r="H554" s="110"/>
      <c r="I554" s="1396"/>
    </row>
    <row r="555" spans="1:9" s="147" customFormat="1" ht="15" customHeight="1">
      <c r="A555" s="335"/>
      <c r="B555" s="110"/>
      <c r="C555" s="110"/>
      <c r="D555" s="110"/>
      <c r="F555" s="110"/>
      <c r="G555" s="110"/>
      <c r="H555" s="110"/>
      <c r="I555" s="1396"/>
    </row>
    <row r="556" spans="1:9" s="147" customFormat="1" ht="15" customHeight="1">
      <c r="A556" s="335"/>
      <c r="B556" s="110"/>
      <c r="C556" s="110"/>
      <c r="D556" s="110"/>
      <c r="F556" s="110"/>
      <c r="G556" s="110"/>
      <c r="H556" s="110"/>
      <c r="I556" s="1396"/>
    </row>
    <row r="557" spans="1:9" s="147" customFormat="1" ht="15" customHeight="1">
      <c r="A557" s="335"/>
      <c r="B557" s="110"/>
      <c r="C557" s="110"/>
      <c r="D557" s="110"/>
      <c r="F557" s="110"/>
      <c r="G557" s="110"/>
      <c r="H557" s="110"/>
      <c r="I557" s="1396"/>
    </row>
    <row r="558" spans="1:9" s="147" customFormat="1" ht="15" customHeight="1">
      <c r="A558" s="335"/>
      <c r="B558" s="110"/>
      <c r="C558" s="110"/>
      <c r="D558" s="110"/>
      <c r="F558" s="110"/>
      <c r="G558" s="110"/>
      <c r="H558" s="110"/>
      <c r="I558" s="1396"/>
    </row>
    <row r="559" spans="1:9" s="147" customFormat="1" ht="15" customHeight="1">
      <c r="A559" s="335"/>
      <c r="B559" s="110"/>
      <c r="C559" s="110"/>
      <c r="D559" s="110"/>
      <c r="F559" s="110"/>
      <c r="G559" s="110"/>
      <c r="H559" s="110"/>
      <c r="I559" s="1396"/>
    </row>
    <row r="560" spans="1:9" s="147" customFormat="1" ht="15" customHeight="1">
      <c r="A560" s="335"/>
      <c r="B560" s="110"/>
      <c r="C560" s="110"/>
      <c r="D560" s="110"/>
      <c r="F560" s="110"/>
      <c r="G560" s="110"/>
      <c r="H560" s="110"/>
      <c r="I560" s="1396"/>
    </row>
    <row r="561" spans="1:9" s="147" customFormat="1" ht="15" customHeight="1">
      <c r="A561" s="335"/>
      <c r="B561" s="110"/>
      <c r="C561" s="110"/>
      <c r="D561" s="110"/>
      <c r="F561" s="110"/>
      <c r="G561" s="110"/>
      <c r="H561" s="110"/>
      <c r="I561" s="1396"/>
    </row>
    <row r="562" spans="1:9" s="147" customFormat="1" ht="15" customHeight="1">
      <c r="A562" s="335"/>
      <c r="B562" s="110"/>
      <c r="C562" s="110"/>
      <c r="D562" s="110"/>
      <c r="F562" s="110"/>
      <c r="G562" s="110"/>
      <c r="H562" s="110"/>
      <c r="I562" s="1396"/>
    </row>
    <row r="563" spans="1:9" s="147" customFormat="1" ht="15" customHeight="1">
      <c r="A563" s="335"/>
      <c r="B563" s="110"/>
      <c r="C563" s="110"/>
      <c r="D563" s="110"/>
      <c r="F563" s="110"/>
      <c r="G563" s="110"/>
      <c r="H563" s="110"/>
      <c r="I563" s="1396"/>
    </row>
    <row r="564" spans="1:9" s="147" customFormat="1" ht="15" customHeight="1">
      <c r="A564" s="335"/>
      <c r="B564" s="110"/>
      <c r="C564" s="110"/>
      <c r="D564" s="110"/>
      <c r="F564" s="110"/>
      <c r="G564" s="110"/>
      <c r="H564" s="110"/>
      <c r="I564" s="1396"/>
    </row>
    <row r="565" spans="1:9" s="147" customFormat="1" ht="15" customHeight="1">
      <c r="A565" s="335"/>
      <c r="B565" s="110"/>
      <c r="C565" s="110"/>
      <c r="D565" s="110"/>
      <c r="F565" s="110"/>
      <c r="G565" s="110"/>
      <c r="H565" s="110"/>
      <c r="I565" s="1396"/>
    </row>
    <row r="566" spans="1:9" s="147" customFormat="1" ht="15" customHeight="1">
      <c r="A566" s="335"/>
      <c r="B566" s="110"/>
      <c r="C566" s="110"/>
      <c r="D566" s="110"/>
      <c r="F566" s="110"/>
      <c r="G566" s="110"/>
      <c r="H566" s="110"/>
      <c r="I566" s="1396"/>
    </row>
    <row r="567" spans="1:9" s="147" customFormat="1" ht="15" customHeight="1">
      <c r="A567" s="335"/>
      <c r="B567" s="110"/>
      <c r="C567" s="110"/>
      <c r="D567" s="110"/>
      <c r="F567" s="110"/>
      <c r="G567" s="110"/>
      <c r="H567" s="110"/>
      <c r="I567" s="1396"/>
    </row>
    <row r="568" spans="1:9" s="147" customFormat="1" ht="15" customHeight="1">
      <c r="A568" s="335"/>
      <c r="B568" s="110"/>
      <c r="C568" s="110"/>
      <c r="D568" s="110"/>
      <c r="F568" s="110"/>
      <c r="G568" s="110"/>
      <c r="H568" s="110"/>
      <c r="I568" s="1396"/>
    </row>
    <row r="569" spans="1:9" s="147" customFormat="1" ht="15" customHeight="1">
      <c r="A569" s="335"/>
      <c r="B569" s="110"/>
      <c r="C569" s="110"/>
      <c r="D569" s="110"/>
      <c r="F569" s="110"/>
      <c r="G569" s="110"/>
      <c r="H569" s="110"/>
      <c r="I569" s="1396"/>
    </row>
    <row r="570" spans="1:9" s="147" customFormat="1" ht="15" customHeight="1">
      <c r="A570" s="335"/>
      <c r="B570" s="110"/>
      <c r="C570" s="110"/>
      <c r="D570" s="110"/>
      <c r="F570" s="110"/>
      <c r="G570" s="110"/>
      <c r="H570" s="110"/>
      <c r="I570" s="1396"/>
    </row>
    <row r="571" spans="1:9" s="147" customFormat="1" ht="15" customHeight="1">
      <c r="A571" s="335"/>
      <c r="B571" s="110"/>
      <c r="C571" s="110"/>
      <c r="D571" s="110"/>
      <c r="F571" s="110"/>
      <c r="G571" s="110"/>
      <c r="H571" s="110"/>
      <c r="I571" s="1396"/>
    </row>
    <row r="572" spans="1:9" s="147" customFormat="1" ht="15" customHeight="1">
      <c r="A572" s="335"/>
      <c r="B572" s="110"/>
      <c r="C572" s="110"/>
      <c r="D572" s="110"/>
      <c r="F572" s="110"/>
      <c r="G572" s="110"/>
      <c r="H572" s="110"/>
      <c r="I572" s="1396"/>
    </row>
    <row r="573" spans="1:9" s="147" customFormat="1" ht="15" customHeight="1">
      <c r="A573" s="335"/>
      <c r="B573" s="110"/>
      <c r="C573" s="110"/>
      <c r="D573" s="110"/>
      <c r="F573" s="110"/>
      <c r="G573" s="110"/>
      <c r="H573" s="110"/>
      <c r="I573" s="1396"/>
    </row>
    <row r="574" spans="1:9" s="147" customFormat="1" ht="15" customHeight="1">
      <c r="A574" s="335"/>
      <c r="B574" s="110"/>
      <c r="C574" s="110"/>
      <c r="D574" s="110"/>
      <c r="F574" s="110"/>
      <c r="G574" s="110"/>
      <c r="H574" s="110"/>
      <c r="I574" s="1396"/>
    </row>
    <row r="575" spans="1:9" s="147" customFormat="1" ht="15" customHeight="1">
      <c r="A575" s="335"/>
      <c r="B575" s="110"/>
      <c r="C575" s="110"/>
      <c r="D575" s="110"/>
      <c r="F575" s="110"/>
      <c r="G575" s="110"/>
      <c r="H575" s="110"/>
      <c r="I575" s="1396"/>
    </row>
    <row r="576" spans="1:9" s="147" customFormat="1" ht="15" customHeight="1">
      <c r="A576" s="335"/>
      <c r="B576" s="110"/>
      <c r="C576" s="110"/>
      <c r="D576" s="110"/>
      <c r="F576" s="110"/>
      <c r="G576" s="110"/>
      <c r="H576" s="110"/>
      <c r="I576" s="1396"/>
    </row>
    <row r="577" spans="1:9" s="147" customFormat="1" ht="15" customHeight="1">
      <c r="A577" s="335"/>
      <c r="B577" s="110"/>
      <c r="C577" s="110"/>
      <c r="D577" s="110"/>
      <c r="F577" s="110"/>
      <c r="G577" s="110"/>
      <c r="H577" s="110"/>
      <c r="I577" s="1396"/>
    </row>
    <row r="578" spans="1:9" s="147" customFormat="1" ht="15" customHeight="1">
      <c r="A578" s="335"/>
      <c r="B578" s="110"/>
      <c r="C578" s="110"/>
      <c r="D578" s="110"/>
      <c r="F578" s="110"/>
      <c r="G578" s="110"/>
      <c r="H578" s="110"/>
      <c r="I578" s="1396"/>
    </row>
    <row r="579" spans="1:9" s="147" customFormat="1" ht="15" customHeight="1">
      <c r="A579" s="335"/>
      <c r="B579" s="110"/>
      <c r="C579" s="110"/>
      <c r="D579" s="110"/>
      <c r="F579" s="110"/>
      <c r="G579" s="110"/>
      <c r="H579" s="110"/>
      <c r="I579" s="1396"/>
    </row>
    <row r="580" spans="1:9" s="147" customFormat="1" ht="15" customHeight="1">
      <c r="A580" s="335"/>
      <c r="B580" s="110"/>
      <c r="C580" s="110"/>
      <c r="D580" s="110"/>
      <c r="F580" s="110"/>
      <c r="G580" s="110"/>
      <c r="H580" s="110"/>
      <c r="I580" s="1396"/>
    </row>
    <row r="581" spans="1:9" s="147" customFormat="1" ht="15" customHeight="1">
      <c r="A581" s="335"/>
      <c r="B581" s="110"/>
      <c r="C581" s="110"/>
      <c r="D581" s="110"/>
      <c r="F581" s="110"/>
      <c r="G581" s="110"/>
      <c r="H581" s="110"/>
      <c r="I581" s="1396"/>
    </row>
    <row r="582" spans="1:9" s="147" customFormat="1" ht="15" customHeight="1">
      <c r="A582" s="335"/>
      <c r="B582" s="110"/>
      <c r="C582" s="110"/>
      <c r="D582" s="110"/>
      <c r="F582" s="110"/>
      <c r="G582" s="110"/>
      <c r="H582" s="110"/>
      <c r="I582" s="1396"/>
    </row>
    <row r="583" spans="1:9" s="147" customFormat="1" ht="15" customHeight="1">
      <c r="A583" s="335"/>
      <c r="B583" s="110"/>
      <c r="C583" s="110"/>
      <c r="D583" s="110"/>
      <c r="F583" s="110"/>
      <c r="G583" s="110"/>
      <c r="H583" s="110"/>
      <c r="I583" s="1396"/>
    </row>
    <row r="584" spans="1:9" s="147" customFormat="1" ht="15" customHeight="1">
      <c r="A584" s="335"/>
      <c r="B584" s="110"/>
      <c r="C584" s="110"/>
      <c r="D584" s="110"/>
      <c r="F584" s="110"/>
      <c r="G584" s="110"/>
      <c r="H584" s="110"/>
      <c r="I584" s="1396"/>
    </row>
    <row r="585" spans="1:9" s="147" customFormat="1" ht="15" customHeight="1">
      <c r="A585" s="335"/>
      <c r="B585" s="110"/>
      <c r="C585" s="110"/>
      <c r="D585" s="110"/>
      <c r="F585" s="110"/>
      <c r="G585" s="110"/>
      <c r="H585" s="110"/>
      <c r="I585" s="1396"/>
    </row>
    <row r="586" spans="1:9" s="147" customFormat="1" ht="15" customHeight="1">
      <c r="A586" s="335"/>
      <c r="B586" s="110"/>
      <c r="C586" s="110"/>
      <c r="D586" s="110"/>
      <c r="F586" s="110"/>
      <c r="G586" s="110"/>
      <c r="H586" s="110"/>
      <c r="I586" s="1396"/>
    </row>
    <row r="587" spans="1:9" s="147" customFormat="1" ht="15" customHeight="1">
      <c r="A587" s="335"/>
      <c r="B587" s="110"/>
      <c r="C587" s="110"/>
      <c r="D587" s="110"/>
      <c r="F587" s="110"/>
      <c r="G587" s="110"/>
      <c r="H587" s="110"/>
      <c r="I587" s="1396"/>
    </row>
    <row r="588" spans="1:9" s="147" customFormat="1" ht="15" customHeight="1">
      <c r="A588" s="335"/>
      <c r="B588" s="110"/>
      <c r="C588" s="110"/>
      <c r="D588" s="110"/>
      <c r="F588" s="110"/>
      <c r="G588" s="110"/>
      <c r="H588" s="110"/>
      <c r="I588" s="1396"/>
    </row>
    <row r="589" spans="1:9" s="147" customFormat="1" ht="15" customHeight="1">
      <c r="A589" s="335"/>
      <c r="B589" s="110"/>
      <c r="C589" s="110"/>
      <c r="D589" s="110"/>
      <c r="F589" s="110"/>
      <c r="G589" s="110"/>
      <c r="H589" s="110"/>
      <c r="I589" s="1396"/>
    </row>
    <row r="590" spans="1:9" s="147" customFormat="1" ht="15" customHeight="1">
      <c r="A590" s="335"/>
      <c r="B590" s="110"/>
      <c r="C590" s="110"/>
      <c r="D590" s="110"/>
      <c r="F590" s="110"/>
      <c r="G590" s="110"/>
      <c r="H590" s="110"/>
      <c r="I590" s="1396"/>
    </row>
    <row r="591" spans="1:9" s="147" customFormat="1" ht="15" customHeight="1">
      <c r="A591" s="335"/>
      <c r="B591" s="110"/>
      <c r="C591" s="110"/>
      <c r="D591" s="110"/>
      <c r="F591" s="110"/>
      <c r="G591" s="110"/>
      <c r="H591" s="110"/>
      <c r="I591" s="1396"/>
    </row>
    <row r="592" spans="1:9" s="147" customFormat="1" ht="15" customHeight="1">
      <c r="A592" s="335"/>
      <c r="B592" s="110"/>
      <c r="C592" s="110"/>
      <c r="D592" s="110"/>
      <c r="F592" s="110"/>
      <c r="G592" s="110"/>
      <c r="H592" s="110"/>
      <c r="I592" s="1396"/>
    </row>
    <row r="593" spans="1:9" s="147" customFormat="1" ht="15" customHeight="1">
      <c r="A593" s="335"/>
      <c r="B593" s="110"/>
      <c r="C593" s="110"/>
      <c r="D593" s="110"/>
      <c r="F593" s="110"/>
      <c r="G593" s="110"/>
      <c r="H593" s="110"/>
      <c r="I593" s="1396"/>
    </row>
    <row r="594" spans="1:9" s="147" customFormat="1" ht="15" customHeight="1">
      <c r="A594" s="335"/>
      <c r="B594" s="110"/>
      <c r="C594" s="110"/>
      <c r="D594" s="110"/>
      <c r="F594" s="110"/>
      <c r="G594" s="110"/>
      <c r="H594" s="110"/>
      <c r="I594" s="1396"/>
    </row>
    <row r="595" spans="1:9" s="147" customFormat="1" ht="15" customHeight="1">
      <c r="A595" s="335"/>
      <c r="B595" s="110"/>
      <c r="C595" s="110"/>
      <c r="D595" s="110"/>
      <c r="F595" s="110"/>
      <c r="G595" s="110"/>
      <c r="H595" s="110"/>
      <c r="I595" s="1396"/>
    </row>
    <row r="596" spans="1:9" s="147" customFormat="1" ht="15" customHeight="1">
      <c r="A596" s="335"/>
      <c r="B596" s="110"/>
      <c r="C596" s="110"/>
      <c r="D596" s="110"/>
      <c r="F596" s="110"/>
      <c r="G596" s="110"/>
      <c r="H596" s="110"/>
      <c r="I596" s="1396"/>
    </row>
    <row r="597" spans="1:9" s="147" customFormat="1" ht="15" customHeight="1">
      <c r="A597" s="335"/>
      <c r="B597" s="110"/>
      <c r="C597" s="110"/>
      <c r="D597" s="110"/>
      <c r="F597" s="110"/>
      <c r="G597" s="110"/>
      <c r="H597" s="110"/>
      <c r="I597" s="1396"/>
    </row>
    <row r="598" spans="1:9" s="147" customFormat="1" ht="15" customHeight="1">
      <c r="A598" s="335"/>
      <c r="B598" s="110"/>
      <c r="C598" s="110"/>
      <c r="D598" s="110"/>
      <c r="F598" s="110"/>
      <c r="G598" s="110"/>
      <c r="H598" s="110"/>
      <c r="I598" s="1396"/>
    </row>
    <row r="599" spans="1:9" s="147" customFormat="1" ht="15" customHeight="1">
      <c r="A599" s="335"/>
      <c r="B599" s="110"/>
      <c r="C599" s="110"/>
      <c r="D599" s="110"/>
      <c r="F599" s="110"/>
      <c r="G599" s="110"/>
      <c r="H599" s="110"/>
      <c r="I599" s="1396"/>
    </row>
    <row r="600" spans="1:9" s="147" customFormat="1" ht="15" customHeight="1">
      <c r="A600" s="335"/>
      <c r="B600" s="110"/>
      <c r="C600" s="110"/>
      <c r="D600" s="110"/>
      <c r="F600" s="110"/>
      <c r="G600" s="110"/>
      <c r="H600" s="110"/>
      <c r="I600" s="1396"/>
    </row>
    <row r="601" spans="1:9" s="147" customFormat="1" ht="15" customHeight="1">
      <c r="A601" s="335"/>
      <c r="B601" s="110"/>
      <c r="C601" s="110"/>
      <c r="D601" s="110"/>
      <c r="F601" s="110"/>
      <c r="G601" s="110"/>
      <c r="H601" s="110"/>
      <c r="I601" s="1396"/>
    </row>
    <row r="602" spans="1:9" s="147" customFormat="1" ht="15" customHeight="1">
      <c r="A602" s="335"/>
      <c r="B602" s="110"/>
      <c r="C602" s="110"/>
      <c r="D602" s="110"/>
      <c r="F602" s="110"/>
      <c r="G602" s="110"/>
      <c r="H602" s="110"/>
      <c r="I602" s="1396"/>
    </row>
    <row r="603" spans="1:9" s="147" customFormat="1" ht="15" customHeight="1">
      <c r="A603" s="335"/>
      <c r="B603" s="110"/>
      <c r="C603" s="110"/>
      <c r="D603" s="110"/>
      <c r="F603" s="110"/>
      <c r="G603" s="110"/>
      <c r="H603" s="110"/>
      <c r="I603" s="1396"/>
    </row>
    <row r="604" spans="1:9" s="147" customFormat="1" ht="15" customHeight="1">
      <c r="A604" s="335"/>
      <c r="B604" s="110"/>
      <c r="C604" s="110"/>
      <c r="D604" s="110"/>
      <c r="F604" s="110"/>
      <c r="G604" s="110"/>
      <c r="H604" s="110"/>
      <c r="I604" s="1396"/>
    </row>
    <row r="605" spans="1:9" s="147" customFormat="1" ht="15" customHeight="1">
      <c r="A605" s="335"/>
      <c r="B605" s="110"/>
      <c r="C605" s="110"/>
      <c r="D605" s="110"/>
      <c r="F605" s="110"/>
      <c r="G605" s="110"/>
      <c r="H605" s="110"/>
      <c r="I605" s="1396"/>
    </row>
    <row r="606" spans="1:9" s="147" customFormat="1" ht="15" customHeight="1">
      <c r="A606" s="335"/>
      <c r="B606" s="110"/>
      <c r="C606" s="110"/>
      <c r="D606" s="110"/>
      <c r="F606" s="110"/>
      <c r="G606" s="110"/>
      <c r="H606" s="110"/>
      <c r="I606" s="1396"/>
    </row>
    <row r="607" spans="1:9" s="147" customFormat="1" ht="15" customHeight="1">
      <c r="A607" s="335"/>
      <c r="B607" s="110"/>
      <c r="C607" s="110"/>
      <c r="D607" s="110"/>
      <c r="F607" s="110"/>
      <c r="G607" s="110"/>
      <c r="H607" s="110"/>
      <c r="I607" s="1396"/>
    </row>
    <row r="608" spans="1:9" s="147" customFormat="1" ht="15" customHeight="1">
      <c r="A608" s="335"/>
      <c r="B608" s="110"/>
      <c r="C608" s="110"/>
      <c r="D608" s="110"/>
      <c r="F608" s="110"/>
      <c r="G608" s="110"/>
      <c r="H608" s="110"/>
      <c r="I608" s="1396"/>
    </row>
    <row r="609" spans="1:9" s="147" customFormat="1" ht="15" customHeight="1">
      <c r="A609" s="335"/>
      <c r="B609" s="110"/>
      <c r="C609" s="110"/>
      <c r="D609" s="110"/>
      <c r="F609" s="110"/>
      <c r="G609" s="110"/>
      <c r="H609" s="110"/>
      <c r="I609" s="1396"/>
    </row>
    <row r="610" spans="1:9" s="147" customFormat="1" ht="15" customHeight="1">
      <c r="A610" s="335"/>
      <c r="B610" s="110"/>
      <c r="C610" s="110"/>
      <c r="D610" s="110"/>
      <c r="F610" s="110"/>
      <c r="G610" s="110"/>
      <c r="H610" s="110"/>
      <c r="I610" s="1396"/>
    </row>
    <row r="611" spans="1:9" s="147" customFormat="1" ht="15" customHeight="1">
      <c r="A611" s="335"/>
      <c r="B611" s="110"/>
      <c r="C611" s="110"/>
      <c r="D611" s="110"/>
      <c r="F611" s="110"/>
      <c r="G611" s="110"/>
      <c r="H611" s="110"/>
      <c r="I611" s="1396"/>
    </row>
    <row r="612" spans="1:9" s="147" customFormat="1" ht="15" customHeight="1">
      <c r="A612" s="335"/>
      <c r="B612" s="110"/>
      <c r="C612" s="110"/>
      <c r="D612" s="110"/>
      <c r="F612" s="110"/>
      <c r="G612" s="110"/>
      <c r="H612" s="110"/>
      <c r="I612" s="1396"/>
    </row>
    <row r="613" spans="1:9" s="147" customFormat="1" ht="15" customHeight="1">
      <c r="A613" s="335"/>
      <c r="B613" s="110"/>
      <c r="C613" s="110"/>
      <c r="D613" s="110"/>
      <c r="F613" s="110"/>
      <c r="G613" s="110"/>
      <c r="H613" s="110"/>
      <c r="I613" s="1396"/>
    </row>
    <row r="614" spans="1:9" s="147" customFormat="1" ht="15" customHeight="1">
      <c r="A614" s="335"/>
      <c r="B614" s="110"/>
      <c r="C614" s="110"/>
      <c r="D614" s="110"/>
      <c r="F614" s="110"/>
      <c r="G614" s="110"/>
      <c r="H614" s="110"/>
      <c r="I614" s="1396"/>
    </row>
    <row r="615" spans="1:9" s="147" customFormat="1" ht="15" customHeight="1">
      <c r="A615" s="335"/>
      <c r="B615" s="110"/>
      <c r="C615" s="110"/>
      <c r="D615" s="110"/>
      <c r="F615" s="110"/>
      <c r="G615" s="110"/>
      <c r="H615" s="110"/>
      <c r="I615" s="1396"/>
    </row>
    <row r="616" spans="1:9" s="147" customFormat="1" ht="15" customHeight="1">
      <c r="A616" s="335"/>
      <c r="B616" s="110"/>
      <c r="C616" s="110"/>
      <c r="D616" s="110"/>
      <c r="F616" s="110"/>
      <c r="G616" s="110"/>
      <c r="H616" s="110"/>
      <c r="I616" s="1396"/>
    </row>
    <row r="617" spans="1:9" s="147" customFormat="1" ht="15" customHeight="1">
      <c r="A617" s="335"/>
      <c r="B617" s="110"/>
      <c r="C617" s="110"/>
      <c r="D617" s="110"/>
      <c r="F617" s="110"/>
      <c r="G617" s="110"/>
      <c r="H617" s="110"/>
      <c r="I617" s="1396"/>
    </row>
    <row r="618" spans="1:9" s="147" customFormat="1" ht="15" customHeight="1">
      <c r="A618" s="335"/>
      <c r="B618" s="110"/>
      <c r="C618" s="110"/>
      <c r="D618" s="110"/>
      <c r="F618" s="110"/>
      <c r="G618" s="110"/>
      <c r="H618" s="110"/>
      <c r="I618" s="1396"/>
    </row>
    <row r="619" spans="1:9" s="147" customFormat="1" ht="15" customHeight="1">
      <c r="A619" s="335"/>
      <c r="B619" s="110"/>
      <c r="C619" s="110"/>
      <c r="D619" s="110"/>
      <c r="F619" s="110"/>
      <c r="G619" s="110"/>
      <c r="H619" s="110"/>
      <c r="I619" s="1396"/>
    </row>
    <row r="620" spans="1:9" s="147" customFormat="1" ht="15" customHeight="1">
      <c r="A620" s="335"/>
      <c r="B620" s="110"/>
      <c r="C620" s="110"/>
      <c r="D620" s="110"/>
      <c r="F620" s="110"/>
      <c r="G620" s="110"/>
      <c r="H620" s="110"/>
      <c r="I620" s="1396"/>
    </row>
    <row r="621" spans="1:9" s="147" customFormat="1" ht="15" customHeight="1">
      <c r="A621" s="335"/>
      <c r="B621" s="110"/>
      <c r="C621" s="110"/>
      <c r="D621" s="110"/>
      <c r="F621" s="110"/>
      <c r="G621" s="110"/>
      <c r="H621" s="110"/>
      <c r="I621" s="1396"/>
    </row>
    <row r="622" spans="1:9" s="147" customFormat="1" ht="15" customHeight="1">
      <c r="A622" s="335"/>
      <c r="B622" s="110"/>
      <c r="C622" s="110"/>
      <c r="D622" s="110"/>
      <c r="F622" s="110"/>
      <c r="G622" s="110"/>
      <c r="H622" s="110"/>
      <c r="I622" s="1396"/>
    </row>
    <row r="623" spans="1:9" s="147" customFormat="1" ht="15" customHeight="1">
      <c r="A623" s="335"/>
      <c r="B623" s="110"/>
      <c r="C623" s="110"/>
      <c r="D623" s="110"/>
      <c r="F623" s="110"/>
      <c r="G623" s="110"/>
      <c r="H623" s="110"/>
      <c r="I623" s="1396"/>
    </row>
    <row r="624" spans="1:9" s="147" customFormat="1" ht="15" customHeight="1">
      <c r="A624" s="335"/>
      <c r="B624" s="110"/>
      <c r="C624" s="110"/>
      <c r="D624" s="110"/>
      <c r="F624" s="110"/>
      <c r="G624" s="110"/>
      <c r="H624" s="110"/>
      <c r="I624" s="1396"/>
    </row>
    <row r="625" spans="1:9" s="147" customFormat="1" ht="15" customHeight="1">
      <c r="A625" s="335"/>
      <c r="B625" s="110"/>
      <c r="C625" s="110"/>
      <c r="D625" s="110"/>
      <c r="F625" s="110"/>
      <c r="G625" s="110"/>
      <c r="H625" s="110"/>
      <c r="I625" s="1396"/>
    </row>
    <row r="626" spans="1:9" s="147" customFormat="1" ht="15" customHeight="1">
      <c r="A626" s="335"/>
      <c r="B626" s="110"/>
      <c r="C626" s="110"/>
      <c r="D626" s="110"/>
      <c r="F626" s="110"/>
      <c r="G626" s="110"/>
      <c r="H626" s="110"/>
      <c r="I626" s="1396"/>
    </row>
    <row r="627" spans="1:9" s="147" customFormat="1" ht="15" customHeight="1">
      <c r="A627" s="335"/>
      <c r="B627" s="110"/>
      <c r="C627" s="110"/>
      <c r="D627" s="110"/>
      <c r="F627" s="110"/>
      <c r="G627" s="110"/>
      <c r="H627" s="110"/>
      <c r="I627" s="1396"/>
    </row>
    <row r="628" spans="1:9" s="147" customFormat="1" ht="15" customHeight="1">
      <c r="A628" s="335"/>
      <c r="B628" s="110"/>
      <c r="C628" s="110"/>
      <c r="D628" s="110"/>
      <c r="F628" s="110"/>
      <c r="G628" s="110"/>
      <c r="H628" s="110"/>
      <c r="I628" s="1396"/>
    </row>
    <row r="629" spans="1:9" s="147" customFormat="1" ht="15" customHeight="1">
      <c r="A629" s="335"/>
      <c r="B629" s="110"/>
      <c r="C629" s="110"/>
      <c r="D629" s="110"/>
      <c r="F629" s="110"/>
      <c r="G629" s="110"/>
      <c r="H629" s="110"/>
      <c r="I629" s="1396"/>
    </row>
    <row r="630" spans="1:9" s="147" customFormat="1" ht="15" customHeight="1">
      <c r="A630" s="335"/>
      <c r="B630" s="110"/>
      <c r="C630" s="110"/>
      <c r="D630" s="110"/>
      <c r="F630" s="110"/>
      <c r="G630" s="110"/>
      <c r="H630" s="110"/>
      <c r="I630" s="1396"/>
    </row>
    <row r="631" spans="1:9" s="147" customFormat="1" ht="15" customHeight="1">
      <c r="A631" s="335"/>
      <c r="B631" s="110"/>
      <c r="C631" s="110"/>
      <c r="D631" s="110"/>
      <c r="F631" s="110"/>
      <c r="G631" s="110"/>
      <c r="H631" s="110"/>
      <c r="I631" s="1396"/>
    </row>
    <row r="632" spans="1:9" s="147" customFormat="1" ht="15" customHeight="1">
      <c r="A632" s="335"/>
      <c r="B632" s="110"/>
      <c r="C632" s="110"/>
      <c r="D632" s="110"/>
      <c r="F632" s="110"/>
      <c r="G632" s="110"/>
      <c r="H632" s="110"/>
      <c r="I632" s="1396"/>
    </row>
    <row r="633" spans="1:9" s="147" customFormat="1" ht="15" customHeight="1">
      <c r="A633" s="335"/>
      <c r="B633" s="110"/>
      <c r="C633" s="110"/>
      <c r="D633" s="110"/>
      <c r="F633" s="110"/>
      <c r="G633" s="110"/>
      <c r="H633" s="110"/>
      <c r="I633" s="1396"/>
    </row>
    <row r="634" spans="1:9" s="147" customFormat="1" ht="15" customHeight="1">
      <c r="A634" s="335"/>
      <c r="B634" s="110"/>
      <c r="C634" s="110"/>
      <c r="D634" s="110"/>
      <c r="F634" s="110"/>
      <c r="G634" s="110"/>
      <c r="H634" s="110"/>
      <c r="I634" s="1396"/>
    </row>
    <row r="635" spans="1:9" s="147" customFormat="1" ht="15" customHeight="1">
      <c r="A635" s="335"/>
      <c r="B635" s="110"/>
      <c r="C635" s="110"/>
      <c r="D635" s="110"/>
      <c r="F635" s="110"/>
      <c r="G635" s="110"/>
      <c r="H635" s="110"/>
      <c r="I635" s="1396"/>
    </row>
    <row r="636" spans="1:9" s="147" customFormat="1" ht="15" customHeight="1">
      <c r="A636" s="335"/>
      <c r="B636" s="110"/>
      <c r="C636" s="110"/>
      <c r="D636" s="110"/>
      <c r="F636" s="110"/>
      <c r="G636" s="110"/>
      <c r="H636" s="110"/>
      <c r="I636" s="1396"/>
    </row>
    <row r="637" spans="1:9" s="147" customFormat="1" ht="15" customHeight="1">
      <c r="A637" s="335"/>
      <c r="B637" s="110"/>
      <c r="C637" s="110"/>
      <c r="D637" s="110"/>
      <c r="F637" s="110"/>
      <c r="G637" s="110"/>
      <c r="H637" s="110"/>
      <c r="I637" s="1396"/>
    </row>
    <row r="638" spans="1:9" s="147" customFormat="1" ht="15" customHeight="1">
      <c r="A638" s="335"/>
      <c r="B638" s="110"/>
      <c r="C638" s="110"/>
      <c r="D638" s="110"/>
      <c r="F638" s="110"/>
      <c r="G638" s="110"/>
      <c r="H638" s="110"/>
      <c r="I638" s="1396"/>
    </row>
    <row r="639" spans="1:9" s="147" customFormat="1" ht="15" customHeight="1">
      <c r="A639" s="335"/>
      <c r="B639" s="110"/>
      <c r="C639" s="110"/>
      <c r="D639" s="110"/>
      <c r="F639" s="110"/>
      <c r="G639" s="110"/>
      <c r="H639" s="110"/>
      <c r="I639" s="1396"/>
    </row>
    <row r="640" spans="1:9" s="147" customFormat="1" ht="15" customHeight="1">
      <c r="A640" s="335"/>
      <c r="B640" s="110"/>
      <c r="C640" s="110"/>
      <c r="D640" s="110"/>
      <c r="F640" s="110"/>
      <c r="G640" s="110"/>
      <c r="H640" s="110"/>
      <c r="I640" s="1396"/>
    </row>
    <row r="641" spans="1:9" s="147" customFormat="1" ht="15" customHeight="1">
      <c r="A641" s="335"/>
      <c r="B641" s="110"/>
      <c r="C641" s="110"/>
      <c r="D641" s="110"/>
      <c r="F641" s="110"/>
      <c r="G641" s="110"/>
      <c r="H641" s="110"/>
      <c r="I641" s="1396"/>
    </row>
    <row r="642" spans="1:9" s="147" customFormat="1" ht="15" customHeight="1">
      <c r="A642" s="335"/>
      <c r="B642" s="110"/>
      <c r="C642" s="110"/>
      <c r="D642" s="110"/>
      <c r="F642" s="110"/>
      <c r="G642" s="110"/>
      <c r="H642" s="110"/>
      <c r="I642" s="1396"/>
    </row>
    <row r="643" spans="1:9" s="147" customFormat="1" ht="15" customHeight="1">
      <c r="A643" s="335"/>
      <c r="B643" s="110"/>
      <c r="C643" s="110"/>
      <c r="D643" s="110"/>
      <c r="F643" s="110"/>
      <c r="G643" s="110"/>
      <c r="H643" s="110"/>
      <c r="I643" s="1396"/>
    </row>
    <row r="644" spans="1:9" s="147" customFormat="1" ht="15" customHeight="1">
      <c r="A644" s="335"/>
      <c r="B644" s="110"/>
      <c r="C644" s="110"/>
      <c r="D644" s="110"/>
      <c r="F644" s="110"/>
      <c r="G644" s="110"/>
      <c r="H644" s="110"/>
      <c r="I644" s="1396"/>
    </row>
    <row r="645" spans="1:9" s="147" customFormat="1" ht="15" customHeight="1">
      <c r="A645" s="335"/>
      <c r="B645" s="110"/>
      <c r="C645" s="110"/>
      <c r="D645" s="110"/>
      <c r="F645" s="110"/>
      <c r="G645" s="110"/>
      <c r="H645" s="110"/>
      <c r="I645" s="1396"/>
    </row>
    <row r="646" spans="1:9" s="147" customFormat="1" ht="15" customHeight="1">
      <c r="A646" s="335"/>
      <c r="B646" s="110"/>
      <c r="C646" s="110"/>
      <c r="D646" s="110"/>
      <c r="F646" s="110"/>
      <c r="G646" s="110"/>
      <c r="H646" s="110"/>
      <c r="I646" s="1396"/>
    </row>
    <row r="647" spans="1:9" s="147" customFormat="1" ht="15" customHeight="1">
      <c r="A647" s="335"/>
      <c r="B647" s="110"/>
      <c r="C647" s="110"/>
      <c r="D647" s="110"/>
      <c r="F647" s="110"/>
      <c r="G647" s="110"/>
      <c r="H647" s="110"/>
      <c r="I647" s="1396"/>
    </row>
    <row r="648" spans="1:9" s="147" customFormat="1" ht="15" customHeight="1">
      <c r="A648" s="335"/>
      <c r="B648" s="110"/>
      <c r="C648" s="110"/>
      <c r="D648" s="110"/>
      <c r="F648" s="110"/>
      <c r="G648" s="110"/>
      <c r="H648" s="110"/>
      <c r="I648" s="1396"/>
    </row>
    <row r="649" spans="1:9" s="147" customFormat="1" ht="15" customHeight="1">
      <c r="A649" s="335"/>
      <c r="B649" s="110"/>
      <c r="C649" s="110"/>
      <c r="D649" s="110"/>
      <c r="F649" s="110"/>
      <c r="G649" s="110"/>
      <c r="H649" s="110"/>
      <c r="I649" s="1396"/>
    </row>
    <row r="650" spans="1:9" s="147" customFormat="1" ht="15" customHeight="1">
      <c r="A650" s="335"/>
      <c r="B650" s="110"/>
      <c r="C650" s="110"/>
      <c r="D650" s="110"/>
      <c r="F650" s="110"/>
      <c r="G650" s="110"/>
      <c r="H650" s="110"/>
      <c r="I650" s="1396"/>
    </row>
    <row r="651" spans="1:9" s="147" customFormat="1" ht="15" customHeight="1">
      <c r="A651" s="335"/>
      <c r="B651" s="110"/>
      <c r="C651" s="110"/>
      <c r="D651" s="110"/>
      <c r="F651" s="110"/>
      <c r="G651" s="110"/>
      <c r="H651" s="110"/>
      <c r="I651" s="1396"/>
    </row>
    <row r="652" spans="1:9" s="147" customFormat="1" ht="15" customHeight="1">
      <c r="A652" s="335"/>
      <c r="B652" s="110"/>
      <c r="C652" s="110"/>
      <c r="D652" s="110"/>
      <c r="F652" s="110"/>
      <c r="G652" s="110"/>
      <c r="H652" s="110"/>
      <c r="I652" s="1396"/>
    </row>
    <row r="653" spans="1:9" s="147" customFormat="1" ht="15" customHeight="1">
      <c r="A653" s="335"/>
      <c r="B653" s="110"/>
      <c r="C653" s="110"/>
      <c r="D653" s="110"/>
      <c r="F653" s="110"/>
      <c r="G653" s="110"/>
      <c r="H653" s="110"/>
      <c r="I653" s="1396"/>
    </row>
    <row r="654" spans="1:9" s="147" customFormat="1" ht="15" customHeight="1">
      <c r="A654" s="335"/>
      <c r="B654" s="110"/>
      <c r="C654" s="110"/>
      <c r="D654" s="110"/>
      <c r="F654" s="110"/>
      <c r="G654" s="110"/>
      <c r="H654" s="110"/>
      <c r="I654" s="1396"/>
    </row>
    <row r="655" spans="1:9" s="147" customFormat="1" ht="15" customHeight="1">
      <c r="A655" s="335"/>
      <c r="B655" s="110"/>
      <c r="C655" s="110"/>
      <c r="D655" s="110"/>
      <c r="F655" s="110"/>
      <c r="G655" s="110"/>
      <c r="H655" s="110"/>
      <c r="I655" s="1396"/>
    </row>
    <row r="656" spans="1:9" s="147" customFormat="1" ht="15" customHeight="1">
      <c r="A656" s="335"/>
      <c r="B656" s="110"/>
      <c r="C656" s="110"/>
      <c r="D656" s="110"/>
      <c r="F656" s="110"/>
      <c r="G656" s="110"/>
      <c r="H656" s="110"/>
      <c r="I656" s="1396"/>
    </row>
    <row r="657" spans="1:9" s="147" customFormat="1" ht="15" customHeight="1">
      <c r="A657" s="335"/>
      <c r="B657" s="110"/>
      <c r="C657" s="110"/>
      <c r="D657" s="110"/>
      <c r="F657" s="110"/>
      <c r="G657" s="110"/>
      <c r="H657" s="110"/>
      <c r="I657" s="1396"/>
    </row>
    <row r="658" spans="1:9" s="147" customFormat="1" ht="15" customHeight="1">
      <c r="A658" s="335"/>
      <c r="B658" s="110"/>
      <c r="C658" s="110"/>
      <c r="D658" s="110"/>
      <c r="F658" s="110"/>
      <c r="G658" s="110"/>
      <c r="H658" s="110"/>
      <c r="I658" s="1396"/>
    </row>
    <row r="659" spans="1:9" s="147" customFormat="1" ht="15" customHeight="1">
      <c r="A659" s="335"/>
      <c r="B659" s="110"/>
      <c r="C659" s="110"/>
      <c r="D659" s="110"/>
      <c r="F659" s="110"/>
      <c r="G659" s="110"/>
      <c r="H659" s="110"/>
      <c r="I659" s="1396"/>
    </row>
    <row r="660" spans="1:9" s="147" customFormat="1" ht="15" customHeight="1">
      <c r="A660" s="335"/>
      <c r="B660" s="110"/>
      <c r="C660" s="110"/>
      <c r="D660" s="110"/>
      <c r="F660" s="110"/>
      <c r="G660" s="110"/>
      <c r="H660" s="110"/>
      <c r="I660" s="1396"/>
    </row>
    <row r="661" spans="1:9" s="147" customFormat="1" ht="15" customHeight="1">
      <c r="A661" s="335"/>
      <c r="B661" s="110"/>
      <c r="C661" s="110"/>
      <c r="D661" s="110"/>
      <c r="F661" s="110"/>
      <c r="G661" s="110"/>
      <c r="H661" s="110"/>
      <c r="I661" s="1396"/>
    </row>
    <row r="662" spans="1:9" s="147" customFormat="1" ht="15" customHeight="1">
      <c r="A662" s="335"/>
      <c r="B662" s="110"/>
      <c r="C662" s="110"/>
      <c r="D662" s="110"/>
      <c r="F662" s="110"/>
      <c r="G662" s="110"/>
      <c r="H662" s="110"/>
      <c r="I662" s="1396"/>
    </row>
    <row r="663" spans="1:9" s="147" customFormat="1" ht="15" customHeight="1">
      <c r="A663" s="335"/>
      <c r="B663" s="110"/>
      <c r="C663" s="110"/>
      <c r="D663" s="110"/>
      <c r="F663" s="110"/>
      <c r="G663" s="110"/>
      <c r="H663" s="110"/>
      <c r="I663" s="1396"/>
    </row>
    <row r="664" spans="1:9" s="147" customFormat="1" ht="15" customHeight="1">
      <c r="A664" s="335"/>
      <c r="B664" s="110"/>
      <c r="C664" s="110"/>
      <c r="D664" s="110"/>
      <c r="F664" s="110"/>
      <c r="G664" s="110"/>
      <c r="H664" s="110"/>
      <c r="I664" s="1396"/>
    </row>
    <row r="665" spans="1:9" s="147" customFormat="1" ht="15" customHeight="1">
      <c r="A665" s="335"/>
      <c r="B665" s="110"/>
      <c r="C665" s="110"/>
      <c r="D665" s="110"/>
      <c r="F665" s="110"/>
      <c r="G665" s="110"/>
      <c r="H665" s="110"/>
      <c r="I665" s="1396"/>
    </row>
    <row r="666" spans="1:9" s="147" customFormat="1" ht="15" customHeight="1">
      <c r="A666" s="335"/>
      <c r="B666" s="110"/>
      <c r="C666" s="110"/>
      <c r="D666" s="110"/>
      <c r="F666" s="110"/>
      <c r="G666" s="110"/>
      <c r="H666" s="110"/>
      <c r="I666" s="1396"/>
    </row>
    <row r="667" spans="1:9" s="147" customFormat="1" ht="15" customHeight="1">
      <c r="A667" s="335"/>
      <c r="B667" s="110"/>
      <c r="C667" s="110"/>
      <c r="D667" s="110"/>
      <c r="F667" s="110"/>
      <c r="G667" s="110"/>
      <c r="H667" s="110"/>
      <c r="I667" s="1396"/>
    </row>
    <row r="668" spans="1:9" s="147" customFormat="1" ht="15" customHeight="1">
      <c r="A668" s="335"/>
      <c r="B668" s="110"/>
      <c r="C668" s="110"/>
      <c r="D668" s="110"/>
      <c r="F668" s="110"/>
      <c r="G668" s="110"/>
      <c r="H668" s="110"/>
      <c r="I668" s="1396"/>
    </row>
    <row r="669" spans="1:9" s="147" customFormat="1" ht="15" customHeight="1">
      <c r="A669" s="335"/>
      <c r="B669" s="110"/>
      <c r="C669" s="110"/>
      <c r="D669" s="110"/>
      <c r="F669" s="110"/>
      <c r="G669" s="110"/>
      <c r="H669" s="110"/>
      <c r="I669" s="1396"/>
    </row>
    <row r="670" spans="1:9" s="147" customFormat="1" ht="15" customHeight="1">
      <c r="A670" s="335"/>
      <c r="B670" s="110"/>
      <c r="C670" s="110"/>
      <c r="D670" s="110"/>
      <c r="F670" s="110"/>
      <c r="G670" s="110"/>
      <c r="H670" s="110"/>
      <c r="I670" s="1396"/>
    </row>
    <row r="671" spans="1:9" s="147" customFormat="1" ht="15" customHeight="1">
      <c r="A671" s="335"/>
      <c r="B671" s="110"/>
      <c r="C671" s="110"/>
      <c r="D671" s="110"/>
      <c r="F671" s="110"/>
      <c r="G671" s="110"/>
      <c r="H671" s="110"/>
      <c r="I671" s="1396"/>
    </row>
    <row r="672" spans="1:9" s="147" customFormat="1" ht="15" customHeight="1">
      <c r="A672" s="335"/>
      <c r="B672" s="110"/>
      <c r="C672" s="110"/>
      <c r="D672" s="110"/>
      <c r="F672" s="110"/>
      <c r="G672" s="110"/>
      <c r="H672" s="110"/>
      <c r="I672" s="1396"/>
    </row>
    <row r="673" spans="1:9" s="147" customFormat="1" ht="15" customHeight="1">
      <c r="A673" s="335"/>
      <c r="B673" s="110"/>
      <c r="C673" s="110"/>
      <c r="D673" s="110"/>
      <c r="F673" s="110"/>
      <c r="G673" s="110"/>
      <c r="H673" s="110"/>
      <c r="I673" s="1396"/>
    </row>
    <row r="674" spans="1:9" s="147" customFormat="1" ht="15" customHeight="1">
      <c r="A674" s="335"/>
      <c r="B674" s="110"/>
      <c r="C674" s="110"/>
      <c r="D674" s="110"/>
      <c r="F674" s="110"/>
      <c r="G674" s="110"/>
      <c r="H674" s="110"/>
      <c r="I674" s="1396"/>
    </row>
    <row r="675" spans="1:9" s="147" customFormat="1" ht="15" customHeight="1">
      <c r="A675" s="335"/>
      <c r="B675" s="110"/>
      <c r="C675" s="110"/>
      <c r="D675" s="110"/>
      <c r="F675" s="110"/>
      <c r="G675" s="110"/>
      <c r="H675" s="110"/>
      <c r="I675" s="1396"/>
    </row>
    <row r="676" spans="1:9" s="147" customFormat="1" ht="15" customHeight="1">
      <c r="A676" s="335"/>
      <c r="B676" s="110"/>
      <c r="C676" s="110"/>
      <c r="D676" s="110"/>
      <c r="F676" s="110"/>
      <c r="G676" s="110"/>
      <c r="H676" s="110"/>
      <c r="I676" s="1396"/>
    </row>
    <row r="677" spans="1:9" s="147" customFormat="1" ht="15" customHeight="1">
      <c r="A677" s="335"/>
      <c r="B677" s="110"/>
      <c r="C677" s="110"/>
      <c r="D677" s="110"/>
      <c r="F677" s="110"/>
      <c r="G677" s="110"/>
      <c r="H677" s="110"/>
      <c r="I677" s="1396"/>
    </row>
    <row r="678" spans="1:9" s="147" customFormat="1" ht="15" customHeight="1">
      <c r="A678" s="335"/>
      <c r="B678" s="110"/>
      <c r="C678" s="110"/>
      <c r="D678" s="110"/>
      <c r="F678" s="110"/>
      <c r="G678" s="110"/>
      <c r="H678" s="110"/>
      <c r="I678" s="1396"/>
    </row>
    <row r="679" spans="1:9" s="147" customFormat="1" ht="15" customHeight="1">
      <c r="A679" s="335"/>
      <c r="B679" s="110"/>
      <c r="C679" s="110"/>
      <c r="D679" s="110"/>
      <c r="F679" s="110"/>
      <c r="G679" s="110"/>
      <c r="H679" s="110"/>
      <c r="I679" s="1396"/>
    </row>
    <row r="680" spans="1:9" s="147" customFormat="1" ht="15" customHeight="1">
      <c r="A680" s="335"/>
      <c r="B680" s="110"/>
      <c r="C680" s="110"/>
      <c r="D680" s="110"/>
      <c r="F680" s="110"/>
      <c r="G680" s="110"/>
      <c r="H680" s="110"/>
      <c r="I680" s="1396"/>
    </row>
    <row r="681" spans="1:9" s="147" customFormat="1" ht="15" customHeight="1">
      <c r="A681" s="335"/>
      <c r="B681" s="110"/>
      <c r="C681" s="110"/>
      <c r="D681" s="110"/>
      <c r="F681" s="110"/>
      <c r="G681" s="110"/>
      <c r="H681" s="110"/>
      <c r="I681" s="1396"/>
    </row>
    <row r="682" spans="1:9" s="147" customFormat="1" ht="15" customHeight="1">
      <c r="A682" s="335"/>
      <c r="B682" s="110"/>
      <c r="C682" s="110"/>
      <c r="D682" s="110"/>
      <c r="F682" s="110"/>
      <c r="G682" s="110"/>
      <c r="H682" s="110"/>
      <c r="I682" s="1396"/>
    </row>
    <row r="683" spans="1:9" s="147" customFormat="1" ht="15" customHeight="1">
      <c r="A683" s="335"/>
      <c r="B683" s="110"/>
      <c r="C683" s="110"/>
      <c r="D683" s="110"/>
      <c r="F683" s="110"/>
      <c r="G683" s="110"/>
      <c r="H683" s="110"/>
      <c r="I683" s="1396"/>
    </row>
    <row r="684" spans="1:9" s="147" customFormat="1" ht="15" customHeight="1">
      <c r="A684" s="335"/>
      <c r="B684" s="110"/>
      <c r="C684" s="110"/>
      <c r="D684" s="110"/>
      <c r="F684" s="110"/>
      <c r="G684" s="110"/>
      <c r="H684" s="110"/>
      <c r="I684" s="1396"/>
    </row>
    <row r="685" spans="1:9" s="147" customFormat="1" ht="15" customHeight="1">
      <c r="A685" s="335"/>
      <c r="B685" s="110"/>
      <c r="C685" s="110"/>
      <c r="D685" s="110"/>
      <c r="F685" s="110"/>
      <c r="G685" s="110"/>
      <c r="H685" s="110"/>
      <c r="I685" s="1396"/>
    </row>
    <row r="686" spans="1:9" s="147" customFormat="1" ht="15" customHeight="1">
      <c r="A686" s="335"/>
      <c r="B686" s="110"/>
      <c r="C686" s="110"/>
      <c r="D686" s="110"/>
      <c r="F686" s="110"/>
      <c r="G686" s="110"/>
      <c r="H686" s="110"/>
      <c r="I686" s="1396"/>
    </row>
    <row r="687" spans="1:9" s="147" customFormat="1" ht="15" customHeight="1">
      <c r="A687" s="335"/>
      <c r="B687" s="110"/>
      <c r="C687" s="110"/>
      <c r="D687" s="110"/>
      <c r="F687" s="110"/>
      <c r="G687" s="110"/>
      <c r="H687" s="110"/>
      <c r="I687" s="1396"/>
    </row>
    <row r="688" spans="1:9" s="147" customFormat="1" ht="15" customHeight="1">
      <c r="A688" s="335"/>
      <c r="B688" s="110"/>
      <c r="C688" s="110"/>
      <c r="D688" s="110"/>
      <c r="F688" s="110"/>
      <c r="G688" s="110"/>
      <c r="H688" s="110"/>
      <c r="I688" s="1396"/>
    </row>
    <row r="689" spans="1:9" s="147" customFormat="1" ht="15" customHeight="1">
      <c r="A689" s="335"/>
      <c r="B689" s="110"/>
      <c r="C689" s="110"/>
      <c r="D689" s="110"/>
      <c r="F689" s="110"/>
      <c r="G689" s="110"/>
      <c r="H689" s="110"/>
      <c r="I689" s="1396"/>
    </row>
    <row r="690" spans="1:9" s="147" customFormat="1" ht="15" customHeight="1">
      <c r="A690" s="335"/>
      <c r="B690" s="110"/>
      <c r="C690" s="110"/>
      <c r="D690" s="110"/>
      <c r="F690" s="110"/>
      <c r="G690" s="110"/>
      <c r="H690" s="110"/>
      <c r="I690" s="1396"/>
    </row>
    <row r="691" spans="1:9" s="147" customFormat="1" ht="15" customHeight="1">
      <c r="A691" s="335"/>
      <c r="B691" s="110"/>
      <c r="C691" s="110"/>
      <c r="D691" s="110"/>
      <c r="F691" s="110"/>
      <c r="G691" s="110"/>
      <c r="H691" s="110"/>
      <c r="I691" s="1396"/>
    </row>
    <row r="692" spans="1:9" s="147" customFormat="1" ht="15" customHeight="1">
      <c r="A692" s="335"/>
      <c r="B692" s="110"/>
      <c r="C692" s="110"/>
      <c r="D692" s="110"/>
      <c r="F692" s="110"/>
      <c r="G692" s="110"/>
      <c r="H692" s="110"/>
      <c r="I692" s="1396"/>
    </row>
    <row r="693" spans="1:9" s="147" customFormat="1" ht="15" customHeight="1">
      <c r="A693" s="335"/>
      <c r="B693" s="110"/>
      <c r="C693" s="110"/>
      <c r="D693" s="110"/>
      <c r="F693" s="110"/>
      <c r="G693" s="110"/>
      <c r="H693" s="110"/>
      <c r="I693" s="1396"/>
    </row>
    <row r="694" spans="1:9" s="147" customFormat="1" ht="15" customHeight="1">
      <c r="A694" s="335"/>
      <c r="B694" s="110"/>
      <c r="C694" s="110"/>
      <c r="D694" s="110"/>
      <c r="F694" s="110"/>
      <c r="G694" s="110"/>
      <c r="H694" s="110"/>
      <c r="I694" s="1396"/>
    </row>
    <row r="695" spans="1:9" s="147" customFormat="1" ht="15" customHeight="1">
      <c r="A695" s="335"/>
      <c r="B695" s="110"/>
      <c r="C695" s="110"/>
      <c r="D695" s="110"/>
      <c r="F695" s="110"/>
      <c r="G695" s="110"/>
      <c r="H695" s="110"/>
      <c r="I695" s="1396"/>
    </row>
    <row r="696" spans="1:9" s="147" customFormat="1" ht="15" customHeight="1">
      <c r="A696" s="335"/>
      <c r="B696" s="110"/>
      <c r="C696" s="110"/>
      <c r="D696" s="110"/>
      <c r="F696" s="110"/>
      <c r="G696" s="110"/>
      <c r="H696" s="110"/>
      <c r="I696" s="1396"/>
    </row>
    <row r="697" spans="1:9" s="147" customFormat="1" ht="15" customHeight="1">
      <c r="A697" s="335"/>
      <c r="B697" s="110"/>
      <c r="C697" s="110"/>
      <c r="D697" s="110"/>
      <c r="F697" s="110"/>
      <c r="G697" s="110"/>
      <c r="H697" s="110"/>
      <c r="I697" s="1396"/>
    </row>
    <row r="698" spans="1:9" s="147" customFormat="1" ht="15" customHeight="1">
      <c r="A698" s="335"/>
      <c r="B698" s="110"/>
      <c r="C698" s="110"/>
      <c r="D698" s="110"/>
      <c r="F698" s="110"/>
      <c r="G698" s="110"/>
      <c r="H698" s="110"/>
      <c r="I698" s="1396"/>
    </row>
    <row r="699" spans="1:9" s="147" customFormat="1" ht="15" customHeight="1">
      <c r="A699" s="335"/>
      <c r="B699" s="110"/>
      <c r="C699" s="110"/>
      <c r="D699" s="110"/>
      <c r="F699" s="110"/>
      <c r="G699" s="110"/>
      <c r="H699" s="110"/>
      <c r="I699" s="1396"/>
    </row>
    <row r="700" spans="1:9" s="147" customFormat="1" ht="15" customHeight="1">
      <c r="A700" s="335"/>
      <c r="B700" s="110"/>
      <c r="C700" s="110"/>
      <c r="D700" s="110"/>
      <c r="F700" s="110"/>
      <c r="G700" s="110"/>
      <c r="H700" s="110"/>
      <c r="I700" s="1396"/>
    </row>
    <row r="701" spans="1:9" s="147" customFormat="1" ht="15" customHeight="1">
      <c r="A701" s="335"/>
      <c r="B701" s="110"/>
      <c r="C701" s="110"/>
      <c r="D701" s="110"/>
      <c r="F701" s="110"/>
      <c r="G701" s="110"/>
      <c r="H701" s="110"/>
      <c r="I701" s="1396"/>
    </row>
    <row r="702" spans="1:9" s="147" customFormat="1" ht="15" customHeight="1">
      <c r="A702" s="335"/>
      <c r="B702" s="110"/>
      <c r="C702" s="110"/>
      <c r="D702" s="110"/>
      <c r="F702" s="110"/>
      <c r="G702" s="110"/>
      <c r="H702" s="110"/>
      <c r="I702" s="1396"/>
    </row>
    <row r="703" spans="1:9" s="147" customFormat="1" ht="15" customHeight="1">
      <c r="A703" s="335"/>
      <c r="B703" s="110"/>
      <c r="C703" s="110"/>
      <c r="D703" s="110"/>
      <c r="F703" s="110"/>
      <c r="G703" s="110"/>
      <c r="H703" s="110"/>
      <c r="I703" s="1396"/>
    </row>
    <row r="704" spans="1:9" s="147" customFormat="1" ht="15" customHeight="1">
      <c r="A704" s="335"/>
      <c r="B704" s="110"/>
      <c r="C704" s="110"/>
      <c r="D704" s="110"/>
      <c r="F704" s="110"/>
      <c r="G704" s="110"/>
      <c r="H704" s="110"/>
      <c r="I704" s="1396"/>
    </row>
    <row r="705" spans="1:9" s="147" customFormat="1" ht="15" customHeight="1">
      <c r="A705" s="335"/>
      <c r="B705" s="110"/>
      <c r="C705" s="110"/>
      <c r="D705" s="110"/>
      <c r="F705" s="110"/>
      <c r="G705" s="110"/>
      <c r="H705" s="110"/>
      <c r="I705" s="1396"/>
    </row>
    <row r="706" spans="1:9" s="147" customFormat="1" ht="15" customHeight="1">
      <c r="A706" s="335"/>
      <c r="B706" s="110"/>
      <c r="C706" s="110"/>
      <c r="D706" s="110"/>
      <c r="F706" s="110"/>
      <c r="G706" s="110"/>
      <c r="H706" s="110"/>
      <c r="I706" s="1396"/>
    </row>
    <row r="707" spans="1:9" s="147" customFormat="1" ht="15" customHeight="1">
      <c r="A707" s="335"/>
      <c r="B707" s="110"/>
      <c r="C707" s="110"/>
      <c r="D707" s="110"/>
      <c r="F707" s="110"/>
      <c r="G707" s="110"/>
      <c r="H707" s="110"/>
      <c r="I707" s="1396"/>
    </row>
    <row r="708" spans="1:9" s="147" customFormat="1" ht="15" customHeight="1">
      <c r="A708" s="335"/>
      <c r="B708" s="110"/>
      <c r="C708" s="110"/>
      <c r="D708" s="110"/>
      <c r="F708" s="110"/>
      <c r="G708" s="110"/>
      <c r="H708" s="110"/>
      <c r="I708" s="1396"/>
    </row>
    <row r="709" spans="1:9" s="147" customFormat="1" ht="15" customHeight="1">
      <c r="A709" s="335"/>
      <c r="B709" s="110"/>
      <c r="C709" s="110"/>
      <c r="D709" s="110"/>
      <c r="F709" s="110"/>
      <c r="G709" s="110"/>
      <c r="H709" s="110"/>
      <c r="I709" s="1396"/>
    </row>
    <row r="710" spans="1:9" s="147" customFormat="1" ht="15" customHeight="1">
      <c r="A710" s="335"/>
      <c r="B710" s="110"/>
      <c r="C710" s="110"/>
      <c r="D710" s="110"/>
      <c r="F710" s="110"/>
      <c r="G710" s="110"/>
      <c r="H710" s="110"/>
      <c r="I710" s="1396"/>
    </row>
    <row r="711" spans="1:9" s="147" customFormat="1" ht="15" customHeight="1">
      <c r="A711" s="335"/>
      <c r="B711" s="110"/>
      <c r="C711" s="110"/>
      <c r="D711" s="110"/>
      <c r="F711" s="110"/>
      <c r="G711" s="110"/>
      <c r="H711" s="110"/>
      <c r="I711" s="1396"/>
    </row>
    <row r="712" spans="1:9" s="147" customFormat="1" ht="15" customHeight="1">
      <c r="A712" s="335"/>
      <c r="B712" s="110"/>
      <c r="C712" s="110"/>
      <c r="D712" s="110"/>
      <c r="F712" s="110"/>
      <c r="G712" s="110"/>
      <c r="H712" s="110"/>
      <c r="I712" s="1396"/>
    </row>
    <row r="713" spans="1:9" s="147" customFormat="1" ht="15" customHeight="1">
      <c r="A713" s="335"/>
      <c r="B713" s="110"/>
      <c r="C713" s="110"/>
      <c r="D713" s="110"/>
      <c r="F713" s="110"/>
      <c r="G713" s="110"/>
      <c r="H713" s="110"/>
      <c r="I713" s="1396"/>
    </row>
    <row r="714" spans="1:9" s="147" customFormat="1" ht="15" customHeight="1">
      <c r="A714" s="335"/>
      <c r="B714" s="110"/>
      <c r="C714" s="110"/>
      <c r="D714" s="110"/>
      <c r="F714" s="110"/>
      <c r="G714" s="110"/>
      <c r="H714" s="110"/>
      <c r="I714" s="1396"/>
    </row>
    <row r="715" spans="1:9" s="147" customFormat="1" ht="15" customHeight="1">
      <c r="A715" s="335"/>
      <c r="B715" s="110"/>
      <c r="C715" s="110"/>
      <c r="D715" s="110"/>
      <c r="F715" s="110"/>
      <c r="G715" s="110"/>
      <c r="H715" s="110"/>
      <c r="I715" s="1396"/>
    </row>
    <row r="716" spans="1:9" s="147" customFormat="1" ht="15" customHeight="1">
      <c r="A716" s="335"/>
      <c r="B716" s="110"/>
      <c r="C716" s="110"/>
      <c r="D716" s="110"/>
      <c r="F716" s="110"/>
      <c r="G716" s="110"/>
      <c r="H716" s="110"/>
      <c r="I716" s="1396"/>
    </row>
    <row r="717" spans="1:9" s="147" customFormat="1" ht="15" customHeight="1">
      <c r="A717" s="335"/>
      <c r="B717" s="110"/>
      <c r="C717" s="110"/>
      <c r="D717" s="110"/>
      <c r="F717" s="110"/>
      <c r="G717" s="110"/>
      <c r="H717" s="110"/>
      <c r="I717" s="1396"/>
    </row>
    <row r="718" spans="1:9" s="147" customFormat="1" ht="15" customHeight="1">
      <c r="A718" s="335"/>
      <c r="B718" s="110"/>
      <c r="C718" s="110"/>
      <c r="D718" s="110"/>
      <c r="F718" s="110"/>
      <c r="G718" s="110"/>
      <c r="H718" s="110"/>
      <c r="I718" s="1396"/>
    </row>
    <row r="719" spans="1:9" s="147" customFormat="1" ht="15" customHeight="1">
      <c r="A719" s="335"/>
      <c r="B719" s="110"/>
      <c r="C719" s="110"/>
      <c r="D719" s="110"/>
      <c r="F719" s="110"/>
      <c r="G719" s="110"/>
      <c r="H719" s="110"/>
      <c r="I719" s="1396"/>
    </row>
    <row r="720" spans="1:9" s="147" customFormat="1" ht="15" customHeight="1">
      <c r="A720" s="335"/>
      <c r="B720" s="110"/>
      <c r="C720" s="110"/>
      <c r="D720" s="110"/>
      <c r="F720" s="110"/>
      <c r="G720" s="110"/>
      <c r="H720" s="110"/>
      <c r="I720" s="1396"/>
    </row>
    <row r="721" spans="1:9" s="147" customFormat="1" ht="15" customHeight="1">
      <c r="A721" s="335"/>
      <c r="B721" s="110"/>
      <c r="C721" s="110"/>
      <c r="D721" s="110"/>
      <c r="F721" s="110"/>
      <c r="G721" s="110"/>
      <c r="H721" s="110"/>
      <c r="I721" s="1396"/>
    </row>
    <row r="722" spans="1:9" s="147" customFormat="1" ht="15" customHeight="1">
      <c r="A722" s="335"/>
      <c r="B722" s="110"/>
      <c r="C722" s="110"/>
      <c r="D722" s="110"/>
      <c r="F722" s="110"/>
      <c r="G722" s="110"/>
      <c r="H722" s="110"/>
      <c r="I722" s="1396"/>
    </row>
    <row r="723" spans="1:9" s="147" customFormat="1" ht="15" customHeight="1">
      <c r="A723" s="335"/>
      <c r="B723" s="110"/>
      <c r="C723" s="110"/>
      <c r="D723" s="110"/>
      <c r="F723" s="110"/>
      <c r="G723" s="110"/>
      <c r="H723" s="110"/>
      <c r="I723" s="1396"/>
    </row>
    <row r="724" spans="1:9" s="147" customFormat="1" ht="15" customHeight="1">
      <c r="A724" s="335"/>
      <c r="B724" s="110"/>
      <c r="C724" s="110"/>
      <c r="D724" s="110"/>
      <c r="F724" s="110"/>
      <c r="G724" s="110"/>
      <c r="H724" s="110"/>
      <c r="I724" s="1396"/>
    </row>
    <row r="725" spans="1:9" s="147" customFormat="1" ht="15" customHeight="1">
      <c r="A725" s="335"/>
      <c r="B725" s="110"/>
      <c r="C725" s="110"/>
      <c r="D725" s="110"/>
      <c r="F725" s="110"/>
      <c r="G725" s="110"/>
      <c r="H725" s="110"/>
      <c r="I725" s="1396"/>
    </row>
    <row r="726" spans="1:9" s="147" customFormat="1" ht="15" customHeight="1">
      <c r="A726" s="335"/>
      <c r="B726" s="110"/>
      <c r="C726" s="110"/>
      <c r="D726" s="110"/>
      <c r="F726" s="110"/>
      <c r="G726" s="110"/>
      <c r="H726" s="110"/>
      <c r="I726" s="1396"/>
    </row>
    <row r="727" spans="1:9" s="147" customFormat="1" ht="15" customHeight="1">
      <c r="A727" s="335"/>
      <c r="B727" s="110"/>
      <c r="C727" s="110"/>
      <c r="D727" s="110"/>
      <c r="F727" s="110"/>
      <c r="G727" s="110"/>
      <c r="H727" s="110"/>
      <c r="I727" s="1396"/>
    </row>
    <row r="728" spans="1:9" s="147" customFormat="1" ht="15" customHeight="1">
      <c r="A728" s="335"/>
      <c r="B728" s="110"/>
      <c r="C728" s="110"/>
      <c r="D728" s="110"/>
      <c r="F728" s="110"/>
      <c r="G728" s="110"/>
      <c r="H728" s="110"/>
      <c r="I728" s="1396"/>
    </row>
    <row r="729" spans="1:9" s="147" customFormat="1" ht="15" customHeight="1">
      <c r="A729" s="335"/>
      <c r="B729" s="110"/>
      <c r="C729" s="110"/>
      <c r="D729" s="110"/>
      <c r="F729" s="110"/>
      <c r="G729" s="110"/>
      <c r="H729" s="110"/>
      <c r="I729" s="1396"/>
    </row>
    <row r="730" spans="1:9" s="147" customFormat="1" ht="15" customHeight="1">
      <c r="A730" s="335"/>
      <c r="B730" s="110"/>
      <c r="C730" s="110"/>
      <c r="D730" s="110"/>
      <c r="F730" s="110"/>
      <c r="G730" s="110"/>
      <c r="H730" s="110"/>
      <c r="I730" s="1396"/>
    </row>
    <row r="731" spans="1:9" s="147" customFormat="1" ht="15" customHeight="1">
      <c r="A731" s="335"/>
      <c r="B731" s="110"/>
      <c r="C731" s="110"/>
      <c r="D731" s="110"/>
      <c r="F731" s="110"/>
      <c r="G731" s="110"/>
      <c r="H731" s="110"/>
      <c r="I731" s="1396"/>
    </row>
    <row r="732" spans="1:9" s="147" customFormat="1" ht="15" customHeight="1">
      <c r="A732" s="335"/>
      <c r="B732" s="110"/>
      <c r="C732" s="110"/>
      <c r="D732" s="110"/>
      <c r="F732" s="110"/>
      <c r="G732" s="110"/>
      <c r="H732" s="110"/>
      <c r="I732" s="1396"/>
    </row>
    <row r="733" spans="1:9" s="147" customFormat="1" ht="15" customHeight="1">
      <c r="A733" s="335"/>
      <c r="B733" s="110"/>
      <c r="C733" s="110"/>
      <c r="D733" s="110"/>
      <c r="F733" s="110"/>
      <c r="G733" s="110"/>
      <c r="H733" s="110"/>
      <c r="I733" s="1396"/>
    </row>
    <row r="734" spans="1:9" s="147" customFormat="1" ht="15" customHeight="1">
      <c r="A734" s="335"/>
      <c r="B734" s="110"/>
      <c r="C734" s="110"/>
      <c r="D734" s="110"/>
      <c r="F734" s="110"/>
      <c r="G734" s="110"/>
      <c r="H734" s="110"/>
      <c r="I734" s="1396"/>
    </row>
    <row r="735" spans="1:9" s="147" customFormat="1" ht="15" customHeight="1">
      <c r="A735" s="335"/>
      <c r="B735" s="110"/>
      <c r="C735" s="110"/>
      <c r="D735" s="110"/>
      <c r="F735" s="110"/>
      <c r="G735" s="110"/>
      <c r="H735" s="110"/>
      <c r="I735" s="1396"/>
    </row>
    <row r="736" spans="1:9" s="147" customFormat="1" ht="15" customHeight="1">
      <c r="A736" s="335"/>
      <c r="B736" s="110"/>
      <c r="C736" s="110"/>
      <c r="D736" s="110"/>
      <c r="F736" s="110"/>
      <c r="G736" s="110"/>
      <c r="H736" s="110"/>
      <c r="I736" s="1396"/>
    </row>
    <row r="737" spans="1:9" s="147" customFormat="1" ht="15" customHeight="1">
      <c r="A737" s="335"/>
      <c r="B737" s="110"/>
      <c r="C737" s="110"/>
      <c r="D737" s="110"/>
      <c r="F737" s="110"/>
      <c r="G737" s="110"/>
      <c r="H737" s="110"/>
      <c r="I737" s="1396"/>
    </row>
    <row r="738" spans="1:9" s="147" customFormat="1" ht="15" customHeight="1">
      <c r="A738" s="335"/>
      <c r="B738" s="110"/>
      <c r="C738" s="110"/>
      <c r="D738" s="110"/>
      <c r="F738" s="110"/>
      <c r="G738" s="110"/>
      <c r="H738" s="110"/>
      <c r="I738" s="1396"/>
    </row>
    <row r="739" spans="1:9" s="147" customFormat="1" ht="15" customHeight="1">
      <c r="A739" s="335"/>
      <c r="B739" s="110"/>
      <c r="C739" s="110"/>
      <c r="D739" s="110"/>
      <c r="F739" s="110"/>
      <c r="G739" s="110"/>
      <c r="H739" s="110"/>
      <c r="I739" s="1396"/>
    </row>
    <row r="740" spans="1:9" s="147" customFormat="1" ht="15" customHeight="1">
      <c r="A740" s="335"/>
      <c r="B740" s="110"/>
      <c r="C740" s="110"/>
      <c r="D740" s="110"/>
      <c r="F740" s="110"/>
      <c r="G740" s="110"/>
      <c r="H740" s="110"/>
      <c r="I740" s="1396"/>
    </row>
    <row r="741" spans="1:9" s="147" customFormat="1" ht="15" customHeight="1">
      <c r="A741" s="335"/>
      <c r="B741" s="110"/>
      <c r="C741" s="110"/>
      <c r="D741" s="110"/>
      <c r="F741" s="110"/>
      <c r="G741" s="110"/>
      <c r="H741" s="110"/>
      <c r="I741" s="1396"/>
    </row>
    <row r="742" spans="1:9" s="147" customFormat="1" ht="15" customHeight="1">
      <c r="A742" s="335"/>
      <c r="B742" s="110"/>
      <c r="C742" s="110"/>
      <c r="D742" s="110"/>
      <c r="F742" s="110"/>
      <c r="G742" s="110"/>
      <c r="H742" s="110"/>
      <c r="I742" s="1396"/>
    </row>
    <row r="743" spans="1:9" s="147" customFormat="1" ht="15" customHeight="1">
      <c r="A743" s="335"/>
      <c r="B743" s="110"/>
      <c r="C743" s="110"/>
      <c r="D743" s="110"/>
      <c r="F743" s="110"/>
      <c r="G743" s="110"/>
      <c r="H743" s="110"/>
      <c r="I743" s="1396"/>
    </row>
    <row r="744" spans="1:9" s="147" customFormat="1" ht="15" customHeight="1">
      <c r="A744" s="335"/>
      <c r="B744" s="110"/>
      <c r="C744" s="110"/>
      <c r="D744" s="110"/>
      <c r="F744" s="110"/>
      <c r="G744" s="110"/>
      <c r="H744" s="110"/>
      <c r="I744" s="1396"/>
    </row>
    <row r="745" spans="1:9" s="147" customFormat="1" ht="15" customHeight="1">
      <c r="A745" s="335"/>
      <c r="B745" s="110"/>
      <c r="C745" s="110"/>
      <c r="D745" s="110"/>
      <c r="F745" s="110"/>
      <c r="G745" s="110"/>
      <c r="H745" s="110"/>
      <c r="I745" s="1396"/>
    </row>
    <row r="746" spans="1:9" s="147" customFormat="1" ht="15" customHeight="1">
      <c r="A746" s="335"/>
      <c r="B746" s="110"/>
      <c r="C746" s="110"/>
      <c r="D746" s="110"/>
      <c r="F746" s="110"/>
      <c r="G746" s="110"/>
      <c r="H746" s="110"/>
      <c r="I746" s="1396"/>
    </row>
    <row r="747" spans="1:9" s="147" customFormat="1" ht="15" customHeight="1">
      <c r="A747" s="335"/>
      <c r="B747" s="110"/>
      <c r="C747" s="110"/>
      <c r="D747" s="110"/>
      <c r="F747" s="110"/>
      <c r="G747" s="110"/>
      <c r="H747" s="110"/>
      <c r="I747" s="1396"/>
    </row>
    <row r="748" spans="1:9" s="147" customFormat="1" ht="15" customHeight="1">
      <c r="A748" s="335"/>
      <c r="B748" s="110"/>
      <c r="C748" s="110"/>
      <c r="D748" s="110"/>
      <c r="F748" s="110"/>
      <c r="G748" s="110"/>
      <c r="H748" s="110"/>
      <c r="I748" s="1396"/>
    </row>
    <row r="749" spans="1:9" s="147" customFormat="1" ht="15" customHeight="1">
      <c r="A749" s="335"/>
      <c r="B749" s="110"/>
      <c r="C749" s="110"/>
      <c r="D749" s="110"/>
      <c r="F749" s="110"/>
      <c r="G749" s="110"/>
      <c r="H749" s="110"/>
      <c r="I749" s="1396"/>
    </row>
    <row r="750" spans="1:9" s="147" customFormat="1" ht="15" customHeight="1">
      <c r="A750" s="335"/>
      <c r="B750" s="110"/>
      <c r="C750" s="110"/>
      <c r="D750" s="110"/>
      <c r="F750" s="110"/>
      <c r="G750" s="110"/>
      <c r="H750" s="110"/>
      <c r="I750" s="1396"/>
    </row>
    <row r="751" spans="1:9" s="147" customFormat="1" ht="15" customHeight="1">
      <c r="A751" s="335"/>
      <c r="B751" s="110"/>
      <c r="C751" s="110"/>
      <c r="D751" s="110"/>
      <c r="F751" s="110"/>
      <c r="G751" s="110"/>
      <c r="H751" s="110"/>
      <c r="I751" s="1396"/>
    </row>
    <row r="752" spans="1:9" s="147" customFormat="1" ht="15" customHeight="1">
      <c r="A752" s="335"/>
      <c r="B752" s="110"/>
      <c r="C752" s="110"/>
      <c r="D752" s="110"/>
      <c r="F752" s="110"/>
      <c r="G752" s="110"/>
      <c r="H752" s="110"/>
      <c r="I752" s="1396"/>
    </row>
    <row r="753" spans="1:9" s="147" customFormat="1" ht="15" customHeight="1">
      <c r="A753" s="335"/>
      <c r="B753" s="110"/>
      <c r="C753" s="110"/>
      <c r="D753" s="110"/>
      <c r="F753" s="110"/>
      <c r="G753" s="110"/>
      <c r="H753" s="110"/>
      <c r="I753" s="1396"/>
    </row>
    <row r="754" spans="1:9" s="147" customFormat="1" ht="15" customHeight="1">
      <c r="A754" s="335"/>
      <c r="B754" s="110"/>
      <c r="C754" s="110"/>
      <c r="D754" s="110"/>
      <c r="F754" s="110"/>
      <c r="G754" s="110"/>
      <c r="H754" s="110"/>
      <c r="I754" s="1396"/>
    </row>
    <row r="755" spans="1:9" s="147" customFormat="1" ht="15" customHeight="1">
      <c r="A755" s="335"/>
      <c r="B755" s="110"/>
      <c r="C755" s="110"/>
      <c r="D755" s="110"/>
      <c r="F755" s="110"/>
      <c r="G755" s="110"/>
      <c r="H755" s="110"/>
      <c r="I755" s="1396"/>
    </row>
    <row r="756" spans="1:9" s="147" customFormat="1" ht="15" customHeight="1">
      <c r="A756" s="335"/>
      <c r="B756" s="110"/>
      <c r="C756" s="110"/>
      <c r="D756" s="110"/>
      <c r="F756" s="110"/>
      <c r="G756" s="110"/>
      <c r="H756" s="110"/>
      <c r="I756" s="1396"/>
    </row>
    <row r="757" spans="1:9" s="147" customFormat="1" ht="15" customHeight="1">
      <c r="A757" s="335"/>
      <c r="B757" s="110"/>
      <c r="C757" s="110"/>
      <c r="D757" s="110"/>
      <c r="F757" s="110"/>
      <c r="G757" s="110"/>
      <c r="H757" s="110"/>
      <c r="I757" s="1396"/>
    </row>
    <row r="758" spans="1:9" s="147" customFormat="1" ht="15" customHeight="1">
      <c r="A758" s="335"/>
      <c r="B758" s="110"/>
      <c r="C758" s="110"/>
      <c r="D758" s="110"/>
      <c r="F758" s="110"/>
      <c r="G758" s="110"/>
      <c r="H758" s="110"/>
      <c r="I758" s="1396"/>
    </row>
    <row r="759" spans="1:9" s="147" customFormat="1" ht="15" customHeight="1">
      <c r="A759" s="335"/>
      <c r="B759" s="110"/>
      <c r="C759" s="110"/>
      <c r="D759" s="110"/>
      <c r="F759" s="110"/>
      <c r="G759" s="110"/>
      <c r="H759" s="110"/>
      <c r="I759" s="1396"/>
    </row>
    <row r="760" spans="1:9" s="147" customFormat="1" ht="15" customHeight="1">
      <c r="A760" s="335"/>
      <c r="B760" s="110"/>
      <c r="C760" s="110"/>
      <c r="D760" s="110"/>
      <c r="F760" s="110"/>
      <c r="G760" s="110"/>
      <c r="H760" s="110"/>
      <c r="I760" s="1396"/>
    </row>
    <row r="761" spans="1:9" s="147" customFormat="1" ht="15" customHeight="1">
      <c r="A761" s="335"/>
      <c r="B761" s="110"/>
      <c r="C761" s="110"/>
      <c r="D761" s="110"/>
      <c r="F761" s="110"/>
      <c r="G761" s="110"/>
      <c r="H761" s="110"/>
      <c r="I761" s="1396"/>
    </row>
    <row r="762" spans="1:9" s="147" customFormat="1" ht="15" customHeight="1">
      <c r="A762" s="335"/>
      <c r="B762" s="110"/>
      <c r="C762" s="110"/>
      <c r="D762" s="110"/>
      <c r="F762" s="110"/>
      <c r="G762" s="110"/>
      <c r="H762" s="110"/>
      <c r="I762" s="1396"/>
    </row>
    <row r="763" spans="1:9" s="147" customFormat="1" ht="15" customHeight="1">
      <c r="A763" s="335"/>
      <c r="B763" s="110"/>
      <c r="C763" s="110"/>
      <c r="D763" s="110"/>
      <c r="F763" s="110"/>
      <c r="G763" s="110"/>
      <c r="H763" s="110"/>
      <c r="I763" s="1396"/>
    </row>
    <row r="764" spans="1:9" s="147" customFormat="1" ht="15" customHeight="1">
      <c r="A764" s="335"/>
      <c r="B764" s="110"/>
      <c r="C764" s="110"/>
      <c r="D764" s="110"/>
      <c r="F764" s="110"/>
      <c r="G764" s="110"/>
      <c r="H764" s="110"/>
      <c r="I764" s="1396"/>
    </row>
    <row r="765" spans="1:9" s="147" customFormat="1" ht="15" customHeight="1">
      <c r="A765" s="335"/>
      <c r="B765" s="110"/>
      <c r="C765" s="110"/>
      <c r="D765" s="110"/>
      <c r="F765" s="110"/>
      <c r="G765" s="110"/>
      <c r="H765" s="110"/>
      <c r="I765" s="1396"/>
    </row>
    <row r="766" spans="1:9" s="147" customFormat="1" ht="15" customHeight="1">
      <c r="A766" s="335"/>
      <c r="B766" s="110"/>
      <c r="C766" s="110"/>
      <c r="D766" s="110"/>
      <c r="F766" s="110"/>
      <c r="G766" s="110"/>
      <c r="H766" s="110"/>
      <c r="I766" s="1396"/>
    </row>
    <row r="767" spans="1:9" s="147" customFormat="1" ht="15" customHeight="1">
      <c r="A767" s="335"/>
      <c r="B767" s="110"/>
      <c r="C767" s="110"/>
      <c r="D767" s="110"/>
      <c r="F767" s="110"/>
      <c r="G767" s="110"/>
      <c r="H767" s="110"/>
      <c r="I767" s="1396"/>
    </row>
    <row r="768" spans="1:9" s="147" customFormat="1" ht="15" customHeight="1">
      <c r="A768" s="335"/>
      <c r="B768" s="110"/>
      <c r="C768" s="110"/>
      <c r="D768" s="110"/>
      <c r="F768" s="110"/>
      <c r="G768" s="110"/>
      <c r="H768" s="110"/>
      <c r="I768" s="1396"/>
    </row>
    <row r="769" spans="1:9" s="147" customFormat="1" ht="15" customHeight="1">
      <c r="A769" s="335"/>
      <c r="B769" s="110"/>
      <c r="C769" s="110"/>
      <c r="D769" s="110"/>
      <c r="F769" s="110"/>
      <c r="G769" s="110"/>
      <c r="H769" s="110"/>
      <c r="I769" s="1396"/>
    </row>
    <row r="770" spans="1:9" s="147" customFormat="1" ht="15" customHeight="1">
      <c r="A770" s="335"/>
      <c r="B770" s="110"/>
      <c r="C770" s="110"/>
      <c r="D770" s="110"/>
      <c r="F770" s="110"/>
      <c r="G770" s="110"/>
      <c r="H770" s="110"/>
      <c r="I770" s="1396"/>
    </row>
    <row r="771" spans="1:9" s="147" customFormat="1" ht="15" customHeight="1">
      <c r="A771" s="335"/>
      <c r="B771" s="110"/>
      <c r="C771" s="110"/>
      <c r="D771" s="110"/>
      <c r="F771" s="110"/>
      <c r="G771" s="110"/>
      <c r="H771" s="110"/>
      <c r="I771" s="1396"/>
    </row>
    <row r="772" spans="1:9" s="147" customFormat="1" ht="15" customHeight="1">
      <c r="A772" s="335"/>
      <c r="B772" s="110"/>
      <c r="C772" s="110"/>
      <c r="D772" s="110"/>
      <c r="F772" s="110"/>
      <c r="G772" s="110"/>
      <c r="H772" s="110"/>
      <c r="I772" s="1396"/>
    </row>
    <row r="773" spans="1:9" s="147" customFormat="1" ht="15" customHeight="1">
      <c r="A773" s="335"/>
      <c r="B773" s="110"/>
      <c r="C773" s="110"/>
      <c r="D773" s="110"/>
      <c r="F773" s="110"/>
      <c r="G773" s="110"/>
      <c r="H773" s="110"/>
      <c r="I773" s="1396"/>
    </row>
    <row r="774" spans="1:9" s="147" customFormat="1" ht="15" customHeight="1">
      <c r="A774" s="335"/>
      <c r="B774" s="110"/>
      <c r="C774" s="110"/>
      <c r="D774" s="110"/>
      <c r="F774" s="110"/>
      <c r="G774" s="110"/>
      <c r="H774" s="110"/>
      <c r="I774" s="1396"/>
    </row>
    <row r="775" spans="1:9" s="147" customFormat="1" ht="15" customHeight="1">
      <c r="A775" s="335"/>
      <c r="B775" s="110"/>
      <c r="C775" s="110"/>
      <c r="D775" s="110"/>
      <c r="F775" s="110"/>
      <c r="G775" s="110"/>
      <c r="H775" s="110"/>
      <c r="I775" s="1396"/>
    </row>
    <row r="776" spans="1:9" s="147" customFormat="1" ht="15" customHeight="1">
      <c r="A776" s="335"/>
      <c r="B776" s="110"/>
      <c r="C776" s="110"/>
      <c r="D776" s="110"/>
      <c r="F776" s="110"/>
      <c r="G776" s="110"/>
      <c r="H776" s="110"/>
      <c r="I776" s="1396"/>
    </row>
    <row r="777" spans="1:9" s="147" customFormat="1" ht="15" customHeight="1">
      <c r="A777" s="335"/>
      <c r="B777" s="110"/>
      <c r="C777" s="110"/>
      <c r="D777" s="110"/>
      <c r="F777" s="110"/>
      <c r="G777" s="110"/>
      <c r="H777" s="110"/>
      <c r="I777" s="1396"/>
    </row>
    <row r="778" spans="1:9" s="147" customFormat="1" ht="15" customHeight="1">
      <c r="A778" s="335"/>
      <c r="B778" s="110"/>
      <c r="C778" s="110"/>
      <c r="D778" s="110"/>
      <c r="F778" s="110"/>
      <c r="G778" s="110"/>
      <c r="H778" s="110"/>
      <c r="I778" s="1396"/>
    </row>
    <row r="779" spans="1:9" s="147" customFormat="1" ht="15" customHeight="1">
      <c r="A779" s="335"/>
      <c r="B779" s="110"/>
      <c r="C779" s="110"/>
      <c r="D779" s="110"/>
      <c r="F779" s="110"/>
      <c r="G779" s="110"/>
      <c r="H779" s="110"/>
      <c r="I779" s="1396"/>
    </row>
    <row r="780" spans="1:9" s="147" customFormat="1" ht="15" customHeight="1">
      <c r="A780" s="335"/>
      <c r="B780" s="110"/>
      <c r="C780" s="110"/>
      <c r="D780" s="110"/>
      <c r="F780" s="110"/>
      <c r="G780" s="110"/>
      <c r="H780" s="110"/>
      <c r="I780" s="1396"/>
    </row>
    <row r="781" spans="1:9" s="147" customFormat="1" ht="15" customHeight="1">
      <c r="A781" s="335"/>
      <c r="B781" s="110"/>
      <c r="C781" s="110"/>
      <c r="D781" s="110"/>
      <c r="F781" s="110"/>
      <c r="G781" s="110"/>
      <c r="H781" s="110"/>
      <c r="I781" s="1396"/>
    </row>
    <row r="782" spans="1:9" s="147" customFormat="1" ht="15" customHeight="1">
      <c r="A782" s="335"/>
      <c r="B782" s="110"/>
      <c r="C782" s="110"/>
      <c r="D782" s="110"/>
      <c r="F782" s="110"/>
      <c r="G782" s="110"/>
      <c r="H782" s="110"/>
      <c r="I782" s="1396"/>
    </row>
    <row r="783" spans="1:9" s="147" customFormat="1" ht="15" customHeight="1">
      <c r="A783" s="335"/>
      <c r="B783" s="110"/>
      <c r="C783" s="110"/>
      <c r="D783" s="110"/>
      <c r="F783" s="110"/>
      <c r="G783" s="110"/>
      <c r="H783" s="110"/>
      <c r="I783" s="1396"/>
    </row>
    <row r="784" spans="1:9" s="147" customFormat="1" ht="15" customHeight="1">
      <c r="A784" s="335"/>
      <c r="B784" s="110"/>
      <c r="C784" s="110"/>
      <c r="D784" s="110"/>
      <c r="F784" s="110"/>
      <c r="G784" s="110"/>
      <c r="H784" s="110"/>
      <c r="I784" s="1396"/>
    </row>
    <row r="785" spans="1:9" s="147" customFormat="1" ht="15" customHeight="1">
      <c r="A785" s="335"/>
      <c r="B785" s="110"/>
      <c r="C785" s="110"/>
      <c r="D785" s="110"/>
      <c r="F785" s="110"/>
      <c r="G785" s="110"/>
      <c r="H785" s="110"/>
      <c r="I785" s="1396"/>
    </row>
    <row r="786" spans="1:9" s="147" customFormat="1" ht="15" customHeight="1">
      <c r="A786" s="335"/>
      <c r="B786" s="110"/>
      <c r="C786" s="110"/>
      <c r="D786" s="110"/>
      <c r="F786" s="110"/>
      <c r="G786" s="110"/>
      <c r="H786" s="110"/>
      <c r="I786" s="1396"/>
    </row>
    <row r="787" spans="1:9" s="147" customFormat="1" ht="15" customHeight="1">
      <c r="A787" s="335"/>
      <c r="B787" s="110"/>
      <c r="C787" s="110"/>
      <c r="D787" s="110"/>
      <c r="F787" s="110"/>
      <c r="G787" s="110"/>
      <c r="H787" s="110"/>
      <c r="I787" s="1396"/>
    </row>
    <row r="788" spans="1:9" s="147" customFormat="1" ht="15" customHeight="1">
      <c r="A788" s="335"/>
      <c r="B788" s="110"/>
      <c r="C788" s="110"/>
      <c r="D788" s="110"/>
      <c r="F788" s="110"/>
      <c r="G788" s="110"/>
      <c r="H788" s="110"/>
      <c r="I788" s="1396"/>
    </row>
    <row r="789" spans="1:9" s="147" customFormat="1" ht="15" customHeight="1">
      <c r="A789" s="335"/>
      <c r="B789" s="110"/>
      <c r="C789" s="110"/>
      <c r="D789" s="110"/>
      <c r="F789" s="110"/>
      <c r="G789" s="110"/>
      <c r="H789" s="110"/>
      <c r="I789" s="1396"/>
    </row>
    <row r="790" spans="1:9" s="147" customFormat="1" ht="15" customHeight="1">
      <c r="A790" s="335"/>
      <c r="B790" s="110"/>
      <c r="C790" s="110"/>
      <c r="D790" s="110"/>
      <c r="F790" s="110"/>
      <c r="G790" s="110"/>
      <c r="H790" s="110"/>
      <c r="I790" s="1396"/>
    </row>
    <row r="791" spans="1:9" s="147" customFormat="1" ht="15" customHeight="1">
      <c r="A791" s="335"/>
      <c r="B791" s="110"/>
      <c r="C791" s="110"/>
      <c r="D791" s="110"/>
      <c r="F791" s="110"/>
      <c r="G791" s="110"/>
      <c r="H791" s="110"/>
      <c r="I791" s="1396"/>
    </row>
    <row r="792" spans="1:9" s="147" customFormat="1" ht="15" customHeight="1">
      <c r="A792" s="335"/>
      <c r="B792" s="110"/>
      <c r="C792" s="110"/>
      <c r="D792" s="110"/>
      <c r="F792" s="110"/>
      <c r="G792" s="110"/>
      <c r="H792" s="110"/>
      <c r="I792" s="1396"/>
    </row>
    <row r="793" spans="1:9" s="147" customFormat="1" ht="15" customHeight="1">
      <c r="A793" s="335"/>
      <c r="B793" s="110"/>
      <c r="C793" s="110"/>
      <c r="D793" s="110"/>
      <c r="F793" s="110"/>
      <c r="G793" s="110"/>
      <c r="H793" s="110"/>
      <c r="I793" s="1396"/>
    </row>
    <row r="794" spans="1:9" s="147" customFormat="1" ht="15" customHeight="1">
      <c r="A794" s="335"/>
      <c r="B794" s="110"/>
      <c r="C794" s="110"/>
      <c r="D794" s="110"/>
      <c r="F794" s="110"/>
      <c r="G794" s="110"/>
      <c r="H794" s="110"/>
      <c r="I794" s="1396"/>
    </row>
    <row r="795" spans="1:9" s="147" customFormat="1" ht="15" customHeight="1">
      <c r="A795" s="335"/>
      <c r="B795" s="110"/>
      <c r="C795" s="110"/>
      <c r="D795" s="110"/>
      <c r="F795" s="110"/>
      <c r="G795" s="110"/>
      <c r="H795" s="110"/>
      <c r="I795" s="1396"/>
    </row>
    <row r="796" spans="1:9" s="147" customFormat="1" ht="15" customHeight="1">
      <c r="A796" s="335"/>
      <c r="B796" s="110"/>
      <c r="C796" s="110"/>
      <c r="D796" s="110"/>
      <c r="F796" s="110"/>
      <c r="G796" s="110"/>
      <c r="H796" s="110"/>
      <c r="I796" s="1396"/>
    </row>
    <row r="797" spans="1:9" s="147" customFormat="1" ht="15" customHeight="1">
      <c r="A797" s="335"/>
      <c r="B797" s="110"/>
      <c r="C797" s="110"/>
      <c r="D797" s="110"/>
      <c r="F797" s="110"/>
      <c r="G797" s="110"/>
      <c r="H797" s="110"/>
      <c r="I797" s="1396"/>
    </row>
    <row r="798" spans="1:9" s="147" customFormat="1" ht="15" customHeight="1">
      <c r="A798" s="335"/>
      <c r="B798" s="110"/>
      <c r="C798" s="110"/>
      <c r="D798" s="110"/>
      <c r="F798" s="110"/>
      <c r="G798" s="110"/>
      <c r="H798" s="110"/>
      <c r="I798" s="1396"/>
    </row>
    <row r="799" spans="1:9" s="147" customFormat="1" ht="15" customHeight="1">
      <c r="A799" s="335"/>
      <c r="B799" s="110"/>
      <c r="C799" s="110"/>
      <c r="D799" s="110"/>
      <c r="F799" s="110"/>
      <c r="G799" s="110"/>
      <c r="H799" s="110"/>
      <c r="I799" s="1396"/>
    </row>
    <row r="800" spans="1:9" s="147" customFormat="1" ht="15" customHeight="1">
      <c r="A800" s="335"/>
      <c r="B800" s="110"/>
      <c r="C800" s="110"/>
      <c r="D800" s="110"/>
      <c r="F800" s="110"/>
      <c r="G800" s="110"/>
      <c r="H800" s="110"/>
      <c r="I800" s="1396"/>
    </row>
    <row r="801" spans="1:9" s="147" customFormat="1" ht="15" customHeight="1">
      <c r="A801" s="335"/>
      <c r="B801" s="110"/>
      <c r="C801" s="110"/>
      <c r="D801" s="110"/>
      <c r="F801" s="110"/>
      <c r="G801" s="110"/>
      <c r="H801" s="110"/>
      <c r="I801" s="1396"/>
    </row>
    <row r="802" spans="1:9" s="147" customFormat="1" ht="15" customHeight="1">
      <c r="A802" s="335"/>
      <c r="B802" s="110"/>
      <c r="C802" s="110"/>
      <c r="D802" s="110"/>
      <c r="F802" s="110"/>
      <c r="G802" s="110"/>
      <c r="H802" s="110"/>
      <c r="I802" s="1396"/>
    </row>
    <row r="803" spans="1:9" s="147" customFormat="1" ht="15" customHeight="1">
      <c r="A803" s="335"/>
      <c r="B803" s="110"/>
      <c r="C803" s="110"/>
      <c r="D803" s="110"/>
      <c r="F803" s="110"/>
      <c r="G803" s="110"/>
      <c r="H803" s="110"/>
      <c r="I803" s="1396"/>
    </row>
    <row r="804" spans="1:9" s="147" customFormat="1" ht="15" customHeight="1">
      <c r="A804" s="335"/>
      <c r="B804" s="110"/>
      <c r="C804" s="110"/>
      <c r="D804" s="110"/>
      <c r="F804" s="110"/>
      <c r="G804" s="110"/>
      <c r="H804" s="110"/>
      <c r="I804" s="1396"/>
    </row>
    <row r="805" spans="1:9" s="147" customFormat="1" ht="15" customHeight="1">
      <c r="A805" s="335"/>
      <c r="B805" s="110"/>
      <c r="C805" s="110"/>
      <c r="D805" s="110"/>
      <c r="F805" s="110"/>
      <c r="G805" s="110"/>
      <c r="H805" s="110"/>
      <c r="I805" s="1396"/>
    </row>
    <row r="806" spans="1:9" s="147" customFormat="1" ht="15" customHeight="1">
      <c r="A806" s="335"/>
      <c r="B806" s="110"/>
      <c r="C806" s="110"/>
      <c r="D806" s="110"/>
      <c r="F806" s="110"/>
      <c r="G806" s="110"/>
      <c r="H806" s="110"/>
      <c r="I806" s="1396"/>
    </row>
    <row r="807" spans="1:9" s="147" customFormat="1" ht="15" customHeight="1">
      <c r="A807" s="335"/>
      <c r="B807" s="110"/>
      <c r="C807" s="110"/>
      <c r="D807" s="110"/>
      <c r="F807" s="110"/>
      <c r="G807" s="110"/>
      <c r="H807" s="110"/>
      <c r="I807" s="1396"/>
    </row>
    <row r="808" spans="1:9" s="147" customFormat="1" ht="15" customHeight="1">
      <c r="A808" s="335"/>
      <c r="B808" s="110"/>
      <c r="C808" s="110"/>
      <c r="D808" s="110"/>
      <c r="F808" s="110"/>
      <c r="G808" s="110"/>
      <c r="H808" s="110"/>
      <c r="I808" s="1396"/>
    </row>
    <row r="809" spans="1:9" s="147" customFormat="1" ht="15" customHeight="1">
      <c r="A809" s="335"/>
      <c r="B809" s="110"/>
      <c r="C809" s="110"/>
      <c r="D809" s="110"/>
      <c r="F809" s="110"/>
      <c r="G809" s="110"/>
      <c r="H809" s="110"/>
      <c r="I809" s="1396"/>
    </row>
    <row r="810" spans="1:9" s="147" customFormat="1" ht="15" customHeight="1">
      <c r="A810" s="335"/>
      <c r="B810" s="110"/>
      <c r="C810" s="110"/>
      <c r="D810" s="110"/>
      <c r="F810" s="110"/>
      <c r="G810" s="110"/>
      <c r="H810" s="110"/>
      <c r="I810" s="1396"/>
    </row>
    <row r="811" spans="1:9" s="147" customFormat="1" ht="15" customHeight="1">
      <c r="A811" s="335"/>
      <c r="B811" s="110"/>
      <c r="C811" s="110"/>
      <c r="D811" s="110"/>
      <c r="F811" s="110"/>
      <c r="G811" s="110"/>
      <c r="H811" s="110"/>
      <c r="I811" s="1396"/>
    </row>
    <row r="812" spans="1:9" s="147" customFormat="1" ht="15" customHeight="1">
      <c r="A812" s="335"/>
      <c r="B812" s="110"/>
      <c r="C812" s="110"/>
      <c r="D812" s="110"/>
      <c r="F812" s="110"/>
      <c r="G812" s="110"/>
      <c r="H812" s="110"/>
      <c r="I812" s="1396"/>
    </row>
    <row r="813" spans="1:9" s="147" customFormat="1" ht="15" customHeight="1">
      <c r="A813" s="335"/>
      <c r="B813" s="110"/>
      <c r="C813" s="110"/>
      <c r="D813" s="110"/>
      <c r="F813" s="110"/>
      <c r="G813" s="110"/>
      <c r="H813" s="110"/>
      <c r="I813" s="1396"/>
    </row>
    <row r="814" spans="1:9" s="147" customFormat="1" ht="15" customHeight="1">
      <c r="A814" s="335"/>
      <c r="B814" s="110"/>
      <c r="C814" s="110"/>
      <c r="D814" s="110"/>
      <c r="F814" s="110"/>
      <c r="G814" s="110"/>
      <c r="H814" s="110"/>
      <c r="I814" s="1396"/>
    </row>
    <row r="815" spans="1:9" s="147" customFormat="1" ht="15" customHeight="1">
      <c r="A815" s="335"/>
      <c r="B815" s="110"/>
      <c r="C815" s="110"/>
      <c r="D815" s="110"/>
      <c r="F815" s="110"/>
      <c r="G815" s="110"/>
      <c r="H815" s="110"/>
      <c r="I815" s="1396"/>
    </row>
    <row r="816" spans="1:9" s="147" customFormat="1" ht="15" customHeight="1">
      <c r="A816" s="335"/>
      <c r="B816" s="110"/>
      <c r="C816" s="110"/>
      <c r="D816" s="110"/>
      <c r="F816" s="110"/>
      <c r="G816" s="110"/>
      <c r="H816" s="110"/>
      <c r="I816" s="1396"/>
    </row>
    <row r="817" spans="1:9" s="147" customFormat="1" ht="15" customHeight="1">
      <c r="A817" s="335"/>
      <c r="B817" s="110"/>
      <c r="C817" s="110"/>
      <c r="D817" s="110"/>
      <c r="F817" s="110"/>
      <c r="G817" s="110"/>
      <c r="H817" s="110"/>
      <c r="I817" s="1396"/>
    </row>
    <row r="818" spans="1:9" s="147" customFormat="1" ht="15" customHeight="1">
      <c r="A818" s="335"/>
      <c r="B818" s="110"/>
      <c r="C818" s="110"/>
      <c r="D818" s="110"/>
      <c r="F818" s="110"/>
      <c r="G818" s="110"/>
      <c r="H818" s="110"/>
      <c r="I818" s="1396"/>
    </row>
    <row r="819" spans="1:9" s="147" customFormat="1" ht="15" customHeight="1">
      <c r="A819" s="335"/>
      <c r="B819" s="110"/>
      <c r="C819" s="110"/>
      <c r="D819" s="110"/>
      <c r="F819" s="110"/>
      <c r="G819" s="110"/>
      <c r="H819" s="110"/>
      <c r="I819" s="1396"/>
    </row>
    <row r="820" spans="1:9" s="147" customFormat="1" ht="15" customHeight="1">
      <c r="A820" s="335"/>
      <c r="B820" s="110"/>
      <c r="C820" s="110"/>
      <c r="D820" s="110"/>
      <c r="F820" s="110"/>
      <c r="G820" s="110"/>
      <c r="H820" s="110"/>
      <c r="I820" s="1396"/>
    </row>
    <row r="821" spans="1:9" s="147" customFormat="1" ht="15" customHeight="1">
      <c r="A821" s="335"/>
      <c r="B821" s="110"/>
      <c r="C821" s="110"/>
      <c r="D821" s="110"/>
      <c r="F821" s="110"/>
      <c r="G821" s="110"/>
      <c r="H821" s="110"/>
      <c r="I821" s="1396"/>
    </row>
    <row r="822" spans="1:9" s="147" customFormat="1" ht="15" customHeight="1">
      <c r="A822" s="335"/>
      <c r="B822" s="110"/>
      <c r="C822" s="110"/>
      <c r="D822" s="110"/>
      <c r="F822" s="110"/>
      <c r="G822" s="110"/>
      <c r="H822" s="110"/>
      <c r="I822" s="1396"/>
    </row>
    <row r="823" spans="1:9" s="147" customFormat="1" ht="15" customHeight="1">
      <c r="A823" s="335"/>
      <c r="B823" s="110"/>
      <c r="C823" s="110"/>
      <c r="D823" s="110"/>
      <c r="F823" s="110"/>
      <c r="G823" s="110"/>
      <c r="H823" s="110"/>
      <c r="I823" s="1396"/>
    </row>
    <row r="824" spans="1:9" s="147" customFormat="1" ht="15" customHeight="1">
      <c r="A824" s="335"/>
      <c r="B824" s="110"/>
      <c r="C824" s="110"/>
      <c r="D824" s="110"/>
      <c r="F824" s="110"/>
      <c r="G824" s="110"/>
      <c r="H824" s="110"/>
      <c r="I824" s="1396"/>
    </row>
    <row r="825" spans="1:9" s="147" customFormat="1" ht="15" customHeight="1">
      <c r="A825" s="335"/>
      <c r="B825" s="110"/>
      <c r="C825" s="110"/>
      <c r="D825" s="110"/>
      <c r="F825" s="110"/>
      <c r="G825" s="110"/>
      <c r="H825" s="110"/>
      <c r="I825" s="1396"/>
    </row>
    <row r="826" spans="1:9" s="147" customFormat="1" ht="15" customHeight="1">
      <c r="A826" s="335"/>
      <c r="B826" s="110"/>
      <c r="C826" s="110"/>
      <c r="D826" s="110"/>
      <c r="F826" s="110"/>
      <c r="G826" s="110"/>
      <c r="H826" s="110"/>
      <c r="I826" s="1396"/>
    </row>
    <row r="827" spans="1:9" s="147" customFormat="1" ht="15" customHeight="1">
      <c r="A827" s="335"/>
      <c r="B827" s="110"/>
      <c r="C827" s="110"/>
      <c r="D827" s="110"/>
      <c r="F827" s="110"/>
      <c r="G827" s="110"/>
      <c r="H827" s="110"/>
      <c r="I827" s="1396"/>
    </row>
    <row r="828" spans="1:9" s="147" customFormat="1" ht="15" customHeight="1">
      <c r="A828" s="335"/>
      <c r="B828" s="110"/>
      <c r="C828" s="110"/>
      <c r="D828" s="110"/>
      <c r="F828" s="110"/>
      <c r="G828" s="110"/>
      <c r="H828" s="110"/>
      <c r="I828" s="1396"/>
    </row>
    <row r="829" spans="1:9" s="147" customFormat="1" ht="15" customHeight="1">
      <c r="A829" s="335"/>
      <c r="B829" s="110"/>
      <c r="C829" s="110"/>
      <c r="D829" s="110"/>
      <c r="F829" s="110"/>
      <c r="G829" s="110"/>
      <c r="H829" s="110"/>
      <c r="I829" s="1396"/>
    </row>
    <row r="830" spans="1:9" s="147" customFormat="1" ht="15" customHeight="1">
      <c r="A830" s="335"/>
      <c r="B830" s="110"/>
      <c r="C830" s="110"/>
      <c r="D830" s="110"/>
      <c r="F830" s="110"/>
      <c r="G830" s="110"/>
      <c r="H830" s="110"/>
      <c r="I830" s="1396"/>
    </row>
    <row r="831" spans="1:9" s="147" customFormat="1" ht="15" customHeight="1">
      <c r="A831" s="335"/>
      <c r="B831" s="110"/>
      <c r="C831" s="110"/>
      <c r="D831" s="110"/>
      <c r="F831" s="110"/>
      <c r="G831" s="110"/>
      <c r="H831" s="110"/>
      <c r="I831" s="1396"/>
    </row>
    <row r="832" spans="1:9" s="147" customFormat="1" ht="15" customHeight="1">
      <c r="A832" s="335"/>
      <c r="B832" s="110"/>
      <c r="C832" s="110"/>
      <c r="D832" s="110"/>
      <c r="F832" s="110"/>
      <c r="G832" s="110"/>
      <c r="H832" s="110"/>
      <c r="I832" s="1396"/>
    </row>
    <row r="833" spans="1:9" s="147" customFormat="1" ht="15" customHeight="1">
      <c r="A833" s="335"/>
      <c r="B833" s="110"/>
      <c r="C833" s="110"/>
      <c r="D833" s="110"/>
      <c r="F833" s="110"/>
      <c r="G833" s="110"/>
      <c r="H833" s="110"/>
      <c r="I833" s="1396"/>
    </row>
    <row r="834" spans="1:9" s="147" customFormat="1" ht="15" customHeight="1">
      <c r="A834" s="335"/>
      <c r="B834" s="110"/>
      <c r="C834" s="110"/>
      <c r="D834" s="110"/>
      <c r="F834" s="110"/>
      <c r="G834" s="110"/>
      <c r="H834" s="110"/>
      <c r="I834" s="1396"/>
    </row>
    <row r="835" spans="1:9" s="147" customFormat="1" ht="15" customHeight="1">
      <c r="A835" s="335"/>
      <c r="B835" s="110"/>
      <c r="C835" s="110"/>
      <c r="D835" s="110"/>
      <c r="F835" s="110"/>
      <c r="G835" s="110"/>
      <c r="H835" s="110"/>
      <c r="I835" s="1396"/>
    </row>
    <row r="836" spans="1:9" s="147" customFormat="1" ht="15" customHeight="1">
      <c r="A836" s="335"/>
      <c r="B836" s="110"/>
      <c r="C836" s="110"/>
      <c r="D836" s="110"/>
      <c r="F836" s="110"/>
      <c r="G836" s="110"/>
      <c r="H836" s="110"/>
      <c r="I836" s="1396"/>
    </row>
    <row r="837" spans="1:9" s="147" customFormat="1" ht="15" customHeight="1">
      <c r="A837" s="335"/>
      <c r="B837" s="110"/>
      <c r="C837" s="110"/>
      <c r="D837" s="110"/>
      <c r="F837" s="110"/>
      <c r="G837" s="110"/>
      <c r="H837" s="110"/>
      <c r="I837" s="1396"/>
    </row>
    <row r="838" spans="1:9" s="147" customFormat="1" ht="15" customHeight="1">
      <c r="A838" s="335"/>
      <c r="B838" s="110"/>
      <c r="C838" s="110"/>
      <c r="D838" s="110"/>
      <c r="F838" s="110"/>
      <c r="G838" s="110"/>
      <c r="H838" s="110"/>
      <c r="I838" s="1396"/>
    </row>
    <row r="839" spans="1:9" s="147" customFormat="1" ht="15" customHeight="1">
      <c r="A839" s="335"/>
      <c r="B839" s="110"/>
      <c r="C839" s="110"/>
      <c r="D839" s="110"/>
      <c r="F839" s="110"/>
      <c r="G839" s="110"/>
      <c r="H839" s="110"/>
      <c r="I839" s="1396"/>
    </row>
    <row r="840" spans="1:9" s="147" customFormat="1" ht="15" customHeight="1">
      <c r="A840" s="335"/>
      <c r="B840" s="110"/>
      <c r="C840" s="110"/>
      <c r="D840" s="110"/>
      <c r="F840" s="110"/>
      <c r="G840" s="110"/>
      <c r="H840" s="110"/>
      <c r="I840" s="1396"/>
    </row>
    <row r="841" spans="1:9" s="147" customFormat="1" ht="15" customHeight="1">
      <c r="A841" s="335"/>
      <c r="B841" s="110"/>
      <c r="C841" s="110"/>
      <c r="D841" s="110"/>
      <c r="F841" s="110"/>
      <c r="G841" s="110"/>
      <c r="H841" s="110"/>
      <c r="I841" s="1396"/>
    </row>
    <row r="842" spans="1:9" s="147" customFormat="1" ht="15" customHeight="1">
      <c r="A842" s="335"/>
      <c r="B842" s="110"/>
      <c r="C842" s="110"/>
      <c r="D842" s="110"/>
      <c r="F842" s="110"/>
      <c r="G842" s="110"/>
      <c r="H842" s="110"/>
      <c r="I842" s="1396"/>
    </row>
    <row r="843" spans="1:9" s="147" customFormat="1" ht="15" customHeight="1">
      <c r="A843" s="335"/>
      <c r="B843" s="110"/>
      <c r="C843" s="110"/>
      <c r="D843" s="110"/>
      <c r="F843" s="110"/>
      <c r="G843" s="110"/>
      <c r="H843" s="110"/>
      <c r="I843" s="1396"/>
    </row>
    <row r="844" spans="1:9" s="147" customFormat="1" ht="15" customHeight="1">
      <c r="A844" s="335"/>
      <c r="B844" s="110"/>
      <c r="C844" s="110"/>
      <c r="D844" s="110"/>
      <c r="F844" s="110"/>
      <c r="G844" s="110"/>
      <c r="H844" s="110"/>
      <c r="I844" s="1396"/>
    </row>
    <row r="845" spans="1:9" s="147" customFormat="1" ht="15" customHeight="1">
      <c r="A845" s="335"/>
      <c r="B845" s="110"/>
      <c r="C845" s="110"/>
      <c r="D845" s="110"/>
      <c r="F845" s="110"/>
      <c r="G845" s="110"/>
      <c r="H845" s="110"/>
      <c r="I845" s="1396"/>
    </row>
    <row r="846" spans="1:9" s="147" customFormat="1" ht="15" customHeight="1">
      <c r="A846" s="335"/>
      <c r="B846" s="110"/>
      <c r="C846" s="110"/>
      <c r="D846" s="110"/>
      <c r="F846" s="110"/>
      <c r="G846" s="110"/>
      <c r="H846" s="110"/>
      <c r="I846" s="1396"/>
    </row>
    <row r="847" spans="1:9" s="147" customFormat="1" ht="15" customHeight="1">
      <c r="A847" s="335"/>
      <c r="B847" s="110"/>
      <c r="C847" s="110"/>
      <c r="D847" s="110"/>
      <c r="F847" s="110"/>
      <c r="G847" s="110"/>
      <c r="H847" s="110"/>
      <c r="I847" s="1396"/>
    </row>
    <row r="848" spans="1:9" s="147" customFormat="1" ht="15" customHeight="1">
      <c r="A848" s="335"/>
      <c r="B848" s="110"/>
      <c r="C848" s="110"/>
      <c r="D848" s="110"/>
      <c r="F848" s="110"/>
      <c r="G848" s="110"/>
      <c r="H848" s="110"/>
      <c r="I848" s="1396"/>
    </row>
    <row r="849" spans="1:9" s="147" customFormat="1" ht="15" customHeight="1">
      <c r="A849" s="335"/>
      <c r="B849" s="110"/>
      <c r="C849" s="110"/>
      <c r="D849" s="110"/>
      <c r="F849" s="110"/>
      <c r="G849" s="110"/>
      <c r="H849" s="110"/>
      <c r="I849" s="1396"/>
    </row>
    <row r="850" spans="1:9" s="147" customFormat="1" ht="15" customHeight="1">
      <c r="A850" s="335"/>
      <c r="B850" s="110"/>
      <c r="C850" s="110"/>
      <c r="D850" s="110"/>
      <c r="F850" s="110"/>
      <c r="G850" s="110"/>
      <c r="H850" s="110"/>
      <c r="I850" s="1396"/>
    </row>
    <row r="851" spans="1:9" s="147" customFormat="1" ht="15" customHeight="1">
      <c r="A851" s="335"/>
      <c r="B851" s="110"/>
      <c r="C851" s="110"/>
      <c r="D851" s="110"/>
      <c r="F851" s="110"/>
      <c r="G851" s="110"/>
      <c r="H851" s="110"/>
      <c r="I851" s="1396"/>
    </row>
    <row r="852" spans="1:9" s="147" customFormat="1" ht="15" customHeight="1">
      <c r="A852" s="335"/>
      <c r="B852" s="110"/>
      <c r="C852" s="110"/>
      <c r="D852" s="110"/>
      <c r="F852" s="110"/>
      <c r="G852" s="110"/>
      <c r="H852" s="110"/>
      <c r="I852" s="1396"/>
    </row>
    <row r="853" spans="1:9" s="147" customFormat="1" ht="15" customHeight="1">
      <c r="A853" s="335"/>
      <c r="B853" s="110"/>
      <c r="C853" s="110"/>
      <c r="D853" s="110"/>
      <c r="F853" s="110"/>
      <c r="G853" s="110"/>
      <c r="H853" s="110"/>
      <c r="I853" s="1396"/>
    </row>
    <row r="854" spans="1:9" s="147" customFormat="1" ht="15" customHeight="1">
      <c r="A854" s="335"/>
      <c r="B854" s="110"/>
      <c r="C854" s="110"/>
      <c r="D854" s="110"/>
      <c r="F854" s="110"/>
      <c r="G854" s="110"/>
      <c r="H854" s="110"/>
      <c r="I854" s="1396"/>
    </row>
    <row r="855" spans="1:9" s="147" customFormat="1" ht="15" customHeight="1">
      <c r="A855" s="335"/>
      <c r="B855" s="110"/>
      <c r="C855" s="110"/>
      <c r="D855" s="110"/>
      <c r="F855" s="110"/>
      <c r="G855" s="110"/>
      <c r="H855" s="110"/>
      <c r="I855" s="1396"/>
    </row>
    <row r="856" spans="1:9" s="147" customFormat="1" ht="15" customHeight="1">
      <c r="A856" s="335"/>
      <c r="B856" s="110"/>
      <c r="C856" s="110"/>
      <c r="D856" s="110"/>
      <c r="F856" s="110"/>
      <c r="G856" s="110"/>
      <c r="H856" s="110"/>
      <c r="I856" s="1396"/>
    </row>
    <row r="857" spans="1:9" s="147" customFormat="1" ht="15" customHeight="1">
      <c r="A857" s="335"/>
      <c r="B857" s="110"/>
      <c r="C857" s="110"/>
      <c r="D857" s="110"/>
      <c r="F857" s="110"/>
      <c r="G857" s="110"/>
      <c r="H857" s="110"/>
      <c r="I857" s="1396"/>
    </row>
    <row r="858" spans="1:9" s="147" customFormat="1" ht="15" customHeight="1">
      <c r="A858" s="335"/>
      <c r="B858" s="110"/>
      <c r="C858" s="110"/>
      <c r="D858" s="110"/>
      <c r="F858" s="110"/>
      <c r="G858" s="110"/>
      <c r="H858" s="110"/>
      <c r="I858" s="1396"/>
    </row>
    <row r="859" spans="1:9" s="147" customFormat="1" ht="15" customHeight="1">
      <c r="A859" s="335"/>
      <c r="B859" s="110"/>
      <c r="C859" s="110"/>
      <c r="D859" s="110"/>
      <c r="F859" s="110"/>
      <c r="G859" s="110"/>
      <c r="H859" s="110"/>
      <c r="I859" s="1396"/>
    </row>
    <row r="860" spans="1:9" s="147" customFormat="1" ht="15" customHeight="1">
      <c r="A860" s="335"/>
      <c r="B860" s="110"/>
      <c r="C860" s="110"/>
      <c r="D860" s="110"/>
      <c r="F860" s="110"/>
      <c r="G860" s="110"/>
      <c r="H860" s="110"/>
      <c r="I860" s="1396"/>
    </row>
    <row r="861" spans="1:9" s="147" customFormat="1" ht="15" customHeight="1">
      <c r="A861" s="335"/>
      <c r="B861" s="110"/>
      <c r="C861" s="110"/>
      <c r="D861" s="110"/>
      <c r="F861" s="110"/>
      <c r="G861" s="110"/>
      <c r="H861" s="110"/>
      <c r="I861" s="1396"/>
    </row>
    <row r="862" spans="1:9" s="147" customFormat="1" ht="15" customHeight="1">
      <c r="A862" s="335"/>
      <c r="B862" s="110"/>
      <c r="C862" s="110"/>
      <c r="D862" s="110"/>
      <c r="F862" s="110"/>
      <c r="G862" s="110"/>
      <c r="H862" s="110"/>
      <c r="I862" s="1396"/>
    </row>
    <row r="863" spans="1:9" s="147" customFormat="1" ht="15" customHeight="1">
      <c r="A863" s="335"/>
      <c r="B863" s="110"/>
      <c r="C863" s="110"/>
      <c r="D863" s="110"/>
      <c r="F863" s="110"/>
      <c r="G863" s="110"/>
      <c r="H863" s="110"/>
      <c r="I863" s="1396"/>
    </row>
    <row r="864" spans="1:9" s="147" customFormat="1" ht="15" customHeight="1">
      <c r="A864" s="335"/>
      <c r="B864" s="110"/>
      <c r="C864" s="110"/>
      <c r="D864" s="110"/>
      <c r="F864" s="110"/>
      <c r="G864" s="110"/>
      <c r="H864" s="110"/>
      <c r="I864" s="1396"/>
    </row>
    <row r="865" spans="1:9" s="147" customFormat="1" ht="15" customHeight="1">
      <c r="A865" s="335"/>
      <c r="B865" s="110"/>
      <c r="C865" s="110"/>
      <c r="D865" s="110"/>
      <c r="F865" s="110"/>
      <c r="G865" s="110"/>
      <c r="H865" s="110"/>
      <c r="I865" s="1396"/>
    </row>
    <row r="866" spans="1:9" s="147" customFormat="1" ht="15" customHeight="1">
      <c r="A866" s="335"/>
      <c r="B866" s="110"/>
      <c r="C866" s="110"/>
      <c r="D866" s="110"/>
      <c r="F866" s="110"/>
      <c r="G866" s="110"/>
      <c r="H866" s="110"/>
      <c r="I866" s="1396"/>
    </row>
    <row r="867" spans="1:9" s="147" customFormat="1" ht="15" customHeight="1">
      <c r="A867" s="335"/>
      <c r="B867" s="110"/>
      <c r="C867" s="110"/>
      <c r="D867" s="110"/>
      <c r="F867" s="110"/>
      <c r="G867" s="110"/>
      <c r="H867" s="110"/>
      <c r="I867" s="1396"/>
    </row>
    <row r="868" spans="1:9" s="147" customFormat="1" ht="15" customHeight="1">
      <c r="A868" s="335"/>
      <c r="B868" s="110"/>
      <c r="C868" s="110"/>
      <c r="D868" s="110"/>
      <c r="F868" s="110"/>
      <c r="G868" s="110"/>
      <c r="H868" s="110"/>
      <c r="I868" s="1396"/>
    </row>
    <row r="869" spans="1:9" s="147" customFormat="1" ht="15" customHeight="1">
      <c r="A869" s="335"/>
      <c r="B869" s="110"/>
      <c r="C869" s="110"/>
      <c r="D869" s="110"/>
      <c r="F869" s="110"/>
      <c r="G869" s="110"/>
      <c r="H869" s="110"/>
      <c r="I869" s="1396"/>
    </row>
    <row r="870" spans="1:9" s="147" customFormat="1" ht="15" customHeight="1">
      <c r="A870" s="335"/>
      <c r="B870" s="110"/>
      <c r="C870" s="110"/>
      <c r="D870" s="110"/>
      <c r="F870" s="110"/>
      <c r="G870" s="110"/>
      <c r="H870" s="110"/>
      <c r="I870" s="1396"/>
    </row>
    <row r="871" spans="1:9" s="147" customFormat="1" ht="15" customHeight="1">
      <c r="A871" s="335"/>
      <c r="B871" s="110"/>
      <c r="C871" s="110"/>
      <c r="D871" s="110"/>
      <c r="F871" s="110"/>
      <c r="G871" s="110"/>
      <c r="H871" s="110"/>
      <c r="I871" s="1396"/>
    </row>
    <row r="872" spans="1:9" s="147" customFormat="1" ht="15" customHeight="1">
      <c r="A872" s="335"/>
      <c r="B872" s="110"/>
      <c r="C872" s="110"/>
      <c r="D872" s="110"/>
      <c r="F872" s="110"/>
      <c r="G872" s="110"/>
      <c r="H872" s="110"/>
      <c r="I872" s="1396"/>
    </row>
    <row r="873" spans="1:9" s="147" customFormat="1" ht="15" customHeight="1">
      <c r="A873" s="335"/>
      <c r="B873" s="110"/>
      <c r="C873" s="110"/>
      <c r="D873" s="110"/>
      <c r="F873" s="110"/>
      <c r="G873" s="110"/>
      <c r="H873" s="110"/>
      <c r="I873" s="1396"/>
    </row>
    <row r="874" spans="1:9" s="147" customFormat="1" ht="15" customHeight="1">
      <c r="A874" s="335"/>
      <c r="B874" s="110"/>
      <c r="C874" s="110"/>
      <c r="D874" s="110"/>
      <c r="F874" s="110"/>
      <c r="G874" s="110"/>
      <c r="H874" s="110"/>
      <c r="I874" s="1396"/>
    </row>
    <row r="875" spans="1:9" s="147" customFormat="1" ht="15" customHeight="1">
      <c r="A875" s="335"/>
      <c r="B875" s="110"/>
      <c r="C875" s="110"/>
      <c r="D875" s="110"/>
      <c r="F875" s="110"/>
      <c r="G875" s="110"/>
      <c r="H875" s="110"/>
      <c r="I875" s="1396"/>
    </row>
    <row r="876" spans="1:9" s="147" customFormat="1" ht="15" customHeight="1">
      <c r="A876" s="335"/>
      <c r="B876" s="110"/>
      <c r="C876" s="110"/>
      <c r="D876" s="110"/>
      <c r="F876" s="110"/>
      <c r="G876" s="110"/>
      <c r="H876" s="110"/>
      <c r="I876" s="1396"/>
    </row>
    <row r="877" spans="1:9" s="147" customFormat="1" ht="15" customHeight="1">
      <c r="A877" s="335"/>
      <c r="B877" s="110"/>
      <c r="C877" s="110"/>
      <c r="D877" s="110"/>
      <c r="F877" s="110"/>
      <c r="G877" s="110"/>
      <c r="H877" s="110"/>
      <c r="I877" s="1396"/>
    </row>
    <row r="878" spans="1:9" s="147" customFormat="1" ht="15" customHeight="1">
      <c r="A878" s="335"/>
      <c r="B878" s="110"/>
      <c r="C878" s="110"/>
      <c r="D878" s="110"/>
      <c r="F878" s="110"/>
      <c r="G878" s="110"/>
      <c r="H878" s="110"/>
      <c r="I878" s="1396"/>
    </row>
    <row r="879" spans="1:9" s="147" customFormat="1" ht="15" customHeight="1">
      <c r="A879" s="335"/>
      <c r="B879" s="110"/>
      <c r="C879" s="110"/>
      <c r="D879" s="110"/>
      <c r="F879" s="110"/>
      <c r="G879" s="110"/>
      <c r="H879" s="110"/>
      <c r="I879" s="1396"/>
    </row>
    <row r="880" spans="1:9" s="147" customFormat="1" ht="15" customHeight="1">
      <c r="A880" s="335"/>
      <c r="B880" s="110"/>
      <c r="C880" s="110"/>
      <c r="D880" s="110"/>
      <c r="F880" s="110"/>
      <c r="G880" s="110"/>
      <c r="H880" s="110"/>
      <c r="I880" s="1396"/>
    </row>
    <row r="881" spans="1:9" s="147" customFormat="1" ht="15" customHeight="1">
      <c r="A881" s="335"/>
      <c r="B881" s="110"/>
      <c r="C881" s="110"/>
      <c r="D881" s="110"/>
      <c r="F881" s="110"/>
      <c r="G881" s="110"/>
      <c r="H881" s="110"/>
      <c r="I881" s="1396"/>
    </row>
    <row r="882" spans="1:9" s="147" customFormat="1" ht="15" customHeight="1">
      <c r="A882" s="335"/>
      <c r="B882" s="110"/>
      <c r="C882" s="110"/>
      <c r="D882" s="110"/>
      <c r="F882" s="110"/>
      <c r="G882" s="110"/>
      <c r="H882" s="110"/>
      <c r="I882" s="1396"/>
    </row>
    <row r="883" spans="1:9" s="147" customFormat="1" ht="15" customHeight="1">
      <c r="A883" s="335"/>
      <c r="B883" s="110"/>
      <c r="C883" s="110"/>
      <c r="D883" s="110"/>
      <c r="F883" s="110"/>
      <c r="G883" s="110"/>
      <c r="H883" s="110"/>
      <c r="I883" s="1396"/>
    </row>
    <row r="884" spans="1:9" s="147" customFormat="1" ht="15" customHeight="1">
      <c r="A884" s="335"/>
      <c r="B884" s="110"/>
      <c r="C884" s="110"/>
      <c r="D884" s="110"/>
      <c r="F884" s="110"/>
      <c r="G884" s="110"/>
      <c r="H884" s="110"/>
      <c r="I884" s="1396"/>
    </row>
    <row r="885" spans="1:9" s="147" customFormat="1" ht="15" customHeight="1">
      <c r="A885" s="335"/>
      <c r="B885" s="110"/>
      <c r="C885" s="110"/>
      <c r="D885" s="110"/>
      <c r="F885" s="110"/>
      <c r="G885" s="110"/>
      <c r="H885" s="110"/>
      <c r="I885" s="1396"/>
    </row>
    <row r="886" spans="1:9" s="147" customFormat="1" ht="15" customHeight="1">
      <c r="A886" s="335"/>
      <c r="B886" s="110"/>
      <c r="C886" s="110"/>
      <c r="D886" s="110"/>
      <c r="F886" s="110"/>
      <c r="G886" s="110"/>
      <c r="H886" s="110"/>
      <c r="I886" s="1396"/>
    </row>
    <row r="887" spans="1:9" s="147" customFormat="1" ht="15" customHeight="1">
      <c r="A887" s="335"/>
      <c r="B887" s="110"/>
      <c r="C887" s="110"/>
      <c r="D887" s="110"/>
      <c r="F887" s="110"/>
      <c r="G887" s="110"/>
      <c r="H887" s="110"/>
      <c r="I887" s="1396"/>
    </row>
    <row r="888" spans="1:9" s="147" customFormat="1" ht="15" customHeight="1">
      <c r="A888" s="335"/>
      <c r="B888" s="110"/>
      <c r="C888" s="110"/>
      <c r="D888" s="110"/>
      <c r="F888" s="110"/>
      <c r="G888" s="110"/>
      <c r="H888" s="110"/>
      <c r="I888" s="1396"/>
    </row>
    <row r="889" spans="1:9" s="147" customFormat="1" ht="15" customHeight="1">
      <c r="A889" s="335"/>
      <c r="B889" s="110"/>
      <c r="C889" s="110"/>
      <c r="D889" s="110"/>
      <c r="F889" s="110"/>
      <c r="G889" s="110"/>
      <c r="H889" s="110"/>
      <c r="I889" s="1396"/>
    </row>
    <row r="890" spans="1:9" s="147" customFormat="1" ht="15" customHeight="1">
      <c r="A890" s="335"/>
      <c r="B890" s="110"/>
      <c r="C890" s="110"/>
      <c r="D890" s="110"/>
      <c r="F890" s="110"/>
      <c r="G890" s="110"/>
      <c r="H890" s="110"/>
      <c r="I890" s="1396"/>
    </row>
    <row r="891" spans="1:9" s="147" customFormat="1" ht="15" customHeight="1">
      <c r="A891" s="335"/>
      <c r="B891" s="110"/>
      <c r="C891" s="110"/>
      <c r="D891" s="110"/>
      <c r="F891" s="110"/>
      <c r="G891" s="110"/>
      <c r="H891" s="110"/>
      <c r="I891" s="1396"/>
    </row>
    <row r="892" spans="1:9" s="147" customFormat="1" ht="15" customHeight="1">
      <c r="A892" s="335"/>
      <c r="B892" s="110"/>
      <c r="C892" s="110"/>
      <c r="D892" s="110"/>
      <c r="F892" s="110"/>
      <c r="G892" s="110"/>
      <c r="H892" s="110"/>
      <c r="I892" s="1396"/>
    </row>
    <row r="893" spans="1:9" s="147" customFormat="1" ht="15" customHeight="1">
      <c r="A893" s="335"/>
      <c r="B893" s="110"/>
      <c r="C893" s="110"/>
      <c r="D893" s="110"/>
      <c r="F893" s="110"/>
      <c r="G893" s="110"/>
      <c r="H893" s="110"/>
      <c r="I893" s="1396"/>
    </row>
    <row r="894" spans="1:9" s="147" customFormat="1" ht="15" customHeight="1">
      <c r="A894" s="335"/>
      <c r="B894" s="110"/>
      <c r="C894" s="110"/>
      <c r="D894" s="110"/>
      <c r="F894" s="110"/>
      <c r="G894" s="110"/>
      <c r="H894" s="110"/>
      <c r="I894" s="1396"/>
    </row>
    <row r="895" spans="1:9" s="147" customFormat="1" ht="15" customHeight="1">
      <c r="A895" s="335"/>
      <c r="B895" s="110"/>
      <c r="C895" s="110"/>
      <c r="D895" s="110"/>
      <c r="F895" s="110"/>
      <c r="G895" s="110"/>
      <c r="H895" s="110"/>
      <c r="I895" s="1396"/>
    </row>
    <row r="896" spans="1:9" s="147" customFormat="1" ht="15" customHeight="1">
      <c r="A896" s="335"/>
      <c r="B896" s="110"/>
      <c r="C896" s="110"/>
      <c r="D896" s="110"/>
      <c r="F896" s="110"/>
      <c r="G896" s="110"/>
      <c r="H896" s="110"/>
      <c r="I896" s="1396"/>
    </row>
    <row r="897" spans="1:9" s="147" customFormat="1" ht="15" customHeight="1">
      <c r="A897" s="335"/>
      <c r="B897" s="110"/>
      <c r="C897" s="110"/>
      <c r="D897" s="110"/>
      <c r="F897" s="110"/>
      <c r="G897" s="110"/>
      <c r="H897" s="110"/>
      <c r="I897" s="1396"/>
    </row>
    <row r="898" spans="1:9" s="147" customFormat="1" ht="15" customHeight="1">
      <c r="A898" s="335"/>
      <c r="B898" s="110"/>
      <c r="C898" s="110"/>
      <c r="D898" s="110"/>
      <c r="F898" s="110"/>
      <c r="G898" s="110"/>
      <c r="H898" s="110"/>
      <c r="I898" s="1396"/>
    </row>
    <row r="899" spans="1:9" s="147" customFormat="1" ht="15" customHeight="1">
      <c r="A899" s="335"/>
      <c r="B899" s="110"/>
      <c r="C899" s="110"/>
      <c r="D899" s="110"/>
      <c r="F899" s="110"/>
      <c r="G899" s="110"/>
      <c r="H899" s="110"/>
      <c r="I899" s="1396"/>
    </row>
    <row r="900" spans="1:9" s="147" customFormat="1" ht="15" customHeight="1">
      <c r="A900" s="335"/>
      <c r="B900" s="110"/>
      <c r="C900" s="110"/>
      <c r="D900" s="110"/>
      <c r="F900" s="110"/>
      <c r="G900" s="110"/>
      <c r="H900" s="110"/>
      <c r="I900" s="1396"/>
    </row>
    <row r="901" spans="1:9" s="147" customFormat="1" ht="15" customHeight="1">
      <c r="A901" s="335"/>
      <c r="B901" s="110"/>
      <c r="C901" s="110"/>
      <c r="D901" s="110"/>
      <c r="F901" s="110"/>
      <c r="G901" s="110"/>
      <c r="H901" s="110"/>
      <c r="I901" s="1396"/>
    </row>
    <row r="902" spans="1:9" s="147" customFormat="1" ht="15" customHeight="1">
      <c r="A902" s="335"/>
      <c r="B902" s="110"/>
      <c r="C902" s="110"/>
      <c r="D902" s="110"/>
      <c r="F902" s="110"/>
      <c r="G902" s="110"/>
      <c r="H902" s="110"/>
      <c r="I902" s="1396"/>
    </row>
    <row r="903" spans="1:9" s="147" customFormat="1" ht="15" customHeight="1">
      <c r="A903" s="335"/>
      <c r="B903" s="110"/>
      <c r="C903" s="110"/>
      <c r="D903" s="110"/>
      <c r="F903" s="110"/>
      <c r="G903" s="110"/>
      <c r="H903" s="110"/>
      <c r="I903" s="1396"/>
    </row>
    <row r="904" spans="1:9" s="147" customFormat="1" ht="15" customHeight="1">
      <c r="A904" s="335"/>
      <c r="B904" s="110"/>
      <c r="C904" s="110"/>
      <c r="D904" s="110"/>
      <c r="F904" s="110"/>
      <c r="G904" s="110"/>
      <c r="H904" s="110"/>
      <c r="I904" s="1396"/>
    </row>
    <row r="905" spans="1:9" s="147" customFormat="1" ht="15" customHeight="1">
      <c r="A905" s="335"/>
      <c r="B905" s="110"/>
      <c r="C905" s="110"/>
      <c r="D905" s="110"/>
      <c r="F905" s="110"/>
      <c r="G905" s="110"/>
      <c r="H905" s="110"/>
      <c r="I905" s="1396"/>
    </row>
    <row r="906" spans="1:9" s="147" customFormat="1" ht="15" customHeight="1">
      <c r="A906" s="335"/>
      <c r="B906" s="110"/>
      <c r="C906" s="110"/>
      <c r="D906" s="110"/>
      <c r="F906" s="110"/>
      <c r="G906" s="110"/>
      <c r="H906" s="110"/>
      <c r="I906" s="1396"/>
    </row>
    <row r="907" spans="1:9" s="147" customFormat="1" ht="15" customHeight="1">
      <c r="A907" s="335"/>
      <c r="B907" s="110"/>
      <c r="C907" s="110"/>
      <c r="D907" s="110"/>
      <c r="F907" s="110"/>
      <c r="G907" s="110"/>
      <c r="H907" s="110"/>
      <c r="I907" s="1396"/>
    </row>
    <row r="908" spans="1:9" s="147" customFormat="1" ht="15" customHeight="1">
      <c r="A908" s="335"/>
      <c r="B908" s="110"/>
      <c r="C908" s="110"/>
      <c r="D908" s="110"/>
      <c r="F908" s="110"/>
      <c r="G908" s="110"/>
      <c r="H908" s="110"/>
      <c r="I908" s="1396"/>
    </row>
    <row r="909" spans="1:9" s="147" customFormat="1" ht="15" customHeight="1">
      <c r="A909" s="335"/>
      <c r="B909" s="110"/>
      <c r="C909" s="110"/>
      <c r="D909" s="110"/>
      <c r="F909" s="110"/>
      <c r="G909" s="110"/>
      <c r="H909" s="110"/>
      <c r="I909" s="1396"/>
    </row>
    <row r="910" spans="1:9" s="147" customFormat="1" ht="15" customHeight="1">
      <c r="A910" s="335"/>
      <c r="B910" s="110"/>
      <c r="C910" s="110"/>
      <c r="D910" s="110"/>
      <c r="F910" s="110"/>
      <c r="G910" s="110"/>
      <c r="H910" s="110"/>
      <c r="I910" s="1396"/>
    </row>
    <row r="911" spans="1:9" s="147" customFormat="1" ht="15" customHeight="1">
      <c r="A911" s="335"/>
      <c r="B911" s="110"/>
      <c r="C911" s="110"/>
      <c r="D911" s="110"/>
      <c r="F911" s="110"/>
      <c r="G911" s="110"/>
      <c r="H911" s="110"/>
      <c r="I911" s="1396"/>
    </row>
    <row r="912" spans="1:9" s="147" customFormat="1" ht="15" customHeight="1">
      <c r="A912" s="335"/>
      <c r="B912" s="110"/>
      <c r="C912" s="110"/>
      <c r="D912" s="110"/>
      <c r="F912" s="110"/>
      <c r="G912" s="110"/>
      <c r="H912" s="110"/>
      <c r="I912" s="1396"/>
    </row>
    <row r="913" spans="1:9" s="147" customFormat="1" ht="15" customHeight="1">
      <c r="A913" s="335"/>
      <c r="B913" s="110"/>
      <c r="C913" s="110"/>
      <c r="D913" s="110"/>
      <c r="F913" s="110"/>
      <c r="G913" s="110"/>
      <c r="H913" s="110"/>
      <c r="I913" s="1396"/>
    </row>
    <row r="914" spans="1:9" s="147" customFormat="1" ht="15" customHeight="1">
      <c r="A914" s="335"/>
      <c r="B914" s="110"/>
      <c r="C914" s="110"/>
      <c r="D914" s="110"/>
      <c r="F914" s="110"/>
      <c r="G914" s="110"/>
      <c r="H914" s="110"/>
      <c r="I914" s="1396"/>
    </row>
    <row r="915" spans="1:9" s="147" customFormat="1" ht="15" customHeight="1">
      <c r="A915" s="335"/>
      <c r="B915" s="110"/>
      <c r="C915" s="110"/>
      <c r="D915" s="110"/>
      <c r="F915" s="110"/>
      <c r="G915" s="110"/>
      <c r="H915" s="110"/>
      <c r="I915" s="1396"/>
    </row>
    <row r="916" spans="1:9" s="147" customFormat="1" ht="15" customHeight="1">
      <c r="A916" s="335"/>
      <c r="B916" s="110"/>
      <c r="C916" s="110"/>
      <c r="D916" s="110"/>
      <c r="F916" s="110"/>
      <c r="G916" s="110"/>
      <c r="H916" s="110"/>
      <c r="I916" s="1396"/>
    </row>
    <row r="917" spans="1:9" s="147" customFormat="1" ht="15" customHeight="1">
      <c r="A917" s="335"/>
      <c r="B917" s="110"/>
      <c r="C917" s="110"/>
      <c r="D917" s="110"/>
      <c r="F917" s="110"/>
      <c r="G917" s="110"/>
      <c r="H917" s="110"/>
      <c r="I917" s="1396"/>
    </row>
    <row r="918" spans="1:9" s="147" customFormat="1" ht="15" customHeight="1">
      <c r="A918" s="335"/>
      <c r="B918" s="110"/>
      <c r="C918" s="110"/>
      <c r="D918" s="110"/>
      <c r="F918" s="110"/>
      <c r="G918" s="110"/>
      <c r="H918" s="110"/>
      <c r="I918" s="1396"/>
    </row>
    <row r="919" spans="1:9" s="147" customFormat="1" ht="15" customHeight="1">
      <c r="A919" s="335"/>
      <c r="B919" s="110"/>
      <c r="C919" s="110"/>
      <c r="D919" s="110"/>
      <c r="F919" s="110"/>
      <c r="G919" s="110"/>
      <c r="H919" s="110"/>
      <c r="I919" s="1396"/>
    </row>
    <row r="920" spans="1:9" s="147" customFormat="1" ht="15" customHeight="1">
      <c r="A920" s="335"/>
      <c r="B920" s="110"/>
      <c r="C920" s="110"/>
      <c r="D920" s="110"/>
      <c r="F920" s="110"/>
      <c r="G920" s="110"/>
      <c r="H920" s="110"/>
      <c r="I920" s="1396"/>
    </row>
    <row r="921" spans="1:9" s="147" customFormat="1" ht="15" customHeight="1">
      <c r="A921" s="335"/>
      <c r="B921" s="110"/>
      <c r="C921" s="110"/>
      <c r="D921" s="110"/>
      <c r="F921" s="110"/>
      <c r="G921" s="110"/>
      <c r="H921" s="110"/>
      <c r="I921" s="1396"/>
    </row>
    <row r="922" spans="1:9" s="147" customFormat="1" ht="15" customHeight="1">
      <c r="A922" s="335"/>
      <c r="B922" s="110"/>
      <c r="C922" s="110"/>
      <c r="D922" s="110"/>
      <c r="F922" s="110"/>
      <c r="G922" s="110"/>
      <c r="H922" s="110"/>
      <c r="I922" s="1396"/>
    </row>
    <row r="923" spans="1:9" s="147" customFormat="1" ht="15" customHeight="1">
      <c r="A923" s="335"/>
      <c r="B923" s="110"/>
      <c r="C923" s="110"/>
      <c r="D923" s="110"/>
      <c r="F923" s="110"/>
      <c r="G923" s="110"/>
      <c r="H923" s="110"/>
      <c r="I923" s="1396"/>
    </row>
    <row r="924" spans="1:9" s="147" customFormat="1" ht="15" customHeight="1">
      <c r="A924" s="335"/>
      <c r="B924" s="110"/>
      <c r="C924" s="110"/>
      <c r="D924" s="110"/>
      <c r="F924" s="110"/>
      <c r="G924" s="110"/>
      <c r="H924" s="110"/>
      <c r="I924" s="1396"/>
    </row>
    <row r="925" spans="1:9" s="147" customFormat="1" ht="15" customHeight="1">
      <c r="A925" s="335"/>
      <c r="B925" s="110"/>
      <c r="C925" s="110"/>
      <c r="D925" s="110"/>
      <c r="F925" s="110"/>
      <c r="G925" s="110"/>
      <c r="H925" s="110"/>
      <c r="I925" s="1396"/>
    </row>
    <row r="926" spans="1:9" s="147" customFormat="1" ht="15" customHeight="1">
      <c r="A926" s="335"/>
      <c r="B926" s="110"/>
      <c r="C926" s="110"/>
      <c r="D926" s="110"/>
      <c r="F926" s="110"/>
      <c r="G926" s="110"/>
      <c r="H926" s="110"/>
      <c r="I926" s="1396"/>
    </row>
    <row r="927" spans="1:9" s="147" customFormat="1" ht="15" customHeight="1">
      <c r="A927" s="335"/>
      <c r="B927" s="110"/>
      <c r="C927" s="110"/>
      <c r="D927" s="110"/>
      <c r="F927" s="110"/>
      <c r="G927" s="110"/>
      <c r="H927" s="110"/>
      <c r="I927" s="1396"/>
    </row>
    <row r="928" spans="1:9" s="147" customFormat="1" ht="15" customHeight="1">
      <c r="A928" s="335"/>
      <c r="B928" s="110"/>
      <c r="C928" s="110"/>
      <c r="D928" s="110"/>
      <c r="F928" s="110"/>
      <c r="G928" s="110"/>
      <c r="H928" s="110"/>
      <c r="I928" s="1396"/>
    </row>
    <row r="929" spans="1:9" s="147" customFormat="1" ht="15" customHeight="1">
      <c r="A929" s="335"/>
      <c r="B929" s="110"/>
      <c r="C929" s="110"/>
      <c r="D929" s="110"/>
      <c r="F929" s="110"/>
      <c r="G929" s="110"/>
      <c r="H929" s="110"/>
      <c r="I929" s="1396"/>
    </row>
    <row r="930" spans="1:9" s="147" customFormat="1" ht="15" customHeight="1">
      <c r="A930" s="335"/>
      <c r="B930" s="110"/>
      <c r="C930" s="110"/>
      <c r="D930" s="110"/>
      <c r="F930" s="110"/>
      <c r="G930" s="110"/>
      <c r="H930" s="110"/>
      <c r="I930" s="1396"/>
    </row>
    <row r="931" spans="1:9" s="147" customFormat="1" ht="15" customHeight="1">
      <c r="A931" s="335"/>
      <c r="B931" s="110"/>
      <c r="C931" s="110"/>
      <c r="D931" s="110"/>
      <c r="F931" s="110"/>
      <c r="G931" s="110"/>
      <c r="H931" s="110"/>
      <c r="I931" s="1396"/>
    </row>
    <row r="932" spans="1:9" s="147" customFormat="1" ht="15" customHeight="1">
      <c r="A932" s="335"/>
      <c r="B932" s="110"/>
      <c r="C932" s="110"/>
      <c r="D932" s="110"/>
      <c r="F932" s="110"/>
      <c r="G932" s="110"/>
      <c r="H932" s="110"/>
      <c r="I932" s="1396"/>
    </row>
    <row r="933" spans="1:9" s="147" customFormat="1" ht="15" customHeight="1">
      <c r="A933" s="335"/>
      <c r="B933" s="110"/>
      <c r="C933" s="110"/>
      <c r="D933" s="110"/>
      <c r="F933" s="110"/>
      <c r="G933" s="110"/>
      <c r="H933" s="110"/>
      <c r="I933" s="1396"/>
    </row>
    <row r="934" spans="1:9" s="147" customFormat="1" ht="15" customHeight="1">
      <c r="A934" s="335"/>
      <c r="B934" s="110"/>
      <c r="C934" s="110"/>
      <c r="D934" s="110"/>
      <c r="F934" s="110"/>
      <c r="G934" s="110"/>
      <c r="H934" s="110"/>
      <c r="I934" s="1396"/>
    </row>
    <row r="935" spans="1:9" s="147" customFormat="1" ht="15" customHeight="1">
      <c r="A935" s="335"/>
      <c r="B935" s="110"/>
      <c r="C935" s="110"/>
      <c r="D935" s="110"/>
      <c r="F935" s="110"/>
      <c r="G935" s="110"/>
      <c r="H935" s="110"/>
      <c r="I935" s="1396"/>
    </row>
    <row r="936" spans="1:9" s="147" customFormat="1" ht="15" customHeight="1">
      <c r="A936" s="335"/>
      <c r="B936" s="110"/>
      <c r="C936" s="110"/>
      <c r="D936" s="110"/>
      <c r="F936" s="110"/>
      <c r="G936" s="110"/>
      <c r="H936" s="110"/>
      <c r="I936" s="1396"/>
    </row>
    <row r="937" spans="1:9" s="147" customFormat="1" ht="15" customHeight="1">
      <c r="A937" s="335"/>
      <c r="B937" s="110"/>
      <c r="C937" s="110"/>
      <c r="D937" s="110"/>
      <c r="F937" s="110"/>
      <c r="G937" s="110"/>
      <c r="H937" s="110"/>
      <c r="I937" s="1396"/>
    </row>
    <row r="938" spans="1:9" s="147" customFormat="1" ht="15" customHeight="1">
      <c r="A938" s="335"/>
      <c r="B938" s="110"/>
      <c r="C938" s="110"/>
      <c r="D938" s="110"/>
      <c r="F938" s="110"/>
      <c r="G938" s="110"/>
      <c r="H938" s="110"/>
      <c r="I938" s="1396"/>
    </row>
    <row r="939" spans="1:9" s="147" customFormat="1" ht="15" customHeight="1">
      <c r="A939" s="335"/>
      <c r="B939" s="110"/>
      <c r="C939" s="110"/>
      <c r="D939" s="110"/>
      <c r="F939" s="110"/>
      <c r="G939" s="110"/>
      <c r="H939" s="110"/>
      <c r="I939" s="1396"/>
    </row>
    <row r="940" spans="1:9" s="147" customFormat="1" ht="15" customHeight="1">
      <c r="A940" s="335"/>
      <c r="B940" s="110"/>
      <c r="C940" s="110"/>
      <c r="D940" s="110"/>
      <c r="F940" s="110"/>
      <c r="G940" s="110"/>
      <c r="H940" s="110"/>
      <c r="I940" s="1396"/>
    </row>
    <row r="941" spans="1:9" s="147" customFormat="1" ht="15" customHeight="1">
      <c r="A941" s="335"/>
      <c r="B941" s="110"/>
      <c r="C941" s="110"/>
      <c r="D941" s="110"/>
      <c r="F941" s="110"/>
      <c r="G941" s="110"/>
      <c r="H941" s="110"/>
      <c r="I941" s="1396"/>
    </row>
    <row r="942" spans="1:9" s="147" customFormat="1" ht="15" customHeight="1">
      <c r="A942" s="335"/>
      <c r="B942" s="110"/>
      <c r="C942" s="110"/>
      <c r="D942" s="110"/>
      <c r="F942" s="110"/>
      <c r="G942" s="110"/>
      <c r="H942" s="110"/>
      <c r="I942" s="1396"/>
    </row>
    <row r="943" spans="1:9" s="147" customFormat="1" ht="15" customHeight="1">
      <c r="A943" s="335"/>
      <c r="B943" s="110"/>
      <c r="C943" s="110"/>
      <c r="D943" s="110"/>
      <c r="F943" s="110"/>
      <c r="G943" s="110"/>
      <c r="H943" s="110"/>
      <c r="I943" s="1396"/>
    </row>
    <row r="944" spans="1:9" s="147" customFormat="1" ht="15" customHeight="1">
      <c r="A944" s="335"/>
      <c r="B944" s="110"/>
      <c r="C944" s="110"/>
      <c r="D944" s="110"/>
      <c r="F944" s="110"/>
      <c r="G944" s="110"/>
      <c r="H944" s="110"/>
      <c r="I944" s="1396"/>
    </row>
    <row r="945" spans="1:9" s="147" customFormat="1" ht="15" customHeight="1">
      <c r="A945" s="335"/>
      <c r="B945" s="110"/>
      <c r="C945" s="110"/>
      <c r="D945" s="110"/>
      <c r="F945" s="110"/>
      <c r="G945" s="110"/>
      <c r="H945" s="110"/>
      <c r="I945" s="1396"/>
    </row>
    <row r="946" spans="1:9" s="147" customFormat="1" ht="15" customHeight="1">
      <c r="A946" s="335"/>
      <c r="B946" s="110"/>
      <c r="C946" s="110"/>
      <c r="D946" s="110"/>
      <c r="F946" s="110"/>
      <c r="G946" s="110"/>
      <c r="H946" s="110"/>
      <c r="I946" s="1396"/>
    </row>
    <row r="947" spans="1:9" s="147" customFormat="1" ht="15" customHeight="1">
      <c r="A947" s="335"/>
      <c r="B947" s="110"/>
      <c r="C947" s="110"/>
      <c r="D947" s="110"/>
      <c r="F947" s="110"/>
      <c r="G947" s="110"/>
      <c r="H947" s="110"/>
      <c r="I947" s="1396"/>
    </row>
    <row r="948" spans="1:9" s="147" customFormat="1" ht="15" customHeight="1">
      <c r="A948" s="335"/>
      <c r="B948" s="110"/>
      <c r="C948" s="110"/>
      <c r="D948" s="110"/>
      <c r="F948" s="110"/>
      <c r="G948" s="110"/>
      <c r="H948" s="110"/>
      <c r="I948" s="1396"/>
    </row>
    <row r="949" spans="1:9" s="147" customFormat="1" ht="15" customHeight="1">
      <c r="A949" s="335"/>
      <c r="B949" s="110"/>
      <c r="C949" s="110"/>
      <c r="D949" s="110"/>
      <c r="F949" s="110"/>
      <c r="G949" s="110"/>
      <c r="H949" s="110"/>
      <c r="I949" s="1396"/>
    </row>
    <row r="950" spans="1:9" s="147" customFormat="1" ht="15" customHeight="1">
      <c r="A950" s="335"/>
      <c r="B950" s="110"/>
      <c r="C950" s="110"/>
      <c r="D950" s="110"/>
      <c r="F950" s="110"/>
      <c r="G950" s="110"/>
      <c r="H950" s="110"/>
      <c r="I950" s="1396"/>
    </row>
    <row r="951" spans="1:9" s="147" customFormat="1" ht="15" customHeight="1">
      <c r="A951" s="335"/>
      <c r="B951" s="110"/>
      <c r="C951" s="110"/>
      <c r="D951" s="110"/>
      <c r="F951" s="110"/>
      <c r="G951" s="110"/>
      <c r="H951" s="110"/>
      <c r="I951" s="1396"/>
    </row>
    <row r="952" spans="1:9" s="147" customFormat="1" ht="15" customHeight="1">
      <c r="A952" s="335"/>
      <c r="B952" s="110"/>
      <c r="C952" s="110"/>
      <c r="D952" s="110"/>
      <c r="F952" s="110"/>
      <c r="G952" s="110"/>
      <c r="H952" s="110"/>
      <c r="I952" s="1396"/>
    </row>
    <row r="953" spans="1:9" s="147" customFormat="1" ht="15" customHeight="1">
      <c r="A953" s="335"/>
      <c r="B953" s="110"/>
      <c r="C953" s="110"/>
      <c r="D953" s="110"/>
      <c r="F953" s="110"/>
      <c r="G953" s="110"/>
      <c r="H953" s="110"/>
      <c r="I953" s="1396"/>
    </row>
    <row r="954" spans="1:9" s="147" customFormat="1" ht="15" customHeight="1">
      <c r="A954" s="335"/>
      <c r="B954" s="110"/>
      <c r="C954" s="110"/>
      <c r="D954" s="110"/>
      <c r="F954" s="110"/>
      <c r="G954" s="110"/>
      <c r="H954" s="110"/>
      <c r="I954" s="1396"/>
    </row>
    <row r="955" spans="1:9" s="147" customFormat="1" ht="15" customHeight="1">
      <c r="A955" s="335"/>
      <c r="B955" s="110"/>
      <c r="C955" s="110"/>
      <c r="D955" s="110"/>
      <c r="F955" s="110"/>
      <c r="G955" s="110"/>
      <c r="H955" s="110"/>
      <c r="I955" s="1396"/>
    </row>
    <row r="956" spans="1:9" s="147" customFormat="1" ht="15" customHeight="1">
      <c r="A956" s="335"/>
      <c r="B956" s="110"/>
      <c r="C956" s="110"/>
      <c r="D956" s="110"/>
      <c r="F956" s="110"/>
      <c r="G956" s="110"/>
      <c r="H956" s="110"/>
      <c r="I956" s="1396"/>
    </row>
    <row r="957" spans="1:9" s="147" customFormat="1" ht="15" customHeight="1">
      <c r="A957" s="335"/>
      <c r="B957" s="110"/>
      <c r="C957" s="110"/>
      <c r="D957" s="110"/>
      <c r="F957" s="110"/>
      <c r="G957" s="110"/>
      <c r="H957" s="110"/>
      <c r="I957" s="1396"/>
    </row>
    <row r="958" spans="1:9" s="147" customFormat="1" ht="15" customHeight="1">
      <c r="A958" s="335"/>
      <c r="B958" s="110"/>
      <c r="C958" s="110"/>
      <c r="D958" s="110"/>
      <c r="F958" s="110"/>
      <c r="G958" s="110"/>
      <c r="H958" s="110"/>
      <c r="I958" s="1396"/>
    </row>
    <row r="959" spans="1:9" s="147" customFormat="1" ht="15" customHeight="1">
      <c r="A959" s="335"/>
      <c r="B959" s="110"/>
      <c r="C959" s="110"/>
      <c r="D959" s="110"/>
      <c r="F959" s="110"/>
      <c r="G959" s="110"/>
      <c r="H959" s="110"/>
      <c r="I959" s="1396"/>
    </row>
    <row r="960" spans="1:9" s="147" customFormat="1" ht="15" customHeight="1">
      <c r="A960" s="335"/>
      <c r="B960" s="110"/>
      <c r="C960" s="110"/>
      <c r="D960" s="110"/>
      <c r="F960" s="110"/>
      <c r="G960" s="110"/>
      <c r="H960" s="110"/>
      <c r="I960" s="1396"/>
    </row>
    <row r="961" spans="1:9" s="147" customFormat="1" ht="15" customHeight="1">
      <c r="A961" s="335"/>
      <c r="B961" s="110"/>
      <c r="C961" s="110"/>
      <c r="D961" s="110"/>
      <c r="F961" s="110"/>
      <c r="G961" s="110"/>
      <c r="H961" s="110"/>
      <c r="I961" s="1396"/>
    </row>
    <row r="962" spans="1:9" s="147" customFormat="1" ht="15" customHeight="1">
      <c r="A962" s="335"/>
      <c r="B962" s="110"/>
      <c r="C962" s="110"/>
      <c r="D962" s="110"/>
      <c r="F962" s="110"/>
      <c r="G962" s="110"/>
      <c r="H962" s="110"/>
      <c r="I962" s="1396"/>
    </row>
    <row r="963" spans="1:9" s="147" customFormat="1" ht="15" customHeight="1">
      <c r="A963" s="335"/>
      <c r="B963" s="110"/>
      <c r="C963" s="110"/>
      <c r="D963" s="110"/>
      <c r="F963" s="110"/>
      <c r="G963" s="110"/>
      <c r="H963" s="110"/>
      <c r="I963" s="1396"/>
    </row>
    <row r="964" spans="1:9" s="147" customFormat="1" ht="15" customHeight="1">
      <c r="A964" s="335"/>
      <c r="B964" s="110"/>
      <c r="C964" s="110"/>
      <c r="D964" s="110"/>
      <c r="F964" s="110"/>
      <c r="G964" s="110"/>
      <c r="H964" s="110"/>
      <c r="I964" s="1396"/>
    </row>
    <row r="965" spans="1:9" s="147" customFormat="1" ht="15" customHeight="1">
      <c r="A965" s="335"/>
      <c r="B965" s="110"/>
      <c r="C965" s="110"/>
      <c r="D965" s="110"/>
      <c r="F965" s="110"/>
      <c r="G965" s="110"/>
      <c r="H965" s="110"/>
      <c r="I965" s="1396"/>
    </row>
    <row r="966" spans="1:9" s="147" customFormat="1" ht="15" customHeight="1">
      <c r="A966" s="335"/>
      <c r="B966" s="110"/>
      <c r="C966" s="110"/>
      <c r="D966" s="110"/>
      <c r="F966" s="110"/>
      <c r="G966" s="110"/>
      <c r="H966" s="110"/>
      <c r="I966" s="1396"/>
    </row>
    <row r="967" spans="1:9" s="147" customFormat="1" ht="15" customHeight="1">
      <c r="A967" s="335"/>
      <c r="B967" s="110"/>
      <c r="C967" s="110"/>
      <c r="D967" s="110"/>
      <c r="F967" s="110"/>
      <c r="G967" s="110"/>
      <c r="H967" s="110"/>
      <c r="I967" s="1396"/>
    </row>
    <row r="968" spans="1:9" s="147" customFormat="1" ht="15" customHeight="1">
      <c r="A968" s="335"/>
      <c r="B968" s="110"/>
      <c r="C968" s="110"/>
      <c r="D968" s="110"/>
      <c r="F968" s="110"/>
      <c r="G968" s="110"/>
      <c r="H968" s="110"/>
      <c r="I968" s="1396"/>
    </row>
    <row r="969" spans="1:9" s="147" customFormat="1" ht="15" customHeight="1">
      <c r="A969" s="335"/>
      <c r="B969" s="110"/>
      <c r="C969" s="110"/>
      <c r="D969" s="110"/>
      <c r="F969" s="110"/>
      <c r="G969" s="110"/>
      <c r="H969" s="110"/>
      <c r="I969" s="1396"/>
    </row>
    <row r="970" spans="1:9" s="147" customFormat="1" ht="15" customHeight="1">
      <c r="A970" s="335"/>
      <c r="B970" s="110"/>
      <c r="C970" s="110"/>
      <c r="D970" s="110"/>
      <c r="F970" s="110"/>
      <c r="G970" s="110"/>
      <c r="H970" s="110"/>
      <c r="I970" s="1396"/>
    </row>
    <row r="971" spans="1:9" s="147" customFormat="1" ht="15" customHeight="1">
      <c r="A971" s="335"/>
      <c r="B971" s="110"/>
      <c r="C971" s="110"/>
      <c r="D971" s="110"/>
      <c r="F971" s="110"/>
      <c r="G971" s="110"/>
      <c r="H971" s="110"/>
      <c r="I971" s="1396"/>
    </row>
    <row r="972" spans="1:9" s="147" customFormat="1" ht="15" customHeight="1">
      <c r="A972" s="335"/>
      <c r="B972" s="110"/>
      <c r="C972" s="110"/>
      <c r="D972" s="110"/>
      <c r="F972" s="110"/>
      <c r="G972" s="110"/>
      <c r="H972" s="110"/>
      <c r="I972" s="1396"/>
    </row>
    <row r="973" spans="1:9" s="147" customFormat="1" ht="15" customHeight="1">
      <c r="A973" s="335"/>
      <c r="B973" s="110"/>
      <c r="C973" s="110"/>
      <c r="D973" s="110"/>
      <c r="F973" s="110"/>
      <c r="G973" s="110"/>
      <c r="H973" s="110"/>
      <c r="I973" s="1396"/>
    </row>
    <row r="974" spans="1:9" s="147" customFormat="1" ht="15" customHeight="1">
      <c r="A974" s="335"/>
      <c r="B974" s="110"/>
      <c r="C974" s="110"/>
      <c r="D974" s="110"/>
      <c r="F974" s="110"/>
      <c r="G974" s="110"/>
      <c r="H974" s="110"/>
      <c r="I974" s="1396"/>
    </row>
    <row r="975" spans="1:9" s="147" customFormat="1" ht="15" customHeight="1">
      <c r="A975" s="335"/>
      <c r="B975" s="110"/>
      <c r="C975" s="110"/>
      <c r="D975" s="110"/>
      <c r="F975" s="110"/>
      <c r="G975" s="110"/>
      <c r="H975" s="110"/>
      <c r="I975" s="1396"/>
    </row>
    <row r="976" spans="1:9" s="147" customFormat="1" ht="15" customHeight="1">
      <c r="A976" s="335"/>
      <c r="B976" s="110"/>
      <c r="C976" s="110"/>
      <c r="D976" s="110"/>
      <c r="F976" s="110"/>
      <c r="G976" s="110"/>
      <c r="H976" s="110"/>
      <c r="I976" s="1396"/>
    </row>
    <row r="977" spans="1:9" s="147" customFormat="1" ht="15" customHeight="1">
      <c r="A977" s="335"/>
      <c r="B977" s="110"/>
      <c r="C977" s="110"/>
      <c r="D977" s="110"/>
      <c r="F977" s="110"/>
      <c r="G977" s="110"/>
      <c r="H977" s="110"/>
      <c r="I977" s="1396"/>
    </row>
    <row r="978" spans="1:9" s="147" customFormat="1" ht="15" customHeight="1">
      <c r="A978" s="335"/>
      <c r="B978" s="110"/>
      <c r="C978" s="110"/>
      <c r="D978" s="110"/>
      <c r="F978" s="110"/>
      <c r="G978" s="110"/>
      <c r="H978" s="110"/>
      <c r="I978" s="1396"/>
    </row>
    <row r="979" spans="1:9" s="147" customFormat="1" ht="15" customHeight="1">
      <c r="A979" s="335"/>
      <c r="B979" s="110"/>
      <c r="C979" s="110"/>
      <c r="D979" s="110"/>
      <c r="F979" s="110"/>
      <c r="G979" s="110"/>
      <c r="H979" s="110"/>
      <c r="I979" s="1396"/>
    </row>
    <row r="980" spans="1:9" s="147" customFormat="1" ht="15" customHeight="1">
      <c r="A980" s="335"/>
      <c r="B980" s="110"/>
      <c r="C980" s="110"/>
      <c r="D980" s="110"/>
      <c r="F980" s="110"/>
      <c r="G980" s="110"/>
      <c r="H980" s="110"/>
      <c r="I980" s="1396"/>
    </row>
    <row r="981" spans="1:9" s="147" customFormat="1" ht="15" customHeight="1">
      <c r="A981" s="335"/>
      <c r="B981" s="110"/>
      <c r="C981" s="110"/>
      <c r="D981" s="110"/>
      <c r="F981" s="110"/>
      <c r="G981" s="110"/>
      <c r="H981" s="110"/>
      <c r="I981" s="1396"/>
    </row>
    <row r="982" spans="1:9" s="147" customFormat="1" ht="15" customHeight="1">
      <c r="A982" s="335"/>
      <c r="B982" s="110"/>
      <c r="C982" s="110"/>
      <c r="D982" s="110"/>
      <c r="F982" s="110"/>
      <c r="G982" s="110"/>
      <c r="H982" s="110"/>
      <c r="I982" s="1396"/>
    </row>
    <row r="983" spans="1:9" s="147" customFormat="1" ht="15" customHeight="1">
      <c r="A983" s="335"/>
      <c r="B983" s="110"/>
      <c r="C983" s="110"/>
      <c r="D983" s="110"/>
      <c r="F983" s="110"/>
      <c r="G983" s="110"/>
      <c r="H983" s="110"/>
      <c r="I983" s="1396"/>
    </row>
    <row r="984" spans="1:9" s="147" customFormat="1" ht="15" customHeight="1">
      <c r="A984" s="335"/>
      <c r="B984" s="110"/>
      <c r="C984" s="110"/>
      <c r="D984" s="110"/>
      <c r="F984" s="110"/>
      <c r="G984" s="110"/>
      <c r="H984" s="110"/>
      <c r="I984" s="1396"/>
    </row>
    <row r="985" spans="1:9" s="147" customFormat="1" ht="15" customHeight="1">
      <c r="A985" s="335"/>
      <c r="B985" s="110"/>
      <c r="C985" s="110"/>
      <c r="D985" s="110"/>
      <c r="F985" s="110"/>
      <c r="G985" s="110"/>
      <c r="H985" s="110"/>
      <c r="I985" s="1396"/>
    </row>
    <row r="986" spans="1:9" s="147" customFormat="1" ht="15" customHeight="1">
      <c r="A986" s="335"/>
      <c r="B986" s="110"/>
      <c r="C986" s="110"/>
      <c r="D986" s="110"/>
      <c r="F986" s="110"/>
      <c r="G986" s="110"/>
      <c r="H986" s="110"/>
      <c r="I986" s="1396"/>
    </row>
    <row r="987" spans="1:9" s="147" customFormat="1" ht="15" customHeight="1">
      <c r="A987" s="335"/>
      <c r="B987" s="110"/>
      <c r="C987" s="110"/>
      <c r="D987" s="110"/>
      <c r="F987" s="110"/>
      <c r="G987" s="110"/>
      <c r="H987" s="110"/>
      <c r="I987" s="1396"/>
    </row>
    <row r="988" spans="1:9" s="147" customFormat="1" ht="15" customHeight="1">
      <c r="A988" s="335"/>
      <c r="B988" s="110"/>
      <c r="C988" s="110"/>
      <c r="D988" s="110"/>
      <c r="F988" s="110"/>
      <c r="G988" s="110"/>
      <c r="H988" s="110"/>
      <c r="I988" s="1396"/>
    </row>
    <row r="989" spans="1:9" s="147" customFormat="1" ht="15" customHeight="1">
      <c r="A989" s="335"/>
      <c r="B989" s="110"/>
      <c r="C989" s="110"/>
      <c r="D989" s="110"/>
      <c r="F989" s="110"/>
      <c r="G989" s="110"/>
      <c r="H989" s="110"/>
      <c r="I989" s="1396"/>
    </row>
    <row r="990" spans="1:9" s="147" customFormat="1" ht="15" customHeight="1">
      <c r="A990" s="335"/>
      <c r="B990" s="110"/>
      <c r="C990" s="110"/>
      <c r="D990" s="110"/>
      <c r="F990" s="110"/>
      <c r="G990" s="110"/>
      <c r="H990" s="110"/>
      <c r="I990" s="1396"/>
    </row>
    <row r="991" spans="1:9" s="147" customFormat="1" ht="15" customHeight="1">
      <c r="A991" s="335"/>
      <c r="B991" s="110"/>
      <c r="C991" s="110"/>
      <c r="D991" s="110"/>
      <c r="F991" s="110"/>
      <c r="G991" s="110"/>
      <c r="H991" s="110"/>
      <c r="I991" s="1396"/>
    </row>
    <row r="992" spans="1:9" s="147" customFormat="1" ht="15" customHeight="1">
      <c r="A992" s="335"/>
      <c r="B992" s="110"/>
      <c r="C992" s="110"/>
      <c r="D992" s="110"/>
      <c r="F992" s="110"/>
      <c r="G992" s="110"/>
      <c r="H992" s="110"/>
      <c r="I992" s="1396"/>
    </row>
    <row r="993" spans="1:9" s="147" customFormat="1" ht="15" customHeight="1">
      <c r="A993" s="335"/>
      <c r="B993" s="110"/>
      <c r="C993" s="110"/>
      <c r="D993" s="110"/>
      <c r="F993" s="110"/>
      <c r="G993" s="110"/>
      <c r="H993" s="110"/>
      <c r="I993" s="1396"/>
    </row>
    <row r="994" spans="1:9" s="147" customFormat="1" ht="15" customHeight="1">
      <c r="A994" s="335"/>
      <c r="B994" s="110"/>
      <c r="C994" s="110"/>
      <c r="D994" s="110"/>
      <c r="F994" s="110"/>
      <c r="G994" s="110"/>
      <c r="H994" s="110"/>
      <c r="I994" s="1396"/>
    </row>
    <row r="995" spans="1:9" s="147" customFormat="1" ht="15" customHeight="1">
      <c r="A995" s="335"/>
      <c r="B995" s="110"/>
      <c r="C995" s="110"/>
      <c r="D995" s="110"/>
      <c r="F995" s="110"/>
      <c r="G995" s="110"/>
      <c r="H995" s="110"/>
      <c r="I995" s="1396"/>
    </row>
    <row r="996" spans="1:9" s="147" customFormat="1" ht="15" customHeight="1">
      <c r="A996" s="335"/>
      <c r="B996" s="110"/>
      <c r="C996" s="110"/>
      <c r="D996" s="110"/>
      <c r="F996" s="110"/>
      <c r="G996" s="110"/>
      <c r="H996" s="110"/>
      <c r="I996" s="1396"/>
    </row>
    <row r="997" spans="1:9" s="147" customFormat="1" ht="15" customHeight="1">
      <c r="A997" s="335"/>
      <c r="B997" s="110"/>
      <c r="C997" s="110"/>
      <c r="D997" s="110"/>
      <c r="F997" s="110"/>
      <c r="G997" s="110"/>
      <c r="H997" s="110"/>
      <c r="I997" s="1396"/>
    </row>
    <row r="998" spans="1:9" s="147" customFormat="1" ht="15" customHeight="1">
      <c r="A998" s="335"/>
      <c r="B998" s="110"/>
      <c r="C998" s="110"/>
      <c r="D998" s="110"/>
      <c r="F998" s="110"/>
      <c r="G998" s="110"/>
      <c r="H998" s="110"/>
      <c r="I998" s="1396"/>
    </row>
    <row r="999" spans="1:9" s="147" customFormat="1" ht="15" customHeight="1">
      <c r="A999" s="335"/>
      <c r="B999" s="110"/>
      <c r="C999" s="110"/>
      <c r="D999" s="110"/>
      <c r="F999" s="110"/>
      <c r="G999" s="110"/>
      <c r="H999" s="110"/>
      <c r="I999" s="1396"/>
    </row>
    <row r="1000" spans="1:9" s="147" customFormat="1" ht="15" customHeight="1">
      <c r="A1000" s="335"/>
      <c r="B1000" s="110"/>
      <c r="C1000" s="110"/>
      <c r="D1000" s="110"/>
      <c r="F1000" s="110"/>
      <c r="G1000" s="110"/>
      <c r="H1000" s="110"/>
      <c r="I1000" s="1396"/>
    </row>
    <row r="1001" spans="1:9" s="147" customFormat="1" ht="15" customHeight="1">
      <c r="A1001" s="335"/>
      <c r="B1001" s="110"/>
      <c r="C1001" s="110"/>
      <c r="D1001" s="110"/>
      <c r="F1001" s="110"/>
      <c r="G1001" s="110"/>
      <c r="H1001" s="110"/>
      <c r="I1001" s="1396"/>
    </row>
    <row r="1002" spans="1:9" s="147" customFormat="1" ht="15" customHeight="1">
      <c r="A1002" s="335"/>
      <c r="B1002" s="110"/>
      <c r="C1002" s="110"/>
      <c r="D1002" s="110"/>
      <c r="F1002" s="110"/>
      <c r="G1002" s="110"/>
      <c r="H1002" s="110"/>
      <c r="I1002" s="1396"/>
    </row>
    <row r="1003" spans="1:9" s="147" customFormat="1" ht="15" customHeight="1">
      <c r="A1003" s="335"/>
      <c r="B1003" s="110"/>
      <c r="C1003" s="110"/>
      <c r="D1003" s="110"/>
      <c r="F1003" s="110"/>
      <c r="G1003" s="110"/>
      <c r="H1003" s="110"/>
      <c r="I1003" s="1396"/>
    </row>
    <row r="1004" spans="1:9" s="147" customFormat="1" ht="15" customHeight="1">
      <c r="A1004" s="335"/>
      <c r="B1004" s="110"/>
      <c r="C1004" s="110"/>
      <c r="D1004" s="110"/>
      <c r="F1004" s="110"/>
      <c r="G1004" s="110"/>
      <c r="H1004" s="110"/>
      <c r="I1004" s="1396"/>
    </row>
    <row r="1005" spans="1:9" s="147" customFormat="1" ht="15" customHeight="1">
      <c r="A1005" s="335"/>
      <c r="B1005" s="110"/>
      <c r="C1005" s="110"/>
      <c r="D1005" s="110"/>
      <c r="F1005" s="110"/>
      <c r="G1005" s="110"/>
      <c r="H1005" s="110"/>
      <c r="I1005" s="1396"/>
    </row>
    <row r="1006" spans="1:9" s="147" customFormat="1" ht="15" customHeight="1">
      <c r="A1006" s="335"/>
      <c r="B1006" s="110"/>
      <c r="C1006" s="110"/>
      <c r="D1006" s="110"/>
      <c r="F1006" s="110"/>
      <c r="G1006" s="110"/>
      <c r="H1006" s="110"/>
      <c r="I1006" s="1396"/>
    </row>
    <row r="1007" spans="1:9" s="147" customFormat="1" ht="15" customHeight="1">
      <c r="A1007" s="335"/>
      <c r="B1007" s="110"/>
      <c r="C1007" s="110"/>
      <c r="D1007" s="110"/>
      <c r="F1007" s="110"/>
      <c r="G1007" s="110"/>
      <c r="H1007" s="110"/>
      <c r="I1007" s="1396"/>
    </row>
    <row r="1008" spans="1:9" s="147" customFormat="1" ht="15" customHeight="1">
      <c r="A1008" s="335"/>
      <c r="B1008" s="110"/>
      <c r="C1008" s="110"/>
      <c r="D1008" s="110"/>
      <c r="F1008" s="110"/>
      <c r="G1008" s="110"/>
      <c r="H1008" s="110"/>
      <c r="I1008" s="1396"/>
    </row>
    <row r="1009" spans="1:9" s="147" customFormat="1" ht="15" customHeight="1">
      <c r="A1009" s="335"/>
      <c r="B1009" s="110"/>
      <c r="C1009" s="110"/>
      <c r="D1009" s="110"/>
      <c r="F1009" s="110"/>
      <c r="G1009" s="110"/>
      <c r="H1009" s="110"/>
      <c r="I1009" s="1396"/>
    </row>
    <row r="1010" spans="1:9" s="147" customFormat="1" ht="15" customHeight="1">
      <c r="A1010" s="335"/>
      <c r="B1010" s="110"/>
      <c r="C1010" s="110"/>
      <c r="D1010" s="110"/>
      <c r="F1010" s="110"/>
      <c r="G1010" s="110"/>
      <c r="H1010" s="110"/>
      <c r="I1010" s="1396"/>
    </row>
    <row r="1011" spans="1:9" s="147" customFormat="1" ht="15" customHeight="1">
      <c r="A1011" s="335"/>
      <c r="B1011" s="110"/>
      <c r="C1011" s="110"/>
      <c r="D1011" s="110"/>
      <c r="F1011" s="110"/>
      <c r="G1011" s="110"/>
      <c r="H1011" s="110"/>
      <c r="I1011" s="1396"/>
    </row>
    <row r="1012" spans="1:9" s="147" customFormat="1" ht="15" customHeight="1">
      <c r="A1012" s="335"/>
      <c r="B1012" s="110"/>
      <c r="C1012" s="110"/>
      <c r="D1012" s="110"/>
      <c r="F1012" s="110"/>
      <c r="G1012" s="110"/>
      <c r="H1012" s="110"/>
      <c r="I1012" s="1396"/>
    </row>
    <row r="1013" spans="1:9" s="147" customFormat="1" ht="15" customHeight="1">
      <c r="A1013" s="335"/>
      <c r="B1013" s="110"/>
      <c r="C1013" s="110"/>
      <c r="D1013" s="110"/>
      <c r="F1013" s="110"/>
      <c r="G1013" s="110"/>
      <c r="H1013" s="110"/>
      <c r="I1013" s="1396"/>
    </row>
    <row r="1014" spans="1:9" s="147" customFormat="1" ht="15" customHeight="1">
      <c r="A1014" s="335"/>
      <c r="B1014" s="110"/>
      <c r="C1014" s="110"/>
      <c r="D1014" s="110"/>
      <c r="F1014" s="110"/>
      <c r="G1014" s="110"/>
      <c r="H1014" s="110"/>
      <c r="I1014" s="1396"/>
    </row>
    <row r="1015" spans="1:9" s="147" customFormat="1" ht="15" customHeight="1">
      <c r="A1015" s="335"/>
      <c r="B1015" s="110"/>
      <c r="C1015" s="110"/>
      <c r="D1015" s="110"/>
      <c r="F1015" s="110"/>
      <c r="G1015" s="110"/>
      <c r="H1015" s="110"/>
      <c r="I1015" s="1396"/>
    </row>
    <row r="1016" spans="1:9" s="147" customFormat="1" ht="15" customHeight="1">
      <c r="A1016" s="335"/>
      <c r="B1016" s="110"/>
      <c r="C1016" s="110"/>
      <c r="D1016" s="110"/>
      <c r="F1016" s="110"/>
      <c r="G1016" s="110"/>
      <c r="H1016" s="110"/>
      <c r="I1016" s="1396"/>
    </row>
    <row r="1017" spans="1:9" s="147" customFormat="1" ht="15" customHeight="1">
      <c r="A1017" s="335"/>
      <c r="B1017" s="110"/>
      <c r="C1017" s="110"/>
      <c r="D1017" s="110"/>
      <c r="F1017" s="110"/>
      <c r="G1017" s="110"/>
      <c r="H1017" s="110"/>
      <c r="I1017" s="1396"/>
    </row>
    <row r="1018" spans="1:9" s="147" customFormat="1" ht="15" customHeight="1">
      <c r="A1018" s="335"/>
      <c r="B1018" s="110"/>
      <c r="C1018" s="110"/>
      <c r="D1018" s="110"/>
      <c r="F1018" s="110"/>
      <c r="G1018" s="110"/>
      <c r="H1018" s="110"/>
      <c r="I1018" s="1396"/>
    </row>
    <row r="1019" spans="1:9" s="147" customFormat="1" ht="15" customHeight="1">
      <c r="A1019" s="335"/>
      <c r="B1019" s="110"/>
      <c r="C1019" s="110"/>
      <c r="D1019" s="110"/>
      <c r="F1019" s="110"/>
      <c r="G1019" s="110"/>
      <c r="H1019" s="110"/>
      <c r="I1019" s="1396"/>
    </row>
    <row r="1020" spans="1:9" s="147" customFormat="1" ht="15" customHeight="1">
      <c r="A1020" s="335"/>
      <c r="B1020" s="110"/>
      <c r="C1020" s="110"/>
      <c r="D1020" s="110"/>
      <c r="F1020" s="110"/>
      <c r="G1020" s="110"/>
      <c r="H1020" s="110"/>
      <c r="I1020" s="1396"/>
    </row>
    <row r="1021" spans="1:9" s="147" customFormat="1" ht="15" customHeight="1">
      <c r="A1021" s="335"/>
      <c r="B1021" s="110"/>
      <c r="C1021" s="110"/>
      <c r="D1021" s="110"/>
      <c r="F1021" s="110"/>
      <c r="G1021" s="110"/>
      <c r="H1021" s="110"/>
      <c r="I1021" s="1396"/>
    </row>
    <row r="1022" spans="1:9" s="147" customFormat="1" ht="15" customHeight="1">
      <c r="A1022" s="335"/>
      <c r="B1022" s="110"/>
      <c r="C1022" s="110"/>
      <c r="D1022" s="110"/>
      <c r="F1022" s="110"/>
      <c r="G1022" s="110"/>
      <c r="H1022" s="110"/>
      <c r="I1022" s="1396"/>
    </row>
    <row r="1023" spans="1:9" s="147" customFormat="1" ht="15" customHeight="1">
      <c r="A1023" s="335"/>
      <c r="B1023" s="110"/>
      <c r="C1023" s="110"/>
      <c r="D1023" s="110"/>
      <c r="F1023" s="110"/>
      <c r="G1023" s="110"/>
      <c r="H1023" s="110"/>
      <c r="I1023" s="1396"/>
    </row>
    <row r="1024" spans="1:9" s="147" customFormat="1" ht="15" customHeight="1">
      <c r="A1024" s="335"/>
      <c r="B1024" s="110"/>
      <c r="C1024" s="110"/>
      <c r="D1024" s="110"/>
      <c r="F1024" s="110"/>
      <c r="G1024" s="110"/>
      <c r="H1024" s="110"/>
      <c r="I1024" s="1396"/>
    </row>
    <row r="1025" spans="1:9" s="147" customFormat="1" ht="15" customHeight="1">
      <c r="A1025" s="335"/>
      <c r="B1025" s="110"/>
      <c r="C1025" s="110"/>
      <c r="D1025" s="110"/>
      <c r="F1025" s="110"/>
      <c r="G1025" s="110"/>
      <c r="H1025" s="110"/>
      <c r="I1025" s="1396"/>
    </row>
    <row r="1026" spans="1:9" s="147" customFormat="1" ht="15" customHeight="1">
      <c r="A1026" s="335"/>
      <c r="B1026" s="110"/>
      <c r="C1026" s="110"/>
      <c r="D1026" s="110"/>
      <c r="F1026" s="110"/>
      <c r="G1026" s="110"/>
      <c r="H1026" s="110"/>
      <c r="I1026" s="1396"/>
    </row>
    <row r="1027" spans="1:9" s="147" customFormat="1" ht="15" customHeight="1">
      <c r="A1027" s="335"/>
      <c r="B1027" s="110"/>
      <c r="C1027" s="110"/>
      <c r="D1027" s="110"/>
      <c r="F1027" s="110"/>
      <c r="G1027" s="110"/>
      <c r="H1027" s="110"/>
      <c r="I1027" s="1396"/>
    </row>
    <row r="1028" spans="1:9" s="147" customFormat="1" ht="15" customHeight="1">
      <c r="A1028" s="335"/>
      <c r="B1028" s="110"/>
      <c r="C1028" s="110"/>
      <c r="D1028" s="110"/>
      <c r="F1028" s="110"/>
      <c r="G1028" s="110"/>
      <c r="H1028" s="110"/>
      <c r="I1028" s="1396"/>
    </row>
    <row r="1029" spans="1:9" s="147" customFormat="1" ht="15" customHeight="1">
      <c r="A1029" s="335"/>
      <c r="B1029" s="110"/>
      <c r="C1029" s="110"/>
      <c r="D1029" s="110"/>
      <c r="F1029" s="110"/>
      <c r="G1029" s="110"/>
      <c r="H1029" s="110"/>
      <c r="I1029" s="1396"/>
    </row>
    <row r="1030" spans="1:9" s="147" customFormat="1" ht="15" customHeight="1">
      <c r="A1030" s="335"/>
      <c r="B1030" s="110"/>
      <c r="C1030" s="110"/>
      <c r="D1030" s="110"/>
      <c r="F1030" s="110"/>
      <c r="G1030" s="110"/>
      <c r="H1030" s="110"/>
      <c r="I1030" s="1396"/>
    </row>
    <row r="1031" spans="1:9" s="147" customFormat="1" ht="15" customHeight="1">
      <c r="A1031" s="335"/>
      <c r="B1031" s="110"/>
      <c r="C1031" s="110"/>
      <c r="D1031" s="110"/>
      <c r="F1031" s="110"/>
      <c r="G1031" s="110"/>
      <c r="H1031" s="110"/>
      <c r="I1031" s="1396"/>
    </row>
    <row r="1032" spans="1:9" s="147" customFormat="1" ht="15" customHeight="1">
      <c r="A1032" s="335"/>
      <c r="B1032" s="110"/>
      <c r="C1032" s="110"/>
      <c r="D1032" s="110"/>
      <c r="F1032" s="110"/>
      <c r="G1032" s="110"/>
      <c r="H1032" s="110"/>
      <c r="I1032" s="1396"/>
    </row>
    <row r="1033" spans="1:9" s="147" customFormat="1" ht="15" customHeight="1">
      <c r="A1033" s="335"/>
      <c r="B1033" s="110"/>
      <c r="C1033" s="110"/>
      <c r="D1033" s="110"/>
      <c r="F1033" s="110"/>
      <c r="G1033" s="110"/>
      <c r="H1033" s="110"/>
      <c r="I1033" s="1396"/>
    </row>
    <row r="1034" spans="1:9" s="147" customFormat="1" ht="15" customHeight="1">
      <c r="A1034" s="335"/>
      <c r="B1034" s="110"/>
      <c r="C1034" s="110"/>
      <c r="D1034" s="110"/>
      <c r="F1034" s="110"/>
      <c r="G1034" s="110"/>
      <c r="H1034" s="110"/>
      <c r="I1034" s="1396"/>
    </row>
    <row r="1035" spans="1:9" s="147" customFormat="1" ht="15" customHeight="1">
      <c r="A1035" s="335"/>
      <c r="B1035" s="110"/>
      <c r="C1035" s="110"/>
      <c r="D1035" s="110"/>
      <c r="F1035" s="110"/>
      <c r="G1035" s="110"/>
      <c r="H1035" s="110"/>
      <c r="I1035" s="1396"/>
    </row>
    <row r="1036" spans="1:9" s="147" customFormat="1" ht="15" customHeight="1">
      <c r="A1036" s="335"/>
      <c r="B1036" s="110"/>
      <c r="C1036" s="110"/>
      <c r="D1036" s="110"/>
      <c r="F1036" s="110"/>
      <c r="G1036" s="110"/>
      <c r="H1036" s="110"/>
      <c r="I1036" s="1396"/>
    </row>
    <row r="1037" spans="1:9" s="147" customFormat="1" ht="15" customHeight="1">
      <c r="A1037" s="335"/>
      <c r="B1037" s="110"/>
      <c r="C1037" s="110"/>
      <c r="D1037" s="110"/>
      <c r="F1037" s="110"/>
      <c r="G1037" s="110"/>
      <c r="H1037" s="110"/>
      <c r="I1037" s="1396"/>
    </row>
    <row r="1038" spans="1:9" s="147" customFormat="1" ht="15" customHeight="1">
      <c r="A1038" s="335"/>
      <c r="B1038" s="110"/>
      <c r="C1038" s="110"/>
      <c r="D1038" s="110"/>
      <c r="F1038" s="110"/>
      <c r="G1038" s="110"/>
      <c r="H1038" s="110"/>
      <c r="I1038" s="1396"/>
    </row>
    <row r="1039" spans="1:9" s="147" customFormat="1" ht="15" customHeight="1">
      <c r="A1039" s="335"/>
      <c r="B1039" s="110"/>
      <c r="C1039" s="110"/>
      <c r="D1039" s="110"/>
      <c r="F1039" s="110"/>
      <c r="G1039" s="110"/>
      <c r="H1039" s="110"/>
      <c r="I1039" s="1396"/>
    </row>
    <row r="1040" spans="1:9" s="147" customFormat="1" ht="15" customHeight="1">
      <c r="A1040" s="335"/>
      <c r="B1040" s="110"/>
      <c r="C1040" s="110"/>
      <c r="D1040" s="110"/>
      <c r="F1040" s="110"/>
      <c r="G1040" s="110"/>
      <c r="H1040" s="110"/>
      <c r="I1040" s="1396"/>
    </row>
    <row r="1041" spans="1:9" s="147" customFormat="1" ht="15" customHeight="1">
      <c r="A1041" s="335"/>
      <c r="B1041" s="110"/>
      <c r="C1041" s="110"/>
      <c r="D1041" s="110"/>
      <c r="F1041" s="110"/>
      <c r="G1041" s="110"/>
      <c r="H1041" s="110"/>
      <c r="I1041" s="1396"/>
    </row>
    <row r="1042" spans="1:9" s="147" customFormat="1" ht="15" customHeight="1">
      <c r="A1042" s="335"/>
      <c r="B1042" s="110"/>
      <c r="C1042" s="110"/>
      <c r="D1042" s="110"/>
      <c r="F1042" s="110"/>
      <c r="G1042" s="110"/>
      <c r="H1042" s="110"/>
      <c r="I1042" s="1396"/>
    </row>
    <row r="1043" spans="1:9" s="147" customFormat="1" ht="15" customHeight="1">
      <c r="A1043" s="335"/>
      <c r="B1043" s="110"/>
      <c r="C1043" s="110"/>
      <c r="D1043" s="110"/>
      <c r="F1043" s="110"/>
      <c r="G1043" s="110"/>
      <c r="H1043" s="110"/>
      <c r="I1043" s="1396"/>
    </row>
    <row r="1044" spans="1:9" s="147" customFormat="1" ht="15" customHeight="1">
      <c r="A1044" s="335"/>
      <c r="B1044" s="110"/>
      <c r="C1044" s="110"/>
      <c r="D1044" s="110"/>
      <c r="F1044" s="110"/>
      <c r="G1044" s="110"/>
      <c r="H1044" s="110"/>
      <c r="I1044" s="1396"/>
    </row>
    <row r="1045" spans="1:9" s="147" customFormat="1" ht="15" customHeight="1">
      <c r="A1045" s="335"/>
      <c r="B1045" s="110"/>
      <c r="C1045" s="110"/>
      <c r="D1045" s="110"/>
      <c r="F1045" s="110"/>
      <c r="G1045" s="110"/>
      <c r="H1045" s="110"/>
      <c r="I1045" s="1396"/>
    </row>
    <row r="1046" spans="1:9" s="147" customFormat="1" ht="15" customHeight="1">
      <c r="A1046" s="335"/>
      <c r="B1046" s="110"/>
      <c r="C1046" s="110"/>
      <c r="D1046" s="110"/>
      <c r="F1046" s="110"/>
      <c r="G1046" s="110"/>
      <c r="H1046" s="110"/>
      <c r="I1046" s="1396"/>
    </row>
    <row r="1047" spans="1:9" s="147" customFormat="1" ht="15" customHeight="1">
      <c r="A1047" s="335"/>
      <c r="B1047" s="110"/>
      <c r="C1047" s="110"/>
      <c r="D1047" s="110"/>
      <c r="F1047" s="110"/>
      <c r="G1047" s="110"/>
      <c r="H1047" s="110"/>
      <c r="I1047" s="1396"/>
    </row>
    <row r="1048" spans="1:9" s="147" customFormat="1" ht="15" customHeight="1">
      <c r="A1048" s="335"/>
      <c r="B1048" s="110"/>
      <c r="C1048" s="110"/>
      <c r="D1048" s="110"/>
      <c r="F1048" s="110"/>
      <c r="G1048" s="110"/>
      <c r="H1048" s="110"/>
      <c r="I1048" s="1396"/>
    </row>
    <row r="1049" spans="1:9" s="147" customFormat="1" ht="15" customHeight="1">
      <c r="A1049" s="335"/>
      <c r="B1049" s="110"/>
      <c r="C1049" s="110"/>
      <c r="D1049" s="110"/>
      <c r="F1049" s="110"/>
      <c r="G1049" s="110"/>
      <c r="H1049" s="110"/>
      <c r="I1049" s="1396"/>
    </row>
    <row r="1050" spans="1:9" s="147" customFormat="1" ht="15" customHeight="1">
      <c r="A1050" s="335"/>
      <c r="B1050" s="110"/>
      <c r="C1050" s="110"/>
      <c r="D1050" s="110"/>
      <c r="F1050" s="110"/>
      <c r="G1050" s="110"/>
      <c r="H1050" s="110"/>
      <c r="I1050" s="1396"/>
    </row>
    <row r="1051" spans="1:9" s="147" customFormat="1" ht="15" customHeight="1">
      <c r="A1051" s="335"/>
      <c r="B1051" s="110"/>
      <c r="C1051" s="110"/>
      <c r="D1051" s="110"/>
      <c r="F1051" s="110"/>
      <c r="G1051" s="110"/>
      <c r="H1051" s="110"/>
      <c r="I1051" s="1396"/>
    </row>
    <row r="1052" spans="1:9" s="147" customFormat="1" ht="15" customHeight="1">
      <c r="A1052" s="335"/>
      <c r="B1052" s="110"/>
      <c r="C1052" s="110"/>
      <c r="D1052" s="110"/>
      <c r="F1052" s="110"/>
      <c r="G1052" s="110"/>
      <c r="H1052" s="110"/>
      <c r="I1052" s="1396"/>
    </row>
    <row r="1053" spans="1:9" s="147" customFormat="1" ht="15" customHeight="1">
      <c r="A1053" s="335"/>
      <c r="B1053" s="110"/>
      <c r="C1053" s="110"/>
      <c r="D1053" s="110"/>
      <c r="F1053" s="110"/>
      <c r="G1053" s="110"/>
      <c r="H1053" s="110"/>
      <c r="I1053" s="1396"/>
    </row>
    <row r="1054" spans="1:9" s="147" customFormat="1" ht="15" customHeight="1">
      <c r="A1054" s="335"/>
      <c r="B1054" s="110"/>
      <c r="C1054" s="110"/>
      <c r="D1054" s="110"/>
      <c r="F1054" s="110"/>
      <c r="G1054" s="110"/>
      <c r="H1054" s="110"/>
      <c r="I1054" s="1396"/>
    </row>
    <row r="1055" spans="1:9" s="147" customFormat="1" ht="15" customHeight="1">
      <c r="A1055" s="335"/>
      <c r="B1055" s="110"/>
      <c r="C1055" s="110"/>
      <c r="D1055" s="110"/>
      <c r="F1055" s="110"/>
      <c r="G1055" s="110"/>
      <c r="H1055" s="110"/>
      <c r="I1055" s="1396"/>
    </row>
    <row r="1056" spans="1:9" s="147" customFormat="1" ht="15" customHeight="1">
      <c r="A1056" s="335"/>
      <c r="B1056" s="110"/>
      <c r="C1056" s="110"/>
      <c r="D1056" s="110"/>
      <c r="F1056" s="110"/>
      <c r="G1056" s="110"/>
      <c r="H1056" s="110"/>
      <c r="I1056" s="1396"/>
    </row>
    <row r="1057" spans="1:9" s="147" customFormat="1" ht="15" customHeight="1">
      <c r="A1057" s="335"/>
      <c r="B1057" s="110"/>
      <c r="C1057" s="110"/>
      <c r="D1057" s="110"/>
      <c r="F1057" s="110"/>
      <c r="G1057" s="110"/>
      <c r="H1057" s="110"/>
      <c r="I1057" s="1396"/>
    </row>
    <row r="1058" spans="1:9" s="147" customFormat="1" ht="15" customHeight="1">
      <c r="A1058" s="335"/>
      <c r="B1058" s="110"/>
      <c r="C1058" s="110"/>
      <c r="D1058" s="110"/>
      <c r="F1058" s="110"/>
      <c r="G1058" s="110"/>
      <c r="H1058" s="110"/>
      <c r="I1058" s="1396"/>
    </row>
    <row r="1059" spans="1:9" s="147" customFormat="1" ht="15" customHeight="1">
      <c r="A1059" s="335"/>
      <c r="B1059" s="110"/>
      <c r="C1059" s="110"/>
      <c r="D1059" s="110"/>
      <c r="F1059" s="110"/>
      <c r="G1059" s="110"/>
      <c r="H1059" s="110"/>
      <c r="I1059" s="1396"/>
    </row>
    <row r="1060" spans="1:9" s="147" customFormat="1" ht="15" customHeight="1">
      <c r="A1060" s="335"/>
      <c r="B1060" s="110"/>
      <c r="C1060" s="110"/>
      <c r="D1060" s="110"/>
      <c r="F1060" s="110"/>
      <c r="G1060" s="110"/>
      <c r="H1060" s="110"/>
      <c r="I1060" s="1396"/>
    </row>
    <row r="1061" spans="1:9" s="147" customFormat="1" ht="15" customHeight="1">
      <c r="A1061" s="335"/>
      <c r="B1061" s="110"/>
      <c r="C1061" s="110"/>
      <c r="D1061" s="110"/>
      <c r="F1061" s="110"/>
      <c r="G1061" s="110"/>
      <c r="H1061" s="110"/>
      <c r="I1061" s="1396"/>
    </row>
    <row r="1062" spans="1:9" s="147" customFormat="1" ht="15" customHeight="1">
      <c r="A1062" s="335"/>
      <c r="B1062" s="110"/>
      <c r="C1062" s="110"/>
      <c r="D1062" s="110"/>
      <c r="F1062" s="110"/>
      <c r="G1062" s="110"/>
      <c r="H1062" s="110"/>
      <c r="I1062" s="1396"/>
    </row>
    <row r="1063" spans="1:9" s="147" customFormat="1" ht="15" customHeight="1">
      <c r="A1063" s="335"/>
      <c r="B1063" s="110"/>
      <c r="C1063" s="110"/>
      <c r="D1063" s="110"/>
      <c r="F1063" s="110"/>
      <c r="G1063" s="110"/>
      <c r="H1063" s="110"/>
      <c r="I1063" s="1396"/>
    </row>
    <row r="1064" spans="1:9" s="147" customFormat="1" ht="15" customHeight="1">
      <c r="A1064" s="335"/>
      <c r="B1064" s="110"/>
      <c r="C1064" s="110"/>
      <c r="D1064" s="110"/>
      <c r="F1064" s="110"/>
      <c r="G1064" s="110"/>
      <c r="H1064" s="110"/>
      <c r="I1064" s="1396"/>
    </row>
    <row r="1065" spans="1:9" s="147" customFormat="1" ht="15" customHeight="1">
      <c r="A1065" s="335"/>
      <c r="B1065" s="110"/>
      <c r="C1065" s="110"/>
      <c r="D1065" s="110"/>
      <c r="F1065" s="110"/>
      <c r="G1065" s="110"/>
      <c r="H1065" s="110"/>
      <c r="I1065" s="1396"/>
    </row>
    <row r="1066" spans="1:9" s="147" customFormat="1" ht="15" customHeight="1">
      <c r="A1066" s="335"/>
      <c r="B1066" s="110"/>
      <c r="C1066" s="110"/>
      <c r="D1066" s="110"/>
      <c r="F1066" s="110"/>
      <c r="G1066" s="110"/>
      <c r="H1066" s="110"/>
      <c r="I1066" s="1396"/>
    </row>
    <row r="1067" spans="1:9" s="147" customFormat="1" ht="15" customHeight="1">
      <c r="A1067" s="335"/>
      <c r="B1067" s="110"/>
      <c r="C1067" s="110"/>
      <c r="D1067" s="110"/>
      <c r="F1067" s="110"/>
      <c r="G1067" s="110"/>
      <c r="H1067" s="110"/>
      <c r="I1067" s="1396"/>
    </row>
    <row r="1068" spans="1:9" s="147" customFormat="1" ht="15" customHeight="1">
      <c r="A1068" s="335"/>
      <c r="B1068" s="110"/>
      <c r="C1068" s="110"/>
      <c r="D1068" s="110"/>
      <c r="F1068" s="110"/>
      <c r="G1068" s="110"/>
      <c r="H1068" s="110"/>
      <c r="I1068" s="1396"/>
    </row>
    <row r="1069" spans="1:9" s="147" customFormat="1" ht="15" customHeight="1">
      <c r="A1069" s="335"/>
      <c r="B1069" s="110"/>
      <c r="C1069" s="110"/>
      <c r="D1069" s="110"/>
      <c r="F1069" s="110"/>
      <c r="G1069" s="110"/>
      <c r="H1069" s="110"/>
      <c r="I1069" s="1396"/>
    </row>
    <row r="1070" spans="1:9" s="147" customFormat="1" ht="15" customHeight="1">
      <c r="A1070" s="335"/>
      <c r="B1070" s="110"/>
      <c r="C1070" s="110"/>
      <c r="D1070" s="110"/>
      <c r="F1070" s="110"/>
      <c r="G1070" s="110"/>
      <c r="H1070" s="110"/>
      <c r="I1070" s="1396"/>
    </row>
    <row r="1071" spans="1:9" s="147" customFormat="1" ht="15" customHeight="1">
      <c r="A1071" s="335"/>
      <c r="B1071" s="110"/>
      <c r="C1071" s="110"/>
      <c r="D1071" s="110"/>
      <c r="F1071" s="110"/>
      <c r="G1071" s="110"/>
      <c r="H1071" s="110"/>
      <c r="I1071" s="1396"/>
    </row>
    <row r="1072" spans="1:9" s="147" customFormat="1" ht="15" customHeight="1">
      <c r="A1072" s="335"/>
      <c r="B1072" s="110"/>
      <c r="C1072" s="110"/>
      <c r="D1072" s="110"/>
      <c r="F1072" s="110"/>
      <c r="G1072" s="110"/>
      <c r="H1072" s="110"/>
      <c r="I1072" s="1396"/>
    </row>
    <row r="1073" spans="1:9" s="147" customFormat="1" ht="15" customHeight="1">
      <c r="A1073" s="335"/>
      <c r="B1073" s="110"/>
      <c r="C1073" s="110"/>
      <c r="D1073" s="110"/>
      <c r="F1073" s="110"/>
      <c r="G1073" s="110"/>
      <c r="H1073" s="110"/>
      <c r="I1073" s="1396"/>
    </row>
    <row r="1074" spans="1:9" s="147" customFormat="1" ht="15" customHeight="1">
      <c r="A1074" s="335"/>
      <c r="B1074" s="110"/>
      <c r="C1074" s="110"/>
      <c r="D1074" s="110"/>
      <c r="F1074" s="110"/>
      <c r="G1074" s="110"/>
      <c r="H1074" s="110"/>
      <c r="I1074" s="1396"/>
    </row>
    <row r="1075" spans="1:9" s="147" customFormat="1" ht="15" customHeight="1">
      <c r="A1075" s="335"/>
      <c r="B1075" s="110"/>
      <c r="C1075" s="110"/>
      <c r="D1075" s="110"/>
      <c r="F1075" s="110"/>
      <c r="G1075" s="110"/>
      <c r="H1075" s="110"/>
      <c r="I1075" s="1396"/>
    </row>
    <row r="1076" spans="1:9" s="147" customFormat="1" ht="15" customHeight="1">
      <c r="A1076" s="335"/>
      <c r="B1076" s="110"/>
      <c r="C1076" s="110"/>
      <c r="D1076" s="110"/>
      <c r="F1076" s="110"/>
      <c r="G1076" s="110"/>
      <c r="H1076" s="110"/>
      <c r="I1076" s="1396"/>
    </row>
    <row r="1077" spans="1:9" s="147" customFormat="1" ht="15" customHeight="1">
      <c r="A1077" s="335"/>
      <c r="B1077" s="110"/>
      <c r="C1077" s="110"/>
      <c r="D1077" s="110"/>
      <c r="F1077" s="110"/>
      <c r="G1077" s="110"/>
      <c r="H1077" s="110"/>
      <c r="I1077" s="1396"/>
    </row>
    <row r="1078" spans="1:9" s="147" customFormat="1" ht="15" customHeight="1">
      <c r="A1078" s="335"/>
      <c r="B1078" s="110"/>
      <c r="C1078" s="110"/>
      <c r="D1078" s="110"/>
      <c r="F1078" s="110"/>
      <c r="G1078" s="110"/>
      <c r="H1078" s="110"/>
      <c r="I1078" s="1396"/>
    </row>
    <row r="1079" spans="1:9" s="147" customFormat="1" ht="15" customHeight="1">
      <c r="A1079" s="335"/>
      <c r="B1079" s="110"/>
      <c r="C1079" s="110"/>
      <c r="D1079" s="110"/>
      <c r="F1079" s="110"/>
      <c r="G1079" s="110"/>
      <c r="H1079" s="110"/>
      <c r="I1079" s="1396"/>
    </row>
    <row r="1080" spans="1:9" s="147" customFormat="1" ht="15" customHeight="1">
      <c r="A1080" s="335"/>
      <c r="B1080" s="110"/>
      <c r="C1080" s="110"/>
      <c r="D1080" s="110"/>
      <c r="F1080" s="110"/>
      <c r="G1080" s="110"/>
      <c r="H1080" s="110"/>
      <c r="I1080" s="1396"/>
    </row>
    <row r="1081" spans="1:9" s="147" customFormat="1" ht="15" customHeight="1">
      <c r="A1081" s="335"/>
      <c r="B1081" s="110"/>
      <c r="C1081" s="110"/>
      <c r="D1081" s="110"/>
      <c r="F1081" s="110"/>
      <c r="G1081" s="110"/>
      <c r="H1081" s="110"/>
      <c r="I1081" s="1396"/>
    </row>
    <row r="1082" spans="1:9" s="147" customFormat="1" ht="15" customHeight="1">
      <c r="A1082" s="335"/>
      <c r="B1082" s="110"/>
      <c r="C1082" s="110"/>
      <c r="D1082" s="110"/>
      <c r="F1082" s="110"/>
      <c r="G1082" s="110"/>
      <c r="H1082" s="110"/>
      <c r="I1082" s="1396"/>
    </row>
    <row r="1083" spans="1:9" s="147" customFormat="1" ht="15" customHeight="1">
      <c r="A1083" s="335"/>
      <c r="B1083" s="110"/>
      <c r="C1083" s="110"/>
      <c r="D1083" s="110"/>
      <c r="F1083" s="110"/>
      <c r="G1083" s="110"/>
      <c r="H1083" s="110"/>
      <c r="I1083" s="1396"/>
    </row>
    <row r="1084" spans="1:9" s="147" customFormat="1" ht="15" customHeight="1">
      <c r="A1084" s="335"/>
      <c r="B1084" s="110"/>
      <c r="C1084" s="110"/>
      <c r="D1084" s="110"/>
      <c r="F1084" s="110"/>
      <c r="G1084" s="110"/>
      <c r="H1084" s="110"/>
      <c r="I1084" s="1396"/>
    </row>
    <row r="1085" spans="1:9" s="147" customFormat="1" ht="15" customHeight="1">
      <c r="A1085" s="335"/>
      <c r="B1085" s="110"/>
      <c r="C1085" s="110"/>
      <c r="D1085" s="110"/>
      <c r="F1085" s="110"/>
      <c r="G1085" s="110"/>
      <c r="H1085" s="110"/>
      <c r="I1085" s="1396"/>
    </row>
    <row r="1086" spans="1:9" s="147" customFormat="1" ht="15" customHeight="1">
      <c r="A1086" s="335"/>
      <c r="B1086" s="110"/>
      <c r="C1086" s="110"/>
      <c r="D1086" s="110"/>
      <c r="F1086" s="110"/>
      <c r="G1086" s="110"/>
      <c r="H1086" s="110"/>
      <c r="I1086" s="1396"/>
    </row>
    <row r="1087" spans="1:9" s="147" customFormat="1" ht="15" customHeight="1">
      <c r="A1087" s="335"/>
      <c r="B1087" s="110"/>
      <c r="C1087" s="110"/>
      <c r="D1087" s="110"/>
      <c r="F1087" s="110"/>
      <c r="G1087" s="110"/>
      <c r="H1087" s="110"/>
      <c r="I1087" s="1396"/>
    </row>
    <row r="1088" spans="1:9" s="147" customFormat="1" ht="15" customHeight="1">
      <c r="A1088" s="335"/>
      <c r="B1088" s="110"/>
      <c r="C1088" s="110"/>
      <c r="D1088" s="110"/>
      <c r="F1088" s="110"/>
      <c r="G1088" s="110"/>
      <c r="H1088" s="110"/>
      <c r="I1088" s="1396"/>
    </row>
    <row r="1089" spans="1:9" s="147" customFormat="1" ht="15" customHeight="1">
      <c r="A1089" s="335"/>
      <c r="B1089" s="110"/>
      <c r="C1089" s="110"/>
      <c r="D1089" s="110"/>
      <c r="F1089" s="110"/>
      <c r="G1089" s="110"/>
      <c r="H1089" s="110"/>
      <c r="I1089" s="1396"/>
    </row>
    <row r="1090" spans="1:9" s="147" customFormat="1" ht="15" customHeight="1">
      <c r="A1090" s="335"/>
      <c r="B1090" s="110"/>
      <c r="C1090" s="110"/>
      <c r="D1090" s="110"/>
      <c r="F1090" s="110"/>
      <c r="G1090" s="110"/>
      <c r="H1090" s="110"/>
      <c r="I1090" s="1396"/>
    </row>
    <row r="1091" spans="1:9" s="147" customFormat="1" ht="15" customHeight="1">
      <c r="A1091" s="335"/>
      <c r="B1091" s="110"/>
      <c r="C1091" s="110"/>
      <c r="D1091" s="110"/>
      <c r="F1091" s="110"/>
      <c r="G1091" s="110"/>
      <c r="H1091" s="110"/>
      <c r="I1091" s="1396"/>
    </row>
    <row r="1092" spans="1:9" s="147" customFormat="1" ht="15" customHeight="1">
      <c r="A1092" s="335"/>
      <c r="B1092" s="110"/>
      <c r="C1092" s="110"/>
      <c r="D1092" s="110"/>
      <c r="F1092" s="110"/>
      <c r="G1092" s="110"/>
      <c r="H1092" s="110"/>
      <c r="I1092" s="1396"/>
    </row>
    <row r="1093" spans="1:9" s="147" customFormat="1" ht="15" customHeight="1">
      <c r="A1093" s="335"/>
      <c r="B1093" s="110"/>
      <c r="C1093" s="110"/>
      <c r="D1093" s="110"/>
      <c r="F1093" s="110"/>
      <c r="G1093" s="110"/>
      <c r="H1093" s="110"/>
      <c r="I1093" s="1396"/>
    </row>
    <row r="1094" spans="1:9" s="147" customFormat="1" ht="15" customHeight="1">
      <c r="A1094" s="335"/>
      <c r="B1094" s="110"/>
      <c r="C1094" s="110"/>
      <c r="D1094" s="110"/>
      <c r="F1094" s="110"/>
      <c r="G1094" s="110"/>
      <c r="H1094" s="110"/>
      <c r="I1094" s="1396"/>
    </row>
    <row r="1095" spans="1:9" s="147" customFormat="1" ht="15" customHeight="1">
      <c r="A1095" s="335"/>
      <c r="B1095" s="110"/>
      <c r="C1095" s="110"/>
      <c r="D1095" s="110"/>
      <c r="F1095" s="110"/>
      <c r="G1095" s="110"/>
      <c r="H1095" s="110"/>
      <c r="I1095" s="1396"/>
    </row>
    <row r="1096" spans="1:9" s="147" customFormat="1" ht="15" customHeight="1">
      <c r="A1096" s="335"/>
      <c r="B1096" s="110"/>
      <c r="C1096" s="110"/>
      <c r="D1096" s="110"/>
      <c r="F1096" s="110"/>
      <c r="G1096" s="110"/>
      <c r="H1096" s="110"/>
      <c r="I1096" s="1396"/>
    </row>
    <row r="1097" spans="1:9" s="147" customFormat="1" ht="15" customHeight="1">
      <c r="A1097" s="335"/>
      <c r="B1097" s="110"/>
      <c r="C1097" s="110"/>
      <c r="D1097" s="110"/>
      <c r="F1097" s="110"/>
      <c r="G1097" s="110"/>
      <c r="H1097" s="110"/>
      <c r="I1097" s="1396"/>
    </row>
    <row r="1098" spans="1:9" s="147" customFormat="1" ht="15" customHeight="1">
      <c r="A1098" s="335"/>
      <c r="B1098" s="110"/>
      <c r="C1098" s="110"/>
      <c r="D1098" s="110"/>
      <c r="F1098" s="110"/>
      <c r="G1098" s="110"/>
      <c r="H1098" s="110"/>
      <c r="I1098" s="1396"/>
    </row>
    <row r="1099" spans="1:9" s="147" customFormat="1" ht="15" customHeight="1">
      <c r="A1099" s="335"/>
      <c r="B1099" s="110"/>
      <c r="C1099" s="110"/>
      <c r="D1099" s="110"/>
      <c r="F1099" s="110"/>
      <c r="G1099" s="110"/>
      <c r="H1099" s="110"/>
      <c r="I1099" s="1396"/>
    </row>
    <row r="1100" spans="1:9" s="147" customFormat="1" ht="15" customHeight="1">
      <c r="A1100" s="335"/>
      <c r="B1100" s="110"/>
      <c r="C1100" s="110"/>
      <c r="D1100" s="110"/>
      <c r="F1100" s="110"/>
      <c r="G1100" s="110"/>
      <c r="H1100" s="110"/>
      <c r="I1100" s="1396"/>
    </row>
    <row r="1101" spans="1:9" s="147" customFormat="1" ht="15" customHeight="1">
      <c r="A1101" s="335"/>
      <c r="B1101" s="110"/>
      <c r="C1101" s="110"/>
      <c r="D1101" s="110"/>
      <c r="F1101" s="110"/>
      <c r="G1101" s="110"/>
      <c r="H1101" s="110"/>
      <c r="I1101" s="1396"/>
    </row>
    <row r="1102" spans="1:9" s="147" customFormat="1" ht="15" customHeight="1">
      <c r="A1102" s="335"/>
      <c r="B1102" s="110"/>
      <c r="C1102" s="110"/>
      <c r="D1102" s="110"/>
      <c r="F1102" s="110"/>
      <c r="G1102" s="110"/>
      <c r="H1102" s="110"/>
      <c r="I1102" s="1396"/>
    </row>
    <row r="1103" spans="1:9" s="147" customFormat="1" ht="15" customHeight="1">
      <c r="A1103" s="335"/>
      <c r="B1103" s="110"/>
      <c r="C1103" s="110"/>
      <c r="D1103" s="110"/>
      <c r="F1103" s="110"/>
      <c r="G1103" s="110"/>
      <c r="H1103" s="110"/>
      <c r="I1103" s="1396"/>
    </row>
    <row r="1104" spans="1:9" s="147" customFormat="1" ht="15" customHeight="1">
      <c r="A1104" s="335"/>
      <c r="B1104" s="110"/>
      <c r="C1104" s="110"/>
      <c r="D1104" s="110"/>
      <c r="F1104" s="110"/>
      <c r="G1104" s="110"/>
      <c r="H1104" s="110"/>
      <c r="I1104" s="1396"/>
    </row>
    <row r="1105" spans="1:9" s="147" customFormat="1" ht="15" customHeight="1">
      <c r="A1105" s="335"/>
      <c r="B1105" s="110"/>
      <c r="C1105" s="110"/>
      <c r="D1105" s="110"/>
      <c r="F1105" s="110"/>
      <c r="G1105" s="110"/>
      <c r="H1105" s="110"/>
      <c r="I1105" s="1396"/>
    </row>
    <row r="1106" spans="1:9" s="147" customFormat="1" ht="15" customHeight="1">
      <c r="A1106" s="335"/>
      <c r="B1106" s="110"/>
      <c r="C1106" s="110"/>
      <c r="D1106" s="110"/>
      <c r="F1106" s="110"/>
      <c r="G1106" s="110"/>
      <c r="H1106" s="110"/>
      <c r="I1106" s="1396"/>
    </row>
    <row r="1107" spans="1:9" s="147" customFormat="1" ht="15" customHeight="1">
      <c r="A1107" s="335"/>
      <c r="B1107" s="110"/>
      <c r="C1107" s="110"/>
      <c r="D1107" s="110"/>
      <c r="F1107" s="110"/>
      <c r="G1107" s="110"/>
      <c r="H1107" s="110"/>
      <c r="I1107" s="1396"/>
    </row>
    <row r="1108" spans="1:9" s="147" customFormat="1" ht="15" customHeight="1">
      <c r="A1108" s="335"/>
      <c r="B1108" s="110"/>
      <c r="C1108" s="110"/>
      <c r="D1108" s="110"/>
      <c r="F1108" s="110"/>
      <c r="G1108" s="110"/>
      <c r="H1108" s="110"/>
      <c r="I1108" s="1396"/>
    </row>
    <row r="1109" spans="1:9" s="147" customFormat="1" ht="15" customHeight="1">
      <c r="A1109" s="335"/>
      <c r="B1109" s="110"/>
      <c r="C1109" s="110"/>
      <c r="D1109" s="110"/>
      <c r="F1109" s="110"/>
      <c r="G1109" s="110"/>
      <c r="H1109" s="110"/>
      <c r="I1109" s="1396"/>
    </row>
    <row r="1110" spans="1:9" s="147" customFormat="1" ht="15" customHeight="1">
      <c r="A1110" s="335"/>
      <c r="B1110" s="110"/>
      <c r="C1110" s="110"/>
      <c r="D1110" s="110"/>
      <c r="F1110" s="110"/>
      <c r="G1110" s="110"/>
      <c r="H1110" s="110"/>
      <c r="I1110" s="1396"/>
    </row>
    <row r="1111" spans="1:9" s="147" customFormat="1" ht="15" customHeight="1">
      <c r="A1111" s="335"/>
      <c r="B1111" s="110"/>
      <c r="C1111" s="110"/>
      <c r="D1111" s="110"/>
      <c r="F1111" s="110"/>
      <c r="G1111" s="110"/>
      <c r="H1111" s="110"/>
      <c r="I1111" s="1396"/>
    </row>
    <row r="1112" spans="1:9" s="147" customFormat="1" ht="15" customHeight="1">
      <c r="A1112" s="335"/>
      <c r="B1112" s="110"/>
      <c r="C1112" s="110"/>
      <c r="D1112" s="110"/>
      <c r="F1112" s="110"/>
      <c r="G1112" s="110"/>
      <c r="H1112" s="110"/>
      <c r="I1112" s="1396"/>
    </row>
    <row r="1113" spans="1:9" s="147" customFormat="1" ht="15" customHeight="1">
      <c r="A1113" s="335"/>
      <c r="B1113" s="110"/>
      <c r="C1113" s="110"/>
      <c r="D1113" s="110"/>
      <c r="F1113" s="110"/>
      <c r="G1113" s="110"/>
      <c r="H1113" s="110"/>
      <c r="I1113" s="1396"/>
    </row>
    <row r="1114" spans="1:9" s="147" customFormat="1" ht="15" customHeight="1">
      <c r="A1114" s="335"/>
      <c r="B1114" s="110"/>
      <c r="C1114" s="110"/>
      <c r="D1114" s="110"/>
      <c r="F1114" s="110"/>
      <c r="G1114" s="110"/>
      <c r="H1114" s="110"/>
      <c r="I1114" s="1396"/>
    </row>
    <row r="1115" spans="1:9" s="147" customFormat="1" ht="15" customHeight="1">
      <c r="A1115" s="335"/>
      <c r="B1115" s="110"/>
      <c r="C1115" s="110"/>
      <c r="D1115" s="110"/>
      <c r="F1115" s="110"/>
      <c r="G1115" s="110"/>
      <c r="H1115" s="110"/>
      <c r="I1115" s="1396"/>
    </row>
    <row r="1116" spans="1:9" s="147" customFormat="1" ht="15" customHeight="1">
      <c r="A1116" s="335"/>
      <c r="B1116" s="110"/>
      <c r="C1116" s="110"/>
      <c r="D1116" s="110"/>
      <c r="F1116" s="110"/>
      <c r="G1116" s="110"/>
      <c r="H1116" s="110"/>
      <c r="I1116" s="1396"/>
    </row>
    <row r="1117" spans="1:9" s="147" customFormat="1" ht="15" customHeight="1">
      <c r="A1117" s="335"/>
      <c r="B1117" s="110"/>
      <c r="C1117" s="110"/>
      <c r="D1117" s="110"/>
      <c r="F1117" s="110"/>
      <c r="G1117" s="110"/>
      <c r="H1117" s="110"/>
      <c r="I1117" s="1396"/>
    </row>
    <row r="1118" spans="1:9" s="147" customFormat="1" ht="15" customHeight="1">
      <c r="A1118" s="335"/>
      <c r="B1118" s="110"/>
      <c r="C1118" s="110"/>
      <c r="D1118" s="110"/>
      <c r="F1118" s="110"/>
      <c r="G1118" s="110"/>
      <c r="H1118" s="110"/>
      <c r="I1118" s="1396"/>
    </row>
    <row r="1119" spans="1:9" s="147" customFormat="1" ht="15" customHeight="1">
      <c r="A1119" s="335"/>
      <c r="B1119" s="110"/>
      <c r="C1119" s="110"/>
      <c r="D1119" s="110"/>
      <c r="F1119" s="110"/>
      <c r="G1119" s="110"/>
      <c r="H1119" s="110"/>
      <c r="I1119" s="1396"/>
    </row>
    <row r="1120" spans="1:9" s="147" customFormat="1" ht="15" customHeight="1">
      <c r="A1120" s="335"/>
      <c r="B1120" s="110"/>
      <c r="C1120" s="110"/>
      <c r="D1120" s="110"/>
      <c r="F1120" s="110"/>
      <c r="G1120" s="110"/>
      <c r="H1120" s="110"/>
      <c r="I1120" s="1396"/>
    </row>
    <row r="1121" spans="1:9" s="147" customFormat="1" ht="15" customHeight="1">
      <c r="A1121" s="335"/>
      <c r="B1121" s="110"/>
      <c r="C1121" s="110"/>
      <c r="D1121" s="110"/>
      <c r="F1121" s="110"/>
      <c r="G1121" s="110"/>
      <c r="H1121" s="110"/>
      <c r="I1121" s="1396"/>
    </row>
    <row r="1122" spans="1:9" s="147" customFormat="1" ht="15" customHeight="1">
      <c r="A1122" s="335"/>
      <c r="B1122" s="110"/>
      <c r="C1122" s="110"/>
      <c r="D1122" s="110"/>
      <c r="F1122" s="110"/>
      <c r="G1122" s="110"/>
      <c r="H1122" s="110"/>
      <c r="I1122" s="1396"/>
    </row>
    <row r="1123" spans="1:9" s="147" customFormat="1" ht="15" customHeight="1">
      <c r="A1123" s="335"/>
      <c r="B1123" s="110"/>
      <c r="C1123" s="110"/>
      <c r="D1123" s="110"/>
      <c r="F1123" s="110"/>
      <c r="G1123" s="110"/>
      <c r="H1123" s="110"/>
      <c r="I1123" s="1396"/>
    </row>
    <row r="1124" spans="1:9" s="147" customFormat="1" ht="15" customHeight="1">
      <c r="A1124" s="335"/>
      <c r="B1124" s="110"/>
      <c r="C1124" s="110"/>
      <c r="D1124" s="110"/>
      <c r="F1124" s="110"/>
      <c r="G1124" s="110"/>
      <c r="H1124" s="110"/>
      <c r="I1124" s="1396"/>
    </row>
    <row r="1125" spans="1:9" s="147" customFormat="1" ht="15" customHeight="1">
      <c r="A1125" s="335"/>
      <c r="B1125" s="110"/>
      <c r="C1125" s="110"/>
      <c r="D1125" s="110"/>
      <c r="F1125" s="110"/>
      <c r="G1125" s="110"/>
      <c r="H1125" s="110"/>
      <c r="I1125" s="1396"/>
    </row>
    <row r="1126" spans="1:9" s="147" customFormat="1" ht="15" customHeight="1">
      <c r="A1126" s="335"/>
      <c r="B1126" s="110"/>
      <c r="C1126" s="110"/>
      <c r="D1126" s="110"/>
      <c r="F1126" s="110"/>
      <c r="G1126" s="110"/>
      <c r="H1126" s="110"/>
      <c r="I1126" s="1396"/>
    </row>
    <row r="1127" spans="1:9" s="147" customFormat="1" ht="15" customHeight="1">
      <c r="A1127" s="335"/>
      <c r="B1127" s="110"/>
      <c r="C1127" s="110"/>
      <c r="D1127" s="110"/>
      <c r="F1127" s="110"/>
      <c r="G1127" s="110"/>
      <c r="H1127" s="110"/>
      <c r="I1127" s="1396"/>
    </row>
    <row r="1128" spans="1:9" s="147" customFormat="1" ht="15" customHeight="1">
      <c r="A1128" s="335"/>
      <c r="B1128" s="110"/>
      <c r="C1128" s="110"/>
      <c r="D1128" s="110"/>
      <c r="F1128" s="110"/>
      <c r="G1128" s="110"/>
      <c r="H1128" s="110"/>
      <c r="I1128" s="1396"/>
    </row>
    <row r="1129" spans="1:9" s="147" customFormat="1" ht="15" customHeight="1">
      <c r="A1129" s="335"/>
      <c r="B1129" s="110"/>
      <c r="C1129" s="110"/>
      <c r="D1129" s="110"/>
      <c r="F1129" s="110"/>
      <c r="G1129" s="110"/>
      <c r="H1129" s="110"/>
      <c r="I1129" s="1396"/>
    </row>
    <row r="1130" spans="1:9" s="147" customFormat="1" ht="15" customHeight="1">
      <c r="A1130" s="335"/>
      <c r="B1130" s="110"/>
      <c r="C1130" s="110"/>
      <c r="D1130" s="110"/>
      <c r="F1130" s="110"/>
      <c r="G1130" s="110"/>
      <c r="H1130" s="110"/>
      <c r="I1130" s="1396"/>
    </row>
    <row r="1131" spans="1:9" s="147" customFormat="1" ht="15" customHeight="1">
      <c r="A1131" s="335"/>
      <c r="B1131" s="110"/>
      <c r="C1131" s="110"/>
      <c r="D1131" s="110"/>
      <c r="F1131" s="110"/>
      <c r="G1131" s="110"/>
      <c r="H1131" s="110"/>
      <c r="I1131" s="1396"/>
    </row>
    <row r="1132" spans="1:9" s="147" customFormat="1" ht="15" customHeight="1">
      <c r="A1132" s="335"/>
      <c r="B1132" s="110"/>
      <c r="C1132" s="110"/>
      <c r="D1132" s="110"/>
      <c r="F1132" s="110"/>
      <c r="G1132" s="110"/>
      <c r="H1132" s="110"/>
      <c r="I1132" s="1396"/>
    </row>
    <row r="1133" spans="1:9" s="147" customFormat="1" ht="15" customHeight="1">
      <c r="A1133" s="335"/>
      <c r="B1133" s="110"/>
      <c r="C1133" s="110"/>
      <c r="D1133" s="110"/>
      <c r="F1133" s="110"/>
      <c r="G1133" s="110"/>
      <c r="H1133" s="110"/>
      <c r="I1133" s="1396"/>
    </row>
    <row r="1134" spans="1:9" s="147" customFormat="1" ht="15" customHeight="1">
      <c r="A1134" s="335"/>
      <c r="B1134" s="110"/>
      <c r="C1134" s="110"/>
      <c r="D1134" s="110"/>
      <c r="F1134" s="110"/>
      <c r="G1134" s="110"/>
      <c r="H1134" s="110"/>
      <c r="I1134" s="1396"/>
    </row>
    <row r="1135" spans="1:9" s="147" customFormat="1" ht="15" customHeight="1">
      <c r="A1135" s="335"/>
      <c r="B1135" s="110"/>
      <c r="C1135" s="110"/>
      <c r="D1135" s="110"/>
      <c r="F1135" s="110"/>
      <c r="G1135" s="110"/>
      <c r="H1135" s="110"/>
      <c r="I1135" s="1396"/>
    </row>
    <row r="1136" spans="1:9" s="147" customFormat="1" ht="15" customHeight="1">
      <c r="A1136" s="335"/>
      <c r="B1136" s="110"/>
      <c r="C1136" s="110"/>
      <c r="D1136" s="110"/>
      <c r="F1136" s="110"/>
      <c r="G1136" s="110"/>
      <c r="H1136" s="110"/>
      <c r="I1136" s="1396"/>
    </row>
    <row r="1137" spans="1:9" s="147" customFormat="1" ht="15" customHeight="1">
      <c r="A1137" s="335"/>
      <c r="B1137" s="110"/>
      <c r="C1137" s="110"/>
      <c r="D1137" s="110"/>
      <c r="F1137" s="110"/>
      <c r="G1137" s="110"/>
      <c r="H1137" s="110"/>
      <c r="I1137" s="1396"/>
    </row>
    <row r="1138" spans="1:9" s="147" customFormat="1" ht="15" customHeight="1">
      <c r="A1138" s="335"/>
      <c r="B1138" s="110"/>
      <c r="C1138" s="110"/>
      <c r="D1138" s="110"/>
      <c r="F1138" s="110"/>
      <c r="G1138" s="110"/>
      <c r="H1138" s="110"/>
      <c r="I1138" s="1396"/>
    </row>
    <row r="1139" spans="1:9" s="147" customFormat="1" ht="15" customHeight="1">
      <c r="A1139" s="335"/>
      <c r="B1139" s="110"/>
      <c r="C1139" s="110"/>
      <c r="D1139" s="110"/>
      <c r="F1139" s="110"/>
      <c r="G1139" s="110"/>
      <c r="H1139" s="110"/>
      <c r="I1139" s="1396"/>
    </row>
    <row r="1140" spans="1:9" s="147" customFormat="1" ht="15" customHeight="1">
      <c r="A1140" s="335"/>
      <c r="B1140" s="110"/>
      <c r="C1140" s="110"/>
      <c r="D1140" s="110"/>
      <c r="F1140" s="110"/>
      <c r="G1140" s="110"/>
      <c r="H1140" s="110"/>
      <c r="I1140" s="1396"/>
    </row>
    <row r="1141" spans="1:9" s="147" customFormat="1" ht="15" customHeight="1">
      <c r="A1141" s="335"/>
      <c r="B1141" s="110"/>
      <c r="C1141" s="110"/>
      <c r="D1141" s="110"/>
      <c r="F1141" s="110"/>
      <c r="G1141" s="110"/>
      <c r="H1141" s="110"/>
      <c r="I1141" s="1396"/>
    </row>
    <row r="1142" spans="1:9" s="147" customFormat="1" ht="15" customHeight="1">
      <c r="A1142" s="335"/>
      <c r="B1142" s="110"/>
      <c r="C1142" s="110"/>
      <c r="D1142" s="110"/>
      <c r="F1142" s="110"/>
      <c r="G1142" s="110"/>
      <c r="H1142" s="110"/>
      <c r="I1142" s="1396"/>
    </row>
    <row r="1143" spans="1:9" s="147" customFormat="1" ht="15" customHeight="1">
      <c r="A1143" s="335"/>
      <c r="B1143" s="110"/>
      <c r="C1143" s="110"/>
      <c r="D1143" s="110"/>
      <c r="F1143" s="110"/>
      <c r="G1143" s="110"/>
      <c r="H1143" s="110"/>
      <c r="I1143" s="1396"/>
    </row>
    <row r="1144" spans="1:9" s="147" customFormat="1" ht="15" customHeight="1">
      <c r="A1144" s="335"/>
      <c r="B1144" s="110"/>
      <c r="C1144" s="110"/>
      <c r="D1144" s="110"/>
      <c r="F1144" s="110"/>
      <c r="G1144" s="110"/>
      <c r="H1144" s="110"/>
      <c r="I1144" s="1396"/>
    </row>
    <row r="1145" spans="1:9" s="147" customFormat="1" ht="15" customHeight="1">
      <c r="A1145" s="335"/>
      <c r="B1145" s="110"/>
      <c r="C1145" s="110"/>
      <c r="D1145" s="110"/>
      <c r="F1145" s="110"/>
      <c r="G1145" s="110"/>
      <c r="H1145" s="110"/>
      <c r="I1145" s="1396"/>
    </row>
    <row r="1146" spans="1:9" s="147" customFormat="1" ht="15" customHeight="1">
      <c r="A1146" s="335"/>
      <c r="B1146" s="110"/>
      <c r="C1146" s="110"/>
      <c r="D1146" s="110"/>
      <c r="F1146" s="110"/>
      <c r="G1146" s="110"/>
      <c r="H1146" s="110"/>
      <c r="I1146" s="1396"/>
    </row>
    <row r="1147" spans="1:9" s="147" customFormat="1" ht="15" customHeight="1">
      <c r="A1147" s="335"/>
      <c r="B1147" s="110"/>
      <c r="C1147" s="110"/>
      <c r="D1147" s="110"/>
      <c r="F1147" s="110"/>
      <c r="G1147" s="110"/>
      <c r="H1147" s="110"/>
      <c r="I1147" s="1396"/>
    </row>
    <row r="1148" spans="1:9" s="147" customFormat="1" ht="15" customHeight="1">
      <c r="A1148" s="335"/>
      <c r="B1148" s="110"/>
      <c r="C1148" s="110"/>
      <c r="D1148" s="110"/>
      <c r="F1148" s="110"/>
      <c r="G1148" s="110"/>
      <c r="H1148" s="110"/>
      <c r="I1148" s="1396"/>
    </row>
    <row r="1149" spans="1:9" s="147" customFormat="1" ht="15" customHeight="1">
      <c r="A1149" s="335"/>
      <c r="B1149" s="110"/>
      <c r="C1149" s="110"/>
      <c r="D1149" s="110"/>
      <c r="F1149" s="110"/>
      <c r="G1149" s="110"/>
      <c r="H1149" s="110"/>
      <c r="I1149" s="1396"/>
    </row>
    <row r="1150" spans="1:9" s="147" customFormat="1" ht="15" customHeight="1">
      <c r="A1150" s="335"/>
      <c r="B1150" s="110"/>
      <c r="C1150" s="110"/>
      <c r="D1150" s="110"/>
      <c r="F1150" s="110"/>
      <c r="G1150" s="110"/>
      <c r="H1150" s="110"/>
      <c r="I1150" s="1396"/>
    </row>
    <row r="1151" spans="1:9" s="147" customFormat="1" ht="15" customHeight="1">
      <c r="A1151" s="335"/>
      <c r="B1151" s="110"/>
      <c r="C1151" s="110"/>
      <c r="D1151" s="110"/>
      <c r="F1151" s="110"/>
      <c r="G1151" s="110"/>
      <c r="H1151" s="110"/>
      <c r="I1151" s="1396"/>
    </row>
    <row r="1152" spans="1:9" s="147" customFormat="1" ht="15" customHeight="1">
      <c r="A1152" s="335"/>
      <c r="B1152" s="110"/>
      <c r="C1152" s="110"/>
      <c r="D1152" s="110"/>
      <c r="F1152" s="110"/>
      <c r="G1152" s="110"/>
      <c r="H1152" s="110"/>
      <c r="I1152" s="1396"/>
    </row>
    <row r="1153" spans="1:9" s="147" customFormat="1" ht="15" customHeight="1">
      <c r="A1153" s="335"/>
      <c r="B1153" s="110"/>
      <c r="C1153" s="110"/>
      <c r="D1153" s="110"/>
      <c r="F1153" s="110"/>
      <c r="G1153" s="110"/>
      <c r="H1153" s="110"/>
      <c r="I1153" s="1396"/>
    </row>
    <row r="1154" spans="1:9" s="147" customFormat="1" ht="15" customHeight="1">
      <c r="A1154" s="335"/>
      <c r="B1154" s="110"/>
      <c r="C1154" s="110"/>
      <c r="D1154" s="110"/>
      <c r="F1154" s="110"/>
      <c r="G1154" s="110"/>
      <c r="H1154" s="110"/>
      <c r="I1154" s="1396"/>
    </row>
    <row r="1155" spans="1:9" s="147" customFormat="1" ht="15" customHeight="1">
      <c r="A1155" s="335"/>
      <c r="B1155" s="110"/>
      <c r="C1155" s="110"/>
      <c r="D1155" s="110"/>
      <c r="F1155" s="110"/>
      <c r="G1155" s="110"/>
      <c r="H1155" s="110"/>
      <c r="I1155" s="1396"/>
    </row>
    <row r="1156" spans="1:9" s="147" customFormat="1" ht="15" customHeight="1">
      <c r="A1156" s="335"/>
      <c r="B1156" s="110"/>
      <c r="C1156" s="110"/>
      <c r="D1156" s="110"/>
      <c r="F1156" s="110"/>
      <c r="G1156" s="110"/>
      <c r="H1156" s="110"/>
      <c r="I1156" s="1396"/>
    </row>
    <row r="1157" spans="1:9" s="147" customFormat="1" ht="15" customHeight="1">
      <c r="A1157" s="335"/>
      <c r="B1157" s="110"/>
      <c r="C1157" s="110"/>
      <c r="D1157" s="110"/>
      <c r="F1157" s="110"/>
      <c r="G1157" s="110"/>
      <c r="H1157" s="110"/>
      <c r="I1157" s="1396"/>
    </row>
    <row r="1158" spans="1:9" s="147" customFormat="1" ht="15" customHeight="1">
      <c r="A1158" s="335"/>
      <c r="B1158" s="110"/>
      <c r="C1158" s="110"/>
      <c r="D1158" s="110"/>
      <c r="F1158" s="110"/>
      <c r="G1158" s="110"/>
      <c r="H1158" s="110"/>
      <c r="I1158" s="1396"/>
    </row>
    <row r="1159" spans="1:9" s="147" customFormat="1" ht="15" customHeight="1">
      <c r="A1159" s="335"/>
      <c r="B1159" s="110"/>
      <c r="C1159" s="110"/>
      <c r="D1159" s="110"/>
      <c r="F1159" s="110"/>
      <c r="G1159" s="110"/>
      <c r="H1159" s="110"/>
      <c r="I1159" s="1396"/>
    </row>
    <row r="1160" spans="1:9" s="147" customFormat="1" ht="15" customHeight="1">
      <c r="A1160" s="335"/>
      <c r="B1160" s="110"/>
      <c r="C1160" s="110"/>
      <c r="D1160" s="110"/>
      <c r="F1160" s="110"/>
      <c r="G1160" s="110"/>
      <c r="H1160" s="110"/>
      <c r="I1160" s="1396"/>
    </row>
    <row r="1161" spans="1:9" s="147" customFormat="1" ht="15" customHeight="1">
      <c r="A1161" s="335"/>
      <c r="B1161" s="110"/>
      <c r="C1161" s="110"/>
      <c r="D1161" s="110"/>
      <c r="F1161" s="110"/>
      <c r="G1161" s="110"/>
      <c r="H1161" s="110"/>
      <c r="I1161" s="1396"/>
    </row>
    <row r="1162" spans="1:9" s="147" customFormat="1" ht="15" customHeight="1">
      <c r="A1162" s="335"/>
      <c r="B1162" s="110"/>
      <c r="C1162" s="110"/>
      <c r="D1162" s="110"/>
      <c r="F1162" s="110"/>
      <c r="G1162" s="110"/>
      <c r="H1162" s="110"/>
      <c r="I1162" s="1396"/>
    </row>
    <row r="1163" spans="1:9" s="147" customFormat="1" ht="15" customHeight="1">
      <c r="A1163" s="335"/>
      <c r="B1163" s="110"/>
      <c r="C1163" s="110"/>
      <c r="D1163" s="110"/>
      <c r="F1163" s="110"/>
      <c r="G1163" s="110"/>
      <c r="H1163" s="110"/>
      <c r="I1163" s="1396"/>
    </row>
    <row r="1164" spans="1:9" s="147" customFormat="1" ht="15" customHeight="1">
      <c r="A1164" s="335"/>
      <c r="B1164" s="110"/>
      <c r="C1164" s="110"/>
      <c r="D1164" s="110"/>
      <c r="F1164" s="110"/>
      <c r="G1164" s="110"/>
      <c r="H1164" s="110"/>
      <c r="I1164" s="1396"/>
    </row>
    <row r="1165" spans="1:9" s="147" customFormat="1" ht="15" customHeight="1">
      <c r="A1165" s="335"/>
      <c r="B1165" s="110"/>
      <c r="C1165" s="110"/>
      <c r="D1165" s="110"/>
      <c r="F1165" s="110"/>
      <c r="G1165" s="110"/>
      <c r="H1165" s="110"/>
      <c r="I1165" s="1396"/>
    </row>
    <row r="1166" spans="1:9" s="147" customFormat="1" ht="15" customHeight="1">
      <c r="A1166" s="335"/>
      <c r="B1166" s="110"/>
      <c r="C1166" s="110"/>
      <c r="D1166" s="110"/>
      <c r="F1166" s="110"/>
      <c r="G1166" s="110"/>
      <c r="H1166" s="110"/>
      <c r="I1166" s="1396"/>
    </row>
    <row r="1167" spans="1:9" s="147" customFormat="1" ht="15" customHeight="1">
      <c r="A1167" s="335"/>
      <c r="B1167" s="110"/>
      <c r="C1167" s="110"/>
      <c r="D1167" s="110"/>
      <c r="F1167" s="110"/>
      <c r="G1167" s="110"/>
      <c r="H1167" s="110"/>
      <c r="I1167" s="1396"/>
    </row>
    <row r="1168" spans="1:9" s="147" customFormat="1" ht="15" customHeight="1">
      <c r="A1168" s="335"/>
      <c r="B1168" s="110"/>
      <c r="C1168" s="110"/>
      <c r="D1168" s="110"/>
      <c r="F1168" s="110"/>
      <c r="G1168" s="110"/>
      <c r="H1168" s="110"/>
      <c r="I1168" s="1396"/>
    </row>
    <row r="1169" spans="1:9" s="147" customFormat="1" ht="15" customHeight="1">
      <c r="A1169" s="335"/>
      <c r="B1169" s="110"/>
      <c r="C1169" s="110"/>
      <c r="D1169" s="110"/>
      <c r="F1169" s="110"/>
      <c r="G1169" s="110"/>
      <c r="H1169" s="110"/>
      <c r="I1169" s="1396"/>
    </row>
    <row r="1170" spans="1:9" s="147" customFormat="1" ht="15" customHeight="1">
      <c r="A1170" s="335"/>
      <c r="B1170" s="110"/>
      <c r="C1170" s="110"/>
      <c r="D1170" s="110"/>
      <c r="F1170" s="110"/>
      <c r="G1170" s="110"/>
      <c r="H1170" s="110"/>
      <c r="I1170" s="1396"/>
    </row>
    <row r="1171" spans="1:9" s="147" customFormat="1" ht="15" customHeight="1">
      <c r="A1171" s="335"/>
      <c r="B1171" s="110"/>
      <c r="C1171" s="110"/>
      <c r="D1171" s="110"/>
      <c r="F1171" s="110"/>
      <c r="G1171" s="110"/>
      <c r="H1171" s="110"/>
      <c r="I1171" s="1396"/>
    </row>
    <row r="1172" spans="1:9" s="147" customFormat="1" ht="15" customHeight="1">
      <c r="A1172" s="335"/>
      <c r="B1172" s="110"/>
      <c r="C1172" s="110"/>
      <c r="D1172" s="110"/>
      <c r="F1172" s="110"/>
      <c r="G1172" s="110"/>
      <c r="H1172" s="110"/>
      <c r="I1172" s="1396"/>
    </row>
    <row r="1173" spans="1:9" s="147" customFormat="1" ht="15" customHeight="1">
      <c r="A1173" s="335"/>
      <c r="B1173" s="110"/>
      <c r="C1173" s="110"/>
      <c r="D1173" s="110"/>
      <c r="F1173" s="110"/>
      <c r="G1173" s="110"/>
      <c r="H1173" s="110"/>
      <c r="I1173" s="1396"/>
    </row>
    <row r="1174" spans="1:9" s="147" customFormat="1" ht="15" customHeight="1">
      <c r="A1174" s="335"/>
      <c r="B1174" s="110"/>
      <c r="C1174" s="110"/>
      <c r="D1174" s="110"/>
      <c r="F1174" s="110"/>
      <c r="G1174" s="110"/>
      <c r="H1174" s="110"/>
      <c r="I1174" s="1396"/>
    </row>
    <row r="1175" spans="1:9" s="147" customFormat="1" ht="15" customHeight="1">
      <c r="A1175" s="335"/>
      <c r="B1175" s="110"/>
      <c r="C1175" s="110"/>
      <c r="D1175" s="110"/>
      <c r="F1175" s="110"/>
      <c r="G1175" s="110"/>
      <c r="H1175" s="110"/>
      <c r="I1175" s="1396"/>
    </row>
    <row r="1176" spans="1:9" s="147" customFormat="1" ht="15" customHeight="1">
      <c r="A1176" s="335"/>
      <c r="B1176" s="110"/>
      <c r="C1176" s="110"/>
      <c r="D1176" s="110"/>
      <c r="F1176" s="110"/>
      <c r="G1176" s="110"/>
      <c r="H1176" s="110"/>
      <c r="I1176" s="1396"/>
    </row>
    <row r="1177" spans="1:9" s="147" customFormat="1" ht="15" customHeight="1">
      <c r="A1177" s="335"/>
      <c r="B1177" s="110"/>
      <c r="C1177" s="110"/>
      <c r="D1177" s="110"/>
      <c r="F1177" s="110"/>
      <c r="G1177" s="110"/>
      <c r="H1177" s="110"/>
      <c r="I1177" s="1396"/>
    </row>
    <row r="1178" spans="1:9" s="147" customFormat="1" ht="15" customHeight="1">
      <c r="A1178" s="335"/>
      <c r="B1178" s="110"/>
      <c r="C1178" s="110"/>
      <c r="D1178" s="110"/>
      <c r="F1178" s="110"/>
      <c r="G1178" s="110"/>
      <c r="H1178" s="110"/>
      <c r="I1178" s="1396"/>
    </row>
    <row r="1179" spans="1:9" s="147" customFormat="1" ht="15" customHeight="1">
      <c r="A1179" s="335"/>
      <c r="B1179" s="110"/>
      <c r="C1179" s="110"/>
      <c r="D1179" s="110"/>
      <c r="F1179" s="110"/>
      <c r="G1179" s="110"/>
      <c r="H1179" s="110"/>
      <c r="I1179" s="1396"/>
    </row>
    <row r="1180" spans="1:9" s="147" customFormat="1" ht="15" customHeight="1">
      <c r="A1180" s="335"/>
      <c r="B1180" s="110"/>
      <c r="C1180" s="110"/>
      <c r="D1180" s="110"/>
      <c r="F1180" s="110"/>
      <c r="G1180" s="110"/>
      <c r="H1180" s="110"/>
      <c r="I1180" s="1396"/>
    </row>
    <row r="1181" spans="1:9" s="147" customFormat="1" ht="15" customHeight="1">
      <c r="A1181" s="335"/>
      <c r="B1181" s="110"/>
      <c r="C1181" s="110"/>
      <c r="D1181" s="110"/>
      <c r="F1181" s="110"/>
      <c r="G1181" s="110"/>
      <c r="H1181" s="110"/>
      <c r="I1181" s="1396"/>
    </row>
    <row r="1182" spans="1:9" s="147" customFormat="1" ht="15" customHeight="1">
      <c r="A1182" s="335"/>
      <c r="B1182" s="110"/>
      <c r="C1182" s="110"/>
      <c r="D1182" s="110"/>
      <c r="F1182" s="110"/>
      <c r="G1182" s="110"/>
      <c r="H1182" s="110"/>
      <c r="I1182" s="1396"/>
    </row>
    <row r="1183" spans="1:9" s="147" customFormat="1" ht="15" customHeight="1">
      <c r="A1183" s="335"/>
      <c r="B1183" s="110"/>
      <c r="C1183" s="110"/>
      <c r="D1183" s="110"/>
      <c r="F1183" s="110"/>
      <c r="G1183" s="110"/>
      <c r="H1183" s="110"/>
      <c r="I1183" s="1396"/>
    </row>
    <row r="1184" spans="1:9" s="147" customFormat="1" ht="15" customHeight="1">
      <c r="A1184" s="335"/>
      <c r="B1184" s="110"/>
      <c r="C1184" s="110"/>
      <c r="D1184" s="110"/>
      <c r="F1184" s="110"/>
      <c r="G1184" s="110"/>
      <c r="H1184" s="110"/>
      <c r="I1184" s="1396"/>
    </row>
    <row r="1185" spans="1:9" s="147" customFormat="1" ht="15" customHeight="1">
      <c r="A1185" s="335"/>
      <c r="B1185" s="110"/>
      <c r="C1185" s="110"/>
      <c r="D1185" s="110"/>
      <c r="F1185" s="110"/>
      <c r="G1185" s="110"/>
      <c r="H1185" s="110"/>
      <c r="I1185" s="1396"/>
    </row>
    <row r="1186" spans="1:9" s="147" customFormat="1" ht="15" customHeight="1">
      <c r="A1186" s="335"/>
      <c r="B1186" s="110"/>
      <c r="C1186" s="110"/>
      <c r="D1186" s="110"/>
      <c r="F1186" s="110"/>
      <c r="G1186" s="110"/>
      <c r="H1186" s="110"/>
      <c r="I1186" s="1396"/>
    </row>
    <row r="1187" spans="1:9" s="147" customFormat="1" ht="15" customHeight="1">
      <c r="A1187" s="335"/>
      <c r="B1187" s="110"/>
      <c r="C1187" s="110"/>
      <c r="D1187" s="110"/>
      <c r="F1187" s="110"/>
      <c r="G1187" s="110"/>
      <c r="H1187" s="110"/>
      <c r="I1187" s="1396"/>
    </row>
    <row r="1188" spans="1:9" s="147" customFormat="1" ht="15" customHeight="1">
      <c r="A1188" s="335"/>
      <c r="B1188" s="110"/>
      <c r="C1188" s="110"/>
      <c r="D1188" s="110"/>
      <c r="F1188" s="110"/>
      <c r="G1188" s="110"/>
      <c r="H1188" s="110"/>
      <c r="I1188" s="1396"/>
    </row>
    <row r="1189" spans="1:9" s="147" customFormat="1" ht="15" customHeight="1">
      <c r="A1189" s="335"/>
      <c r="B1189" s="110"/>
      <c r="C1189" s="110"/>
      <c r="D1189" s="110"/>
      <c r="F1189" s="110"/>
      <c r="G1189" s="110"/>
      <c r="H1189" s="110"/>
      <c r="I1189" s="1396"/>
    </row>
    <row r="1190" spans="1:9" s="147" customFormat="1" ht="15" customHeight="1">
      <c r="A1190" s="335"/>
      <c r="B1190" s="110"/>
      <c r="C1190" s="110"/>
      <c r="D1190" s="110"/>
      <c r="F1190" s="110"/>
      <c r="G1190" s="110"/>
      <c r="H1190" s="110"/>
      <c r="I1190" s="1396"/>
    </row>
    <row r="1191" spans="1:9" s="147" customFormat="1" ht="15" customHeight="1">
      <c r="A1191" s="335"/>
      <c r="B1191" s="110"/>
      <c r="C1191" s="110"/>
      <c r="D1191" s="110"/>
      <c r="F1191" s="110"/>
      <c r="G1191" s="110"/>
      <c r="H1191" s="110"/>
      <c r="I1191" s="1396"/>
    </row>
    <row r="1192" spans="1:9" s="147" customFormat="1" ht="15" customHeight="1">
      <c r="A1192" s="335"/>
      <c r="B1192" s="110"/>
      <c r="C1192" s="110"/>
      <c r="D1192" s="110"/>
      <c r="F1192" s="110"/>
      <c r="G1192" s="110"/>
      <c r="H1192" s="110"/>
      <c r="I1192" s="1396"/>
    </row>
    <row r="1193" spans="1:9" s="147" customFormat="1" ht="15" customHeight="1">
      <c r="A1193" s="335"/>
      <c r="B1193" s="110"/>
      <c r="C1193" s="110"/>
      <c r="D1193" s="110"/>
      <c r="F1193" s="110"/>
      <c r="G1193" s="110"/>
      <c r="H1193" s="110"/>
      <c r="I1193" s="1396"/>
    </row>
    <row r="1194" spans="1:9" s="147" customFormat="1" ht="15" customHeight="1">
      <c r="A1194" s="335"/>
      <c r="B1194" s="110"/>
      <c r="C1194" s="110"/>
      <c r="D1194" s="110"/>
      <c r="F1194" s="110"/>
      <c r="G1194" s="110"/>
      <c r="H1194" s="110"/>
      <c r="I1194" s="1396"/>
    </row>
    <row r="1195" spans="1:9" s="147" customFormat="1" ht="15" customHeight="1">
      <c r="A1195" s="335"/>
      <c r="B1195" s="110"/>
      <c r="C1195" s="110"/>
      <c r="D1195" s="110"/>
      <c r="F1195" s="110"/>
      <c r="G1195" s="110"/>
      <c r="H1195" s="110"/>
      <c r="I1195" s="1396"/>
    </row>
    <row r="1196" spans="1:9" s="147" customFormat="1" ht="15" customHeight="1">
      <c r="A1196" s="335"/>
      <c r="B1196" s="110"/>
      <c r="C1196" s="110"/>
      <c r="D1196" s="110"/>
      <c r="F1196" s="110"/>
      <c r="G1196" s="110"/>
      <c r="H1196" s="110"/>
      <c r="I1196" s="1396"/>
    </row>
    <row r="1197" spans="1:9" s="147" customFormat="1" ht="15" customHeight="1">
      <c r="A1197" s="335"/>
      <c r="B1197" s="110"/>
      <c r="C1197" s="110"/>
      <c r="D1197" s="110"/>
      <c r="F1197" s="110"/>
      <c r="G1197" s="110"/>
      <c r="H1197" s="110"/>
      <c r="I1197" s="1396"/>
    </row>
    <row r="1198" spans="1:9" s="147" customFormat="1" ht="15" customHeight="1">
      <c r="A1198" s="335"/>
      <c r="B1198" s="110"/>
      <c r="C1198" s="110"/>
      <c r="D1198" s="110"/>
      <c r="F1198" s="110"/>
      <c r="G1198" s="110"/>
      <c r="H1198" s="110"/>
      <c r="I1198" s="1396"/>
    </row>
    <row r="1199" spans="1:9" s="147" customFormat="1" ht="15" customHeight="1">
      <c r="A1199" s="335"/>
      <c r="B1199" s="110"/>
      <c r="C1199" s="110"/>
      <c r="D1199" s="110"/>
      <c r="F1199" s="110"/>
      <c r="G1199" s="110"/>
      <c r="H1199" s="110"/>
      <c r="I1199" s="1396"/>
    </row>
    <row r="1200" spans="1:9" s="147" customFormat="1" ht="15" customHeight="1">
      <c r="A1200" s="335"/>
      <c r="B1200" s="110"/>
      <c r="C1200" s="110"/>
      <c r="D1200" s="110"/>
      <c r="F1200" s="110"/>
      <c r="G1200" s="110"/>
      <c r="H1200" s="110"/>
      <c r="I1200" s="1396"/>
    </row>
    <row r="1201" spans="1:9" s="147" customFormat="1" ht="15" customHeight="1">
      <c r="A1201" s="335"/>
      <c r="B1201" s="110"/>
      <c r="C1201" s="110"/>
      <c r="D1201" s="110"/>
      <c r="F1201" s="110"/>
      <c r="G1201" s="110"/>
      <c r="H1201" s="110"/>
      <c r="I1201" s="1396"/>
    </row>
    <row r="1202" spans="1:9" s="147" customFormat="1" ht="15" customHeight="1">
      <c r="A1202" s="335"/>
      <c r="B1202" s="110"/>
      <c r="C1202" s="110"/>
      <c r="D1202" s="110"/>
      <c r="F1202" s="110"/>
      <c r="G1202" s="110"/>
      <c r="H1202" s="110"/>
      <c r="I1202" s="1396"/>
    </row>
    <row r="1203" spans="1:9" s="147" customFormat="1" ht="15" customHeight="1">
      <c r="A1203" s="335"/>
      <c r="B1203" s="110"/>
      <c r="C1203" s="110"/>
      <c r="D1203" s="110"/>
      <c r="F1203" s="110"/>
      <c r="G1203" s="110"/>
      <c r="H1203" s="110"/>
      <c r="I1203" s="1396"/>
    </row>
    <row r="1204" spans="1:9" s="147" customFormat="1" ht="15" customHeight="1">
      <c r="A1204" s="335"/>
      <c r="B1204" s="110"/>
      <c r="C1204" s="110"/>
      <c r="D1204" s="110"/>
      <c r="F1204" s="110"/>
      <c r="G1204" s="110"/>
      <c r="H1204" s="110"/>
      <c r="I1204" s="1396"/>
    </row>
    <row r="1205" spans="1:9" s="147" customFormat="1" ht="15" customHeight="1">
      <c r="A1205" s="335"/>
      <c r="B1205" s="110"/>
      <c r="C1205" s="110"/>
      <c r="D1205" s="110"/>
      <c r="F1205" s="110"/>
      <c r="G1205" s="110"/>
      <c r="H1205" s="110"/>
      <c r="I1205" s="1396"/>
    </row>
    <row r="1206" spans="1:9" s="147" customFormat="1" ht="15" customHeight="1">
      <c r="A1206" s="335"/>
      <c r="B1206" s="110"/>
      <c r="C1206" s="110"/>
      <c r="D1206" s="110"/>
      <c r="F1206" s="110"/>
      <c r="G1206" s="110"/>
      <c r="H1206" s="110"/>
      <c r="I1206" s="1396"/>
    </row>
    <row r="1207" spans="1:9" s="147" customFormat="1" ht="15" customHeight="1">
      <c r="A1207" s="335"/>
      <c r="B1207" s="110"/>
      <c r="C1207" s="110"/>
      <c r="D1207" s="110"/>
      <c r="F1207" s="110"/>
      <c r="G1207" s="110"/>
      <c r="H1207" s="110"/>
      <c r="I1207" s="1396"/>
    </row>
    <row r="1208" spans="1:9" s="147" customFormat="1" ht="15" customHeight="1">
      <c r="A1208" s="335"/>
      <c r="B1208" s="110"/>
      <c r="C1208" s="110"/>
      <c r="D1208" s="110"/>
      <c r="F1208" s="110"/>
      <c r="G1208" s="110"/>
      <c r="H1208" s="110"/>
      <c r="I1208" s="1396"/>
    </row>
    <row r="1209" spans="1:9" s="147" customFormat="1" ht="15" customHeight="1">
      <c r="A1209" s="335"/>
      <c r="B1209" s="110"/>
      <c r="C1209" s="110"/>
      <c r="D1209" s="110"/>
      <c r="F1209" s="110"/>
      <c r="G1209" s="110"/>
      <c r="H1209" s="110"/>
      <c r="I1209" s="1396"/>
    </row>
    <row r="1210" spans="1:9" s="147" customFormat="1" ht="15" customHeight="1">
      <c r="A1210" s="335"/>
      <c r="B1210" s="110"/>
      <c r="C1210" s="110"/>
      <c r="D1210" s="110"/>
      <c r="F1210" s="110"/>
      <c r="G1210" s="110"/>
      <c r="H1210" s="110"/>
      <c r="I1210" s="1396"/>
    </row>
    <row r="1211" spans="1:9" s="147" customFormat="1" ht="15" customHeight="1">
      <c r="A1211" s="335"/>
      <c r="B1211" s="110"/>
      <c r="C1211" s="110"/>
      <c r="D1211" s="110"/>
      <c r="F1211" s="110"/>
      <c r="G1211" s="110"/>
      <c r="H1211" s="110"/>
      <c r="I1211" s="1396"/>
    </row>
    <row r="1212" spans="1:9" s="147" customFormat="1" ht="15" customHeight="1">
      <c r="A1212" s="335"/>
      <c r="B1212" s="110"/>
      <c r="C1212" s="110"/>
      <c r="D1212" s="110"/>
      <c r="F1212" s="110"/>
      <c r="G1212" s="110"/>
      <c r="H1212" s="110"/>
      <c r="I1212" s="1396"/>
    </row>
    <row r="1213" spans="1:9" s="147" customFormat="1" ht="15" customHeight="1">
      <c r="A1213" s="335"/>
      <c r="B1213" s="110"/>
      <c r="C1213" s="110"/>
      <c r="D1213" s="110"/>
      <c r="F1213" s="110"/>
      <c r="G1213" s="110"/>
      <c r="H1213" s="110"/>
      <c r="I1213" s="1396"/>
    </row>
    <row r="1214" spans="1:9" s="147" customFormat="1" ht="15" customHeight="1">
      <c r="A1214" s="335"/>
      <c r="B1214" s="110"/>
      <c r="C1214" s="110"/>
      <c r="D1214" s="110"/>
      <c r="F1214" s="110"/>
      <c r="G1214" s="110"/>
      <c r="H1214" s="110"/>
      <c r="I1214" s="1396"/>
    </row>
    <row r="1215" spans="1:9" s="147" customFormat="1" ht="15" customHeight="1">
      <c r="A1215" s="335"/>
      <c r="B1215" s="110"/>
      <c r="C1215" s="110"/>
      <c r="D1215" s="110"/>
      <c r="F1215" s="110"/>
      <c r="G1215" s="110"/>
      <c r="H1215" s="110"/>
      <c r="I1215" s="1396"/>
    </row>
    <row r="1216" spans="1:9" s="147" customFormat="1" ht="15" customHeight="1">
      <c r="A1216" s="335"/>
      <c r="B1216" s="110"/>
      <c r="C1216" s="110"/>
      <c r="D1216" s="110"/>
      <c r="F1216" s="110"/>
      <c r="G1216" s="110"/>
      <c r="H1216" s="110"/>
      <c r="I1216" s="1396"/>
    </row>
    <row r="1217" spans="1:9" s="147" customFormat="1" ht="15" customHeight="1">
      <c r="A1217" s="335"/>
      <c r="B1217" s="110"/>
      <c r="C1217" s="110"/>
      <c r="D1217" s="110"/>
      <c r="F1217" s="110"/>
      <c r="G1217" s="110"/>
      <c r="H1217" s="110"/>
      <c r="I1217" s="1396"/>
    </row>
    <row r="1218" spans="1:9" s="147" customFormat="1" ht="15" customHeight="1">
      <c r="A1218" s="335"/>
      <c r="B1218" s="110"/>
      <c r="C1218" s="110"/>
      <c r="D1218" s="110"/>
      <c r="F1218" s="110"/>
      <c r="G1218" s="110"/>
      <c r="H1218" s="110"/>
      <c r="I1218" s="1396"/>
    </row>
    <row r="1219" spans="1:9" s="147" customFormat="1" ht="15" customHeight="1">
      <c r="A1219" s="335"/>
      <c r="B1219" s="110"/>
      <c r="C1219" s="110"/>
      <c r="D1219" s="110"/>
      <c r="F1219" s="110"/>
      <c r="G1219" s="110"/>
      <c r="H1219" s="110"/>
      <c r="I1219" s="1396"/>
    </row>
    <row r="1220" spans="1:9" s="147" customFormat="1" ht="15" customHeight="1">
      <c r="A1220" s="335"/>
      <c r="B1220" s="110"/>
      <c r="C1220" s="110"/>
      <c r="D1220" s="110"/>
      <c r="F1220" s="110"/>
      <c r="G1220" s="110"/>
      <c r="H1220" s="110"/>
      <c r="I1220" s="1396"/>
    </row>
    <row r="1221" spans="1:9" s="147" customFormat="1" ht="15" customHeight="1">
      <c r="A1221" s="335"/>
      <c r="B1221" s="110"/>
      <c r="C1221" s="110"/>
      <c r="D1221" s="110"/>
      <c r="F1221" s="110"/>
      <c r="G1221" s="110"/>
      <c r="H1221" s="110"/>
      <c r="I1221" s="1396"/>
    </row>
    <row r="1222" spans="1:9" s="147" customFormat="1" ht="15" customHeight="1">
      <c r="A1222" s="335"/>
      <c r="B1222" s="110"/>
      <c r="C1222" s="110"/>
      <c r="D1222" s="110"/>
      <c r="F1222" s="110"/>
      <c r="G1222" s="110"/>
      <c r="H1222" s="110"/>
      <c r="I1222" s="1396"/>
    </row>
    <row r="1223" spans="1:9" s="147" customFormat="1" ht="15" customHeight="1">
      <c r="A1223" s="335"/>
      <c r="B1223" s="110"/>
      <c r="C1223" s="110"/>
      <c r="D1223" s="110"/>
      <c r="F1223" s="110"/>
      <c r="G1223" s="110"/>
      <c r="H1223" s="110"/>
      <c r="I1223" s="1396"/>
    </row>
    <row r="1224" spans="1:9" s="147" customFormat="1" ht="15" customHeight="1">
      <c r="A1224" s="335"/>
      <c r="B1224" s="110"/>
      <c r="C1224" s="110"/>
      <c r="D1224" s="110"/>
      <c r="F1224" s="110"/>
      <c r="G1224" s="110"/>
      <c r="H1224" s="110"/>
      <c r="I1224" s="1396"/>
    </row>
    <row r="1225" spans="1:9" s="147" customFormat="1" ht="15" customHeight="1">
      <c r="A1225" s="335"/>
      <c r="B1225" s="110"/>
      <c r="C1225" s="110"/>
      <c r="D1225" s="110"/>
      <c r="F1225" s="110"/>
      <c r="G1225" s="110"/>
      <c r="H1225" s="110"/>
      <c r="I1225" s="1396"/>
    </row>
    <row r="1226" spans="1:9" s="147" customFormat="1" ht="15" customHeight="1">
      <c r="A1226" s="335"/>
      <c r="B1226" s="110"/>
      <c r="C1226" s="110"/>
      <c r="D1226" s="110"/>
      <c r="F1226" s="110"/>
      <c r="G1226" s="110"/>
      <c r="H1226" s="110"/>
      <c r="I1226" s="1396"/>
    </row>
    <row r="1227" spans="1:9" s="147" customFormat="1" ht="15" customHeight="1">
      <c r="A1227" s="335"/>
      <c r="B1227" s="110"/>
      <c r="C1227" s="110"/>
      <c r="D1227" s="110"/>
      <c r="F1227" s="110"/>
      <c r="G1227" s="110"/>
      <c r="H1227" s="110"/>
      <c r="I1227" s="1396"/>
    </row>
    <row r="1228" spans="1:9" s="147" customFormat="1" ht="15" customHeight="1">
      <c r="A1228" s="335"/>
      <c r="B1228" s="110"/>
      <c r="C1228" s="110"/>
      <c r="D1228" s="110"/>
      <c r="F1228" s="110"/>
      <c r="G1228" s="110"/>
      <c r="H1228" s="110"/>
      <c r="I1228" s="1396"/>
    </row>
    <row r="1229" spans="1:9" s="147" customFormat="1" ht="15" customHeight="1">
      <c r="A1229" s="335"/>
      <c r="B1229" s="110"/>
      <c r="C1229" s="110"/>
      <c r="D1229" s="110"/>
      <c r="F1229" s="110"/>
      <c r="G1229" s="110"/>
      <c r="H1229" s="110"/>
      <c r="I1229" s="1396"/>
    </row>
    <row r="1230" spans="1:9" s="147" customFormat="1" ht="15" customHeight="1">
      <c r="A1230" s="335"/>
      <c r="B1230" s="110"/>
      <c r="C1230" s="110"/>
      <c r="D1230" s="110"/>
      <c r="F1230" s="110"/>
      <c r="G1230" s="110"/>
      <c r="H1230" s="110"/>
      <c r="I1230" s="1396"/>
    </row>
    <row r="1231" spans="1:9" s="147" customFormat="1" ht="15" customHeight="1">
      <c r="A1231" s="335"/>
      <c r="B1231" s="110"/>
      <c r="C1231" s="110"/>
      <c r="D1231" s="110"/>
      <c r="F1231" s="110"/>
      <c r="G1231" s="110"/>
      <c r="H1231" s="110"/>
      <c r="I1231" s="1396"/>
    </row>
    <row r="1232" spans="1:9" s="147" customFormat="1" ht="15" customHeight="1">
      <c r="A1232" s="335"/>
      <c r="B1232" s="110"/>
      <c r="C1232" s="110"/>
      <c r="D1232" s="110"/>
      <c r="F1232" s="110"/>
      <c r="G1232" s="110"/>
      <c r="H1232" s="110"/>
      <c r="I1232" s="1396"/>
    </row>
    <row r="1233" spans="1:9" s="147" customFormat="1" ht="15" customHeight="1">
      <c r="A1233" s="335"/>
      <c r="B1233" s="110"/>
      <c r="C1233" s="110"/>
      <c r="D1233" s="110"/>
      <c r="F1233" s="110"/>
      <c r="G1233" s="110"/>
      <c r="H1233" s="110"/>
      <c r="I1233" s="1396"/>
    </row>
    <row r="1234" spans="1:9" s="147" customFormat="1" ht="15" customHeight="1">
      <c r="A1234" s="335"/>
      <c r="B1234" s="110"/>
      <c r="C1234" s="110"/>
      <c r="D1234" s="110"/>
      <c r="F1234" s="110"/>
      <c r="G1234" s="110"/>
      <c r="H1234" s="110"/>
      <c r="I1234" s="1396"/>
    </row>
    <row r="1235" spans="1:9" s="147" customFormat="1" ht="15" customHeight="1">
      <c r="A1235" s="335"/>
      <c r="B1235" s="110"/>
      <c r="C1235" s="110"/>
      <c r="D1235" s="110"/>
      <c r="F1235" s="110"/>
      <c r="G1235" s="110"/>
      <c r="H1235" s="110"/>
      <c r="I1235" s="1396"/>
    </row>
    <row r="1236" spans="1:9" s="147" customFormat="1" ht="15" customHeight="1">
      <c r="A1236" s="335"/>
      <c r="B1236" s="110"/>
      <c r="C1236" s="110"/>
      <c r="D1236" s="110"/>
      <c r="F1236" s="110"/>
      <c r="G1236" s="110"/>
      <c r="H1236" s="110"/>
      <c r="I1236" s="1396"/>
    </row>
    <row r="1237" spans="1:9" s="147" customFormat="1" ht="15" customHeight="1">
      <c r="A1237" s="335"/>
      <c r="B1237" s="110"/>
      <c r="C1237" s="110"/>
      <c r="D1237" s="110"/>
      <c r="F1237" s="110"/>
      <c r="G1237" s="110"/>
      <c r="H1237" s="110"/>
      <c r="I1237" s="1396"/>
    </row>
    <row r="1238" spans="1:9" s="147" customFormat="1" ht="15" customHeight="1">
      <c r="A1238" s="335"/>
      <c r="B1238" s="110"/>
      <c r="C1238" s="110"/>
      <c r="D1238" s="110"/>
      <c r="F1238" s="110"/>
      <c r="G1238" s="110"/>
      <c r="H1238" s="110"/>
      <c r="I1238" s="1396"/>
    </row>
    <row r="1239" spans="1:9" s="147" customFormat="1" ht="15" customHeight="1">
      <c r="A1239" s="335"/>
      <c r="B1239" s="110"/>
      <c r="C1239" s="110"/>
      <c r="D1239" s="110"/>
      <c r="F1239" s="110"/>
      <c r="G1239" s="110"/>
      <c r="H1239" s="110"/>
      <c r="I1239" s="1396"/>
    </row>
    <row r="1240" spans="1:9" s="147" customFormat="1" ht="15" customHeight="1">
      <c r="A1240" s="335"/>
      <c r="B1240" s="110"/>
      <c r="C1240" s="110"/>
      <c r="D1240" s="110"/>
      <c r="F1240" s="110"/>
      <c r="G1240" s="110"/>
      <c r="H1240" s="110"/>
      <c r="I1240" s="1396"/>
    </row>
    <row r="1241" spans="1:9" s="147" customFormat="1" ht="15" customHeight="1">
      <c r="A1241" s="335"/>
      <c r="B1241" s="110"/>
      <c r="C1241" s="110"/>
      <c r="D1241" s="110"/>
      <c r="F1241" s="110"/>
      <c r="G1241" s="110"/>
      <c r="H1241" s="110"/>
      <c r="I1241" s="1396"/>
    </row>
    <row r="1242" spans="1:9" s="147" customFormat="1" ht="15" customHeight="1">
      <c r="A1242" s="335"/>
      <c r="B1242" s="110"/>
      <c r="C1242" s="110"/>
      <c r="D1242" s="110"/>
      <c r="F1242" s="110"/>
      <c r="G1242" s="110"/>
      <c r="H1242" s="110"/>
      <c r="I1242" s="1396"/>
    </row>
    <row r="1243" spans="1:9" s="147" customFormat="1" ht="15" customHeight="1">
      <c r="A1243" s="335"/>
      <c r="B1243" s="110"/>
      <c r="C1243" s="110"/>
      <c r="D1243" s="110"/>
      <c r="F1243" s="110"/>
      <c r="G1243" s="110"/>
      <c r="H1243" s="110"/>
      <c r="I1243" s="1396"/>
    </row>
    <row r="1244" spans="1:9" s="147" customFormat="1" ht="15" customHeight="1">
      <c r="A1244" s="335"/>
      <c r="B1244" s="110"/>
      <c r="C1244" s="110"/>
      <c r="D1244" s="110"/>
      <c r="F1244" s="110"/>
      <c r="G1244" s="110"/>
      <c r="H1244" s="110"/>
      <c r="I1244" s="1396"/>
    </row>
    <row r="1245" spans="1:9" s="147" customFormat="1" ht="15" customHeight="1">
      <c r="A1245" s="335"/>
      <c r="B1245" s="110"/>
      <c r="C1245" s="110"/>
      <c r="D1245" s="110"/>
      <c r="F1245" s="110"/>
      <c r="G1245" s="110"/>
      <c r="H1245" s="110"/>
      <c r="I1245" s="1396"/>
    </row>
    <row r="1246" spans="1:9" s="147" customFormat="1" ht="15" customHeight="1">
      <c r="A1246" s="335"/>
      <c r="B1246" s="110"/>
      <c r="C1246" s="110"/>
      <c r="D1246" s="110"/>
      <c r="F1246" s="110"/>
      <c r="G1246" s="110"/>
      <c r="H1246" s="110"/>
      <c r="I1246" s="1396"/>
    </row>
    <row r="1247" spans="1:9" s="147" customFormat="1" ht="15" customHeight="1">
      <c r="A1247" s="335"/>
      <c r="B1247" s="110"/>
      <c r="C1247" s="110"/>
      <c r="D1247" s="110"/>
      <c r="F1247" s="110"/>
      <c r="G1247" s="110"/>
      <c r="H1247" s="110"/>
      <c r="I1247" s="1396"/>
    </row>
    <row r="1248" spans="1:9" s="147" customFormat="1" ht="15" customHeight="1">
      <c r="A1248" s="335"/>
      <c r="B1248" s="110"/>
      <c r="C1248" s="110"/>
      <c r="D1248" s="110"/>
      <c r="F1248" s="110"/>
      <c r="G1248" s="110"/>
      <c r="H1248" s="110"/>
      <c r="I1248" s="1396"/>
    </row>
    <row r="1249" spans="1:9" s="147" customFormat="1" ht="15" customHeight="1">
      <c r="A1249" s="335"/>
      <c r="B1249" s="110"/>
      <c r="C1249" s="110"/>
      <c r="D1249" s="110"/>
      <c r="F1249" s="110"/>
      <c r="G1249" s="110"/>
      <c r="H1249" s="110"/>
      <c r="I1249" s="1396"/>
    </row>
    <row r="1250" spans="1:9" s="147" customFormat="1" ht="15" customHeight="1">
      <c r="A1250" s="335"/>
      <c r="B1250" s="110"/>
      <c r="C1250" s="110"/>
      <c r="D1250" s="110"/>
      <c r="F1250" s="110"/>
      <c r="G1250" s="110"/>
      <c r="H1250" s="110"/>
      <c r="I1250" s="1396"/>
    </row>
    <row r="1251" spans="1:9" s="147" customFormat="1" ht="15" customHeight="1">
      <c r="A1251" s="335"/>
      <c r="B1251" s="110"/>
      <c r="C1251" s="110"/>
      <c r="D1251" s="110"/>
      <c r="F1251" s="110"/>
      <c r="G1251" s="110"/>
      <c r="H1251" s="110"/>
      <c r="I1251" s="1396"/>
    </row>
    <row r="1252" spans="1:9" s="147" customFormat="1" ht="15" customHeight="1">
      <c r="A1252" s="335"/>
      <c r="B1252" s="110"/>
      <c r="C1252" s="110"/>
      <c r="D1252" s="110"/>
      <c r="F1252" s="110"/>
      <c r="G1252" s="110"/>
      <c r="H1252" s="110"/>
      <c r="I1252" s="1396"/>
    </row>
    <row r="1253" spans="1:9" s="147" customFormat="1" ht="15" customHeight="1">
      <c r="A1253" s="335"/>
      <c r="B1253" s="110"/>
      <c r="C1253" s="110"/>
      <c r="D1253" s="110"/>
      <c r="F1253" s="110"/>
      <c r="G1253" s="110"/>
      <c r="H1253" s="110"/>
      <c r="I1253" s="1396"/>
    </row>
    <row r="1254" spans="1:9" s="147" customFormat="1" ht="15" customHeight="1">
      <c r="A1254" s="335"/>
      <c r="B1254" s="110"/>
      <c r="C1254" s="110"/>
      <c r="D1254" s="110"/>
      <c r="F1254" s="110"/>
      <c r="G1254" s="110"/>
      <c r="H1254" s="110"/>
      <c r="I1254" s="1396"/>
    </row>
    <row r="1255" spans="1:9" s="147" customFormat="1" ht="15" customHeight="1">
      <c r="A1255" s="335"/>
      <c r="B1255" s="110"/>
      <c r="C1255" s="110"/>
      <c r="D1255" s="110"/>
      <c r="F1255" s="110"/>
      <c r="G1255" s="110"/>
      <c r="H1255" s="110"/>
      <c r="I1255" s="1396"/>
    </row>
    <row r="1256" spans="1:9" s="147" customFormat="1" ht="15" customHeight="1">
      <c r="A1256" s="335"/>
      <c r="B1256" s="110"/>
      <c r="C1256" s="110"/>
      <c r="D1256" s="110"/>
      <c r="F1256" s="110"/>
      <c r="G1256" s="110"/>
      <c r="H1256" s="110"/>
      <c r="I1256" s="1396"/>
    </row>
    <row r="1257" spans="1:9" s="147" customFormat="1" ht="15" customHeight="1">
      <c r="A1257" s="335"/>
      <c r="B1257" s="110"/>
      <c r="C1257" s="110"/>
      <c r="D1257" s="110"/>
      <c r="F1257" s="110"/>
      <c r="G1257" s="110"/>
      <c r="H1257" s="110"/>
      <c r="I1257" s="1396"/>
    </row>
    <row r="1258" spans="1:9" s="147" customFormat="1" ht="15" customHeight="1">
      <c r="A1258" s="335"/>
      <c r="B1258" s="110"/>
      <c r="C1258" s="110"/>
      <c r="D1258" s="110"/>
      <c r="F1258" s="110"/>
      <c r="G1258" s="110"/>
      <c r="H1258" s="110"/>
      <c r="I1258" s="1396"/>
    </row>
    <row r="1259" spans="1:9" s="147" customFormat="1" ht="15" customHeight="1">
      <c r="A1259" s="335"/>
      <c r="B1259" s="110"/>
      <c r="C1259" s="110"/>
      <c r="D1259" s="110"/>
      <c r="F1259" s="110"/>
      <c r="G1259" s="110"/>
      <c r="H1259" s="110"/>
      <c r="I1259" s="1396"/>
    </row>
    <row r="1260" spans="1:9" s="147" customFormat="1" ht="15" customHeight="1">
      <c r="A1260" s="335"/>
      <c r="B1260" s="110"/>
      <c r="C1260" s="110"/>
      <c r="D1260" s="110"/>
      <c r="F1260" s="110"/>
      <c r="G1260" s="110"/>
      <c r="H1260" s="110"/>
      <c r="I1260" s="1396"/>
    </row>
    <row r="1261" spans="1:9" s="147" customFormat="1" ht="15" customHeight="1">
      <c r="A1261" s="335"/>
      <c r="B1261" s="110"/>
      <c r="C1261" s="110"/>
      <c r="D1261" s="110"/>
      <c r="F1261" s="110"/>
      <c r="G1261" s="110"/>
      <c r="H1261" s="110"/>
      <c r="I1261" s="1396"/>
    </row>
    <row r="1262" spans="1:9" s="147" customFormat="1" ht="15" customHeight="1">
      <c r="A1262" s="335"/>
      <c r="B1262" s="110"/>
      <c r="C1262" s="110"/>
      <c r="D1262" s="110"/>
      <c r="F1262" s="110"/>
      <c r="G1262" s="110"/>
      <c r="H1262" s="110"/>
      <c r="I1262" s="1396"/>
    </row>
    <row r="1263" spans="1:9" s="147" customFormat="1" ht="15" customHeight="1">
      <c r="A1263" s="335"/>
      <c r="B1263" s="110"/>
      <c r="C1263" s="110"/>
      <c r="D1263" s="110"/>
      <c r="F1263" s="110"/>
      <c r="G1263" s="110"/>
      <c r="H1263" s="110"/>
      <c r="I1263" s="1396"/>
    </row>
    <row r="1264" spans="1:9" s="147" customFormat="1" ht="15" customHeight="1">
      <c r="A1264" s="335"/>
      <c r="B1264" s="110"/>
      <c r="C1264" s="110"/>
      <c r="D1264" s="110"/>
      <c r="F1264" s="110"/>
      <c r="G1264" s="110"/>
      <c r="H1264" s="110"/>
      <c r="I1264" s="1396"/>
    </row>
    <row r="1265" spans="1:9" s="147" customFormat="1" ht="15" customHeight="1">
      <c r="A1265" s="335"/>
      <c r="B1265" s="110"/>
      <c r="C1265" s="110"/>
      <c r="D1265" s="110"/>
      <c r="F1265" s="110"/>
      <c r="G1265" s="110"/>
      <c r="H1265" s="110"/>
      <c r="I1265" s="1396"/>
    </row>
    <row r="1266" spans="1:9" s="147" customFormat="1" ht="15" customHeight="1">
      <c r="A1266" s="335"/>
      <c r="B1266" s="110"/>
      <c r="C1266" s="110"/>
      <c r="D1266" s="110"/>
      <c r="F1266" s="110"/>
      <c r="G1266" s="110"/>
      <c r="H1266" s="110"/>
      <c r="I1266" s="1396"/>
    </row>
    <row r="1267" spans="1:9" s="147" customFormat="1" ht="15" customHeight="1">
      <c r="A1267" s="335"/>
      <c r="B1267" s="110"/>
      <c r="C1267" s="110"/>
      <c r="D1267" s="110"/>
      <c r="F1267" s="110"/>
      <c r="G1267" s="110"/>
      <c r="H1267" s="110"/>
      <c r="I1267" s="1396"/>
    </row>
    <row r="1268" spans="1:9" s="147" customFormat="1" ht="15" customHeight="1">
      <c r="A1268" s="335"/>
      <c r="B1268" s="110"/>
      <c r="C1268" s="110"/>
      <c r="D1268" s="110"/>
      <c r="F1268" s="110"/>
      <c r="G1268" s="110"/>
      <c r="H1268" s="110"/>
      <c r="I1268" s="1396"/>
    </row>
    <row r="1269" spans="1:9" s="147" customFormat="1" ht="15" customHeight="1">
      <c r="A1269" s="335"/>
      <c r="B1269" s="110"/>
      <c r="C1269" s="110"/>
      <c r="D1269" s="110"/>
      <c r="F1269" s="110"/>
      <c r="G1269" s="110"/>
      <c r="H1269" s="110"/>
      <c r="I1269" s="1396"/>
    </row>
    <row r="1270" spans="1:9" s="147" customFormat="1" ht="15" customHeight="1">
      <c r="A1270" s="335"/>
      <c r="B1270" s="110"/>
      <c r="C1270" s="110"/>
      <c r="D1270" s="110"/>
      <c r="F1270" s="110"/>
      <c r="G1270" s="110"/>
      <c r="H1270" s="110"/>
      <c r="I1270" s="1396"/>
    </row>
    <row r="1271" spans="1:9" s="147" customFormat="1" ht="15" customHeight="1">
      <c r="A1271" s="335"/>
      <c r="B1271" s="110"/>
      <c r="C1271" s="110"/>
      <c r="D1271" s="110"/>
      <c r="F1271" s="110"/>
      <c r="G1271" s="110"/>
      <c r="H1271" s="110"/>
      <c r="I1271" s="1396"/>
    </row>
    <row r="1272" spans="1:9" s="147" customFormat="1" ht="15" customHeight="1">
      <c r="A1272" s="335"/>
      <c r="B1272" s="110"/>
      <c r="C1272" s="110"/>
      <c r="D1272" s="110"/>
      <c r="F1272" s="110"/>
      <c r="G1272" s="110"/>
      <c r="H1272" s="110"/>
      <c r="I1272" s="1396"/>
    </row>
    <row r="1273" spans="1:9" s="147" customFormat="1" ht="15" customHeight="1">
      <c r="A1273" s="335"/>
      <c r="B1273" s="110"/>
      <c r="C1273" s="110"/>
      <c r="D1273" s="110"/>
      <c r="F1273" s="110"/>
      <c r="G1273" s="110"/>
      <c r="H1273" s="110"/>
      <c r="I1273" s="1396"/>
    </row>
    <row r="1274" spans="1:9" s="147" customFormat="1" ht="15" customHeight="1">
      <c r="A1274" s="335"/>
      <c r="B1274" s="110"/>
      <c r="C1274" s="110"/>
      <c r="D1274" s="110"/>
      <c r="F1274" s="110"/>
      <c r="G1274" s="110"/>
      <c r="H1274" s="110"/>
      <c r="I1274" s="1396"/>
    </row>
    <row r="1275" spans="1:9" s="147" customFormat="1" ht="15" customHeight="1">
      <c r="A1275" s="335"/>
      <c r="B1275" s="110"/>
      <c r="C1275" s="110"/>
      <c r="D1275" s="110"/>
      <c r="F1275" s="110"/>
      <c r="G1275" s="110"/>
      <c r="H1275" s="110"/>
      <c r="I1275" s="1396"/>
    </row>
    <row r="1276" spans="1:9" s="147" customFormat="1" ht="15" customHeight="1">
      <c r="A1276" s="335"/>
      <c r="B1276" s="110"/>
      <c r="C1276" s="110"/>
      <c r="D1276" s="110"/>
      <c r="F1276" s="110"/>
      <c r="G1276" s="110"/>
      <c r="H1276" s="110"/>
      <c r="I1276" s="1396"/>
    </row>
    <row r="1277" spans="1:9" s="147" customFormat="1" ht="15" customHeight="1">
      <c r="A1277" s="335"/>
      <c r="B1277" s="110"/>
      <c r="C1277" s="110"/>
      <c r="D1277" s="110"/>
      <c r="F1277" s="110"/>
      <c r="G1277" s="110"/>
      <c r="H1277" s="110"/>
      <c r="I1277" s="1396"/>
    </row>
    <row r="1278" spans="1:9" s="147" customFormat="1" ht="15" customHeight="1">
      <c r="A1278" s="335"/>
      <c r="B1278" s="110"/>
      <c r="C1278" s="110"/>
      <c r="D1278" s="110"/>
      <c r="F1278" s="110"/>
      <c r="G1278" s="110"/>
      <c r="H1278" s="110"/>
      <c r="I1278" s="1396"/>
    </row>
    <row r="1279" spans="1:9" s="147" customFormat="1" ht="15" customHeight="1">
      <c r="A1279" s="335"/>
      <c r="B1279" s="110"/>
      <c r="C1279" s="110"/>
      <c r="D1279" s="110"/>
      <c r="F1279" s="110"/>
      <c r="G1279" s="110"/>
      <c r="H1279" s="110"/>
      <c r="I1279" s="1396"/>
    </row>
    <row r="1280" spans="1:9" s="147" customFormat="1" ht="15" customHeight="1">
      <c r="A1280" s="335"/>
      <c r="B1280" s="110"/>
      <c r="C1280" s="110"/>
      <c r="D1280" s="110"/>
      <c r="F1280" s="110"/>
      <c r="G1280" s="110"/>
      <c r="H1280" s="110"/>
      <c r="I1280" s="1396"/>
    </row>
    <row r="1281" spans="1:9" s="147" customFormat="1" ht="15" customHeight="1">
      <c r="A1281" s="335"/>
      <c r="B1281" s="110"/>
      <c r="C1281" s="110"/>
      <c r="D1281" s="110"/>
      <c r="F1281" s="110"/>
      <c r="G1281" s="110"/>
      <c r="H1281" s="110"/>
      <c r="I1281" s="1396"/>
    </row>
    <row r="1282" spans="1:9" s="147" customFormat="1" ht="15" customHeight="1">
      <c r="A1282" s="335"/>
      <c r="B1282" s="110"/>
      <c r="C1282" s="110"/>
      <c r="D1282" s="110"/>
      <c r="F1282" s="110"/>
      <c r="G1282" s="110"/>
      <c r="H1282" s="110"/>
      <c r="I1282" s="1396"/>
    </row>
    <row r="1283" spans="1:9" s="147" customFormat="1" ht="15" customHeight="1">
      <c r="A1283" s="335"/>
      <c r="B1283" s="110"/>
      <c r="C1283" s="110"/>
      <c r="D1283" s="110"/>
      <c r="F1283" s="110"/>
      <c r="G1283" s="110"/>
      <c r="H1283" s="110"/>
      <c r="I1283" s="1396"/>
    </row>
    <row r="1284" spans="1:9" s="147" customFormat="1" ht="15" customHeight="1">
      <c r="A1284" s="335"/>
      <c r="B1284" s="110"/>
      <c r="C1284" s="110"/>
      <c r="D1284" s="110"/>
      <c r="F1284" s="110"/>
      <c r="G1284" s="110"/>
      <c r="H1284" s="110"/>
      <c r="I1284" s="1396"/>
    </row>
    <row r="1285" spans="1:9" s="147" customFormat="1" ht="15" customHeight="1">
      <c r="A1285" s="335"/>
      <c r="B1285" s="110"/>
      <c r="C1285" s="110"/>
      <c r="D1285" s="110"/>
      <c r="F1285" s="110"/>
      <c r="G1285" s="110"/>
      <c r="H1285" s="110"/>
      <c r="I1285" s="1396"/>
    </row>
    <row r="1286" spans="1:9" s="147" customFormat="1" ht="15" customHeight="1">
      <c r="A1286" s="335"/>
      <c r="B1286" s="110"/>
      <c r="C1286" s="110"/>
      <c r="D1286" s="110"/>
      <c r="F1286" s="110"/>
      <c r="G1286" s="110"/>
      <c r="H1286" s="110"/>
      <c r="I1286" s="1396"/>
    </row>
    <row r="1287" spans="1:9" s="147" customFormat="1" ht="15" customHeight="1">
      <c r="A1287" s="335"/>
      <c r="B1287" s="110"/>
      <c r="C1287" s="110"/>
      <c r="D1287" s="110"/>
      <c r="F1287" s="110"/>
      <c r="G1287" s="110"/>
      <c r="H1287" s="110"/>
      <c r="I1287" s="1396"/>
    </row>
    <row r="1288" spans="1:9" s="147" customFormat="1" ht="15" customHeight="1">
      <c r="A1288" s="335"/>
      <c r="B1288" s="110"/>
      <c r="C1288" s="110"/>
      <c r="D1288" s="110"/>
      <c r="F1288" s="110"/>
      <c r="G1288" s="110"/>
      <c r="H1288" s="110"/>
      <c r="I1288" s="1396"/>
    </row>
    <row r="1289" spans="1:9" s="147" customFormat="1" ht="15" customHeight="1">
      <c r="A1289" s="335"/>
      <c r="B1289" s="110"/>
      <c r="C1289" s="110"/>
      <c r="D1289" s="110"/>
      <c r="F1289" s="110"/>
      <c r="G1289" s="110"/>
      <c r="H1289" s="110"/>
      <c r="I1289" s="1396"/>
    </row>
    <row r="1290" spans="1:9" s="147" customFormat="1" ht="15" customHeight="1">
      <c r="A1290" s="335"/>
      <c r="B1290" s="110"/>
      <c r="C1290" s="110"/>
      <c r="D1290" s="110"/>
      <c r="F1290" s="110"/>
      <c r="G1290" s="110"/>
      <c r="H1290" s="110"/>
      <c r="I1290" s="1396"/>
    </row>
    <row r="1291" spans="1:9" s="147" customFormat="1" ht="15" customHeight="1">
      <c r="A1291" s="335"/>
      <c r="B1291" s="110"/>
      <c r="C1291" s="110"/>
      <c r="D1291" s="110"/>
      <c r="F1291" s="110"/>
      <c r="G1291" s="110"/>
      <c r="H1291" s="110"/>
      <c r="I1291" s="1396"/>
    </row>
    <row r="1292" spans="1:9" s="147" customFormat="1" ht="15" customHeight="1">
      <c r="A1292" s="335"/>
      <c r="B1292" s="110"/>
      <c r="C1292" s="110"/>
      <c r="D1292" s="110"/>
      <c r="F1292" s="110"/>
      <c r="G1292" s="110"/>
      <c r="H1292" s="110"/>
      <c r="I1292" s="1396"/>
    </row>
    <row r="1293" spans="1:9" s="147" customFormat="1" ht="15" customHeight="1">
      <c r="A1293" s="335"/>
      <c r="B1293" s="110"/>
      <c r="C1293" s="110"/>
      <c r="D1293" s="110"/>
      <c r="F1293" s="110"/>
      <c r="G1293" s="110"/>
      <c r="H1293" s="110"/>
      <c r="I1293" s="1396"/>
    </row>
    <row r="1294" spans="1:9" s="147" customFormat="1" ht="15" customHeight="1">
      <c r="A1294" s="335"/>
      <c r="B1294" s="110"/>
      <c r="C1294" s="110"/>
      <c r="D1294" s="110"/>
      <c r="F1294" s="110"/>
      <c r="G1294" s="110"/>
      <c r="H1294" s="110"/>
      <c r="I1294" s="1396"/>
    </row>
    <row r="1295" spans="1:9" s="147" customFormat="1" ht="15" customHeight="1">
      <c r="A1295" s="335"/>
      <c r="B1295" s="110"/>
      <c r="C1295" s="110"/>
      <c r="D1295" s="110"/>
      <c r="F1295" s="110"/>
      <c r="G1295" s="110"/>
      <c r="H1295" s="110"/>
      <c r="I1295" s="1396"/>
    </row>
    <row r="1296" spans="1:9" s="147" customFormat="1" ht="15" customHeight="1">
      <c r="A1296" s="335"/>
      <c r="B1296" s="110"/>
      <c r="C1296" s="110"/>
      <c r="D1296" s="110"/>
      <c r="F1296" s="110"/>
      <c r="G1296" s="110"/>
      <c r="H1296" s="110"/>
      <c r="I1296" s="1396"/>
    </row>
    <row r="1297" spans="1:9" s="147" customFormat="1" ht="15" customHeight="1">
      <c r="A1297" s="335"/>
      <c r="B1297" s="110"/>
      <c r="C1297" s="110"/>
      <c r="D1297" s="110"/>
      <c r="F1297" s="110"/>
      <c r="G1297" s="110"/>
      <c r="H1297" s="110"/>
      <c r="I1297" s="1396"/>
    </row>
    <row r="1298" spans="1:9" s="147" customFormat="1" ht="15" customHeight="1">
      <c r="A1298" s="335"/>
      <c r="B1298" s="110"/>
      <c r="C1298" s="110"/>
      <c r="D1298" s="110"/>
      <c r="F1298" s="110"/>
      <c r="G1298" s="110"/>
      <c r="H1298" s="110"/>
      <c r="I1298" s="1396"/>
    </row>
    <row r="1299" spans="1:9" s="147" customFormat="1" ht="15" customHeight="1">
      <c r="A1299" s="335"/>
      <c r="B1299" s="110"/>
      <c r="C1299" s="110"/>
      <c r="D1299" s="110"/>
      <c r="F1299" s="110"/>
      <c r="G1299" s="110"/>
      <c r="H1299" s="110"/>
      <c r="I1299" s="1396"/>
    </row>
    <row r="1300" spans="1:9" s="147" customFormat="1" ht="15" customHeight="1">
      <c r="A1300" s="335"/>
      <c r="B1300" s="110"/>
      <c r="C1300" s="110"/>
      <c r="D1300" s="110"/>
      <c r="F1300" s="110"/>
      <c r="G1300" s="110"/>
      <c r="H1300" s="110"/>
      <c r="I1300" s="1396"/>
    </row>
    <row r="1301" spans="1:9" s="147" customFormat="1" ht="15" customHeight="1">
      <c r="A1301" s="335"/>
      <c r="B1301" s="110"/>
      <c r="C1301" s="110"/>
      <c r="D1301" s="110"/>
      <c r="F1301" s="110"/>
      <c r="G1301" s="110"/>
      <c r="H1301" s="110"/>
      <c r="I1301" s="1396"/>
    </row>
    <row r="1302" spans="1:9" s="147" customFormat="1" ht="15" customHeight="1">
      <c r="A1302" s="335"/>
      <c r="B1302" s="110"/>
      <c r="C1302" s="110"/>
      <c r="D1302" s="110"/>
      <c r="F1302" s="110"/>
      <c r="G1302" s="110"/>
      <c r="H1302" s="110"/>
      <c r="I1302" s="1396"/>
    </row>
    <row r="1303" spans="1:9" s="147" customFormat="1" ht="15" customHeight="1">
      <c r="A1303" s="335"/>
      <c r="B1303" s="110"/>
      <c r="C1303" s="110"/>
      <c r="D1303" s="110"/>
      <c r="F1303" s="110"/>
      <c r="G1303" s="110"/>
      <c r="H1303" s="110"/>
      <c r="I1303" s="1396"/>
    </row>
    <row r="1304" spans="1:9" s="147" customFormat="1" ht="15" customHeight="1">
      <c r="A1304" s="335"/>
      <c r="B1304" s="110"/>
      <c r="C1304" s="110"/>
      <c r="D1304" s="110"/>
      <c r="F1304" s="110"/>
      <c r="G1304" s="110"/>
      <c r="H1304" s="110"/>
      <c r="I1304" s="1396"/>
    </row>
    <row r="1305" spans="1:9" s="147" customFormat="1" ht="15" customHeight="1">
      <c r="A1305" s="335"/>
      <c r="B1305" s="110"/>
      <c r="C1305" s="110"/>
      <c r="D1305" s="110"/>
      <c r="F1305" s="110"/>
      <c r="G1305" s="110"/>
      <c r="H1305" s="110"/>
      <c r="I1305" s="1396"/>
    </row>
    <row r="1306" spans="1:9" s="147" customFormat="1" ht="15" customHeight="1">
      <c r="A1306" s="335"/>
      <c r="B1306" s="110"/>
      <c r="C1306" s="110"/>
      <c r="D1306" s="110"/>
      <c r="F1306" s="110"/>
      <c r="G1306" s="110"/>
      <c r="H1306" s="110"/>
      <c r="I1306" s="1396"/>
    </row>
    <row r="1307" spans="1:9" s="147" customFormat="1" ht="15" customHeight="1">
      <c r="A1307" s="335"/>
      <c r="B1307" s="110"/>
      <c r="C1307" s="110"/>
      <c r="D1307" s="110"/>
      <c r="F1307" s="110"/>
      <c r="G1307" s="110"/>
      <c r="H1307" s="110"/>
      <c r="I1307" s="1396"/>
    </row>
    <row r="1308" spans="1:9" s="147" customFormat="1" ht="15" customHeight="1">
      <c r="A1308" s="335"/>
      <c r="B1308" s="110"/>
      <c r="C1308" s="110"/>
      <c r="D1308" s="110"/>
      <c r="F1308" s="110"/>
      <c r="G1308" s="110"/>
      <c r="H1308" s="110"/>
      <c r="I1308" s="1396"/>
    </row>
    <row r="1309" spans="1:9" s="147" customFormat="1" ht="15" customHeight="1">
      <c r="A1309" s="335"/>
      <c r="B1309" s="110"/>
      <c r="C1309" s="110"/>
      <c r="D1309" s="110"/>
      <c r="F1309" s="110"/>
      <c r="G1309" s="110"/>
      <c r="H1309" s="110"/>
      <c r="I1309" s="1396"/>
    </row>
    <row r="1310" spans="1:9" s="147" customFormat="1" ht="15" customHeight="1">
      <c r="A1310" s="335"/>
      <c r="B1310" s="110"/>
      <c r="C1310" s="110"/>
      <c r="D1310" s="110"/>
      <c r="F1310" s="110"/>
      <c r="G1310" s="110"/>
      <c r="H1310" s="110"/>
      <c r="I1310" s="1396"/>
    </row>
    <row r="1311" spans="1:9" s="147" customFormat="1" ht="15" customHeight="1">
      <c r="A1311" s="335"/>
      <c r="B1311" s="110"/>
      <c r="C1311" s="110"/>
      <c r="D1311" s="110"/>
      <c r="F1311" s="110"/>
      <c r="G1311" s="110"/>
      <c r="H1311" s="110"/>
      <c r="I1311" s="1396"/>
    </row>
    <row r="1312" spans="1:9" s="147" customFormat="1" ht="15" customHeight="1">
      <c r="A1312" s="335"/>
      <c r="B1312" s="110"/>
      <c r="C1312" s="110"/>
      <c r="D1312" s="110"/>
      <c r="F1312" s="110"/>
      <c r="G1312" s="110"/>
      <c r="H1312" s="110"/>
      <c r="I1312" s="1396"/>
    </row>
    <row r="1313" spans="1:9" s="147" customFormat="1" ht="15" customHeight="1">
      <c r="A1313" s="335"/>
      <c r="B1313" s="110"/>
      <c r="C1313" s="110"/>
      <c r="D1313" s="110"/>
      <c r="F1313" s="110"/>
      <c r="G1313" s="110"/>
      <c r="H1313" s="110"/>
      <c r="I1313" s="1396"/>
    </row>
    <row r="1314" spans="1:9" s="147" customFormat="1" ht="15" customHeight="1">
      <c r="A1314" s="335"/>
      <c r="B1314" s="110"/>
      <c r="C1314" s="110"/>
      <c r="D1314" s="110"/>
      <c r="F1314" s="110"/>
      <c r="G1314" s="110"/>
      <c r="H1314" s="110"/>
      <c r="I1314" s="1396"/>
    </row>
    <row r="1315" spans="1:9" s="147" customFormat="1" ht="15" customHeight="1">
      <c r="A1315" s="335"/>
      <c r="B1315" s="110"/>
      <c r="C1315" s="110"/>
      <c r="D1315" s="110"/>
      <c r="F1315" s="110"/>
      <c r="G1315" s="110"/>
      <c r="H1315" s="110"/>
      <c r="I1315" s="1396"/>
    </row>
    <row r="1316" spans="1:9" s="147" customFormat="1" ht="15" customHeight="1">
      <c r="A1316" s="335"/>
      <c r="B1316" s="110"/>
      <c r="C1316" s="110"/>
      <c r="D1316" s="110"/>
      <c r="F1316" s="110"/>
      <c r="G1316" s="110"/>
      <c r="H1316" s="110"/>
      <c r="I1316" s="1396"/>
    </row>
    <row r="1317" spans="1:9" s="147" customFormat="1" ht="15" customHeight="1">
      <c r="A1317" s="335"/>
      <c r="B1317" s="110"/>
      <c r="C1317" s="110"/>
      <c r="D1317" s="110"/>
      <c r="F1317" s="110"/>
      <c r="G1317" s="110"/>
      <c r="H1317" s="110"/>
      <c r="I1317" s="1396"/>
    </row>
    <row r="1318" spans="1:9" s="147" customFormat="1" ht="15" customHeight="1">
      <c r="A1318" s="335"/>
      <c r="B1318" s="110"/>
      <c r="C1318" s="110"/>
      <c r="D1318" s="110"/>
      <c r="F1318" s="110"/>
      <c r="G1318" s="110"/>
      <c r="H1318" s="110"/>
      <c r="I1318" s="1396"/>
    </row>
    <row r="1319" spans="1:9" s="147" customFormat="1" ht="15" customHeight="1">
      <c r="A1319" s="335"/>
      <c r="B1319" s="110"/>
      <c r="C1319" s="110"/>
      <c r="D1319" s="110"/>
      <c r="F1319" s="110"/>
      <c r="G1319" s="110"/>
      <c r="H1319" s="110"/>
      <c r="I1319" s="1396"/>
    </row>
    <row r="1320" spans="1:9" s="147" customFormat="1" ht="15" customHeight="1">
      <c r="A1320" s="335"/>
      <c r="B1320" s="110"/>
      <c r="C1320" s="110"/>
      <c r="D1320" s="110"/>
      <c r="F1320" s="110"/>
      <c r="G1320" s="110"/>
      <c r="H1320" s="110"/>
      <c r="I1320" s="1396"/>
    </row>
    <row r="1321" spans="1:9" s="147" customFormat="1" ht="15" customHeight="1">
      <c r="A1321" s="335"/>
      <c r="B1321" s="110"/>
      <c r="C1321" s="110"/>
      <c r="D1321" s="110"/>
      <c r="F1321" s="110"/>
      <c r="G1321" s="110"/>
      <c r="H1321" s="110"/>
      <c r="I1321" s="1396"/>
    </row>
    <row r="1322" spans="1:9" s="147" customFormat="1" ht="15" customHeight="1">
      <c r="A1322" s="335"/>
      <c r="B1322" s="110"/>
      <c r="C1322" s="110"/>
      <c r="D1322" s="110"/>
      <c r="F1322" s="110"/>
      <c r="G1322" s="110"/>
      <c r="H1322" s="110"/>
      <c r="I1322" s="1396"/>
    </row>
    <row r="1323" spans="1:9" s="147" customFormat="1" ht="15" customHeight="1">
      <c r="A1323" s="335"/>
      <c r="B1323" s="110"/>
      <c r="C1323" s="110"/>
      <c r="D1323" s="110"/>
      <c r="F1323" s="110"/>
      <c r="G1323" s="110"/>
      <c r="H1323" s="110"/>
      <c r="I1323" s="1396"/>
    </row>
    <row r="1324" spans="1:9" s="147" customFormat="1" ht="15" customHeight="1">
      <c r="A1324" s="335"/>
      <c r="B1324" s="110"/>
      <c r="C1324" s="110"/>
      <c r="D1324" s="110"/>
      <c r="F1324" s="110"/>
      <c r="G1324" s="110"/>
      <c r="H1324" s="110"/>
      <c r="I1324" s="1396"/>
    </row>
    <row r="1325" spans="1:9" s="147" customFormat="1" ht="15" customHeight="1">
      <c r="A1325" s="335"/>
      <c r="B1325" s="110"/>
      <c r="C1325" s="110"/>
      <c r="D1325" s="110"/>
      <c r="F1325" s="110"/>
      <c r="G1325" s="110"/>
      <c r="H1325" s="110"/>
      <c r="I1325" s="1396"/>
    </row>
    <row r="1326" spans="1:9" s="147" customFormat="1" ht="15" customHeight="1">
      <c r="A1326" s="335"/>
      <c r="B1326" s="110"/>
      <c r="C1326" s="110"/>
      <c r="D1326" s="110"/>
      <c r="F1326" s="110"/>
      <c r="G1326" s="110"/>
      <c r="H1326" s="110"/>
      <c r="I1326" s="1396"/>
    </row>
    <row r="1327" spans="1:9" s="147" customFormat="1" ht="15" customHeight="1">
      <c r="A1327" s="335"/>
      <c r="B1327" s="110"/>
      <c r="C1327" s="110"/>
      <c r="D1327" s="110"/>
      <c r="F1327" s="110"/>
      <c r="G1327" s="110"/>
      <c r="H1327" s="110"/>
      <c r="I1327" s="1396"/>
    </row>
    <row r="1328" spans="1:9" s="147" customFormat="1" ht="15" customHeight="1">
      <c r="A1328" s="335"/>
      <c r="B1328" s="110"/>
      <c r="C1328" s="110"/>
      <c r="D1328" s="110"/>
      <c r="F1328" s="110"/>
      <c r="G1328" s="110"/>
      <c r="H1328" s="110"/>
      <c r="I1328" s="1396"/>
    </row>
    <row r="1329" spans="1:9" s="147" customFormat="1" ht="15" customHeight="1">
      <c r="A1329" s="335"/>
      <c r="B1329" s="110"/>
      <c r="C1329" s="110"/>
      <c r="D1329" s="110"/>
      <c r="F1329" s="110"/>
      <c r="G1329" s="110"/>
      <c r="H1329" s="110"/>
      <c r="I1329" s="1396"/>
    </row>
    <row r="1330" spans="1:9" s="147" customFormat="1" ht="15" customHeight="1">
      <c r="A1330" s="335"/>
      <c r="B1330" s="110"/>
      <c r="C1330" s="110"/>
      <c r="D1330" s="110"/>
      <c r="F1330" s="110"/>
      <c r="G1330" s="110"/>
      <c r="H1330" s="110"/>
      <c r="I1330" s="1396"/>
    </row>
    <row r="1331" spans="1:9" s="147" customFormat="1" ht="15" customHeight="1">
      <c r="A1331" s="335"/>
      <c r="B1331" s="110"/>
      <c r="C1331" s="110"/>
      <c r="D1331" s="110"/>
      <c r="F1331" s="110"/>
      <c r="G1331" s="110"/>
      <c r="H1331" s="110"/>
      <c r="I1331" s="1396"/>
    </row>
    <row r="1332" spans="1:9" s="147" customFormat="1" ht="15" customHeight="1">
      <c r="A1332" s="335"/>
      <c r="B1332" s="110"/>
      <c r="C1332" s="110"/>
      <c r="D1332" s="110"/>
      <c r="F1332" s="110"/>
      <c r="G1332" s="110"/>
      <c r="H1332" s="110"/>
      <c r="I1332" s="1396"/>
    </row>
    <row r="1333" spans="1:9" s="147" customFormat="1" ht="15" customHeight="1">
      <c r="A1333" s="335"/>
      <c r="B1333" s="110"/>
      <c r="C1333" s="110"/>
      <c r="D1333" s="110"/>
      <c r="F1333" s="110"/>
      <c r="G1333" s="110"/>
      <c r="H1333" s="110"/>
      <c r="I1333" s="1396"/>
    </row>
    <row r="1334" spans="1:9" s="147" customFormat="1" ht="15" customHeight="1">
      <c r="A1334" s="335"/>
      <c r="B1334" s="110"/>
      <c r="C1334" s="110"/>
      <c r="D1334" s="110"/>
      <c r="F1334" s="110"/>
      <c r="G1334" s="110"/>
      <c r="H1334" s="110"/>
      <c r="I1334" s="1396"/>
    </row>
    <row r="1335" spans="1:9" s="147" customFormat="1" ht="15" customHeight="1">
      <c r="A1335" s="335"/>
      <c r="B1335" s="110"/>
      <c r="C1335" s="110"/>
      <c r="D1335" s="110"/>
      <c r="F1335" s="110"/>
      <c r="G1335" s="110"/>
      <c r="H1335" s="110"/>
      <c r="I1335" s="1396"/>
    </row>
    <row r="1336" spans="1:9" s="147" customFormat="1" ht="15" customHeight="1">
      <c r="A1336" s="335"/>
      <c r="B1336" s="110"/>
      <c r="C1336" s="110"/>
      <c r="D1336" s="110"/>
      <c r="F1336" s="110"/>
      <c r="G1336" s="110"/>
      <c r="H1336" s="110"/>
      <c r="I1336" s="1396"/>
    </row>
    <row r="1337" spans="1:9" s="147" customFormat="1" ht="15" customHeight="1">
      <c r="A1337" s="335"/>
      <c r="B1337" s="110"/>
      <c r="C1337" s="110"/>
      <c r="D1337" s="110"/>
      <c r="F1337" s="110"/>
      <c r="G1337" s="110"/>
      <c r="H1337" s="110"/>
      <c r="I1337" s="1396"/>
    </row>
    <row r="1338" spans="1:9" s="147" customFormat="1" ht="15" customHeight="1">
      <c r="A1338" s="335"/>
      <c r="B1338" s="110"/>
      <c r="C1338" s="110"/>
      <c r="D1338" s="110"/>
      <c r="F1338" s="110"/>
      <c r="G1338" s="110"/>
      <c r="H1338" s="110"/>
      <c r="I1338" s="1396"/>
    </row>
    <row r="1339" spans="1:9" s="147" customFormat="1" ht="15" customHeight="1">
      <c r="A1339" s="335"/>
      <c r="B1339" s="110"/>
      <c r="C1339" s="110"/>
      <c r="D1339" s="110"/>
      <c r="F1339" s="110"/>
      <c r="G1339" s="110"/>
      <c r="H1339" s="110"/>
      <c r="I1339" s="1396"/>
    </row>
    <row r="1340" spans="1:9" s="147" customFormat="1" ht="15" customHeight="1">
      <c r="A1340" s="335"/>
      <c r="B1340" s="110"/>
      <c r="C1340" s="110"/>
      <c r="D1340" s="110"/>
      <c r="F1340" s="110"/>
      <c r="G1340" s="110"/>
      <c r="H1340" s="110"/>
      <c r="I1340" s="1396"/>
    </row>
    <row r="1341" spans="1:9" s="147" customFormat="1" ht="15" customHeight="1">
      <c r="A1341" s="335"/>
      <c r="B1341" s="110"/>
      <c r="C1341" s="110"/>
      <c r="D1341" s="110"/>
      <c r="F1341" s="110"/>
      <c r="G1341" s="110"/>
      <c r="H1341" s="110"/>
      <c r="I1341" s="1396"/>
    </row>
    <row r="1342" spans="1:9" s="147" customFormat="1" ht="15" customHeight="1">
      <c r="A1342" s="335"/>
      <c r="B1342" s="110"/>
      <c r="C1342" s="110"/>
      <c r="D1342" s="110"/>
      <c r="F1342" s="110"/>
      <c r="G1342" s="110"/>
      <c r="H1342" s="110"/>
      <c r="I1342" s="1396"/>
    </row>
    <row r="1343" spans="1:9" s="147" customFormat="1" ht="15" customHeight="1">
      <c r="A1343" s="335"/>
      <c r="B1343" s="110"/>
      <c r="C1343" s="110"/>
      <c r="D1343" s="110"/>
      <c r="F1343" s="110"/>
      <c r="G1343" s="110"/>
      <c r="H1343" s="110"/>
      <c r="I1343" s="1396"/>
    </row>
    <row r="1344" spans="1:9" s="147" customFormat="1" ht="15" customHeight="1">
      <c r="A1344" s="335"/>
      <c r="B1344" s="110"/>
      <c r="C1344" s="110"/>
      <c r="D1344" s="110"/>
      <c r="F1344" s="110"/>
      <c r="G1344" s="110"/>
      <c r="H1344" s="110"/>
      <c r="I1344" s="1396"/>
    </row>
    <row r="1345" spans="1:9" s="147" customFormat="1" ht="15" customHeight="1">
      <c r="A1345" s="335"/>
      <c r="B1345" s="110"/>
      <c r="C1345" s="110"/>
      <c r="D1345" s="110"/>
      <c r="F1345" s="110"/>
      <c r="G1345" s="110"/>
      <c r="H1345" s="110"/>
      <c r="I1345" s="1396"/>
    </row>
    <row r="1346" spans="1:9" s="147" customFormat="1" ht="15" customHeight="1">
      <c r="A1346" s="335"/>
      <c r="B1346" s="110"/>
      <c r="C1346" s="110"/>
      <c r="D1346" s="110"/>
      <c r="F1346" s="110"/>
      <c r="G1346" s="110"/>
      <c r="H1346" s="110"/>
      <c r="I1346" s="1396"/>
    </row>
    <row r="1347" spans="1:9" s="147" customFormat="1" ht="15" customHeight="1">
      <c r="A1347" s="335"/>
      <c r="B1347" s="110"/>
      <c r="C1347" s="110"/>
      <c r="D1347" s="110"/>
      <c r="F1347" s="110"/>
      <c r="G1347" s="110"/>
      <c r="H1347" s="110"/>
      <c r="I1347" s="1396"/>
    </row>
    <row r="1348" spans="1:9" s="147" customFormat="1" ht="15" customHeight="1">
      <c r="A1348" s="335"/>
      <c r="B1348" s="110"/>
      <c r="C1348" s="110"/>
      <c r="D1348" s="110"/>
      <c r="F1348" s="110"/>
      <c r="G1348" s="110"/>
      <c r="H1348" s="110"/>
      <c r="I1348" s="1396"/>
    </row>
    <row r="1349" spans="1:9" s="147" customFormat="1" ht="15" customHeight="1">
      <c r="A1349" s="335"/>
      <c r="B1349" s="110"/>
      <c r="C1349" s="110"/>
      <c r="D1349" s="110"/>
      <c r="F1349" s="110"/>
      <c r="G1349" s="110"/>
      <c r="H1349" s="110"/>
      <c r="I1349" s="1396"/>
    </row>
    <row r="1350" spans="1:9" s="147" customFormat="1" ht="15" customHeight="1">
      <c r="A1350" s="335"/>
      <c r="B1350" s="110"/>
      <c r="C1350" s="110"/>
      <c r="D1350" s="110"/>
      <c r="F1350" s="110"/>
      <c r="G1350" s="110"/>
      <c r="H1350" s="110"/>
      <c r="I1350" s="1396"/>
    </row>
    <row r="1351" spans="1:9" s="147" customFormat="1" ht="15" customHeight="1">
      <c r="A1351" s="335"/>
      <c r="B1351" s="110"/>
      <c r="C1351" s="110"/>
      <c r="D1351" s="110"/>
      <c r="F1351" s="110"/>
      <c r="G1351" s="110"/>
      <c r="H1351" s="110"/>
      <c r="I1351" s="1396"/>
    </row>
    <row r="1352" spans="1:9" s="147" customFormat="1" ht="15" customHeight="1">
      <c r="A1352" s="335"/>
      <c r="B1352" s="110"/>
      <c r="C1352" s="110"/>
      <c r="D1352" s="110"/>
      <c r="F1352" s="110"/>
      <c r="G1352" s="110"/>
      <c r="H1352" s="110"/>
      <c r="I1352" s="1396"/>
    </row>
    <row r="1353" spans="1:9" s="147" customFormat="1" ht="15" customHeight="1">
      <c r="A1353" s="335"/>
      <c r="B1353" s="110"/>
      <c r="C1353" s="110"/>
      <c r="D1353" s="110"/>
      <c r="F1353" s="110"/>
      <c r="G1353" s="110"/>
      <c r="H1353" s="110"/>
      <c r="I1353" s="1396"/>
    </row>
    <row r="1354" spans="1:9" s="147" customFormat="1" ht="15" customHeight="1">
      <c r="A1354" s="335"/>
      <c r="B1354" s="110"/>
      <c r="C1354" s="110"/>
      <c r="D1354" s="110"/>
      <c r="F1354" s="110"/>
      <c r="G1354" s="110"/>
      <c r="H1354" s="110"/>
      <c r="I1354" s="1396"/>
    </row>
    <row r="1355" spans="1:9" s="147" customFormat="1" ht="15" customHeight="1">
      <c r="A1355" s="335"/>
      <c r="B1355" s="110"/>
      <c r="C1355" s="110"/>
      <c r="D1355" s="110"/>
      <c r="F1355" s="110"/>
      <c r="G1355" s="110"/>
      <c r="H1355" s="110"/>
      <c r="I1355" s="1396"/>
    </row>
    <row r="1356" spans="1:9" s="147" customFormat="1" ht="15" customHeight="1">
      <c r="A1356" s="335"/>
      <c r="B1356" s="110"/>
      <c r="C1356" s="110"/>
      <c r="D1356" s="110"/>
      <c r="F1356" s="110"/>
      <c r="G1356" s="110"/>
      <c r="H1356" s="110"/>
      <c r="I1356" s="1396"/>
    </row>
    <row r="1357" spans="1:9" s="147" customFormat="1" ht="15" customHeight="1">
      <c r="A1357" s="335"/>
      <c r="B1357" s="110"/>
      <c r="C1357" s="110"/>
      <c r="D1357" s="110"/>
      <c r="F1357" s="110"/>
      <c r="G1357" s="110"/>
      <c r="H1357" s="110"/>
      <c r="I1357" s="1396"/>
    </row>
    <row r="1358" spans="1:9" s="147" customFormat="1" ht="15" customHeight="1">
      <c r="A1358" s="335"/>
      <c r="B1358" s="110"/>
      <c r="C1358" s="110"/>
      <c r="D1358" s="110"/>
      <c r="F1358" s="110"/>
      <c r="G1358" s="110"/>
      <c r="H1358" s="110"/>
      <c r="I1358" s="1396"/>
    </row>
    <row r="1359" spans="1:9" s="147" customFormat="1" ht="15" customHeight="1">
      <c r="A1359" s="335"/>
      <c r="B1359" s="110"/>
      <c r="C1359" s="110"/>
      <c r="D1359" s="110"/>
      <c r="F1359" s="110"/>
      <c r="G1359" s="110"/>
      <c r="H1359" s="110"/>
      <c r="I1359" s="1396"/>
    </row>
    <row r="1360" spans="1:9" s="147" customFormat="1" ht="15" customHeight="1">
      <c r="A1360" s="335"/>
      <c r="B1360" s="110"/>
      <c r="C1360" s="110"/>
      <c r="D1360" s="110"/>
      <c r="F1360" s="110"/>
      <c r="G1360" s="110"/>
      <c r="H1360" s="110"/>
      <c r="I1360" s="1396"/>
    </row>
    <row r="1361" spans="1:9" s="147" customFormat="1" ht="15" customHeight="1">
      <c r="A1361" s="335"/>
      <c r="B1361" s="110"/>
      <c r="C1361" s="110"/>
      <c r="D1361" s="110"/>
      <c r="F1361" s="110"/>
      <c r="G1361" s="110"/>
      <c r="H1361" s="110"/>
      <c r="I1361" s="1396"/>
    </row>
    <row r="1362" spans="1:9" s="147" customFormat="1" ht="15" customHeight="1">
      <c r="A1362" s="335"/>
      <c r="B1362" s="110"/>
      <c r="C1362" s="110"/>
      <c r="D1362" s="110"/>
      <c r="F1362" s="110"/>
      <c r="G1362" s="110"/>
      <c r="H1362" s="110"/>
      <c r="I1362" s="1396"/>
    </row>
    <row r="1363" spans="1:9" s="147" customFormat="1" ht="15" customHeight="1">
      <c r="A1363" s="335"/>
      <c r="B1363" s="110"/>
      <c r="C1363" s="110"/>
      <c r="D1363" s="110"/>
      <c r="F1363" s="110"/>
      <c r="G1363" s="110"/>
      <c r="H1363" s="110"/>
      <c r="I1363" s="1396"/>
    </row>
    <row r="1364" spans="1:9" s="147" customFormat="1" ht="15" customHeight="1">
      <c r="A1364" s="335"/>
      <c r="B1364" s="110"/>
      <c r="C1364" s="110"/>
      <c r="D1364" s="110"/>
      <c r="F1364" s="110"/>
      <c r="G1364" s="110"/>
      <c r="H1364" s="110"/>
      <c r="I1364" s="1396"/>
    </row>
    <row r="1365" spans="1:9" s="147" customFormat="1" ht="15" customHeight="1">
      <c r="A1365" s="335"/>
      <c r="B1365" s="110"/>
      <c r="C1365" s="110"/>
      <c r="D1365" s="110"/>
      <c r="F1365" s="110"/>
      <c r="G1365" s="110"/>
      <c r="H1365" s="110"/>
      <c r="I1365" s="1396"/>
    </row>
    <row r="1366" spans="1:9" s="147" customFormat="1" ht="15" customHeight="1">
      <c r="A1366" s="335"/>
      <c r="B1366" s="110"/>
      <c r="C1366" s="110"/>
      <c r="D1366" s="110"/>
      <c r="F1366" s="110"/>
      <c r="G1366" s="110"/>
      <c r="H1366" s="110"/>
      <c r="I1366" s="1396"/>
    </row>
    <row r="1367" spans="1:9" s="147" customFormat="1" ht="15" customHeight="1">
      <c r="A1367" s="335"/>
      <c r="B1367" s="110"/>
      <c r="C1367" s="110"/>
      <c r="D1367" s="110"/>
      <c r="F1367" s="110"/>
      <c r="G1367" s="110"/>
      <c r="H1367" s="110"/>
      <c r="I1367" s="1396"/>
    </row>
    <row r="1368" spans="1:9" s="147" customFormat="1" ht="15" customHeight="1">
      <c r="A1368" s="335"/>
      <c r="B1368" s="110"/>
      <c r="C1368" s="110"/>
      <c r="D1368" s="110"/>
      <c r="F1368" s="110"/>
      <c r="G1368" s="110"/>
      <c r="H1368" s="110"/>
      <c r="I1368" s="1396"/>
    </row>
    <row r="1369" spans="1:9" s="147" customFormat="1" ht="15" customHeight="1">
      <c r="A1369" s="335"/>
      <c r="B1369" s="110"/>
      <c r="C1369" s="110"/>
      <c r="D1369" s="110"/>
      <c r="F1369" s="110"/>
      <c r="G1369" s="110"/>
      <c r="H1369" s="110"/>
      <c r="I1369" s="1396"/>
    </row>
    <row r="1370" spans="1:9" s="147" customFormat="1" ht="15" customHeight="1">
      <c r="A1370" s="335"/>
      <c r="B1370" s="110"/>
      <c r="C1370" s="110"/>
      <c r="D1370" s="110"/>
      <c r="F1370" s="110"/>
      <c r="G1370" s="110"/>
      <c r="H1370" s="110"/>
      <c r="I1370" s="1396"/>
    </row>
    <row r="1371" spans="1:9" s="147" customFormat="1" ht="15" customHeight="1">
      <c r="A1371" s="335"/>
      <c r="B1371" s="110"/>
      <c r="C1371" s="110"/>
      <c r="D1371" s="110"/>
      <c r="F1371" s="110"/>
      <c r="G1371" s="110"/>
      <c r="H1371" s="110"/>
      <c r="I1371" s="1396"/>
    </row>
    <row r="1372" spans="1:9" s="147" customFormat="1" ht="15" customHeight="1">
      <c r="A1372" s="335"/>
      <c r="B1372" s="110"/>
      <c r="C1372" s="110"/>
      <c r="D1372" s="110"/>
      <c r="F1372" s="110"/>
      <c r="G1372" s="110"/>
      <c r="H1372" s="110"/>
      <c r="I1372" s="1396"/>
    </row>
    <row r="1373" spans="1:9" s="147" customFormat="1" ht="15" customHeight="1">
      <c r="A1373" s="335"/>
      <c r="B1373" s="110"/>
      <c r="C1373" s="110"/>
      <c r="D1373" s="110"/>
      <c r="F1373" s="110"/>
      <c r="G1373" s="110"/>
      <c r="H1373" s="110"/>
      <c r="I1373" s="1396"/>
    </row>
    <row r="1374" spans="1:9" s="147" customFormat="1" ht="15" customHeight="1">
      <c r="A1374" s="335"/>
      <c r="B1374" s="110"/>
      <c r="C1374" s="110"/>
      <c r="D1374" s="110"/>
      <c r="F1374" s="110"/>
      <c r="G1374" s="110"/>
      <c r="H1374" s="110"/>
      <c r="I1374" s="1396"/>
    </row>
    <row r="1375" spans="1:9" s="147" customFormat="1" ht="15" customHeight="1">
      <c r="A1375" s="335"/>
      <c r="B1375" s="110"/>
      <c r="C1375" s="110"/>
      <c r="D1375" s="110"/>
      <c r="F1375" s="110"/>
      <c r="G1375" s="110"/>
      <c r="H1375" s="110"/>
      <c r="I1375" s="1396"/>
    </row>
    <row r="1376" spans="1:9" s="147" customFormat="1" ht="15" customHeight="1">
      <c r="A1376" s="335"/>
      <c r="B1376" s="110"/>
      <c r="C1376" s="110"/>
      <c r="D1376" s="110"/>
      <c r="F1376" s="110"/>
      <c r="G1376" s="110"/>
      <c r="H1376" s="110"/>
      <c r="I1376" s="1396"/>
    </row>
    <row r="1377" spans="1:9" s="147" customFormat="1" ht="15" customHeight="1">
      <c r="A1377" s="335"/>
      <c r="B1377" s="110"/>
      <c r="C1377" s="110"/>
      <c r="D1377" s="110"/>
      <c r="F1377" s="110"/>
      <c r="G1377" s="110"/>
      <c r="H1377" s="110"/>
      <c r="I1377" s="1396"/>
    </row>
    <row r="1378" spans="1:9" s="147" customFormat="1" ht="15" customHeight="1">
      <c r="A1378" s="335"/>
      <c r="B1378" s="110"/>
      <c r="C1378" s="110"/>
      <c r="D1378" s="110"/>
      <c r="F1378" s="110"/>
      <c r="G1378" s="110"/>
      <c r="H1378" s="110"/>
      <c r="I1378" s="1396"/>
    </row>
    <row r="1379" spans="1:9" s="147" customFormat="1" ht="15" customHeight="1">
      <c r="A1379" s="335"/>
      <c r="B1379" s="110"/>
      <c r="C1379" s="110"/>
      <c r="D1379" s="110"/>
      <c r="F1379" s="110"/>
      <c r="G1379" s="110"/>
      <c r="H1379" s="110"/>
      <c r="I1379" s="1396"/>
    </row>
    <row r="1380" spans="1:9" s="147" customFormat="1" ht="15" customHeight="1">
      <c r="A1380" s="335"/>
      <c r="B1380" s="110"/>
      <c r="C1380" s="110"/>
      <c r="D1380" s="110"/>
      <c r="F1380" s="110"/>
      <c r="G1380" s="110"/>
      <c r="H1380" s="110"/>
      <c r="I1380" s="1396"/>
    </row>
    <row r="1381" spans="1:9" s="147" customFormat="1" ht="15" customHeight="1">
      <c r="A1381" s="335"/>
      <c r="B1381" s="110"/>
      <c r="C1381" s="110"/>
      <c r="D1381" s="110"/>
      <c r="F1381" s="110"/>
      <c r="G1381" s="110"/>
      <c r="H1381" s="110"/>
      <c r="I1381" s="1396"/>
    </row>
    <row r="1382" spans="1:9" s="147" customFormat="1" ht="15" customHeight="1">
      <c r="A1382" s="335"/>
      <c r="B1382" s="110"/>
      <c r="C1382" s="110"/>
      <c r="D1382" s="110"/>
      <c r="F1382" s="110"/>
      <c r="G1382" s="110"/>
      <c r="H1382" s="110"/>
      <c r="I1382" s="1396"/>
    </row>
    <row r="1383" spans="1:9" s="147" customFormat="1" ht="15" customHeight="1">
      <c r="A1383" s="335"/>
      <c r="B1383" s="110"/>
      <c r="C1383" s="110"/>
      <c r="D1383" s="110"/>
      <c r="F1383" s="110"/>
      <c r="G1383" s="110"/>
      <c r="H1383" s="110"/>
      <c r="I1383" s="1396"/>
    </row>
    <row r="1384" spans="1:9" s="147" customFormat="1" ht="15" customHeight="1">
      <c r="A1384" s="335"/>
      <c r="B1384" s="110"/>
      <c r="C1384" s="110"/>
      <c r="D1384" s="110"/>
      <c r="F1384" s="110"/>
      <c r="G1384" s="110"/>
      <c r="H1384" s="110"/>
      <c r="I1384" s="1396"/>
    </row>
    <row r="1385" spans="1:9" s="147" customFormat="1" ht="15" customHeight="1">
      <c r="A1385" s="335"/>
      <c r="B1385" s="110"/>
      <c r="C1385" s="110"/>
      <c r="D1385" s="110"/>
      <c r="F1385" s="110"/>
      <c r="G1385" s="110"/>
      <c r="H1385" s="110"/>
      <c r="I1385" s="1396"/>
    </row>
    <row r="1386" spans="1:9" s="147" customFormat="1" ht="15" customHeight="1">
      <c r="A1386" s="335"/>
      <c r="B1386" s="110"/>
      <c r="C1386" s="110"/>
      <c r="D1386" s="110"/>
      <c r="F1386" s="110"/>
      <c r="G1386" s="110"/>
      <c r="H1386" s="110"/>
      <c r="I1386" s="1396"/>
    </row>
    <row r="1387" spans="1:9" s="147" customFormat="1" ht="15" customHeight="1">
      <c r="A1387" s="335"/>
      <c r="B1387" s="110"/>
      <c r="C1387" s="110"/>
      <c r="D1387" s="110"/>
      <c r="F1387" s="110"/>
      <c r="G1387" s="110"/>
      <c r="H1387" s="110"/>
      <c r="I1387" s="1396"/>
    </row>
    <row r="1388" spans="1:9" s="147" customFormat="1" ht="15" customHeight="1">
      <c r="A1388" s="335"/>
      <c r="B1388" s="110"/>
      <c r="C1388" s="110"/>
      <c r="D1388" s="110"/>
      <c r="F1388" s="110"/>
      <c r="G1388" s="110"/>
      <c r="H1388" s="110"/>
      <c r="I1388" s="1396"/>
    </row>
    <row r="1389" spans="1:9" s="147" customFormat="1" ht="15" customHeight="1">
      <c r="A1389" s="335"/>
      <c r="B1389" s="110"/>
      <c r="C1389" s="110"/>
      <c r="D1389" s="110"/>
      <c r="F1389" s="110"/>
      <c r="G1389" s="110"/>
      <c r="H1389" s="110"/>
      <c r="I1389" s="1396"/>
    </row>
    <row r="1390" spans="1:9" s="147" customFormat="1" ht="15" customHeight="1">
      <c r="A1390" s="335"/>
      <c r="B1390" s="110"/>
      <c r="C1390" s="110"/>
      <c r="D1390" s="110"/>
      <c r="F1390" s="110"/>
      <c r="G1390" s="110"/>
      <c r="H1390" s="110"/>
      <c r="I1390" s="1396"/>
    </row>
    <row r="1391" spans="1:9" s="147" customFormat="1" ht="15" customHeight="1">
      <c r="A1391" s="335"/>
      <c r="B1391" s="110"/>
      <c r="C1391" s="110"/>
      <c r="D1391" s="110"/>
      <c r="F1391" s="110"/>
      <c r="G1391" s="110"/>
      <c r="H1391" s="110"/>
      <c r="I1391" s="1396"/>
    </row>
    <row r="1392" spans="1:9" s="147" customFormat="1" ht="15" customHeight="1">
      <c r="A1392" s="335"/>
      <c r="B1392" s="110"/>
      <c r="C1392" s="110"/>
      <c r="D1392" s="110"/>
      <c r="F1392" s="110"/>
      <c r="G1392" s="110"/>
      <c r="H1392" s="110"/>
      <c r="I1392" s="1396"/>
    </row>
    <row r="1393" spans="1:9" s="147" customFormat="1" ht="15" customHeight="1">
      <c r="A1393" s="335"/>
      <c r="B1393" s="110"/>
      <c r="C1393" s="110"/>
      <c r="D1393" s="110"/>
      <c r="F1393" s="110"/>
      <c r="G1393" s="110"/>
      <c r="H1393" s="110"/>
      <c r="I1393" s="1396"/>
    </row>
    <row r="1394" spans="1:9" s="147" customFormat="1" ht="15" customHeight="1">
      <c r="A1394" s="335"/>
      <c r="B1394" s="110"/>
      <c r="C1394" s="110"/>
      <c r="D1394" s="110"/>
      <c r="F1394" s="110"/>
      <c r="G1394" s="110"/>
      <c r="H1394" s="110"/>
      <c r="I1394" s="1396"/>
    </row>
    <row r="1395" spans="1:9" s="147" customFormat="1" ht="15" customHeight="1">
      <c r="A1395" s="335"/>
      <c r="B1395" s="110"/>
      <c r="C1395" s="110"/>
      <c r="D1395" s="110"/>
      <c r="F1395" s="110"/>
      <c r="G1395" s="110"/>
      <c r="H1395" s="110"/>
      <c r="I1395" s="1396"/>
    </row>
    <row r="1396" spans="1:9" s="147" customFormat="1" ht="15" customHeight="1">
      <c r="A1396" s="335"/>
      <c r="B1396" s="110"/>
      <c r="C1396" s="110"/>
      <c r="D1396" s="110"/>
      <c r="F1396" s="110"/>
      <c r="G1396" s="110"/>
      <c r="H1396" s="110"/>
      <c r="I1396" s="1396"/>
    </row>
    <row r="1397" spans="1:9" s="147" customFormat="1" ht="15" customHeight="1">
      <c r="A1397" s="335"/>
      <c r="B1397" s="110"/>
      <c r="C1397" s="110"/>
      <c r="D1397" s="110"/>
      <c r="F1397" s="110"/>
      <c r="G1397" s="110"/>
      <c r="H1397" s="110"/>
      <c r="I1397" s="1396"/>
    </row>
    <row r="1398" spans="1:9" s="147" customFormat="1" ht="15" customHeight="1">
      <c r="A1398" s="335"/>
      <c r="B1398" s="110"/>
      <c r="C1398" s="110"/>
      <c r="D1398" s="110"/>
      <c r="F1398" s="110"/>
      <c r="G1398" s="110"/>
      <c r="H1398" s="110"/>
      <c r="I1398" s="1396"/>
    </row>
    <row r="1399" spans="1:9" s="147" customFormat="1" ht="15" customHeight="1">
      <c r="A1399" s="335"/>
      <c r="B1399" s="110"/>
      <c r="C1399" s="110"/>
      <c r="D1399" s="110"/>
      <c r="F1399" s="110"/>
      <c r="G1399" s="110"/>
      <c r="H1399" s="110"/>
      <c r="I1399" s="1396"/>
    </row>
    <row r="1400" spans="1:9" s="147" customFormat="1" ht="15" customHeight="1">
      <c r="A1400" s="335"/>
      <c r="B1400" s="110"/>
      <c r="C1400" s="110"/>
      <c r="D1400" s="110"/>
      <c r="F1400" s="110"/>
      <c r="G1400" s="110"/>
      <c r="H1400" s="110"/>
      <c r="I1400" s="1396"/>
    </row>
    <row r="1401" spans="1:9" s="147" customFormat="1" ht="15" customHeight="1">
      <c r="A1401" s="335"/>
      <c r="B1401" s="110"/>
      <c r="C1401" s="110"/>
      <c r="D1401" s="110"/>
      <c r="F1401" s="110"/>
      <c r="G1401" s="110"/>
      <c r="H1401" s="110"/>
      <c r="I1401" s="1396"/>
    </row>
    <row r="1402" spans="1:9" s="147" customFormat="1" ht="15" customHeight="1">
      <c r="A1402" s="335"/>
      <c r="B1402" s="110"/>
      <c r="C1402" s="110"/>
      <c r="D1402" s="110"/>
      <c r="F1402" s="110"/>
      <c r="G1402" s="110"/>
      <c r="H1402" s="110"/>
      <c r="I1402" s="1396"/>
    </row>
    <row r="1403" spans="1:9" s="147" customFormat="1" ht="15" customHeight="1">
      <c r="A1403" s="335"/>
      <c r="B1403" s="110"/>
      <c r="C1403" s="110"/>
      <c r="D1403" s="110"/>
      <c r="F1403" s="110"/>
      <c r="G1403" s="110"/>
      <c r="H1403" s="110"/>
      <c r="I1403" s="1396"/>
    </row>
    <row r="1404" spans="1:9" s="147" customFormat="1" ht="15" customHeight="1">
      <c r="A1404" s="335"/>
      <c r="B1404" s="110"/>
      <c r="C1404" s="110"/>
      <c r="D1404" s="110"/>
      <c r="F1404" s="110"/>
      <c r="G1404" s="110"/>
      <c r="H1404" s="110"/>
      <c r="I1404" s="1396"/>
    </row>
    <row r="1405" spans="1:9" s="147" customFormat="1" ht="15" customHeight="1">
      <c r="A1405" s="335"/>
      <c r="B1405" s="110"/>
      <c r="C1405" s="110"/>
      <c r="D1405" s="110"/>
      <c r="F1405" s="110"/>
      <c r="G1405" s="110"/>
      <c r="H1405" s="110"/>
      <c r="I1405" s="1396"/>
    </row>
    <row r="1406" spans="1:9" s="147" customFormat="1" ht="15" customHeight="1">
      <c r="A1406" s="335"/>
      <c r="B1406" s="110"/>
      <c r="C1406" s="110"/>
      <c r="D1406" s="110"/>
      <c r="F1406" s="110"/>
      <c r="G1406" s="110"/>
      <c r="H1406" s="110"/>
      <c r="I1406" s="1396"/>
    </row>
    <row r="1407" spans="1:9" s="147" customFormat="1" ht="15" customHeight="1">
      <c r="A1407" s="335"/>
      <c r="B1407" s="110"/>
      <c r="C1407" s="110"/>
      <c r="D1407" s="110"/>
      <c r="F1407" s="110"/>
      <c r="G1407" s="110"/>
      <c r="H1407" s="110"/>
      <c r="I1407" s="1396"/>
    </row>
    <row r="1408" spans="1:9" s="147" customFormat="1" ht="15" customHeight="1">
      <c r="A1408" s="335"/>
      <c r="B1408" s="110"/>
      <c r="C1408" s="110"/>
      <c r="D1408" s="110"/>
      <c r="F1408" s="110"/>
      <c r="G1408" s="110"/>
      <c r="H1408" s="110"/>
      <c r="I1408" s="1396"/>
    </row>
    <row r="1409" spans="1:9" s="147" customFormat="1" ht="15" customHeight="1">
      <c r="A1409" s="335"/>
      <c r="B1409" s="110"/>
      <c r="C1409" s="110"/>
      <c r="D1409" s="110"/>
      <c r="F1409" s="110"/>
      <c r="G1409" s="110"/>
      <c r="H1409" s="110"/>
      <c r="I1409" s="1396"/>
    </row>
    <row r="1410" spans="1:9" s="147" customFormat="1" ht="15" customHeight="1">
      <c r="A1410" s="335"/>
      <c r="B1410" s="110"/>
      <c r="C1410" s="110"/>
      <c r="D1410" s="110"/>
      <c r="F1410" s="110"/>
      <c r="G1410" s="110"/>
      <c r="H1410" s="110"/>
      <c r="I1410" s="1396"/>
    </row>
    <row r="1411" spans="1:9" s="147" customFormat="1" ht="15" customHeight="1">
      <c r="A1411" s="335"/>
      <c r="B1411" s="110"/>
      <c r="C1411" s="110"/>
      <c r="D1411" s="110"/>
      <c r="F1411" s="110"/>
      <c r="G1411" s="110"/>
      <c r="H1411" s="110"/>
      <c r="I1411" s="1396"/>
    </row>
    <row r="1412" spans="1:9" s="147" customFormat="1" ht="15" customHeight="1">
      <c r="A1412" s="335"/>
      <c r="B1412" s="110"/>
      <c r="C1412" s="110"/>
      <c r="D1412" s="110"/>
      <c r="F1412" s="110"/>
      <c r="G1412" s="110"/>
      <c r="H1412" s="110"/>
      <c r="I1412" s="1396"/>
    </row>
    <row r="1413" spans="1:9" s="147" customFormat="1" ht="15" customHeight="1">
      <c r="A1413" s="335"/>
      <c r="B1413" s="110"/>
      <c r="C1413" s="110"/>
      <c r="D1413" s="110"/>
      <c r="F1413" s="110"/>
      <c r="G1413" s="110"/>
      <c r="H1413" s="110"/>
      <c r="I1413" s="1396"/>
    </row>
    <row r="1414" spans="1:9" s="147" customFormat="1" ht="15" customHeight="1">
      <c r="A1414" s="335"/>
      <c r="B1414" s="110"/>
      <c r="C1414" s="110"/>
      <c r="D1414" s="110"/>
      <c r="F1414" s="110"/>
      <c r="G1414" s="110"/>
      <c r="H1414" s="110"/>
      <c r="I1414" s="1396"/>
    </row>
    <row r="1415" spans="1:9" s="147" customFormat="1" ht="15" customHeight="1">
      <c r="A1415" s="335"/>
      <c r="B1415" s="110"/>
      <c r="C1415" s="110"/>
      <c r="D1415" s="110"/>
      <c r="F1415" s="110"/>
      <c r="G1415" s="110"/>
      <c r="H1415" s="110"/>
      <c r="I1415" s="1396"/>
    </row>
    <row r="1416" spans="1:9" s="147" customFormat="1" ht="15" customHeight="1">
      <c r="A1416" s="335"/>
      <c r="B1416" s="110"/>
      <c r="C1416" s="110"/>
      <c r="D1416" s="110"/>
      <c r="F1416" s="110"/>
      <c r="G1416" s="110"/>
      <c r="H1416" s="110"/>
      <c r="I1416" s="1396"/>
    </row>
    <row r="1417" spans="1:9" s="147" customFormat="1" ht="15" customHeight="1">
      <c r="A1417" s="335"/>
      <c r="B1417" s="110"/>
      <c r="C1417" s="110"/>
      <c r="D1417" s="110"/>
      <c r="F1417" s="110"/>
      <c r="G1417" s="110"/>
      <c r="H1417" s="110"/>
      <c r="I1417" s="1396"/>
    </row>
    <row r="1418" spans="1:9" s="147" customFormat="1" ht="15" customHeight="1">
      <c r="A1418" s="335"/>
      <c r="B1418" s="110"/>
      <c r="C1418" s="110"/>
      <c r="D1418" s="110"/>
      <c r="F1418" s="110"/>
      <c r="G1418" s="110"/>
      <c r="H1418" s="110"/>
      <c r="I1418" s="1396"/>
    </row>
    <row r="1419" spans="1:9" s="147" customFormat="1" ht="15" customHeight="1">
      <c r="A1419" s="335"/>
      <c r="B1419" s="110"/>
      <c r="C1419" s="110"/>
      <c r="D1419" s="110"/>
      <c r="F1419" s="110"/>
      <c r="G1419" s="110"/>
      <c r="H1419" s="110"/>
      <c r="I1419" s="1396"/>
    </row>
    <row r="1420" spans="1:9" s="147" customFormat="1" ht="15" customHeight="1">
      <c r="A1420" s="335"/>
      <c r="B1420" s="110"/>
      <c r="C1420" s="110"/>
      <c r="D1420" s="110"/>
      <c r="F1420" s="110"/>
      <c r="G1420" s="110"/>
      <c r="H1420" s="110"/>
      <c r="I1420" s="1396"/>
    </row>
    <row r="1421" spans="1:9" s="147" customFormat="1" ht="15" customHeight="1">
      <c r="A1421" s="335"/>
      <c r="B1421" s="110"/>
      <c r="C1421" s="110"/>
      <c r="D1421" s="110"/>
      <c r="F1421" s="110"/>
      <c r="G1421" s="110"/>
      <c r="H1421" s="110"/>
      <c r="I1421" s="1396"/>
    </row>
    <row r="1422" spans="1:9" s="147" customFormat="1" ht="15" customHeight="1">
      <c r="A1422" s="335"/>
      <c r="B1422" s="110"/>
      <c r="C1422" s="110"/>
      <c r="D1422" s="110"/>
      <c r="F1422" s="110"/>
      <c r="G1422" s="110"/>
      <c r="H1422" s="110"/>
      <c r="I1422" s="1396"/>
    </row>
    <row r="1423" spans="1:9" s="147" customFormat="1" ht="15" customHeight="1">
      <c r="A1423" s="335"/>
      <c r="B1423" s="110"/>
      <c r="C1423" s="110"/>
      <c r="D1423" s="110"/>
      <c r="F1423" s="110"/>
      <c r="G1423" s="110"/>
      <c r="H1423" s="110"/>
      <c r="I1423" s="1396"/>
    </row>
    <row r="1424" spans="1:9" s="147" customFormat="1" ht="15" customHeight="1">
      <c r="A1424" s="335"/>
      <c r="B1424" s="110"/>
      <c r="C1424" s="110"/>
      <c r="D1424" s="110"/>
      <c r="F1424" s="110"/>
      <c r="G1424" s="110"/>
      <c r="H1424" s="110"/>
      <c r="I1424" s="1396"/>
    </row>
    <row r="1425" spans="1:9" s="147" customFormat="1" ht="15" customHeight="1">
      <c r="A1425" s="335"/>
      <c r="B1425" s="110"/>
      <c r="C1425" s="110"/>
      <c r="D1425" s="110"/>
      <c r="F1425" s="110"/>
      <c r="G1425" s="110"/>
      <c r="H1425" s="110"/>
      <c r="I1425" s="1396"/>
    </row>
    <row r="1426" spans="1:9" s="147" customFormat="1" ht="15" customHeight="1">
      <c r="A1426" s="335"/>
      <c r="B1426" s="110"/>
      <c r="C1426" s="110"/>
      <c r="D1426" s="110"/>
      <c r="F1426" s="110"/>
      <c r="G1426" s="110"/>
      <c r="H1426" s="110"/>
      <c r="I1426" s="1396"/>
    </row>
    <row r="1427" spans="1:9" s="147" customFormat="1" ht="15" customHeight="1">
      <c r="A1427" s="335"/>
      <c r="B1427" s="110"/>
      <c r="C1427" s="110"/>
      <c r="D1427" s="110"/>
      <c r="F1427" s="110"/>
      <c r="G1427" s="110"/>
      <c r="H1427" s="110"/>
      <c r="I1427" s="1396"/>
    </row>
    <row r="1428" spans="1:9" s="147" customFormat="1" ht="15" customHeight="1">
      <c r="A1428" s="335"/>
      <c r="B1428" s="110"/>
      <c r="C1428" s="110"/>
      <c r="D1428" s="110"/>
      <c r="F1428" s="110"/>
      <c r="G1428" s="110"/>
      <c r="H1428" s="110"/>
      <c r="I1428" s="1396"/>
    </row>
    <row r="1429" spans="1:9" s="147" customFormat="1" ht="15" customHeight="1">
      <c r="A1429" s="335"/>
      <c r="B1429" s="110"/>
      <c r="C1429" s="110"/>
      <c r="D1429" s="110"/>
      <c r="F1429" s="110"/>
      <c r="G1429" s="110"/>
      <c r="H1429" s="110"/>
      <c r="I1429" s="1396"/>
    </row>
    <row r="1430" spans="1:9" s="147" customFormat="1" ht="15" customHeight="1">
      <c r="A1430" s="335"/>
      <c r="B1430" s="110"/>
      <c r="C1430" s="110"/>
      <c r="D1430" s="110"/>
      <c r="F1430" s="110"/>
      <c r="G1430" s="110"/>
      <c r="H1430" s="110"/>
      <c r="I1430" s="1396"/>
    </row>
    <row r="1431" spans="1:9" s="147" customFormat="1" ht="15" customHeight="1">
      <c r="A1431" s="335"/>
      <c r="B1431" s="110"/>
      <c r="C1431" s="110"/>
      <c r="D1431" s="110"/>
      <c r="F1431" s="110"/>
      <c r="G1431" s="110"/>
      <c r="H1431" s="110"/>
      <c r="I1431" s="1396"/>
    </row>
    <row r="1432" spans="1:9" s="147" customFormat="1" ht="15" customHeight="1">
      <c r="A1432" s="335"/>
      <c r="B1432" s="110"/>
      <c r="C1432" s="110"/>
      <c r="D1432" s="110"/>
      <c r="F1432" s="110"/>
      <c r="G1432" s="110"/>
      <c r="H1432" s="110"/>
      <c r="I1432" s="1396"/>
    </row>
    <row r="1433" spans="1:9" s="147" customFormat="1" ht="15" customHeight="1">
      <c r="A1433" s="335"/>
      <c r="B1433" s="110"/>
      <c r="C1433" s="110"/>
      <c r="D1433" s="110"/>
      <c r="F1433" s="110"/>
      <c r="G1433" s="110"/>
      <c r="H1433" s="110"/>
      <c r="I1433" s="1396"/>
    </row>
    <row r="1434" spans="1:9" s="147" customFormat="1" ht="15" customHeight="1">
      <c r="A1434" s="335"/>
      <c r="B1434" s="110"/>
      <c r="C1434" s="110"/>
      <c r="D1434" s="110"/>
      <c r="F1434" s="110"/>
      <c r="G1434" s="110"/>
      <c r="H1434" s="110"/>
      <c r="I1434" s="1396"/>
    </row>
    <row r="1435" spans="1:9" s="147" customFormat="1" ht="15" customHeight="1">
      <c r="A1435" s="335"/>
      <c r="B1435" s="110"/>
      <c r="C1435" s="110"/>
      <c r="D1435" s="110"/>
      <c r="F1435" s="110"/>
      <c r="G1435" s="110"/>
      <c r="H1435" s="110"/>
      <c r="I1435" s="1396"/>
    </row>
    <row r="1436" spans="1:9" s="147" customFormat="1" ht="15" customHeight="1">
      <c r="A1436" s="335"/>
      <c r="B1436" s="110"/>
      <c r="C1436" s="110"/>
      <c r="D1436" s="110"/>
      <c r="F1436" s="110"/>
      <c r="G1436" s="110"/>
      <c r="H1436" s="110"/>
      <c r="I1436" s="1396"/>
    </row>
    <row r="1437" spans="1:9" s="147" customFormat="1" ht="15" customHeight="1">
      <c r="A1437" s="335"/>
      <c r="B1437" s="110"/>
      <c r="C1437" s="110"/>
      <c r="D1437" s="110"/>
      <c r="F1437" s="110"/>
      <c r="G1437" s="110"/>
      <c r="H1437" s="110"/>
      <c r="I1437" s="1396"/>
    </row>
    <row r="1438" spans="1:9" s="147" customFormat="1" ht="15" customHeight="1">
      <c r="A1438" s="335"/>
      <c r="B1438" s="110"/>
      <c r="C1438" s="110"/>
      <c r="D1438" s="110"/>
      <c r="F1438" s="110"/>
      <c r="G1438" s="110"/>
      <c r="H1438" s="110"/>
      <c r="I1438" s="1396"/>
    </row>
    <row r="1439" spans="1:9" s="147" customFormat="1" ht="15" customHeight="1">
      <c r="A1439" s="335"/>
      <c r="B1439" s="110"/>
      <c r="C1439" s="110"/>
      <c r="D1439" s="110"/>
      <c r="F1439" s="110"/>
      <c r="G1439" s="110"/>
      <c r="H1439" s="110"/>
      <c r="I1439" s="1396"/>
    </row>
    <row r="1440" spans="1:9" s="147" customFormat="1" ht="15" customHeight="1">
      <c r="A1440" s="335"/>
      <c r="B1440" s="110"/>
      <c r="C1440" s="110"/>
      <c r="D1440" s="110"/>
      <c r="F1440" s="110"/>
      <c r="G1440" s="110"/>
      <c r="H1440" s="110"/>
      <c r="I1440" s="1396"/>
    </row>
    <row r="1441" spans="1:9" s="147" customFormat="1" ht="15" customHeight="1">
      <c r="A1441" s="335"/>
      <c r="B1441" s="110"/>
      <c r="C1441" s="110"/>
      <c r="D1441" s="110"/>
      <c r="F1441" s="110"/>
      <c r="G1441" s="110"/>
      <c r="H1441" s="110"/>
      <c r="I1441" s="1396"/>
    </row>
    <row r="1442" spans="1:9" s="147" customFormat="1" ht="15" customHeight="1">
      <c r="A1442" s="335"/>
      <c r="B1442" s="110"/>
      <c r="C1442" s="110"/>
      <c r="D1442" s="110"/>
      <c r="F1442" s="110"/>
      <c r="G1442" s="110"/>
      <c r="H1442" s="110"/>
      <c r="I1442" s="1396"/>
    </row>
    <row r="1443" spans="1:9" s="147" customFormat="1" ht="15" customHeight="1">
      <c r="A1443" s="335"/>
      <c r="B1443" s="110"/>
      <c r="C1443" s="110"/>
      <c r="D1443" s="110"/>
      <c r="F1443" s="110"/>
      <c r="G1443" s="110"/>
      <c r="H1443" s="110"/>
      <c r="I1443" s="1396"/>
    </row>
    <row r="1444" spans="1:9" s="147" customFormat="1" ht="15" customHeight="1">
      <c r="A1444" s="335"/>
      <c r="B1444" s="110"/>
      <c r="C1444" s="110"/>
      <c r="D1444" s="110"/>
      <c r="F1444" s="110"/>
      <c r="G1444" s="110"/>
      <c r="H1444" s="110"/>
      <c r="I1444" s="1396"/>
    </row>
    <row r="1445" spans="1:9" s="147" customFormat="1" ht="15" customHeight="1">
      <c r="A1445" s="335"/>
      <c r="B1445" s="110"/>
      <c r="C1445" s="110"/>
      <c r="D1445" s="110"/>
      <c r="F1445" s="110"/>
      <c r="G1445" s="110"/>
      <c r="H1445" s="110"/>
      <c r="I1445" s="1396"/>
    </row>
    <row r="1446" spans="1:9" s="147" customFormat="1" ht="15" customHeight="1">
      <c r="A1446" s="335"/>
      <c r="B1446" s="110"/>
      <c r="C1446" s="110"/>
      <c r="D1446" s="110"/>
      <c r="F1446" s="110"/>
      <c r="G1446" s="110"/>
      <c r="H1446" s="110"/>
      <c r="I1446" s="1396"/>
    </row>
    <row r="1447" spans="1:9" s="147" customFormat="1" ht="15" customHeight="1">
      <c r="A1447" s="335"/>
      <c r="B1447" s="110"/>
      <c r="C1447" s="110"/>
      <c r="D1447" s="110"/>
      <c r="F1447" s="110"/>
      <c r="G1447" s="110"/>
      <c r="H1447" s="110"/>
      <c r="I1447" s="1396"/>
    </row>
    <row r="1448" spans="1:9" s="147" customFormat="1" ht="15" customHeight="1">
      <c r="A1448" s="335"/>
      <c r="B1448" s="110"/>
      <c r="C1448" s="110"/>
      <c r="D1448" s="110"/>
      <c r="F1448" s="110"/>
      <c r="G1448" s="110"/>
      <c r="H1448" s="110"/>
      <c r="I1448" s="1396"/>
    </row>
    <row r="1449" spans="1:9" s="147" customFormat="1" ht="15" customHeight="1">
      <c r="A1449" s="335"/>
      <c r="B1449" s="110"/>
      <c r="C1449" s="110"/>
      <c r="D1449" s="110"/>
      <c r="F1449" s="110"/>
      <c r="G1449" s="110"/>
      <c r="H1449" s="110"/>
      <c r="I1449" s="1396"/>
    </row>
    <row r="1450" spans="1:9" s="147" customFormat="1" ht="15" customHeight="1">
      <c r="A1450" s="335"/>
      <c r="B1450" s="110"/>
      <c r="C1450" s="110"/>
      <c r="D1450" s="110"/>
      <c r="F1450" s="110"/>
      <c r="G1450" s="110"/>
      <c r="H1450" s="110"/>
      <c r="I1450" s="1396"/>
    </row>
    <row r="1451" spans="1:9" s="147" customFormat="1" ht="15" customHeight="1">
      <c r="A1451" s="335"/>
      <c r="B1451" s="110"/>
      <c r="C1451" s="110"/>
      <c r="D1451" s="110"/>
      <c r="F1451" s="110"/>
      <c r="G1451" s="110"/>
      <c r="H1451" s="110"/>
      <c r="I1451" s="1396"/>
    </row>
    <row r="1452" spans="1:9" s="147" customFormat="1" ht="15" customHeight="1">
      <c r="A1452" s="335"/>
      <c r="B1452" s="110"/>
      <c r="C1452" s="110"/>
      <c r="D1452" s="110"/>
      <c r="F1452" s="110"/>
      <c r="G1452" s="110"/>
      <c r="H1452" s="110"/>
      <c r="I1452" s="1396"/>
    </row>
    <row r="1453" spans="1:9" s="147" customFormat="1" ht="15" customHeight="1">
      <c r="A1453" s="335"/>
      <c r="B1453" s="110"/>
      <c r="C1453" s="110"/>
      <c r="D1453" s="110"/>
      <c r="F1453" s="110"/>
      <c r="G1453" s="110"/>
      <c r="H1453" s="110"/>
      <c r="I1453" s="1396"/>
    </row>
    <row r="1454" spans="1:9" s="147" customFormat="1" ht="15" customHeight="1">
      <c r="A1454" s="335"/>
      <c r="B1454" s="110"/>
      <c r="C1454" s="110"/>
      <c r="D1454" s="110"/>
      <c r="F1454" s="110"/>
      <c r="G1454" s="110"/>
      <c r="H1454" s="110"/>
      <c r="I1454" s="1396"/>
    </row>
    <row r="1455" spans="1:9" s="147" customFormat="1" ht="15" customHeight="1">
      <c r="A1455" s="335"/>
      <c r="B1455" s="110"/>
      <c r="C1455" s="110"/>
      <c r="D1455" s="110"/>
      <c r="F1455" s="110"/>
      <c r="G1455" s="110"/>
      <c r="H1455" s="110"/>
      <c r="I1455" s="1396"/>
    </row>
    <row r="1456" spans="1:9" s="147" customFormat="1" ht="15" customHeight="1">
      <c r="A1456" s="335"/>
      <c r="B1456" s="110"/>
      <c r="C1456" s="110"/>
      <c r="D1456" s="110"/>
      <c r="F1456" s="110"/>
      <c r="G1456" s="110"/>
      <c r="H1456" s="110"/>
      <c r="I1456" s="1396"/>
    </row>
    <row r="1457" spans="1:9" s="147" customFormat="1" ht="15" customHeight="1">
      <c r="A1457" s="335"/>
      <c r="B1457" s="110"/>
      <c r="C1457" s="110"/>
      <c r="D1457" s="110"/>
      <c r="F1457" s="110"/>
      <c r="G1457" s="110"/>
      <c r="H1457" s="110"/>
      <c r="I1457" s="1396"/>
    </row>
    <row r="1458" spans="1:9" s="147" customFormat="1" ht="15" customHeight="1">
      <c r="A1458" s="335"/>
      <c r="B1458" s="110"/>
      <c r="C1458" s="110"/>
      <c r="D1458" s="110"/>
      <c r="F1458" s="110"/>
      <c r="G1458" s="110"/>
      <c r="H1458" s="110"/>
      <c r="I1458" s="1396"/>
    </row>
    <row r="1459" spans="1:9" s="147" customFormat="1" ht="15" customHeight="1">
      <c r="A1459" s="335"/>
      <c r="B1459" s="110"/>
      <c r="C1459" s="110"/>
      <c r="D1459" s="110"/>
      <c r="F1459" s="110"/>
      <c r="G1459" s="110"/>
      <c r="H1459" s="110"/>
      <c r="I1459" s="1396"/>
    </row>
    <row r="1460" spans="1:9" s="147" customFormat="1" ht="15" customHeight="1">
      <c r="A1460" s="335"/>
      <c r="B1460" s="110"/>
      <c r="C1460" s="110"/>
      <c r="D1460" s="110"/>
      <c r="F1460" s="110"/>
      <c r="G1460" s="110"/>
      <c r="H1460" s="110"/>
      <c r="I1460" s="1396"/>
    </row>
    <row r="1461" spans="1:9" s="147" customFormat="1" ht="15" customHeight="1">
      <c r="A1461" s="335"/>
      <c r="B1461" s="110"/>
      <c r="C1461" s="110"/>
      <c r="D1461" s="110"/>
      <c r="F1461" s="110"/>
      <c r="G1461" s="110"/>
      <c r="H1461" s="110"/>
      <c r="I1461" s="1396"/>
    </row>
    <row r="1462" spans="1:9" s="147" customFormat="1" ht="15" customHeight="1">
      <c r="A1462" s="335"/>
      <c r="B1462" s="110"/>
      <c r="C1462" s="110"/>
      <c r="D1462" s="110"/>
      <c r="F1462" s="110"/>
      <c r="G1462" s="110"/>
      <c r="H1462" s="110"/>
      <c r="I1462" s="1396"/>
    </row>
    <row r="1463" spans="1:9" s="147" customFormat="1" ht="15" customHeight="1">
      <c r="A1463" s="335"/>
      <c r="B1463" s="110"/>
      <c r="C1463" s="110"/>
      <c r="D1463" s="110"/>
      <c r="F1463" s="110"/>
      <c r="G1463" s="110"/>
      <c r="H1463" s="110"/>
      <c r="I1463" s="1396"/>
    </row>
    <row r="1464" spans="1:9" s="147" customFormat="1" ht="15" customHeight="1">
      <c r="A1464" s="335"/>
      <c r="B1464" s="110"/>
      <c r="C1464" s="110"/>
      <c r="D1464" s="110"/>
      <c r="F1464" s="110"/>
      <c r="G1464" s="110"/>
      <c r="H1464" s="110"/>
      <c r="I1464" s="1396"/>
    </row>
    <row r="1465" spans="1:9" s="147" customFormat="1" ht="15" customHeight="1">
      <c r="A1465" s="335"/>
      <c r="B1465" s="110"/>
      <c r="C1465" s="110"/>
      <c r="D1465" s="110"/>
      <c r="F1465" s="110"/>
      <c r="G1465" s="110"/>
      <c r="H1465" s="110"/>
      <c r="I1465" s="1396"/>
    </row>
    <row r="1466" spans="1:9" s="147" customFormat="1" ht="15" customHeight="1">
      <c r="A1466" s="335"/>
      <c r="B1466" s="110"/>
      <c r="C1466" s="110"/>
      <c r="D1466" s="110"/>
      <c r="F1466" s="110"/>
      <c r="G1466" s="110"/>
      <c r="H1466" s="110"/>
      <c r="I1466" s="1396"/>
    </row>
    <row r="1467" spans="1:9" s="147" customFormat="1" ht="15" customHeight="1">
      <c r="A1467" s="335"/>
      <c r="B1467" s="110"/>
      <c r="C1467" s="110"/>
      <c r="D1467" s="110"/>
      <c r="F1467" s="110"/>
      <c r="G1467" s="110"/>
      <c r="H1467" s="110"/>
      <c r="I1467" s="1396"/>
    </row>
    <row r="1468" spans="1:9" s="147" customFormat="1" ht="15" customHeight="1">
      <c r="A1468" s="335"/>
      <c r="B1468" s="110"/>
      <c r="C1468" s="110"/>
      <c r="D1468" s="110"/>
      <c r="F1468" s="110"/>
      <c r="G1468" s="110"/>
      <c r="H1468" s="110"/>
      <c r="I1468" s="1396"/>
    </row>
    <row r="1469" spans="1:9" s="147" customFormat="1" ht="15" customHeight="1">
      <c r="A1469" s="335"/>
      <c r="B1469" s="110"/>
      <c r="C1469" s="110"/>
      <c r="D1469" s="110"/>
      <c r="F1469" s="110"/>
      <c r="G1469" s="110"/>
      <c r="H1469" s="110"/>
      <c r="I1469" s="1396"/>
    </row>
    <row r="1470" spans="1:9" s="147" customFormat="1" ht="15" customHeight="1">
      <c r="A1470" s="335"/>
      <c r="B1470" s="110"/>
      <c r="C1470" s="110"/>
      <c r="D1470" s="110"/>
      <c r="F1470" s="110"/>
      <c r="G1470" s="110"/>
      <c r="H1470" s="110"/>
      <c r="I1470" s="1396"/>
    </row>
    <row r="1471" spans="1:9" s="147" customFormat="1" ht="15" customHeight="1">
      <c r="A1471" s="335"/>
      <c r="B1471" s="110"/>
      <c r="C1471" s="110"/>
      <c r="D1471" s="110"/>
      <c r="F1471" s="110"/>
      <c r="G1471" s="110"/>
      <c r="H1471" s="110"/>
      <c r="I1471" s="1396"/>
    </row>
    <row r="1472" spans="1:9" s="147" customFormat="1" ht="15" customHeight="1">
      <c r="A1472" s="335"/>
      <c r="B1472" s="110"/>
      <c r="C1472" s="110"/>
      <c r="D1472" s="110"/>
      <c r="F1472" s="110"/>
      <c r="G1472" s="110"/>
      <c r="H1472" s="110"/>
      <c r="I1472" s="1396"/>
    </row>
    <row r="1473" spans="1:9" s="147" customFormat="1" ht="15" customHeight="1">
      <c r="A1473" s="335"/>
      <c r="B1473" s="110"/>
      <c r="C1473" s="110"/>
      <c r="D1473" s="110"/>
      <c r="F1473" s="110"/>
      <c r="G1473" s="110"/>
      <c r="H1473" s="110"/>
      <c r="I1473" s="1396"/>
    </row>
    <row r="1474" spans="1:9" s="147" customFormat="1" ht="15" customHeight="1">
      <c r="A1474" s="335"/>
      <c r="B1474" s="110"/>
      <c r="C1474" s="110"/>
      <c r="D1474" s="110"/>
      <c r="F1474" s="110"/>
      <c r="G1474" s="110"/>
      <c r="H1474" s="110"/>
      <c r="I1474" s="1396"/>
    </row>
    <row r="1475" spans="1:9" s="147" customFormat="1" ht="15" customHeight="1">
      <c r="A1475" s="335"/>
      <c r="B1475" s="110"/>
      <c r="C1475" s="110"/>
      <c r="D1475" s="110"/>
      <c r="F1475" s="110"/>
      <c r="G1475" s="110"/>
      <c r="H1475" s="110"/>
      <c r="I1475" s="1396"/>
    </row>
    <row r="1476" spans="1:9" s="147" customFormat="1" ht="15" customHeight="1">
      <c r="A1476" s="335"/>
      <c r="B1476" s="110"/>
      <c r="C1476" s="110"/>
      <c r="D1476" s="110"/>
      <c r="F1476" s="110"/>
      <c r="G1476" s="110"/>
      <c r="H1476" s="110"/>
      <c r="I1476" s="1396"/>
    </row>
    <row r="1477" spans="1:9" s="147" customFormat="1" ht="15" customHeight="1">
      <c r="A1477" s="335"/>
      <c r="B1477" s="110"/>
      <c r="C1477" s="110"/>
      <c r="D1477" s="110"/>
      <c r="F1477" s="110"/>
      <c r="G1477" s="110"/>
      <c r="H1477" s="110"/>
      <c r="I1477" s="1396"/>
    </row>
    <row r="1478" spans="1:9" s="147" customFormat="1" ht="15" customHeight="1">
      <c r="A1478" s="335"/>
      <c r="B1478" s="110"/>
      <c r="C1478" s="110"/>
      <c r="D1478" s="110"/>
      <c r="F1478" s="110"/>
      <c r="G1478" s="110"/>
      <c r="H1478" s="110"/>
      <c r="I1478" s="1396"/>
    </row>
    <row r="1479" spans="1:9" s="147" customFormat="1" ht="15" customHeight="1">
      <c r="A1479" s="335"/>
      <c r="B1479" s="110"/>
      <c r="C1479" s="110"/>
      <c r="D1479" s="110"/>
      <c r="F1479" s="110"/>
      <c r="G1479" s="110"/>
      <c r="H1479" s="110"/>
      <c r="I1479" s="1396"/>
    </row>
    <row r="1480" spans="1:9" s="147" customFormat="1" ht="15" customHeight="1">
      <c r="A1480" s="335"/>
      <c r="B1480" s="110"/>
      <c r="C1480" s="110"/>
      <c r="D1480" s="110"/>
      <c r="F1480" s="110"/>
      <c r="G1480" s="110"/>
      <c r="H1480" s="110"/>
      <c r="I1480" s="1396"/>
    </row>
    <row r="1481" spans="1:9" s="147" customFormat="1" ht="15" customHeight="1">
      <c r="A1481" s="335"/>
      <c r="B1481" s="110"/>
      <c r="C1481" s="110"/>
      <c r="D1481" s="110"/>
      <c r="F1481" s="110"/>
      <c r="G1481" s="110"/>
      <c r="H1481" s="110"/>
      <c r="I1481" s="1396"/>
    </row>
    <row r="1482" spans="1:9" s="147" customFormat="1" ht="15" customHeight="1">
      <c r="A1482" s="335"/>
      <c r="B1482" s="110"/>
      <c r="C1482" s="110"/>
      <c r="D1482" s="110"/>
      <c r="F1482" s="110"/>
      <c r="G1482" s="110"/>
      <c r="H1482" s="110"/>
      <c r="I1482" s="1396"/>
    </row>
    <row r="1483" spans="1:9" s="147" customFormat="1" ht="15" customHeight="1">
      <c r="A1483" s="335"/>
      <c r="B1483" s="110"/>
      <c r="C1483" s="110"/>
      <c r="D1483" s="110"/>
      <c r="F1483" s="110"/>
      <c r="G1483" s="110"/>
      <c r="H1483" s="110"/>
      <c r="I1483" s="1396"/>
    </row>
    <row r="1484" spans="1:9" s="147" customFormat="1" ht="15" customHeight="1">
      <c r="A1484" s="335"/>
      <c r="B1484" s="110"/>
      <c r="C1484" s="110"/>
      <c r="D1484" s="110"/>
      <c r="F1484" s="110"/>
      <c r="G1484" s="110"/>
      <c r="H1484" s="110"/>
      <c r="I1484" s="1396"/>
    </row>
    <row r="1485" spans="1:9" s="147" customFormat="1" ht="15" customHeight="1">
      <c r="A1485" s="335"/>
      <c r="B1485" s="110"/>
      <c r="C1485" s="110"/>
      <c r="D1485" s="110"/>
      <c r="F1485" s="110"/>
      <c r="G1485" s="110"/>
      <c r="H1485" s="110"/>
      <c r="I1485" s="1396"/>
    </row>
    <row r="1486" spans="1:9" s="147" customFormat="1" ht="15" customHeight="1">
      <c r="A1486" s="335"/>
      <c r="B1486" s="110"/>
      <c r="C1486" s="110"/>
      <c r="D1486" s="110"/>
      <c r="F1486" s="110"/>
      <c r="G1486" s="110"/>
      <c r="H1486" s="110"/>
      <c r="I1486" s="1396"/>
    </row>
    <row r="1487" spans="1:9" s="147" customFormat="1" ht="15" customHeight="1">
      <c r="A1487" s="335"/>
      <c r="B1487" s="110"/>
      <c r="C1487" s="110"/>
      <c r="D1487" s="110"/>
      <c r="F1487" s="110"/>
      <c r="G1487" s="110"/>
      <c r="H1487" s="110"/>
      <c r="I1487" s="1396"/>
    </row>
    <row r="1488" spans="1:9" s="147" customFormat="1" ht="15" customHeight="1">
      <c r="A1488" s="335"/>
      <c r="B1488" s="110"/>
      <c r="C1488" s="110"/>
      <c r="D1488" s="110"/>
      <c r="F1488" s="110"/>
      <c r="G1488" s="110"/>
      <c r="H1488" s="110"/>
      <c r="I1488" s="1396"/>
    </row>
    <row r="1489" spans="1:9" s="147" customFormat="1" ht="15" customHeight="1">
      <c r="A1489" s="335"/>
      <c r="B1489" s="110"/>
      <c r="C1489" s="110"/>
      <c r="D1489" s="110"/>
      <c r="F1489" s="110"/>
      <c r="G1489" s="110"/>
      <c r="H1489" s="110"/>
      <c r="I1489" s="1396"/>
    </row>
    <row r="1490" spans="1:9" s="147" customFormat="1" ht="15" customHeight="1">
      <c r="A1490" s="335"/>
      <c r="B1490" s="110"/>
      <c r="C1490" s="110"/>
      <c r="D1490" s="110"/>
      <c r="F1490" s="110"/>
      <c r="G1490" s="110"/>
      <c r="H1490" s="110"/>
      <c r="I1490" s="1396"/>
    </row>
    <row r="1491" spans="1:9" s="147" customFormat="1" ht="15" customHeight="1">
      <c r="A1491" s="335"/>
      <c r="B1491" s="110"/>
      <c r="C1491" s="110"/>
      <c r="D1491" s="110"/>
      <c r="F1491" s="110"/>
      <c r="G1491" s="110"/>
      <c r="H1491" s="110"/>
      <c r="I1491" s="1396"/>
    </row>
    <row r="1492" spans="1:9" s="147" customFormat="1" ht="15" customHeight="1">
      <c r="A1492" s="335"/>
      <c r="B1492" s="110"/>
      <c r="C1492" s="110"/>
      <c r="D1492" s="110"/>
      <c r="F1492" s="110"/>
      <c r="G1492" s="110"/>
      <c r="H1492" s="110"/>
      <c r="I1492" s="1396"/>
    </row>
    <row r="1493" spans="1:9" s="147" customFormat="1" ht="15" customHeight="1">
      <c r="A1493" s="335"/>
      <c r="B1493" s="110"/>
      <c r="C1493" s="110"/>
      <c r="D1493" s="110"/>
      <c r="F1493" s="110"/>
      <c r="G1493" s="110"/>
      <c r="H1493" s="110"/>
      <c r="I1493" s="1396"/>
    </row>
    <row r="1494" spans="1:9" s="147" customFormat="1" ht="15" customHeight="1">
      <c r="A1494" s="335"/>
      <c r="B1494" s="110"/>
      <c r="C1494" s="110"/>
      <c r="D1494" s="110"/>
      <c r="F1494" s="110"/>
      <c r="G1494" s="110"/>
      <c r="H1494" s="110"/>
      <c r="I1494" s="1396"/>
    </row>
    <row r="1495" spans="1:9" s="147" customFormat="1" ht="15" customHeight="1">
      <c r="A1495" s="335"/>
      <c r="B1495" s="110"/>
      <c r="C1495" s="110"/>
      <c r="D1495" s="110"/>
      <c r="F1495" s="110"/>
      <c r="G1495" s="110"/>
      <c r="H1495" s="110"/>
      <c r="I1495" s="1396"/>
    </row>
    <row r="1496" spans="1:9" s="147" customFormat="1" ht="15" customHeight="1">
      <c r="A1496" s="335"/>
      <c r="B1496" s="110"/>
      <c r="C1496" s="110"/>
      <c r="D1496" s="110"/>
      <c r="F1496" s="110"/>
      <c r="G1496" s="110"/>
      <c r="H1496" s="110"/>
      <c r="I1496" s="1396"/>
    </row>
    <row r="1497" spans="1:9" s="147" customFormat="1" ht="15" customHeight="1">
      <c r="A1497" s="335"/>
      <c r="B1497" s="110"/>
      <c r="C1497" s="110"/>
      <c r="D1497" s="110"/>
      <c r="F1497" s="110"/>
      <c r="G1497" s="110"/>
      <c r="H1497" s="110"/>
      <c r="I1497" s="1396"/>
    </row>
    <row r="1498" spans="1:9" s="147" customFormat="1" ht="15" customHeight="1">
      <c r="A1498" s="335"/>
      <c r="B1498" s="110"/>
      <c r="C1498" s="110"/>
      <c r="D1498" s="110"/>
      <c r="F1498" s="110"/>
      <c r="G1498" s="110"/>
      <c r="H1498" s="110"/>
      <c r="I1498" s="1396"/>
    </row>
    <row r="1499" spans="1:9" s="147" customFormat="1" ht="15" customHeight="1">
      <c r="A1499" s="335"/>
      <c r="B1499" s="110"/>
      <c r="C1499" s="110"/>
      <c r="D1499" s="110"/>
      <c r="F1499" s="110"/>
      <c r="G1499" s="110"/>
      <c r="H1499" s="110"/>
      <c r="I1499" s="1396"/>
    </row>
    <row r="1500" spans="1:9" s="147" customFormat="1" ht="15" customHeight="1">
      <c r="A1500" s="335"/>
      <c r="B1500" s="110"/>
      <c r="C1500" s="110"/>
      <c r="D1500" s="110"/>
      <c r="F1500" s="110"/>
      <c r="G1500" s="110"/>
      <c r="H1500" s="110"/>
      <c r="I1500" s="1396"/>
    </row>
    <row r="1501" spans="1:9" s="147" customFormat="1" ht="15" customHeight="1">
      <c r="A1501" s="335"/>
      <c r="B1501" s="110"/>
      <c r="C1501" s="110"/>
      <c r="D1501" s="110"/>
      <c r="F1501" s="110"/>
      <c r="G1501" s="110"/>
      <c r="H1501" s="110"/>
      <c r="I1501" s="1396"/>
    </row>
    <row r="1502" spans="1:9" s="147" customFormat="1" ht="15" customHeight="1">
      <c r="A1502" s="335"/>
      <c r="B1502" s="110"/>
      <c r="C1502" s="110"/>
      <c r="D1502" s="110"/>
      <c r="F1502" s="110"/>
      <c r="G1502" s="110"/>
      <c r="H1502" s="110"/>
      <c r="I1502" s="1396"/>
    </row>
    <row r="1503" spans="1:9" s="147" customFormat="1" ht="15" customHeight="1">
      <c r="A1503" s="335"/>
      <c r="B1503" s="110"/>
      <c r="C1503" s="110"/>
      <c r="D1503" s="110"/>
      <c r="F1503" s="110"/>
      <c r="G1503" s="110"/>
      <c r="H1503" s="110"/>
      <c r="I1503" s="1396"/>
    </row>
    <row r="1504" spans="1:9" s="147" customFormat="1" ht="15" customHeight="1">
      <c r="A1504" s="335"/>
      <c r="B1504" s="110"/>
      <c r="C1504" s="110"/>
      <c r="D1504" s="110"/>
      <c r="F1504" s="110"/>
      <c r="G1504" s="110"/>
      <c r="H1504" s="110"/>
      <c r="I1504" s="1396"/>
    </row>
    <row r="1505" spans="1:9" s="147" customFormat="1" ht="15" customHeight="1">
      <c r="A1505" s="335"/>
      <c r="B1505" s="110"/>
      <c r="C1505" s="110"/>
      <c r="D1505" s="110"/>
      <c r="F1505" s="110"/>
      <c r="G1505" s="110"/>
      <c r="H1505" s="110"/>
      <c r="I1505" s="1396"/>
    </row>
    <row r="1506" spans="1:9" s="147" customFormat="1" ht="15" customHeight="1">
      <c r="A1506" s="335"/>
      <c r="B1506" s="110"/>
      <c r="C1506" s="110"/>
      <c r="D1506" s="110"/>
      <c r="F1506" s="110"/>
      <c r="G1506" s="110"/>
      <c r="H1506" s="110"/>
      <c r="I1506" s="1396"/>
    </row>
    <row r="1507" spans="1:9" s="147" customFormat="1" ht="15" customHeight="1">
      <c r="A1507" s="335"/>
      <c r="B1507" s="110"/>
      <c r="C1507" s="110"/>
      <c r="D1507" s="110"/>
      <c r="F1507" s="110"/>
      <c r="G1507" s="110"/>
      <c r="H1507" s="110"/>
      <c r="I1507" s="1396"/>
    </row>
    <row r="1508" spans="1:9" s="147" customFormat="1" ht="15" customHeight="1">
      <c r="A1508" s="335"/>
      <c r="B1508" s="110"/>
      <c r="C1508" s="110"/>
      <c r="D1508" s="110"/>
      <c r="F1508" s="110"/>
      <c r="G1508" s="110"/>
      <c r="H1508" s="110"/>
      <c r="I1508" s="1396"/>
    </row>
    <row r="1509" spans="1:9" s="147" customFormat="1" ht="15" customHeight="1">
      <c r="A1509" s="335"/>
      <c r="B1509" s="110"/>
      <c r="C1509" s="110"/>
      <c r="D1509" s="110"/>
      <c r="F1509" s="110"/>
      <c r="G1509" s="110"/>
      <c r="H1509" s="110"/>
      <c r="I1509" s="1396"/>
    </row>
    <row r="1510" spans="1:9" s="147" customFormat="1" ht="15" customHeight="1">
      <c r="A1510" s="335"/>
      <c r="B1510" s="110"/>
      <c r="C1510" s="110"/>
      <c r="D1510" s="110"/>
      <c r="F1510" s="110"/>
      <c r="G1510" s="110"/>
      <c r="H1510" s="110"/>
      <c r="I1510" s="1396"/>
    </row>
    <row r="1511" spans="1:9" s="147" customFormat="1" ht="15" customHeight="1">
      <c r="A1511" s="335"/>
      <c r="B1511" s="110"/>
      <c r="C1511" s="110"/>
      <c r="D1511" s="110"/>
      <c r="F1511" s="110"/>
      <c r="G1511" s="110"/>
      <c r="H1511" s="110"/>
      <c r="I1511" s="1396"/>
    </row>
    <row r="1512" spans="1:9" s="147" customFormat="1" ht="15" customHeight="1">
      <c r="A1512" s="335"/>
      <c r="B1512" s="110"/>
      <c r="C1512" s="110"/>
      <c r="D1512" s="110"/>
      <c r="F1512" s="110"/>
      <c r="G1512" s="110"/>
      <c r="H1512" s="110"/>
      <c r="I1512" s="1396"/>
    </row>
    <row r="1513" spans="1:9" s="147" customFormat="1" ht="15" customHeight="1">
      <c r="A1513" s="335"/>
      <c r="B1513" s="110"/>
      <c r="C1513" s="110"/>
      <c r="D1513" s="110"/>
      <c r="F1513" s="110"/>
      <c r="G1513" s="110"/>
      <c r="H1513" s="110"/>
      <c r="I1513" s="1396"/>
    </row>
    <row r="1514" spans="1:9" s="147" customFormat="1" ht="15" customHeight="1">
      <c r="A1514" s="335"/>
      <c r="B1514" s="110"/>
      <c r="C1514" s="110"/>
      <c r="D1514" s="110"/>
      <c r="F1514" s="110"/>
      <c r="G1514" s="110"/>
      <c r="H1514" s="110"/>
      <c r="I1514" s="1396"/>
    </row>
    <row r="1515" spans="1:9" s="147" customFormat="1" ht="15" customHeight="1">
      <c r="A1515" s="335"/>
      <c r="B1515" s="110"/>
      <c r="C1515" s="110"/>
      <c r="D1515" s="110"/>
      <c r="F1515" s="110"/>
      <c r="G1515" s="110"/>
      <c r="H1515" s="110"/>
      <c r="I1515" s="1396"/>
    </row>
    <row r="1516" spans="1:9" s="147" customFormat="1" ht="15" customHeight="1">
      <c r="A1516" s="335"/>
      <c r="B1516" s="110"/>
      <c r="C1516" s="110"/>
      <c r="D1516" s="110"/>
      <c r="F1516" s="110"/>
      <c r="G1516" s="110"/>
      <c r="H1516" s="110"/>
      <c r="I1516" s="1396"/>
    </row>
    <row r="1517" spans="1:9" s="147" customFormat="1" ht="15" customHeight="1">
      <c r="A1517" s="335"/>
      <c r="B1517" s="110"/>
      <c r="C1517" s="110"/>
      <c r="D1517" s="110"/>
      <c r="F1517" s="110"/>
      <c r="G1517" s="110"/>
      <c r="H1517" s="110"/>
      <c r="I1517" s="1396"/>
    </row>
    <row r="1518" spans="1:9" s="147" customFormat="1" ht="15" customHeight="1">
      <c r="A1518" s="335"/>
      <c r="B1518" s="110"/>
      <c r="C1518" s="110"/>
      <c r="D1518" s="110"/>
      <c r="F1518" s="110"/>
      <c r="G1518" s="110"/>
      <c r="H1518" s="110"/>
      <c r="I1518" s="1396"/>
    </row>
    <row r="1519" spans="1:9" s="147" customFormat="1" ht="15" customHeight="1">
      <c r="A1519" s="335"/>
      <c r="B1519" s="110"/>
      <c r="C1519" s="110"/>
      <c r="D1519" s="110"/>
      <c r="F1519" s="110"/>
      <c r="G1519" s="110"/>
      <c r="H1519" s="110"/>
      <c r="I1519" s="1396"/>
    </row>
    <row r="1520" spans="1:9" s="147" customFormat="1" ht="15" customHeight="1">
      <c r="A1520" s="335"/>
      <c r="B1520" s="110"/>
      <c r="C1520" s="110"/>
      <c r="D1520" s="110"/>
      <c r="F1520" s="110"/>
      <c r="G1520" s="110"/>
      <c r="H1520" s="110"/>
      <c r="I1520" s="1396"/>
    </row>
    <row r="1521" spans="1:9" s="147" customFormat="1" ht="15" customHeight="1">
      <c r="A1521" s="335"/>
      <c r="B1521" s="110"/>
      <c r="C1521" s="110"/>
      <c r="D1521" s="110"/>
      <c r="F1521" s="110"/>
      <c r="G1521" s="110"/>
      <c r="H1521" s="110"/>
      <c r="I1521" s="1396"/>
    </row>
    <row r="1522" spans="1:9" s="147" customFormat="1" ht="15" customHeight="1">
      <c r="A1522" s="335"/>
      <c r="B1522" s="110"/>
      <c r="C1522" s="110"/>
      <c r="D1522" s="110"/>
      <c r="F1522" s="110"/>
      <c r="G1522" s="110"/>
      <c r="H1522" s="110"/>
      <c r="I1522" s="1396"/>
    </row>
    <row r="1523" spans="1:9" s="147" customFormat="1" ht="15" customHeight="1">
      <c r="A1523" s="335"/>
      <c r="B1523" s="110"/>
      <c r="C1523" s="110"/>
      <c r="D1523" s="110"/>
      <c r="F1523" s="110"/>
      <c r="G1523" s="110"/>
      <c r="H1523" s="110"/>
      <c r="I1523" s="1396"/>
    </row>
    <row r="1524" spans="1:9" s="147" customFormat="1" ht="15" customHeight="1">
      <c r="A1524" s="335"/>
      <c r="B1524" s="110"/>
      <c r="C1524" s="110"/>
      <c r="D1524" s="110"/>
      <c r="F1524" s="110"/>
      <c r="G1524" s="110"/>
      <c r="H1524" s="110"/>
      <c r="I1524" s="1396"/>
    </row>
    <row r="1525" spans="1:9" s="147" customFormat="1" ht="15" customHeight="1">
      <c r="A1525" s="335"/>
      <c r="B1525" s="110"/>
      <c r="C1525" s="110"/>
      <c r="D1525" s="110"/>
      <c r="F1525" s="110"/>
      <c r="G1525" s="110"/>
      <c r="H1525" s="110"/>
      <c r="I1525" s="1396"/>
    </row>
    <row r="1526" spans="1:9" s="147" customFormat="1" ht="15" customHeight="1">
      <c r="A1526" s="335"/>
      <c r="B1526" s="110"/>
      <c r="C1526" s="110"/>
      <c r="D1526" s="110"/>
      <c r="F1526" s="110"/>
      <c r="G1526" s="110"/>
      <c r="H1526" s="110"/>
      <c r="I1526" s="1396"/>
    </row>
    <row r="1527" spans="1:9" s="147" customFormat="1" ht="15" customHeight="1">
      <c r="A1527" s="335"/>
      <c r="B1527" s="110"/>
      <c r="C1527" s="110"/>
      <c r="D1527" s="110"/>
      <c r="F1527" s="110"/>
      <c r="G1527" s="110"/>
      <c r="H1527" s="110"/>
      <c r="I1527" s="1396"/>
    </row>
    <row r="1528" spans="1:9" s="147" customFormat="1" ht="15" customHeight="1">
      <c r="A1528" s="335"/>
      <c r="B1528" s="110"/>
      <c r="C1528" s="110"/>
      <c r="D1528" s="110"/>
      <c r="F1528" s="110"/>
      <c r="G1528" s="110"/>
      <c r="H1528" s="110"/>
      <c r="I1528" s="1396"/>
    </row>
    <row r="1529" spans="1:9" s="147" customFormat="1" ht="15" customHeight="1">
      <c r="A1529" s="335"/>
      <c r="B1529" s="110"/>
      <c r="C1529" s="110"/>
      <c r="D1529" s="110"/>
      <c r="F1529" s="110"/>
      <c r="G1529" s="110"/>
      <c r="H1529" s="110"/>
      <c r="I1529" s="1396"/>
    </row>
    <row r="1530" spans="1:9" s="147" customFormat="1" ht="15" customHeight="1">
      <c r="A1530" s="335"/>
      <c r="B1530" s="110"/>
      <c r="C1530" s="110"/>
      <c r="D1530" s="110"/>
      <c r="F1530" s="110"/>
      <c r="G1530" s="110"/>
      <c r="H1530" s="110"/>
      <c r="I1530" s="1396"/>
    </row>
    <row r="1531" spans="1:9" s="147" customFormat="1" ht="15" customHeight="1">
      <c r="A1531" s="335"/>
      <c r="B1531" s="110"/>
      <c r="C1531" s="110"/>
      <c r="D1531" s="110"/>
      <c r="F1531" s="110"/>
      <c r="G1531" s="110"/>
      <c r="H1531" s="110"/>
      <c r="I1531" s="1396"/>
    </row>
    <row r="1532" spans="1:9" s="147" customFormat="1" ht="15" customHeight="1">
      <c r="A1532" s="335"/>
      <c r="B1532" s="110"/>
      <c r="C1532" s="110"/>
      <c r="D1532" s="110"/>
      <c r="F1532" s="110"/>
      <c r="G1532" s="110"/>
      <c r="H1532" s="110"/>
      <c r="I1532" s="1396"/>
    </row>
    <row r="1533" spans="1:9" s="147" customFormat="1" ht="15" customHeight="1">
      <c r="A1533" s="335"/>
      <c r="B1533" s="110"/>
      <c r="C1533" s="110"/>
      <c r="D1533" s="110"/>
      <c r="F1533" s="110"/>
      <c r="G1533" s="110"/>
      <c r="H1533" s="110"/>
      <c r="I1533" s="1396"/>
    </row>
    <row r="1534" spans="1:9" s="147" customFormat="1" ht="15" customHeight="1">
      <c r="A1534" s="335"/>
      <c r="B1534" s="110"/>
      <c r="C1534" s="110"/>
      <c r="D1534" s="110"/>
      <c r="F1534" s="110"/>
      <c r="G1534" s="110"/>
      <c r="H1534" s="110"/>
      <c r="I1534" s="1396"/>
    </row>
    <row r="1535" spans="1:9" s="147" customFormat="1" ht="15" customHeight="1">
      <c r="A1535" s="335"/>
      <c r="B1535" s="110"/>
      <c r="C1535" s="110"/>
      <c r="D1535" s="110"/>
      <c r="F1535" s="110"/>
      <c r="G1535" s="110"/>
      <c r="H1535" s="110"/>
      <c r="I1535" s="1396"/>
    </row>
    <row r="1536" spans="1:9" s="147" customFormat="1" ht="15" customHeight="1">
      <c r="A1536" s="335"/>
      <c r="B1536" s="110"/>
      <c r="C1536" s="110"/>
      <c r="D1536" s="110"/>
      <c r="F1536" s="110"/>
      <c r="G1536" s="110"/>
      <c r="H1536" s="110"/>
      <c r="I1536" s="1396"/>
    </row>
    <row r="1537" spans="1:9" s="147" customFormat="1" ht="15" customHeight="1">
      <c r="A1537" s="335"/>
      <c r="B1537" s="110"/>
      <c r="C1537" s="110"/>
      <c r="D1537" s="110"/>
      <c r="F1537" s="110"/>
      <c r="G1537" s="110"/>
      <c r="H1537" s="110"/>
      <c r="I1537" s="1396"/>
    </row>
    <row r="1538" spans="1:9" s="147" customFormat="1" ht="15" customHeight="1">
      <c r="A1538" s="335"/>
      <c r="B1538" s="110"/>
      <c r="C1538" s="110"/>
      <c r="D1538" s="110"/>
      <c r="F1538" s="110"/>
      <c r="G1538" s="110"/>
      <c r="H1538" s="110"/>
      <c r="I1538" s="1396"/>
    </row>
    <row r="1539" spans="1:9" s="147" customFormat="1" ht="15" customHeight="1">
      <c r="A1539" s="335"/>
      <c r="B1539" s="110"/>
      <c r="C1539" s="110"/>
      <c r="D1539" s="110"/>
      <c r="F1539" s="110"/>
      <c r="G1539" s="110"/>
      <c r="H1539" s="110"/>
      <c r="I1539" s="1396"/>
    </row>
    <row r="1540" spans="1:9" s="147" customFormat="1" ht="15" customHeight="1">
      <c r="A1540" s="335"/>
      <c r="B1540" s="110"/>
      <c r="C1540" s="110"/>
      <c r="D1540" s="110"/>
      <c r="F1540" s="110"/>
      <c r="G1540" s="110"/>
      <c r="H1540" s="110"/>
      <c r="I1540" s="1396"/>
    </row>
    <row r="1541" spans="1:9" s="147" customFormat="1" ht="15" customHeight="1">
      <c r="A1541" s="335"/>
      <c r="B1541" s="110"/>
      <c r="C1541" s="110"/>
      <c r="D1541" s="110"/>
      <c r="F1541" s="110"/>
      <c r="G1541" s="110"/>
      <c r="H1541" s="110"/>
      <c r="I1541" s="1396"/>
    </row>
    <row r="1542" spans="1:9" s="147" customFormat="1" ht="15" customHeight="1">
      <c r="A1542" s="335"/>
      <c r="B1542" s="110"/>
      <c r="C1542" s="110"/>
      <c r="D1542" s="110"/>
      <c r="F1542" s="110"/>
      <c r="G1542" s="110"/>
      <c r="H1542" s="110"/>
      <c r="I1542" s="1396"/>
    </row>
    <row r="1543" spans="1:9" s="147" customFormat="1" ht="15" customHeight="1">
      <c r="A1543" s="335"/>
      <c r="B1543" s="110"/>
      <c r="C1543" s="110"/>
      <c r="D1543" s="110"/>
      <c r="F1543" s="110"/>
      <c r="G1543" s="110"/>
      <c r="H1543" s="110"/>
      <c r="I1543" s="1396"/>
    </row>
    <row r="1544" spans="1:9" s="147" customFormat="1" ht="15" customHeight="1">
      <c r="A1544" s="335"/>
      <c r="B1544" s="110"/>
      <c r="C1544" s="110"/>
      <c r="D1544" s="110"/>
      <c r="F1544" s="110"/>
      <c r="G1544" s="110"/>
      <c r="H1544" s="110"/>
      <c r="I1544" s="1396"/>
    </row>
    <row r="1545" spans="1:9" s="147" customFormat="1" ht="15" customHeight="1">
      <c r="A1545" s="335"/>
      <c r="B1545" s="110"/>
      <c r="C1545" s="110"/>
      <c r="D1545" s="110"/>
      <c r="F1545" s="110"/>
      <c r="G1545" s="110"/>
      <c r="H1545" s="110"/>
      <c r="I1545" s="1396"/>
    </row>
    <row r="1546" spans="1:9" s="147" customFormat="1" ht="15" customHeight="1">
      <c r="A1546" s="335"/>
      <c r="B1546" s="110"/>
      <c r="C1546" s="110"/>
      <c r="D1546" s="110"/>
      <c r="F1546" s="110"/>
      <c r="G1546" s="110"/>
      <c r="H1546" s="110"/>
      <c r="I1546" s="1396"/>
    </row>
    <row r="1547" spans="1:9" s="147" customFormat="1" ht="15" customHeight="1">
      <c r="A1547" s="335"/>
      <c r="B1547" s="110"/>
      <c r="C1547" s="110"/>
      <c r="D1547" s="110"/>
      <c r="F1547" s="110"/>
      <c r="G1547" s="110"/>
      <c r="H1547" s="110"/>
      <c r="I1547" s="1396"/>
    </row>
    <row r="1548" spans="1:9" s="147" customFormat="1" ht="15" customHeight="1">
      <c r="A1548" s="335"/>
      <c r="B1548" s="110"/>
      <c r="C1548" s="110"/>
      <c r="D1548" s="110"/>
      <c r="F1548" s="110"/>
      <c r="G1548" s="110"/>
      <c r="H1548" s="110"/>
      <c r="I1548" s="1396"/>
    </row>
    <row r="1549" spans="1:9" s="147" customFormat="1" ht="15" customHeight="1">
      <c r="A1549" s="335"/>
      <c r="B1549" s="110"/>
      <c r="C1549" s="110"/>
      <c r="D1549" s="110"/>
      <c r="F1549" s="110"/>
      <c r="G1549" s="110"/>
      <c r="H1549" s="110"/>
      <c r="I1549" s="1396"/>
    </row>
    <row r="1550" spans="1:9" s="147" customFormat="1" ht="15" customHeight="1">
      <c r="A1550" s="335"/>
      <c r="B1550" s="110"/>
      <c r="C1550" s="110"/>
      <c r="D1550" s="110"/>
      <c r="F1550" s="110"/>
      <c r="G1550" s="110"/>
      <c r="H1550" s="110"/>
      <c r="I1550" s="1396"/>
    </row>
    <row r="1551" spans="1:9" s="147" customFormat="1" ht="15" customHeight="1">
      <c r="A1551" s="335"/>
      <c r="B1551" s="110"/>
      <c r="C1551" s="110"/>
      <c r="D1551" s="110"/>
      <c r="F1551" s="110"/>
      <c r="G1551" s="110"/>
      <c r="H1551" s="110"/>
      <c r="I1551" s="1396"/>
    </row>
    <row r="1552" spans="1:9" s="147" customFormat="1" ht="15" customHeight="1">
      <c r="A1552" s="335"/>
      <c r="B1552" s="110"/>
      <c r="C1552" s="110"/>
      <c r="D1552" s="110"/>
      <c r="F1552" s="110"/>
      <c r="G1552" s="110"/>
      <c r="H1552" s="110"/>
      <c r="I1552" s="1396"/>
    </row>
    <row r="1553" spans="1:9" s="147" customFormat="1" ht="15" customHeight="1">
      <c r="A1553" s="335"/>
      <c r="B1553" s="110"/>
      <c r="C1553" s="110"/>
      <c r="D1553" s="110"/>
      <c r="F1553" s="110"/>
      <c r="G1553" s="110"/>
      <c r="H1553" s="110"/>
      <c r="I1553" s="1396"/>
    </row>
    <row r="1554" spans="1:9" s="147" customFormat="1" ht="15" customHeight="1">
      <c r="A1554" s="335"/>
      <c r="B1554" s="110"/>
      <c r="C1554" s="110"/>
      <c r="D1554" s="110"/>
      <c r="F1554" s="110"/>
      <c r="G1554" s="110"/>
      <c r="H1554" s="110"/>
      <c r="I1554" s="1396"/>
    </row>
    <row r="1555" spans="1:9" s="147" customFormat="1" ht="15" customHeight="1">
      <c r="A1555" s="335"/>
      <c r="B1555" s="110"/>
      <c r="C1555" s="110"/>
      <c r="D1555" s="110"/>
      <c r="F1555" s="110"/>
      <c r="G1555" s="110"/>
      <c r="H1555" s="110"/>
      <c r="I1555" s="1396"/>
    </row>
    <row r="1556" spans="1:9" s="147" customFormat="1" ht="15" customHeight="1">
      <c r="A1556" s="335"/>
      <c r="B1556" s="110"/>
      <c r="C1556" s="110"/>
      <c r="D1556" s="110"/>
      <c r="F1556" s="110"/>
      <c r="G1556" s="110"/>
      <c r="H1556" s="110"/>
      <c r="I1556" s="1396"/>
    </row>
    <row r="1557" spans="1:9" s="147" customFormat="1" ht="15" customHeight="1">
      <c r="A1557" s="335"/>
      <c r="B1557" s="110"/>
      <c r="C1557" s="110"/>
      <c r="D1557" s="110"/>
      <c r="F1557" s="110"/>
      <c r="G1557" s="110"/>
      <c r="H1557" s="110"/>
      <c r="I1557" s="1396"/>
    </row>
    <row r="1558" spans="1:9" s="147" customFormat="1" ht="15" customHeight="1">
      <c r="A1558" s="335"/>
      <c r="B1558" s="110"/>
      <c r="C1558" s="110"/>
      <c r="D1558" s="110"/>
      <c r="F1558" s="110"/>
      <c r="G1558" s="110"/>
      <c r="H1558" s="110"/>
      <c r="I1558" s="1396"/>
    </row>
    <row r="1559" spans="1:9" s="147" customFormat="1" ht="15" customHeight="1">
      <c r="A1559" s="335"/>
      <c r="B1559" s="110"/>
      <c r="C1559" s="110"/>
      <c r="D1559" s="110"/>
      <c r="F1559" s="110"/>
      <c r="G1559" s="110"/>
      <c r="H1559" s="110"/>
      <c r="I1559" s="1396"/>
    </row>
    <row r="1560" spans="1:9" s="147" customFormat="1" ht="15" customHeight="1">
      <c r="A1560" s="335"/>
      <c r="B1560" s="110"/>
      <c r="C1560" s="110"/>
      <c r="D1560" s="110"/>
      <c r="F1560" s="110"/>
      <c r="G1560" s="110"/>
      <c r="H1560" s="110"/>
      <c r="I1560" s="1396"/>
    </row>
    <row r="1561" spans="1:9" s="147" customFormat="1" ht="15" customHeight="1">
      <c r="A1561" s="335"/>
      <c r="B1561" s="110"/>
      <c r="C1561" s="110"/>
      <c r="D1561" s="110"/>
      <c r="F1561" s="110"/>
      <c r="G1561" s="110"/>
      <c r="H1561" s="110"/>
      <c r="I1561" s="1396"/>
    </row>
    <row r="1562" spans="1:9" s="147" customFormat="1" ht="15" customHeight="1">
      <c r="A1562" s="335"/>
      <c r="B1562" s="110"/>
      <c r="C1562" s="110"/>
      <c r="D1562" s="110"/>
      <c r="F1562" s="110"/>
      <c r="G1562" s="110"/>
      <c r="H1562" s="110"/>
      <c r="I1562" s="1396"/>
    </row>
    <row r="1563" spans="1:9" s="147" customFormat="1" ht="15" customHeight="1">
      <c r="A1563" s="335"/>
      <c r="B1563" s="110"/>
      <c r="C1563" s="110"/>
      <c r="D1563" s="110"/>
      <c r="F1563" s="110"/>
      <c r="G1563" s="110"/>
      <c r="H1563" s="110"/>
      <c r="I1563" s="1396"/>
    </row>
    <row r="1564" spans="1:9" s="147" customFormat="1" ht="15" customHeight="1">
      <c r="A1564" s="335"/>
      <c r="B1564" s="110"/>
      <c r="C1564" s="110"/>
      <c r="D1564" s="110"/>
      <c r="F1564" s="110"/>
      <c r="G1564" s="110"/>
      <c r="H1564" s="110"/>
      <c r="I1564" s="1396"/>
    </row>
    <row r="1565" spans="1:9" s="147" customFormat="1" ht="15" customHeight="1">
      <c r="A1565" s="335"/>
      <c r="B1565" s="110"/>
      <c r="C1565" s="110"/>
      <c r="D1565" s="110"/>
      <c r="F1565" s="110"/>
      <c r="G1565" s="110"/>
      <c r="H1565" s="110"/>
      <c r="I1565" s="1396"/>
    </row>
    <row r="1566" spans="1:9" s="147" customFormat="1" ht="15" customHeight="1">
      <c r="A1566" s="335"/>
      <c r="B1566" s="110"/>
      <c r="C1566" s="110"/>
      <c r="D1566" s="110"/>
      <c r="F1566" s="110"/>
      <c r="G1566" s="110"/>
      <c r="H1566" s="110"/>
      <c r="I1566" s="1396"/>
    </row>
    <row r="1567" spans="1:9" s="147" customFormat="1" ht="15" customHeight="1">
      <c r="A1567" s="335"/>
      <c r="B1567" s="110"/>
      <c r="C1567" s="110"/>
      <c r="D1567" s="110"/>
      <c r="F1567" s="110"/>
      <c r="G1567" s="110"/>
      <c r="H1567" s="110"/>
      <c r="I1567" s="1396"/>
    </row>
    <row r="1568" spans="1:9" s="147" customFormat="1" ht="15" customHeight="1">
      <c r="A1568" s="335"/>
      <c r="B1568" s="110"/>
      <c r="C1568" s="110"/>
      <c r="D1568" s="110"/>
      <c r="F1568" s="110"/>
      <c r="G1568" s="110"/>
      <c r="H1568" s="110"/>
      <c r="I1568" s="1396"/>
    </row>
    <row r="1569" spans="1:9" s="147" customFormat="1" ht="15" customHeight="1">
      <c r="A1569" s="335"/>
      <c r="B1569" s="110"/>
      <c r="C1569" s="110"/>
      <c r="D1569" s="110"/>
      <c r="F1569" s="110"/>
      <c r="G1569" s="110"/>
      <c r="H1569" s="110"/>
      <c r="I1569" s="1396"/>
    </row>
    <row r="1570" spans="1:9" s="147" customFormat="1" ht="15" customHeight="1">
      <c r="A1570" s="335"/>
      <c r="B1570" s="110"/>
      <c r="C1570" s="110"/>
      <c r="D1570" s="110"/>
      <c r="F1570" s="110"/>
      <c r="G1570" s="110"/>
      <c r="H1570" s="110"/>
      <c r="I1570" s="1396"/>
    </row>
    <row r="1571" spans="1:9" s="147" customFormat="1" ht="15" customHeight="1">
      <c r="A1571" s="335"/>
      <c r="B1571" s="110"/>
      <c r="C1571" s="110"/>
      <c r="D1571" s="110"/>
      <c r="F1571" s="110"/>
      <c r="G1571" s="110"/>
      <c r="H1571" s="110"/>
      <c r="I1571" s="1396"/>
    </row>
    <row r="1572" spans="1:9" s="147" customFormat="1" ht="15" customHeight="1">
      <c r="A1572" s="335"/>
      <c r="B1572" s="110"/>
      <c r="C1572" s="110"/>
      <c r="D1572" s="110"/>
      <c r="F1572" s="110"/>
      <c r="G1572" s="110"/>
      <c r="H1572" s="110"/>
      <c r="I1572" s="1396"/>
    </row>
    <row r="1573" spans="1:9" s="147" customFormat="1" ht="15" customHeight="1">
      <c r="A1573" s="335"/>
      <c r="B1573" s="110"/>
      <c r="C1573" s="110"/>
      <c r="D1573" s="110"/>
      <c r="F1573" s="110"/>
      <c r="G1573" s="110"/>
      <c r="H1573" s="110"/>
      <c r="I1573" s="1396"/>
    </row>
    <row r="1574" spans="1:9" s="147" customFormat="1" ht="15" customHeight="1">
      <c r="A1574" s="335"/>
      <c r="B1574" s="110"/>
      <c r="C1574" s="110"/>
      <c r="D1574" s="110"/>
      <c r="F1574" s="110"/>
      <c r="G1574" s="110"/>
      <c r="H1574" s="110"/>
      <c r="I1574" s="1396"/>
    </row>
    <row r="1575" spans="1:9" s="147" customFormat="1" ht="15" customHeight="1">
      <c r="A1575" s="335"/>
      <c r="B1575" s="110"/>
      <c r="C1575" s="110"/>
      <c r="D1575" s="110"/>
      <c r="F1575" s="110"/>
      <c r="G1575" s="110"/>
      <c r="H1575" s="110"/>
      <c r="I1575" s="1396"/>
    </row>
    <row r="1576" spans="1:9" s="147" customFormat="1" ht="15" customHeight="1">
      <c r="A1576" s="335"/>
      <c r="B1576" s="110"/>
      <c r="C1576" s="110"/>
      <c r="D1576" s="110"/>
      <c r="F1576" s="110"/>
      <c r="G1576" s="110"/>
      <c r="H1576" s="110"/>
      <c r="I1576" s="1396"/>
    </row>
    <row r="1577" spans="1:9" s="147" customFormat="1" ht="15" customHeight="1">
      <c r="A1577" s="335"/>
      <c r="B1577" s="110"/>
      <c r="C1577" s="110"/>
      <c r="D1577" s="110"/>
      <c r="F1577" s="110"/>
      <c r="G1577" s="110"/>
      <c r="H1577" s="110"/>
      <c r="I1577" s="1396"/>
    </row>
    <row r="1578" spans="1:9" s="147" customFormat="1" ht="15" customHeight="1">
      <c r="A1578" s="335"/>
      <c r="B1578" s="110"/>
      <c r="C1578" s="110"/>
      <c r="D1578" s="110"/>
      <c r="F1578" s="110"/>
      <c r="G1578" s="110"/>
      <c r="H1578" s="110"/>
      <c r="I1578" s="1396"/>
    </row>
    <row r="1579" spans="1:9" s="147" customFormat="1" ht="15" customHeight="1">
      <c r="A1579" s="335"/>
      <c r="B1579" s="110"/>
      <c r="C1579" s="110"/>
      <c r="D1579" s="110"/>
      <c r="F1579" s="110"/>
      <c r="G1579" s="110"/>
      <c r="H1579" s="110"/>
      <c r="I1579" s="1396"/>
    </row>
    <row r="1580" spans="1:9" s="147" customFormat="1" ht="15" customHeight="1">
      <c r="A1580" s="335"/>
      <c r="B1580" s="110"/>
      <c r="C1580" s="110"/>
      <c r="D1580" s="110"/>
      <c r="F1580" s="110"/>
      <c r="G1580" s="110"/>
      <c r="H1580" s="110"/>
      <c r="I1580" s="1396"/>
    </row>
    <row r="1581" spans="1:9" s="147" customFormat="1" ht="15" customHeight="1">
      <c r="A1581" s="335"/>
      <c r="B1581" s="110"/>
      <c r="C1581" s="110"/>
      <c r="D1581" s="110"/>
      <c r="F1581" s="110"/>
      <c r="G1581" s="110"/>
      <c r="H1581" s="110"/>
      <c r="I1581" s="1396"/>
    </row>
    <row r="1582" spans="1:9" s="147" customFormat="1" ht="15" customHeight="1">
      <c r="A1582" s="335"/>
      <c r="B1582" s="110"/>
      <c r="C1582" s="110"/>
      <c r="D1582" s="110"/>
      <c r="F1582" s="110"/>
      <c r="G1582" s="110"/>
      <c r="H1582" s="110"/>
      <c r="I1582" s="1396"/>
    </row>
    <row r="1583" spans="1:9" s="147" customFormat="1" ht="15" customHeight="1">
      <c r="A1583" s="335"/>
      <c r="B1583" s="110"/>
      <c r="C1583" s="110"/>
      <c r="D1583" s="110"/>
      <c r="F1583" s="110"/>
      <c r="G1583" s="110"/>
      <c r="H1583" s="110"/>
      <c r="I1583" s="1396"/>
    </row>
    <row r="1584" spans="1:9" s="147" customFormat="1" ht="15" customHeight="1">
      <c r="A1584" s="335"/>
      <c r="B1584" s="110"/>
      <c r="C1584" s="110"/>
      <c r="D1584" s="110"/>
      <c r="F1584" s="110"/>
      <c r="G1584" s="110"/>
      <c r="H1584" s="110"/>
      <c r="I1584" s="1396"/>
    </row>
    <row r="1585" spans="1:9" s="147" customFormat="1" ht="15" customHeight="1">
      <c r="A1585" s="335"/>
      <c r="B1585" s="110"/>
      <c r="C1585" s="110"/>
      <c r="D1585" s="110"/>
      <c r="F1585" s="110"/>
      <c r="G1585" s="110"/>
      <c r="H1585" s="110"/>
      <c r="I1585" s="1396"/>
    </row>
    <row r="1586" spans="1:9" s="147" customFormat="1" ht="15" customHeight="1">
      <c r="A1586" s="335"/>
      <c r="B1586" s="110"/>
      <c r="C1586" s="110"/>
      <c r="D1586" s="110"/>
      <c r="F1586" s="110"/>
      <c r="G1586" s="110"/>
      <c r="H1586" s="110"/>
      <c r="I1586" s="1396"/>
    </row>
    <row r="1587" spans="1:9" s="147" customFormat="1" ht="15" customHeight="1">
      <c r="A1587" s="335"/>
      <c r="B1587" s="110"/>
      <c r="C1587" s="110"/>
      <c r="D1587" s="110"/>
      <c r="F1587" s="110"/>
      <c r="G1587" s="110"/>
      <c r="H1587" s="110"/>
      <c r="I1587" s="1396"/>
    </row>
    <row r="1588" spans="1:9" s="147" customFormat="1" ht="15" customHeight="1">
      <c r="A1588" s="335"/>
      <c r="B1588" s="110"/>
      <c r="C1588" s="110"/>
      <c r="D1588" s="110"/>
      <c r="F1588" s="110"/>
      <c r="G1588" s="110"/>
      <c r="H1588" s="110"/>
      <c r="I1588" s="1396"/>
    </row>
    <row r="1589" spans="1:9" s="147" customFormat="1" ht="15" customHeight="1">
      <c r="A1589" s="335"/>
      <c r="B1589" s="110"/>
      <c r="C1589" s="110"/>
      <c r="D1589" s="110"/>
      <c r="F1589" s="110"/>
      <c r="G1589" s="110"/>
      <c r="H1589" s="110"/>
      <c r="I1589" s="1396"/>
    </row>
    <row r="1590" spans="1:9" s="147" customFormat="1" ht="15" customHeight="1">
      <c r="A1590" s="335"/>
      <c r="B1590" s="110"/>
      <c r="C1590" s="110"/>
      <c r="D1590" s="110"/>
      <c r="F1590" s="110"/>
      <c r="G1590" s="110"/>
      <c r="H1590" s="110"/>
      <c r="I1590" s="1396"/>
    </row>
    <row r="1591" spans="1:9" s="147" customFormat="1" ht="15" customHeight="1">
      <c r="A1591" s="335"/>
      <c r="B1591" s="110"/>
      <c r="C1591" s="110"/>
      <c r="D1591" s="110"/>
      <c r="F1591" s="110"/>
      <c r="G1591" s="110"/>
      <c r="H1591" s="110"/>
      <c r="I1591" s="1396"/>
    </row>
    <row r="1592" spans="1:9" s="147" customFormat="1" ht="15" customHeight="1">
      <c r="A1592" s="335"/>
      <c r="B1592" s="110"/>
      <c r="C1592" s="110"/>
      <c r="D1592" s="110"/>
      <c r="F1592" s="110"/>
      <c r="G1592" s="110"/>
      <c r="H1592" s="110"/>
      <c r="I1592" s="1396"/>
    </row>
    <row r="1593" spans="1:9" s="147" customFormat="1" ht="15" customHeight="1">
      <c r="A1593" s="335"/>
      <c r="B1593" s="110"/>
      <c r="C1593" s="110"/>
      <c r="D1593" s="110"/>
      <c r="F1593" s="110"/>
      <c r="G1593" s="110"/>
      <c r="H1593" s="110"/>
      <c r="I1593" s="1396"/>
    </row>
    <row r="1594" spans="1:9" s="147" customFormat="1" ht="15" customHeight="1">
      <c r="A1594" s="335"/>
      <c r="B1594" s="110"/>
      <c r="C1594" s="110"/>
      <c r="D1594" s="110"/>
      <c r="F1594" s="110"/>
      <c r="G1594" s="110"/>
      <c r="H1594" s="110"/>
      <c r="I1594" s="1396"/>
    </row>
    <row r="1595" spans="1:9" s="147" customFormat="1" ht="15" customHeight="1">
      <c r="A1595" s="335"/>
      <c r="B1595" s="110"/>
      <c r="C1595" s="110"/>
      <c r="D1595" s="110"/>
      <c r="F1595" s="110"/>
      <c r="G1595" s="110"/>
      <c r="H1595" s="110"/>
      <c r="I1595" s="1396"/>
    </row>
    <row r="1596" spans="1:9" s="147" customFormat="1" ht="15" customHeight="1">
      <c r="A1596" s="335"/>
      <c r="B1596" s="110"/>
      <c r="C1596" s="110"/>
      <c r="D1596" s="110"/>
      <c r="F1596" s="110"/>
      <c r="G1596" s="110"/>
      <c r="H1596" s="110"/>
      <c r="I1596" s="1396"/>
    </row>
    <row r="1597" spans="1:9" s="147" customFormat="1" ht="15" customHeight="1">
      <c r="A1597" s="335"/>
      <c r="B1597" s="110"/>
      <c r="C1597" s="110"/>
      <c r="D1597" s="110"/>
      <c r="F1597" s="110"/>
      <c r="G1597" s="110"/>
      <c r="H1597" s="110"/>
      <c r="I1597" s="1396"/>
    </row>
    <row r="1598" spans="1:9" s="147" customFormat="1" ht="15" customHeight="1">
      <c r="A1598" s="335"/>
      <c r="B1598" s="110"/>
      <c r="C1598" s="110"/>
      <c r="D1598" s="110"/>
      <c r="F1598" s="110"/>
      <c r="G1598" s="110"/>
      <c r="H1598" s="110"/>
      <c r="I1598" s="1396"/>
    </row>
    <row r="1599" spans="1:9" s="147" customFormat="1" ht="15" customHeight="1">
      <c r="A1599" s="335"/>
      <c r="B1599" s="110"/>
      <c r="C1599" s="110"/>
      <c r="D1599" s="110"/>
      <c r="F1599" s="110"/>
      <c r="G1599" s="110"/>
      <c r="H1599" s="110"/>
      <c r="I1599" s="1396"/>
    </row>
    <row r="1600" spans="1:9" s="147" customFormat="1" ht="15" customHeight="1">
      <c r="A1600" s="335"/>
      <c r="B1600" s="110"/>
      <c r="C1600" s="110"/>
      <c r="D1600" s="110"/>
      <c r="F1600" s="110"/>
      <c r="G1600" s="110"/>
      <c r="H1600" s="110"/>
      <c r="I1600" s="1396"/>
    </row>
    <row r="1601" spans="1:9" s="147" customFormat="1" ht="15" customHeight="1">
      <c r="A1601" s="335"/>
      <c r="B1601" s="110"/>
      <c r="C1601" s="110"/>
      <c r="D1601" s="110"/>
      <c r="F1601" s="110"/>
      <c r="G1601" s="110"/>
      <c r="H1601" s="110"/>
      <c r="I1601" s="1396"/>
    </row>
    <row r="1602" spans="1:9" s="147" customFormat="1" ht="15" customHeight="1">
      <c r="A1602" s="335"/>
      <c r="B1602" s="110"/>
      <c r="C1602" s="110"/>
      <c r="D1602" s="110"/>
      <c r="F1602" s="110"/>
      <c r="G1602" s="110"/>
      <c r="H1602" s="110"/>
      <c r="I1602" s="1396"/>
    </row>
    <row r="1603" spans="1:9" s="147" customFormat="1" ht="15" customHeight="1">
      <c r="A1603" s="335"/>
      <c r="B1603" s="110"/>
      <c r="C1603" s="110"/>
      <c r="D1603" s="110"/>
      <c r="F1603" s="110"/>
      <c r="G1603" s="110"/>
      <c r="H1603" s="110"/>
      <c r="I1603" s="1396"/>
    </row>
    <row r="1604" spans="1:9" s="147" customFormat="1" ht="15" customHeight="1">
      <c r="A1604" s="335"/>
      <c r="B1604" s="110"/>
      <c r="C1604" s="110"/>
      <c r="D1604" s="110"/>
      <c r="F1604" s="110"/>
      <c r="G1604" s="110"/>
      <c r="H1604" s="110"/>
      <c r="I1604" s="1396"/>
    </row>
    <row r="1605" spans="1:9" s="147" customFormat="1" ht="15" customHeight="1">
      <c r="A1605" s="335"/>
      <c r="B1605" s="110"/>
      <c r="C1605" s="110"/>
      <c r="D1605" s="110"/>
      <c r="F1605" s="110"/>
      <c r="G1605" s="110"/>
      <c r="H1605" s="110"/>
      <c r="I1605" s="1396"/>
    </row>
    <row r="1606" spans="1:9" s="147" customFormat="1" ht="15" customHeight="1">
      <c r="A1606" s="335"/>
      <c r="B1606" s="110"/>
      <c r="C1606" s="110"/>
      <c r="D1606" s="110"/>
      <c r="F1606" s="110"/>
      <c r="G1606" s="110"/>
      <c r="H1606" s="110"/>
      <c r="I1606" s="1396"/>
    </row>
    <row r="1607" spans="1:9" s="147" customFormat="1" ht="15" customHeight="1">
      <c r="A1607" s="335"/>
      <c r="B1607" s="110"/>
      <c r="C1607" s="110"/>
      <c r="D1607" s="110"/>
      <c r="F1607" s="110"/>
      <c r="G1607" s="110"/>
      <c r="H1607" s="110"/>
      <c r="I1607" s="1396"/>
    </row>
    <row r="1608" spans="1:9" s="147" customFormat="1" ht="15" customHeight="1">
      <c r="A1608" s="335"/>
      <c r="B1608" s="110"/>
      <c r="C1608" s="110"/>
      <c r="D1608" s="110"/>
      <c r="F1608" s="110"/>
      <c r="G1608" s="110"/>
      <c r="H1608" s="110"/>
      <c r="I1608" s="1396"/>
    </row>
    <row r="1609" spans="1:9" s="147" customFormat="1" ht="15" customHeight="1">
      <c r="A1609" s="335"/>
      <c r="B1609" s="110"/>
      <c r="C1609" s="110"/>
      <c r="D1609" s="110"/>
      <c r="F1609" s="110"/>
      <c r="G1609" s="110"/>
      <c r="H1609" s="110"/>
      <c r="I1609" s="1396"/>
    </row>
    <row r="1610" spans="1:9" s="147" customFormat="1" ht="15" customHeight="1">
      <c r="A1610" s="335"/>
      <c r="B1610" s="110"/>
      <c r="C1610" s="110"/>
      <c r="D1610" s="110"/>
      <c r="F1610" s="110"/>
      <c r="G1610" s="110"/>
      <c r="H1610" s="110"/>
      <c r="I1610" s="1396"/>
    </row>
    <row r="1611" spans="1:9" s="147" customFormat="1" ht="15" customHeight="1">
      <c r="A1611" s="335"/>
      <c r="B1611" s="110"/>
      <c r="C1611" s="110"/>
      <c r="D1611" s="110"/>
      <c r="F1611" s="110"/>
      <c r="G1611" s="110"/>
      <c r="H1611" s="110"/>
      <c r="I1611" s="1396"/>
    </row>
    <row r="1612" spans="1:9" s="147" customFormat="1" ht="15" customHeight="1">
      <c r="A1612" s="335"/>
      <c r="B1612" s="110"/>
      <c r="C1612" s="110"/>
      <c r="D1612" s="110"/>
      <c r="F1612" s="110"/>
      <c r="G1612" s="110"/>
      <c r="H1612" s="110"/>
      <c r="I1612" s="1396"/>
    </row>
    <row r="1613" spans="1:9" s="147" customFormat="1" ht="15" customHeight="1">
      <c r="A1613" s="335"/>
      <c r="B1613" s="110"/>
      <c r="C1613" s="110"/>
      <c r="D1613" s="110"/>
      <c r="F1613" s="110"/>
      <c r="G1613" s="110"/>
      <c r="H1613" s="110"/>
      <c r="I1613" s="1396"/>
    </row>
    <row r="1614" spans="1:9" s="147" customFormat="1" ht="15" customHeight="1">
      <c r="A1614" s="335"/>
      <c r="B1614" s="110"/>
      <c r="C1614" s="110"/>
      <c r="D1614" s="110"/>
      <c r="F1614" s="110"/>
      <c r="G1614" s="110"/>
      <c r="H1614" s="110"/>
      <c r="I1614" s="1396"/>
    </row>
    <row r="1615" spans="1:9" s="147" customFormat="1" ht="15" customHeight="1">
      <c r="A1615" s="335"/>
      <c r="B1615" s="110"/>
      <c r="C1615" s="110"/>
      <c r="D1615" s="110"/>
      <c r="F1615" s="110"/>
      <c r="G1615" s="110"/>
      <c r="H1615" s="110"/>
      <c r="I1615" s="1396"/>
    </row>
    <row r="1616" spans="1:9" s="147" customFormat="1" ht="15" customHeight="1">
      <c r="A1616" s="335"/>
      <c r="B1616" s="110"/>
      <c r="C1616" s="110"/>
      <c r="D1616" s="110"/>
      <c r="F1616" s="110"/>
      <c r="G1616" s="110"/>
      <c r="H1616" s="110"/>
      <c r="I1616" s="1396"/>
    </row>
    <row r="1617" spans="1:9" s="147" customFormat="1" ht="15" customHeight="1">
      <c r="A1617" s="335"/>
      <c r="B1617" s="110"/>
      <c r="C1617" s="110"/>
      <c r="D1617" s="110"/>
      <c r="F1617" s="110"/>
      <c r="G1617" s="110"/>
      <c r="H1617" s="110"/>
      <c r="I1617" s="1396"/>
    </row>
    <row r="1618" spans="1:9" s="147" customFormat="1" ht="15" customHeight="1">
      <c r="A1618" s="335"/>
      <c r="B1618" s="110"/>
      <c r="C1618" s="110"/>
      <c r="D1618" s="110"/>
      <c r="F1618" s="110"/>
      <c r="G1618" s="110"/>
      <c r="H1618" s="110"/>
      <c r="I1618" s="1396"/>
    </row>
    <row r="1619" spans="1:9" s="147" customFormat="1" ht="15" customHeight="1">
      <c r="A1619" s="335"/>
      <c r="B1619" s="110"/>
      <c r="C1619" s="110"/>
      <c r="D1619" s="110"/>
      <c r="F1619" s="110"/>
      <c r="G1619" s="110"/>
      <c r="H1619" s="110"/>
      <c r="I1619" s="1396"/>
    </row>
    <row r="1620" spans="1:9" s="147" customFormat="1" ht="15" customHeight="1">
      <c r="A1620" s="335"/>
      <c r="B1620" s="110"/>
      <c r="C1620" s="110"/>
      <c r="D1620" s="110"/>
      <c r="F1620" s="110"/>
      <c r="G1620" s="110"/>
      <c r="H1620" s="110"/>
      <c r="I1620" s="1396"/>
    </row>
    <row r="1621" spans="1:9" s="147" customFormat="1" ht="15" customHeight="1">
      <c r="A1621" s="335"/>
      <c r="B1621" s="110"/>
      <c r="C1621" s="110"/>
      <c r="D1621" s="110"/>
      <c r="F1621" s="110"/>
      <c r="G1621" s="110"/>
      <c r="H1621" s="110"/>
      <c r="I1621" s="1396"/>
    </row>
    <row r="1622" spans="1:9" s="147" customFormat="1" ht="15" customHeight="1">
      <c r="A1622" s="335"/>
      <c r="B1622" s="110"/>
      <c r="C1622" s="110"/>
      <c r="D1622" s="110"/>
      <c r="F1622" s="110"/>
      <c r="G1622" s="110"/>
      <c r="H1622" s="110"/>
      <c r="I1622" s="1396"/>
    </row>
    <row r="1623" spans="1:9" s="147" customFormat="1" ht="15" customHeight="1">
      <c r="A1623" s="335"/>
      <c r="B1623" s="110"/>
      <c r="C1623" s="110"/>
      <c r="D1623" s="110"/>
      <c r="F1623" s="110"/>
      <c r="G1623" s="110"/>
      <c r="H1623" s="110"/>
      <c r="I1623" s="1396"/>
    </row>
    <row r="1624" spans="1:9" s="147" customFormat="1" ht="15" customHeight="1">
      <c r="A1624" s="335"/>
      <c r="B1624" s="110"/>
      <c r="C1624" s="110"/>
      <c r="D1624" s="110"/>
      <c r="F1624" s="110"/>
      <c r="G1624" s="110"/>
      <c r="H1624" s="110"/>
      <c r="I1624" s="1396"/>
    </row>
    <row r="1625" spans="1:9" s="147" customFormat="1" ht="15" customHeight="1">
      <c r="A1625" s="335"/>
      <c r="B1625" s="110"/>
      <c r="C1625" s="110"/>
      <c r="D1625" s="110"/>
      <c r="F1625" s="110"/>
      <c r="G1625" s="110"/>
      <c r="H1625" s="110"/>
      <c r="I1625" s="1396"/>
    </row>
    <row r="1626" spans="1:9" s="147" customFormat="1" ht="15" customHeight="1">
      <c r="A1626" s="335"/>
      <c r="B1626" s="110"/>
      <c r="C1626" s="110"/>
      <c r="D1626" s="110"/>
      <c r="F1626" s="110"/>
      <c r="G1626" s="110"/>
      <c r="H1626" s="110"/>
      <c r="I1626" s="1396"/>
    </row>
    <row r="1627" spans="1:9" s="147" customFormat="1" ht="15" customHeight="1">
      <c r="A1627" s="335"/>
      <c r="B1627" s="110"/>
      <c r="C1627" s="110"/>
      <c r="D1627" s="110"/>
      <c r="F1627" s="110"/>
      <c r="G1627" s="110"/>
      <c r="H1627" s="110"/>
      <c r="I1627" s="1396"/>
    </row>
    <row r="1628" spans="1:9" s="147" customFormat="1" ht="15" customHeight="1">
      <c r="A1628" s="335"/>
      <c r="B1628" s="110"/>
      <c r="C1628" s="110"/>
      <c r="D1628" s="110"/>
      <c r="F1628" s="110"/>
      <c r="G1628" s="110"/>
      <c r="H1628" s="110"/>
      <c r="I1628" s="1396"/>
    </row>
    <row r="1629" spans="1:9" s="147" customFormat="1" ht="15" customHeight="1">
      <c r="A1629" s="335"/>
      <c r="B1629" s="110"/>
      <c r="C1629" s="110"/>
      <c r="D1629" s="110"/>
      <c r="F1629" s="110"/>
      <c r="G1629" s="110"/>
      <c r="H1629" s="110"/>
      <c r="I1629" s="1396"/>
    </row>
    <row r="1630" spans="1:9" s="147" customFormat="1" ht="15" customHeight="1">
      <c r="A1630" s="335"/>
      <c r="B1630" s="110"/>
      <c r="C1630" s="110"/>
      <c r="D1630" s="110"/>
      <c r="F1630" s="110"/>
      <c r="G1630" s="110"/>
      <c r="H1630" s="110"/>
      <c r="I1630" s="1396"/>
    </row>
    <row r="1631" spans="1:9" s="147" customFormat="1" ht="15" customHeight="1">
      <c r="A1631" s="335"/>
      <c r="B1631" s="110"/>
      <c r="C1631" s="110"/>
      <c r="D1631" s="110"/>
      <c r="F1631" s="110"/>
      <c r="G1631" s="110"/>
      <c r="H1631" s="110"/>
      <c r="I1631" s="1396"/>
    </row>
    <row r="1632" spans="1:9" s="147" customFormat="1" ht="15" customHeight="1">
      <c r="A1632" s="335"/>
      <c r="B1632" s="110"/>
      <c r="C1632" s="110"/>
      <c r="D1632" s="110"/>
      <c r="F1632" s="110"/>
      <c r="G1632" s="110"/>
      <c r="H1632" s="110"/>
      <c r="I1632" s="1396"/>
    </row>
    <row r="1633" spans="1:9" s="147" customFormat="1" ht="15" customHeight="1">
      <c r="A1633" s="335"/>
      <c r="B1633" s="110"/>
      <c r="C1633" s="110"/>
      <c r="D1633" s="110"/>
      <c r="F1633" s="110"/>
      <c r="G1633" s="110"/>
      <c r="H1633" s="110"/>
      <c r="I1633" s="1396"/>
    </row>
    <row r="1634" spans="1:9" s="147" customFormat="1" ht="15" customHeight="1">
      <c r="A1634" s="335"/>
      <c r="B1634" s="110"/>
      <c r="C1634" s="110"/>
      <c r="D1634" s="110"/>
      <c r="F1634" s="110"/>
      <c r="G1634" s="110"/>
      <c r="H1634" s="110"/>
      <c r="I1634" s="1396"/>
    </row>
    <row r="1635" spans="1:9" s="147" customFormat="1" ht="15" customHeight="1">
      <c r="A1635" s="335"/>
      <c r="B1635" s="110"/>
      <c r="C1635" s="110"/>
      <c r="D1635" s="110"/>
      <c r="F1635" s="110"/>
      <c r="G1635" s="110"/>
      <c r="H1635" s="110"/>
      <c r="I1635" s="1396"/>
    </row>
    <row r="1636" spans="1:9" s="147" customFormat="1" ht="15" customHeight="1">
      <c r="A1636" s="335"/>
      <c r="B1636" s="110"/>
      <c r="C1636" s="110"/>
      <c r="D1636" s="110"/>
      <c r="F1636" s="110"/>
      <c r="G1636" s="110"/>
      <c r="H1636" s="110"/>
      <c r="I1636" s="1396"/>
    </row>
    <row r="1637" spans="1:9" s="147" customFormat="1" ht="15" customHeight="1">
      <c r="A1637" s="335"/>
      <c r="B1637" s="110"/>
      <c r="C1637" s="110"/>
      <c r="D1637" s="110"/>
      <c r="F1637" s="110"/>
      <c r="G1637" s="110"/>
      <c r="H1637" s="110"/>
      <c r="I1637" s="1396"/>
    </row>
    <row r="1638" spans="1:9" s="147" customFormat="1" ht="15" customHeight="1">
      <c r="A1638" s="335"/>
      <c r="B1638" s="110"/>
      <c r="C1638" s="110"/>
      <c r="D1638" s="110"/>
      <c r="F1638" s="110"/>
      <c r="G1638" s="110"/>
      <c r="H1638" s="110"/>
      <c r="I1638" s="1396"/>
    </row>
    <row r="1639" spans="1:9" s="147" customFormat="1" ht="15" customHeight="1">
      <c r="A1639" s="335"/>
      <c r="B1639" s="110"/>
      <c r="C1639" s="110"/>
      <c r="D1639" s="110"/>
      <c r="F1639" s="110"/>
      <c r="G1639" s="110"/>
      <c r="H1639" s="110"/>
      <c r="I1639" s="1396"/>
    </row>
    <row r="1640" spans="1:9" s="147" customFormat="1" ht="15" customHeight="1">
      <c r="A1640" s="335"/>
      <c r="B1640" s="110"/>
      <c r="C1640" s="110"/>
      <c r="D1640" s="110"/>
      <c r="F1640" s="110"/>
      <c r="G1640" s="110"/>
      <c r="H1640" s="110"/>
      <c r="I1640" s="1396"/>
    </row>
    <row r="1641" spans="1:9" s="147" customFormat="1" ht="15" customHeight="1">
      <c r="A1641" s="335"/>
      <c r="B1641" s="110"/>
      <c r="C1641" s="110"/>
      <c r="D1641" s="110"/>
      <c r="F1641" s="110"/>
      <c r="G1641" s="110"/>
      <c r="H1641" s="110"/>
      <c r="I1641" s="1396"/>
    </row>
    <row r="1642" spans="1:9" s="147" customFormat="1" ht="15" customHeight="1">
      <c r="A1642" s="335"/>
      <c r="B1642" s="110"/>
      <c r="C1642" s="110"/>
      <c r="D1642" s="110"/>
      <c r="F1642" s="110"/>
      <c r="G1642" s="110"/>
      <c r="H1642" s="110"/>
      <c r="I1642" s="1396"/>
    </row>
    <row r="1643" spans="1:9" s="147" customFormat="1" ht="15" customHeight="1">
      <c r="A1643" s="335"/>
      <c r="B1643" s="110"/>
      <c r="C1643" s="110"/>
      <c r="D1643" s="110"/>
      <c r="F1643" s="110"/>
      <c r="G1643" s="110"/>
      <c r="H1643" s="110"/>
      <c r="I1643" s="1396"/>
    </row>
    <row r="1644" spans="1:9" s="147" customFormat="1" ht="15" customHeight="1">
      <c r="A1644" s="335"/>
      <c r="B1644" s="110"/>
      <c r="C1644" s="110"/>
      <c r="D1644" s="110"/>
      <c r="F1644" s="110"/>
      <c r="G1644" s="110"/>
      <c r="H1644" s="110"/>
      <c r="I1644" s="1396"/>
    </row>
    <row r="1645" spans="1:9" s="147" customFormat="1" ht="15" customHeight="1">
      <c r="A1645" s="335"/>
      <c r="B1645" s="110"/>
      <c r="C1645" s="110"/>
      <c r="D1645" s="110"/>
      <c r="F1645" s="110"/>
      <c r="G1645" s="110"/>
      <c r="H1645" s="110"/>
      <c r="I1645" s="1396"/>
    </row>
    <row r="1646" spans="1:9" s="147" customFormat="1" ht="15" customHeight="1">
      <c r="A1646" s="335"/>
      <c r="B1646" s="110"/>
      <c r="C1646" s="110"/>
      <c r="D1646" s="110"/>
      <c r="F1646" s="110"/>
      <c r="G1646" s="110"/>
      <c r="H1646" s="110"/>
      <c r="I1646" s="1396"/>
    </row>
    <row r="1647" spans="1:9" s="147" customFormat="1" ht="15" customHeight="1">
      <c r="A1647" s="335"/>
      <c r="B1647" s="110"/>
      <c r="C1647" s="110"/>
      <c r="D1647" s="110"/>
      <c r="F1647" s="110"/>
      <c r="G1647" s="110"/>
      <c r="H1647" s="110"/>
      <c r="I1647" s="1396"/>
    </row>
    <row r="1648" spans="1:9" s="147" customFormat="1" ht="15" customHeight="1">
      <c r="A1648" s="335"/>
      <c r="B1648" s="110"/>
      <c r="C1648" s="110"/>
      <c r="D1648" s="110"/>
      <c r="F1648" s="110"/>
      <c r="G1648" s="110"/>
      <c r="H1648" s="110"/>
      <c r="I1648" s="1396"/>
    </row>
    <row r="1649" spans="1:9" s="147" customFormat="1" ht="15" customHeight="1">
      <c r="A1649" s="335"/>
      <c r="B1649" s="110"/>
      <c r="C1649" s="110"/>
      <c r="D1649" s="110"/>
      <c r="F1649" s="110"/>
      <c r="G1649" s="110"/>
      <c r="H1649" s="110"/>
      <c r="I1649" s="1396"/>
    </row>
    <row r="1650" spans="1:9" s="147" customFormat="1" ht="15" customHeight="1">
      <c r="A1650" s="335"/>
      <c r="B1650" s="110"/>
      <c r="C1650" s="110"/>
      <c r="D1650" s="110"/>
      <c r="F1650" s="110"/>
      <c r="G1650" s="110"/>
      <c r="H1650" s="110"/>
      <c r="I1650" s="1396"/>
    </row>
    <row r="1651" spans="1:9" s="147" customFormat="1" ht="15" customHeight="1">
      <c r="A1651" s="335"/>
      <c r="B1651" s="110"/>
      <c r="C1651" s="110"/>
      <c r="D1651" s="110"/>
      <c r="F1651" s="110"/>
      <c r="G1651" s="110"/>
      <c r="H1651" s="110"/>
      <c r="I1651" s="1396"/>
    </row>
    <row r="1652" spans="1:9" s="147" customFormat="1" ht="15" customHeight="1">
      <c r="A1652" s="335"/>
      <c r="B1652" s="110"/>
      <c r="C1652" s="110"/>
      <c r="D1652" s="110"/>
      <c r="F1652" s="110"/>
      <c r="G1652" s="110"/>
      <c r="H1652" s="110"/>
      <c r="I1652" s="1396"/>
    </row>
    <row r="1653" spans="1:9" s="147" customFormat="1" ht="15" customHeight="1">
      <c r="A1653" s="335"/>
      <c r="B1653" s="110"/>
      <c r="C1653" s="110"/>
      <c r="D1653" s="110"/>
      <c r="F1653" s="110"/>
      <c r="G1653" s="110"/>
      <c r="H1653" s="110"/>
      <c r="I1653" s="1396"/>
    </row>
    <row r="1654" spans="1:9" s="147" customFormat="1" ht="15" customHeight="1">
      <c r="A1654" s="335"/>
      <c r="B1654" s="110"/>
      <c r="C1654" s="110"/>
      <c r="D1654" s="110"/>
      <c r="F1654" s="110"/>
      <c r="G1654" s="110"/>
      <c r="H1654" s="110"/>
      <c r="I1654" s="1396"/>
    </row>
    <row r="1655" spans="1:9" s="147" customFormat="1" ht="15" customHeight="1">
      <c r="A1655" s="335"/>
      <c r="B1655" s="110"/>
      <c r="C1655" s="110"/>
      <c r="D1655" s="110"/>
      <c r="F1655" s="110"/>
      <c r="G1655" s="110"/>
      <c r="H1655" s="110"/>
      <c r="I1655" s="1396"/>
    </row>
    <row r="1656" spans="1:9" s="147" customFormat="1" ht="15" customHeight="1">
      <c r="A1656" s="335"/>
      <c r="B1656" s="110"/>
      <c r="C1656" s="110"/>
      <c r="D1656" s="110"/>
      <c r="F1656" s="110"/>
      <c r="G1656" s="110"/>
      <c r="H1656" s="110"/>
      <c r="I1656" s="1396"/>
    </row>
    <row r="1657" spans="1:9" s="147" customFormat="1" ht="15" customHeight="1">
      <c r="A1657" s="335"/>
      <c r="B1657" s="110"/>
      <c r="C1657" s="110"/>
      <c r="D1657" s="110"/>
      <c r="F1657" s="110"/>
      <c r="G1657" s="110"/>
      <c r="H1657" s="110"/>
      <c r="I1657" s="1396"/>
    </row>
    <row r="1658" spans="1:9" s="147" customFormat="1" ht="15" customHeight="1">
      <c r="A1658" s="335"/>
      <c r="B1658" s="110"/>
      <c r="C1658" s="110"/>
      <c r="D1658" s="110"/>
      <c r="F1658" s="110"/>
      <c r="G1658" s="110"/>
      <c r="H1658" s="110"/>
      <c r="I1658" s="1396"/>
    </row>
    <row r="1659" spans="1:9" s="147" customFormat="1" ht="15" customHeight="1">
      <c r="A1659" s="335"/>
      <c r="B1659" s="110"/>
      <c r="C1659" s="110"/>
      <c r="D1659" s="110"/>
      <c r="F1659" s="110"/>
      <c r="G1659" s="110"/>
      <c r="H1659" s="110"/>
      <c r="I1659" s="1396"/>
    </row>
    <row r="1660" spans="1:9" s="147" customFormat="1" ht="15" customHeight="1">
      <c r="A1660" s="335"/>
      <c r="B1660" s="110"/>
      <c r="C1660" s="110"/>
      <c r="D1660" s="110"/>
      <c r="F1660" s="110"/>
      <c r="G1660" s="110"/>
      <c r="H1660" s="110"/>
      <c r="I1660" s="1396"/>
    </row>
    <row r="1661" spans="1:9" s="147" customFormat="1" ht="15" customHeight="1">
      <c r="A1661" s="335"/>
      <c r="B1661" s="110"/>
      <c r="C1661" s="110"/>
      <c r="D1661" s="110"/>
      <c r="F1661" s="110"/>
      <c r="G1661" s="110"/>
      <c r="H1661" s="110"/>
      <c r="I1661" s="1396"/>
    </row>
    <row r="1662" spans="1:9" s="147" customFormat="1" ht="15" customHeight="1">
      <c r="A1662" s="335"/>
      <c r="B1662" s="110"/>
      <c r="C1662" s="110"/>
      <c r="D1662" s="110"/>
      <c r="F1662" s="110"/>
      <c r="G1662" s="110"/>
      <c r="H1662" s="110"/>
      <c r="I1662" s="1396"/>
    </row>
    <row r="1663" spans="1:9" s="147" customFormat="1" ht="15" customHeight="1">
      <c r="A1663" s="335"/>
      <c r="B1663" s="110"/>
      <c r="C1663" s="110"/>
      <c r="D1663" s="110"/>
      <c r="F1663" s="110"/>
      <c r="G1663" s="110"/>
      <c r="H1663" s="110"/>
      <c r="I1663" s="1396"/>
    </row>
    <row r="1664" spans="1:9" s="147" customFormat="1" ht="15" customHeight="1">
      <c r="A1664" s="335"/>
      <c r="B1664" s="110"/>
      <c r="C1664" s="110"/>
      <c r="D1664" s="110"/>
      <c r="F1664" s="110"/>
      <c r="G1664" s="110"/>
      <c r="H1664" s="110"/>
      <c r="I1664" s="1396"/>
    </row>
    <row r="1665" spans="1:9" s="147" customFormat="1" ht="15" customHeight="1">
      <c r="A1665" s="335"/>
      <c r="B1665" s="110"/>
      <c r="C1665" s="110"/>
      <c r="D1665" s="110"/>
      <c r="F1665" s="110"/>
      <c r="G1665" s="110"/>
      <c r="H1665" s="110"/>
      <c r="I1665" s="1396"/>
    </row>
    <row r="1666" spans="1:9" s="147" customFormat="1" ht="15" customHeight="1">
      <c r="A1666" s="335"/>
      <c r="B1666" s="110"/>
      <c r="C1666" s="110"/>
      <c r="D1666" s="110"/>
      <c r="F1666" s="110"/>
      <c r="G1666" s="110"/>
      <c r="H1666" s="110"/>
      <c r="I1666" s="1396"/>
    </row>
    <row r="1667" spans="1:9" s="147" customFormat="1" ht="15" customHeight="1">
      <c r="A1667" s="335"/>
      <c r="B1667" s="110"/>
      <c r="C1667" s="110"/>
      <c r="D1667" s="110"/>
      <c r="F1667" s="110"/>
      <c r="G1667" s="110"/>
      <c r="H1667" s="110"/>
      <c r="I1667" s="1396"/>
    </row>
    <row r="1668" spans="1:9" s="147" customFormat="1" ht="15" customHeight="1">
      <c r="A1668" s="335"/>
      <c r="B1668" s="110"/>
      <c r="C1668" s="110"/>
      <c r="D1668" s="110"/>
      <c r="F1668" s="110"/>
      <c r="G1668" s="110"/>
      <c r="H1668" s="110"/>
      <c r="I1668" s="1396"/>
    </row>
    <row r="1669" spans="1:9" s="147" customFormat="1" ht="15" customHeight="1">
      <c r="A1669" s="335"/>
      <c r="B1669" s="110"/>
      <c r="C1669" s="110"/>
      <c r="D1669" s="110"/>
      <c r="F1669" s="110"/>
      <c r="G1669" s="110"/>
      <c r="H1669" s="110"/>
      <c r="I1669" s="1396"/>
    </row>
    <row r="1670" spans="1:9" s="147" customFormat="1" ht="15" customHeight="1">
      <c r="A1670" s="335"/>
      <c r="B1670" s="110"/>
      <c r="C1670" s="110"/>
      <c r="D1670" s="110"/>
      <c r="F1670" s="110"/>
      <c r="G1670" s="110"/>
      <c r="H1670" s="110"/>
      <c r="I1670" s="1396"/>
    </row>
    <row r="1671" spans="1:9" s="147" customFormat="1" ht="15" customHeight="1">
      <c r="A1671" s="335"/>
      <c r="B1671" s="110"/>
      <c r="C1671" s="110"/>
      <c r="D1671" s="110"/>
      <c r="F1671" s="110"/>
      <c r="G1671" s="110"/>
      <c r="H1671" s="110"/>
      <c r="I1671" s="1396"/>
    </row>
    <row r="1672" spans="1:9" s="147" customFormat="1" ht="15" customHeight="1">
      <c r="A1672" s="335"/>
      <c r="B1672" s="110"/>
      <c r="C1672" s="110"/>
      <c r="D1672" s="110"/>
      <c r="F1672" s="110"/>
      <c r="G1672" s="110"/>
      <c r="H1672" s="110"/>
      <c r="I1672" s="1396"/>
    </row>
    <row r="1673" spans="1:9" s="147" customFormat="1" ht="15" customHeight="1">
      <c r="A1673" s="335"/>
      <c r="B1673" s="110"/>
      <c r="C1673" s="110"/>
      <c r="D1673" s="110"/>
      <c r="F1673" s="110"/>
      <c r="G1673" s="110"/>
      <c r="H1673" s="110"/>
      <c r="I1673" s="1396"/>
    </row>
    <row r="1674" spans="1:9" s="147" customFormat="1" ht="15" customHeight="1">
      <c r="A1674" s="335"/>
      <c r="B1674" s="110"/>
      <c r="C1674" s="110"/>
      <c r="D1674" s="110"/>
      <c r="F1674" s="110"/>
      <c r="G1674" s="110"/>
      <c r="H1674" s="110"/>
      <c r="I1674" s="1396"/>
    </row>
    <row r="1675" spans="1:9" s="147" customFormat="1" ht="15" customHeight="1">
      <c r="A1675" s="335"/>
      <c r="B1675" s="110"/>
      <c r="C1675" s="110"/>
      <c r="D1675" s="110"/>
      <c r="F1675" s="110"/>
      <c r="G1675" s="110"/>
      <c r="H1675" s="110"/>
      <c r="I1675" s="1396"/>
    </row>
    <row r="1676" spans="1:9" s="147" customFormat="1" ht="15" customHeight="1">
      <c r="A1676" s="335"/>
      <c r="B1676" s="110"/>
      <c r="C1676" s="110"/>
      <c r="D1676" s="110"/>
      <c r="F1676" s="110"/>
      <c r="G1676" s="110"/>
      <c r="H1676" s="110"/>
      <c r="I1676" s="1396"/>
    </row>
    <row r="1677" spans="1:9" s="147" customFormat="1" ht="15" customHeight="1">
      <c r="A1677" s="335"/>
      <c r="B1677" s="110"/>
      <c r="C1677" s="110"/>
      <c r="D1677" s="110"/>
      <c r="F1677" s="110"/>
      <c r="G1677" s="110"/>
      <c r="H1677" s="110"/>
      <c r="I1677" s="1396"/>
    </row>
    <row r="1678" spans="1:9" s="147" customFormat="1" ht="15" customHeight="1">
      <c r="A1678" s="335"/>
      <c r="B1678" s="110"/>
      <c r="C1678" s="110"/>
      <c r="D1678" s="110"/>
      <c r="F1678" s="110"/>
      <c r="G1678" s="110"/>
      <c r="H1678" s="110"/>
      <c r="I1678" s="1396"/>
    </row>
    <row r="1679" spans="1:9" s="147" customFormat="1" ht="15" customHeight="1">
      <c r="A1679" s="335"/>
      <c r="B1679" s="110"/>
      <c r="C1679" s="110"/>
      <c r="D1679" s="110"/>
      <c r="F1679" s="110"/>
      <c r="G1679" s="110"/>
      <c r="H1679" s="110"/>
      <c r="I1679" s="1396"/>
    </row>
    <row r="1680" spans="1:9" s="147" customFormat="1" ht="15" customHeight="1">
      <c r="A1680" s="335"/>
      <c r="B1680" s="110"/>
      <c r="C1680" s="110"/>
      <c r="D1680" s="110"/>
      <c r="F1680" s="110"/>
      <c r="G1680" s="110"/>
      <c r="H1680" s="110"/>
      <c r="I1680" s="1396"/>
    </row>
    <row r="1681" spans="1:9" s="147" customFormat="1" ht="15" customHeight="1">
      <c r="A1681" s="335"/>
      <c r="B1681" s="110"/>
      <c r="C1681" s="110"/>
      <c r="D1681" s="110"/>
      <c r="F1681" s="110"/>
      <c r="G1681" s="110"/>
      <c r="H1681" s="110"/>
      <c r="I1681" s="1396"/>
    </row>
    <row r="1682" spans="1:9" s="147" customFormat="1" ht="15" customHeight="1">
      <c r="A1682" s="335"/>
      <c r="B1682" s="110"/>
      <c r="C1682" s="110"/>
      <c r="D1682" s="110"/>
      <c r="F1682" s="110"/>
      <c r="G1682" s="110"/>
      <c r="H1682" s="110"/>
      <c r="I1682" s="1396"/>
    </row>
    <row r="1683" spans="1:9" s="147" customFormat="1" ht="15" customHeight="1">
      <c r="A1683" s="335"/>
      <c r="B1683" s="110"/>
      <c r="C1683" s="110"/>
      <c r="D1683" s="110"/>
      <c r="F1683" s="110"/>
      <c r="G1683" s="110"/>
      <c r="H1683" s="110"/>
      <c r="I1683" s="1396"/>
    </row>
    <row r="1684" spans="1:9" s="147" customFormat="1" ht="15" customHeight="1">
      <c r="A1684" s="335"/>
      <c r="B1684" s="110"/>
      <c r="C1684" s="110"/>
      <c r="D1684" s="110"/>
      <c r="F1684" s="110"/>
      <c r="G1684" s="110"/>
      <c r="H1684" s="110"/>
      <c r="I1684" s="1396"/>
    </row>
    <row r="1685" spans="1:9" s="147" customFormat="1" ht="15" customHeight="1">
      <c r="A1685" s="335"/>
      <c r="B1685" s="110"/>
      <c r="C1685" s="110"/>
      <c r="D1685" s="110"/>
      <c r="F1685" s="110"/>
      <c r="G1685" s="110"/>
      <c r="H1685" s="110"/>
      <c r="I1685" s="1396"/>
    </row>
    <row r="1686" spans="1:9" s="147" customFormat="1" ht="15" customHeight="1">
      <c r="A1686" s="335"/>
      <c r="B1686" s="110"/>
      <c r="C1686" s="110"/>
      <c r="D1686" s="110"/>
      <c r="F1686" s="110"/>
      <c r="G1686" s="110"/>
      <c r="H1686" s="110"/>
      <c r="I1686" s="1396"/>
    </row>
    <row r="1687" spans="1:9" s="147" customFormat="1" ht="15" customHeight="1">
      <c r="A1687" s="335"/>
      <c r="B1687" s="110"/>
      <c r="C1687" s="110"/>
      <c r="D1687" s="110"/>
      <c r="F1687" s="110"/>
      <c r="G1687" s="110"/>
      <c r="H1687" s="110"/>
      <c r="I1687" s="1396"/>
    </row>
    <row r="1688" spans="1:9" s="147" customFormat="1" ht="15" customHeight="1">
      <c r="A1688" s="335"/>
      <c r="B1688" s="110"/>
      <c r="C1688" s="110"/>
      <c r="D1688" s="110"/>
      <c r="F1688" s="110"/>
      <c r="G1688" s="110"/>
      <c r="H1688" s="110"/>
      <c r="I1688" s="1396"/>
    </row>
    <row r="1689" spans="1:9" s="147" customFormat="1" ht="15" customHeight="1">
      <c r="A1689" s="335"/>
      <c r="B1689" s="110"/>
      <c r="C1689" s="110"/>
      <c r="D1689" s="110"/>
      <c r="F1689" s="110"/>
      <c r="G1689" s="110"/>
      <c r="H1689" s="110"/>
      <c r="I1689" s="1396"/>
    </row>
    <row r="1690" spans="1:9" s="147" customFormat="1" ht="15" customHeight="1">
      <c r="A1690" s="335"/>
      <c r="B1690" s="110"/>
      <c r="C1690" s="110"/>
      <c r="D1690" s="110"/>
      <c r="F1690" s="110"/>
      <c r="G1690" s="110"/>
      <c r="H1690" s="110"/>
      <c r="I1690" s="1396"/>
    </row>
    <row r="1691" spans="1:9" s="147" customFormat="1" ht="15" customHeight="1">
      <c r="A1691" s="335"/>
      <c r="B1691" s="110"/>
      <c r="C1691" s="110"/>
      <c r="D1691" s="110"/>
      <c r="F1691" s="110"/>
      <c r="G1691" s="110"/>
      <c r="H1691" s="110"/>
      <c r="I1691" s="1396"/>
    </row>
    <row r="1692" spans="1:9" s="147" customFormat="1" ht="15" customHeight="1">
      <c r="A1692" s="335"/>
      <c r="B1692" s="110"/>
      <c r="C1692" s="110"/>
      <c r="D1692" s="110"/>
      <c r="F1692" s="110"/>
      <c r="G1692" s="110"/>
      <c r="H1692" s="110"/>
      <c r="I1692" s="1396"/>
    </row>
    <row r="1693" spans="1:9" s="147" customFormat="1" ht="15" customHeight="1">
      <c r="A1693" s="335"/>
      <c r="B1693" s="110"/>
      <c r="C1693" s="110"/>
      <c r="D1693" s="110"/>
      <c r="F1693" s="110"/>
      <c r="G1693" s="110"/>
      <c r="H1693" s="110"/>
      <c r="I1693" s="1396"/>
    </row>
    <row r="1694" spans="1:9" s="147" customFormat="1" ht="15" customHeight="1">
      <c r="A1694" s="335"/>
      <c r="B1694" s="110"/>
      <c r="C1694" s="110"/>
      <c r="D1694" s="110"/>
      <c r="F1694" s="110"/>
      <c r="G1694" s="110"/>
      <c r="H1694" s="110"/>
      <c r="I1694" s="1396"/>
    </row>
    <row r="1695" spans="1:9" s="147" customFormat="1" ht="15" customHeight="1">
      <c r="A1695" s="335"/>
      <c r="B1695" s="110"/>
      <c r="C1695" s="110"/>
      <c r="D1695" s="110"/>
      <c r="F1695" s="110"/>
      <c r="G1695" s="110"/>
      <c r="H1695" s="110"/>
      <c r="I1695" s="1396"/>
    </row>
    <row r="1696" spans="1:9" s="147" customFormat="1" ht="15" customHeight="1">
      <c r="A1696" s="335"/>
      <c r="B1696" s="110"/>
      <c r="C1696" s="110"/>
      <c r="D1696" s="110"/>
      <c r="F1696" s="110"/>
      <c r="G1696" s="110"/>
      <c r="H1696" s="110"/>
      <c r="I1696" s="1396"/>
    </row>
    <row r="1697" spans="1:9" s="147" customFormat="1" ht="15" customHeight="1">
      <c r="A1697" s="335"/>
      <c r="B1697" s="110"/>
      <c r="C1697" s="110"/>
      <c r="D1697" s="110"/>
      <c r="F1697" s="110"/>
      <c r="G1697" s="110"/>
      <c r="H1697" s="110"/>
      <c r="I1697" s="1396"/>
    </row>
    <row r="1698" spans="1:9" s="147" customFormat="1" ht="15" customHeight="1">
      <c r="A1698" s="335"/>
      <c r="B1698" s="110"/>
      <c r="C1698" s="110"/>
      <c r="D1698" s="110"/>
      <c r="F1698" s="110"/>
      <c r="G1698" s="110"/>
      <c r="H1698" s="110"/>
      <c r="I1698" s="1396"/>
    </row>
    <row r="1699" spans="1:9" s="147" customFormat="1" ht="15" customHeight="1">
      <c r="A1699" s="335"/>
      <c r="B1699" s="110"/>
      <c r="C1699" s="110"/>
      <c r="D1699" s="110"/>
      <c r="F1699" s="110"/>
      <c r="G1699" s="110"/>
      <c r="H1699" s="110"/>
      <c r="I1699" s="1396"/>
    </row>
    <row r="1700" spans="1:9" s="147" customFormat="1" ht="15" customHeight="1">
      <c r="A1700" s="335"/>
      <c r="B1700" s="110"/>
      <c r="C1700" s="110"/>
      <c r="D1700" s="110"/>
      <c r="F1700" s="110"/>
      <c r="G1700" s="110"/>
      <c r="H1700" s="110"/>
      <c r="I1700" s="1396"/>
    </row>
    <row r="1701" spans="1:9" s="147" customFormat="1" ht="15" customHeight="1">
      <c r="A1701" s="335"/>
      <c r="B1701" s="110"/>
      <c r="C1701" s="110"/>
      <c r="D1701" s="110"/>
      <c r="F1701" s="110"/>
      <c r="G1701" s="110"/>
      <c r="H1701" s="110"/>
      <c r="I1701" s="1396"/>
    </row>
    <row r="1702" spans="1:9" s="147" customFormat="1" ht="15" customHeight="1">
      <c r="A1702" s="335"/>
      <c r="B1702" s="110"/>
      <c r="C1702" s="110"/>
      <c r="D1702" s="110"/>
      <c r="F1702" s="110"/>
      <c r="G1702" s="110"/>
      <c r="H1702" s="110"/>
      <c r="I1702" s="1396"/>
    </row>
    <row r="1703" spans="1:9" s="147" customFormat="1" ht="15" customHeight="1">
      <c r="A1703" s="335"/>
      <c r="B1703" s="110"/>
      <c r="C1703" s="110"/>
      <c r="D1703" s="110"/>
      <c r="F1703" s="110"/>
      <c r="G1703" s="110"/>
      <c r="H1703" s="110"/>
      <c r="I1703" s="1396"/>
    </row>
    <row r="1704" spans="1:9" s="147" customFormat="1" ht="15" customHeight="1">
      <c r="A1704" s="335"/>
      <c r="B1704" s="110"/>
      <c r="C1704" s="110"/>
      <c r="D1704" s="110"/>
      <c r="F1704" s="110"/>
      <c r="G1704" s="110"/>
      <c r="H1704" s="110"/>
      <c r="I1704" s="1396"/>
    </row>
    <row r="1705" spans="1:9" s="147" customFormat="1" ht="15" customHeight="1">
      <c r="A1705" s="335"/>
      <c r="B1705" s="110"/>
      <c r="C1705" s="110"/>
      <c r="D1705" s="110"/>
      <c r="F1705" s="110"/>
      <c r="G1705" s="110"/>
      <c r="H1705" s="110"/>
      <c r="I1705" s="1396"/>
    </row>
    <row r="1706" spans="1:9" s="147" customFormat="1" ht="15" customHeight="1">
      <c r="A1706" s="335"/>
      <c r="B1706" s="110"/>
      <c r="C1706" s="110"/>
      <c r="D1706" s="110"/>
      <c r="F1706" s="110"/>
      <c r="G1706" s="110"/>
      <c r="H1706" s="110"/>
      <c r="I1706" s="1396"/>
    </row>
    <row r="1707" spans="1:9" s="147" customFormat="1" ht="15" customHeight="1">
      <c r="A1707" s="335"/>
      <c r="B1707" s="110"/>
      <c r="C1707" s="110"/>
      <c r="D1707" s="110"/>
      <c r="F1707" s="110"/>
      <c r="G1707" s="110"/>
      <c r="H1707" s="110"/>
      <c r="I1707" s="1396"/>
    </row>
    <row r="1708" spans="1:9" s="147" customFormat="1" ht="15" customHeight="1">
      <c r="A1708" s="335"/>
      <c r="B1708" s="110"/>
      <c r="C1708" s="110"/>
      <c r="D1708" s="110"/>
      <c r="F1708" s="110"/>
      <c r="G1708" s="110"/>
      <c r="H1708" s="110"/>
      <c r="I1708" s="1396"/>
    </row>
    <row r="1709" spans="1:9" s="147" customFormat="1" ht="15" customHeight="1">
      <c r="A1709" s="335"/>
      <c r="B1709" s="110"/>
      <c r="C1709" s="110"/>
      <c r="D1709" s="110"/>
      <c r="F1709" s="110"/>
      <c r="G1709" s="110"/>
      <c r="H1709" s="110"/>
      <c r="I1709" s="1396"/>
    </row>
    <row r="1710" spans="1:9" s="147" customFormat="1" ht="15" customHeight="1">
      <c r="A1710" s="335"/>
      <c r="B1710" s="110"/>
      <c r="C1710" s="110"/>
      <c r="D1710" s="110"/>
      <c r="F1710" s="110"/>
      <c r="G1710" s="110"/>
      <c r="H1710" s="110"/>
      <c r="I1710" s="1396"/>
    </row>
    <row r="1711" spans="1:9" s="147" customFormat="1" ht="15" customHeight="1">
      <c r="A1711" s="335"/>
      <c r="B1711" s="110"/>
      <c r="C1711" s="110"/>
      <c r="D1711" s="110"/>
      <c r="F1711" s="110"/>
      <c r="G1711" s="110"/>
      <c r="H1711" s="110"/>
      <c r="I1711" s="1396"/>
    </row>
    <row r="1712" spans="1:9" s="147" customFormat="1" ht="15" customHeight="1">
      <c r="A1712" s="335"/>
      <c r="B1712" s="110"/>
      <c r="C1712" s="110"/>
      <c r="D1712" s="110"/>
      <c r="F1712" s="110"/>
      <c r="G1712" s="110"/>
      <c r="H1712" s="110"/>
      <c r="I1712" s="1396"/>
    </row>
    <row r="1713" spans="1:9" s="147" customFormat="1" ht="15" customHeight="1">
      <c r="A1713" s="335"/>
      <c r="B1713" s="110"/>
      <c r="C1713" s="110"/>
      <c r="D1713" s="110"/>
      <c r="F1713" s="110"/>
      <c r="G1713" s="110"/>
      <c r="H1713" s="110"/>
      <c r="I1713" s="1396"/>
    </row>
    <row r="1714" spans="1:9" s="147" customFormat="1" ht="15" customHeight="1">
      <c r="A1714" s="335"/>
      <c r="B1714" s="110"/>
      <c r="C1714" s="110"/>
      <c r="D1714" s="110"/>
      <c r="F1714" s="110"/>
      <c r="G1714" s="110"/>
      <c r="H1714" s="110"/>
      <c r="I1714" s="1396"/>
    </row>
    <row r="1715" spans="1:9" s="147" customFormat="1" ht="15" customHeight="1">
      <c r="A1715" s="335"/>
      <c r="B1715" s="110"/>
      <c r="C1715" s="110"/>
      <c r="D1715" s="110"/>
      <c r="F1715" s="110"/>
      <c r="G1715" s="110"/>
      <c r="H1715" s="110"/>
      <c r="I1715" s="1396"/>
    </row>
    <row r="1716" spans="1:9" s="147" customFormat="1" ht="15" customHeight="1">
      <c r="A1716" s="335"/>
      <c r="B1716" s="110"/>
      <c r="C1716" s="110"/>
      <c r="D1716" s="110"/>
      <c r="F1716" s="110"/>
      <c r="G1716" s="110"/>
      <c r="H1716" s="110"/>
      <c r="I1716" s="1396"/>
    </row>
    <row r="1717" spans="1:9" s="147" customFormat="1" ht="15" customHeight="1">
      <c r="A1717" s="335"/>
      <c r="B1717" s="110"/>
      <c r="C1717" s="110"/>
      <c r="D1717" s="110"/>
      <c r="F1717" s="110"/>
      <c r="G1717" s="110"/>
      <c r="H1717" s="110"/>
      <c r="I1717" s="1396"/>
    </row>
    <row r="1718" spans="1:9" s="147" customFormat="1" ht="15" customHeight="1">
      <c r="A1718" s="335"/>
      <c r="B1718" s="110"/>
      <c r="C1718" s="110"/>
      <c r="D1718" s="110"/>
      <c r="F1718" s="110"/>
      <c r="G1718" s="110"/>
      <c r="H1718" s="110"/>
      <c r="I1718" s="1396"/>
    </row>
    <row r="1719" spans="1:9" s="147" customFormat="1" ht="15" customHeight="1">
      <c r="A1719" s="335"/>
      <c r="B1719" s="110"/>
      <c r="C1719" s="110"/>
      <c r="D1719" s="110"/>
      <c r="F1719" s="110"/>
      <c r="G1719" s="110"/>
      <c r="H1719" s="110"/>
      <c r="I1719" s="1396"/>
    </row>
    <row r="1720" spans="1:9" s="147" customFormat="1" ht="15" customHeight="1">
      <c r="A1720" s="335"/>
      <c r="B1720" s="110"/>
      <c r="C1720" s="110"/>
      <c r="D1720" s="110"/>
      <c r="F1720" s="110"/>
      <c r="G1720" s="110"/>
      <c r="H1720" s="110"/>
      <c r="I1720" s="1396"/>
    </row>
    <row r="1721" spans="1:9" s="147" customFormat="1" ht="15" customHeight="1">
      <c r="A1721" s="335"/>
      <c r="B1721" s="110"/>
      <c r="C1721" s="110"/>
      <c r="D1721" s="110"/>
      <c r="F1721" s="110"/>
      <c r="G1721" s="110"/>
      <c r="H1721" s="110"/>
      <c r="I1721" s="1396"/>
    </row>
    <row r="1722" spans="1:9" s="147" customFormat="1" ht="15" customHeight="1">
      <c r="A1722" s="335"/>
      <c r="B1722" s="110"/>
      <c r="C1722" s="110"/>
      <c r="D1722" s="110"/>
      <c r="F1722" s="110"/>
      <c r="G1722" s="110"/>
      <c r="H1722" s="110"/>
      <c r="I1722" s="1396"/>
    </row>
    <row r="1723" spans="1:9" s="147" customFormat="1" ht="15" customHeight="1">
      <c r="A1723" s="335"/>
      <c r="B1723" s="110"/>
      <c r="C1723" s="110"/>
      <c r="D1723" s="110"/>
      <c r="F1723" s="110"/>
      <c r="G1723" s="110"/>
      <c r="H1723" s="110"/>
      <c r="I1723" s="1396"/>
    </row>
    <row r="1724" spans="1:9" s="147" customFormat="1" ht="15" customHeight="1">
      <c r="A1724" s="335"/>
      <c r="B1724" s="110"/>
      <c r="C1724" s="110"/>
      <c r="D1724" s="110"/>
      <c r="F1724" s="110"/>
      <c r="G1724" s="110"/>
      <c r="H1724" s="110"/>
      <c r="I1724" s="1396"/>
    </row>
    <row r="1725" spans="1:9" s="147" customFormat="1" ht="15" customHeight="1">
      <c r="A1725" s="335"/>
      <c r="B1725" s="110"/>
      <c r="C1725" s="110"/>
      <c r="D1725" s="110"/>
      <c r="F1725" s="110"/>
      <c r="G1725" s="110"/>
      <c r="H1725" s="110"/>
      <c r="I1725" s="1396"/>
    </row>
    <row r="1726" spans="1:9" s="147" customFormat="1" ht="15" customHeight="1">
      <c r="A1726" s="335"/>
      <c r="B1726" s="110"/>
      <c r="C1726" s="110"/>
      <c r="D1726" s="110"/>
      <c r="F1726" s="110"/>
      <c r="G1726" s="110"/>
      <c r="H1726" s="110"/>
      <c r="I1726" s="1396"/>
    </row>
    <row r="1727" spans="1:9" s="147" customFormat="1" ht="15" customHeight="1">
      <c r="A1727" s="335"/>
      <c r="B1727" s="110"/>
      <c r="C1727" s="110"/>
      <c r="D1727" s="110"/>
      <c r="F1727" s="110"/>
      <c r="G1727" s="110"/>
      <c r="H1727" s="110"/>
      <c r="I1727" s="1396"/>
    </row>
    <row r="1728" spans="1:9" s="147" customFormat="1" ht="15" customHeight="1">
      <c r="A1728" s="335"/>
      <c r="B1728" s="110"/>
      <c r="C1728" s="110"/>
      <c r="D1728" s="110"/>
      <c r="F1728" s="110"/>
      <c r="G1728" s="110"/>
      <c r="H1728" s="110"/>
      <c r="I1728" s="1396"/>
    </row>
    <row r="1729" spans="1:9" s="147" customFormat="1" ht="15" customHeight="1">
      <c r="A1729" s="335"/>
      <c r="B1729" s="110"/>
      <c r="C1729" s="110"/>
      <c r="D1729" s="110"/>
      <c r="F1729" s="110"/>
      <c r="G1729" s="110"/>
      <c r="H1729" s="110"/>
      <c r="I1729" s="1396"/>
    </row>
    <row r="1730" spans="1:9" s="147" customFormat="1" ht="15" customHeight="1">
      <c r="A1730" s="335"/>
      <c r="B1730" s="110"/>
      <c r="C1730" s="110"/>
      <c r="D1730" s="110"/>
      <c r="F1730" s="110"/>
      <c r="G1730" s="110"/>
      <c r="H1730" s="110"/>
      <c r="I1730" s="1396"/>
    </row>
    <row r="1731" spans="1:9" s="147" customFormat="1" ht="15" customHeight="1">
      <c r="A1731" s="335"/>
      <c r="B1731" s="110"/>
      <c r="C1731" s="110"/>
      <c r="D1731" s="110"/>
      <c r="F1731" s="110"/>
      <c r="G1731" s="110"/>
      <c r="H1731" s="110"/>
      <c r="I1731" s="1396"/>
    </row>
    <row r="1732" spans="1:9" s="147" customFormat="1" ht="15" customHeight="1">
      <c r="A1732" s="335"/>
      <c r="B1732" s="110"/>
      <c r="C1732" s="110"/>
      <c r="D1732" s="110"/>
      <c r="F1732" s="110"/>
      <c r="G1732" s="110"/>
      <c r="H1732" s="110"/>
      <c r="I1732" s="1396"/>
    </row>
    <row r="1733" spans="1:9" s="147" customFormat="1" ht="15" customHeight="1">
      <c r="A1733" s="335"/>
      <c r="B1733" s="110"/>
      <c r="C1733" s="110"/>
      <c r="D1733" s="110"/>
      <c r="F1733" s="110"/>
      <c r="G1733" s="110"/>
      <c r="H1733" s="110"/>
      <c r="I1733" s="1396"/>
    </row>
    <row r="1734" spans="1:9" s="147" customFormat="1" ht="15" customHeight="1">
      <c r="A1734" s="335"/>
      <c r="B1734" s="110"/>
      <c r="C1734" s="110"/>
      <c r="D1734" s="110"/>
      <c r="F1734" s="110"/>
      <c r="G1734" s="110"/>
      <c r="H1734" s="110"/>
      <c r="I1734" s="1396"/>
    </row>
    <row r="1735" spans="1:9" s="147" customFormat="1" ht="15" customHeight="1">
      <c r="A1735" s="335"/>
      <c r="B1735" s="110"/>
      <c r="C1735" s="110"/>
      <c r="D1735" s="110"/>
      <c r="F1735" s="110"/>
      <c r="G1735" s="110"/>
      <c r="H1735" s="110"/>
      <c r="I1735" s="1396"/>
    </row>
    <row r="1736" spans="1:9" s="147" customFormat="1" ht="15" customHeight="1">
      <c r="A1736" s="335"/>
      <c r="B1736" s="110"/>
      <c r="C1736" s="110"/>
      <c r="D1736" s="110"/>
      <c r="F1736" s="110"/>
      <c r="G1736" s="110"/>
      <c r="H1736" s="110"/>
      <c r="I1736" s="1396"/>
    </row>
    <row r="1737" spans="1:9" s="147" customFormat="1" ht="15" customHeight="1">
      <c r="A1737" s="335"/>
      <c r="B1737" s="110"/>
      <c r="C1737" s="110"/>
      <c r="D1737" s="110"/>
      <c r="F1737" s="110"/>
      <c r="G1737" s="110"/>
      <c r="H1737" s="110"/>
      <c r="I1737" s="1396"/>
    </row>
    <row r="1738" spans="1:9" s="147" customFormat="1" ht="15" customHeight="1">
      <c r="A1738" s="335"/>
      <c r="B1738" s="110"/>
      <c r="C1738" s="110"/>
      <c r="D1738" s="110"/>
      <c r="F1738" s="110"/>
      <c r="G1738" s="110"/>
      <c r="H1738" s="110"/>
      <c r="I1738" s="1396"/>
    </row>
    <row r="1739" spans="1:9" s="147" customFormat="1" ht="15" customHeight="1">
      <c r="A1739" s="335"/>
      <c r="B1739" s="110"/>
      <c r="C1739" s="110"/>
      <c r="D1739" s="110"/>
      <c r="F1739" s="110"/>
      <c r="G1739" s="110"/>
      <c r="H1739" s="110"/>
      <c r="I1739" s="1396"/>
    </row>
    <row r="1740" spans="1:9" s="147" customFormat="1" ht="15" customHeight="1">
      <c r="A1740" s="335"/>
      <c r="B1740" s="110"/>
      <c r="C1740" s="110"/>
      <c r="D1740" s="110"/>
      <c r="F1740" s="110"/>
      <c r="G1740" s="110"/>
      <c r="H1740" s="110"/>
      <c r="I1740" s="1396"/>
    </row>
    <row r="1741" spans="1:9" s="147" customFormat="1" ht="15" customHeight="1">
      <c r="A1741" s="335"/>
      <c r="B1741" s="110"/>
      <c r="C1741" s="110"/>
      <c r="D1741" s="110"/>
      <c r="F1741" s="110"/>
      <c r="G1741" s="110"/>
      <c r="H1741" s="110"/>
      <c r="I1741" s="1396"/>
    </row>
    <row r="1742" spans="1:9" s="147" customFormat="1" ht="15" customHeight="1">
      <c r="A1742" s="335"/>
      <c r="B1742" s="110"/>
      <c r="C1742" s="110"/>
      <c r="D1742" s="110"/>
      <c r="F1742" s="110"/>
      <c r="G1742" s="110"/>
      <c r="H1742" s="110"/>
      <c r="I1742" s="1396"/>
    </row>
    <row r="1743" spans="1:9" s="147" customFormat="1" ht="15" customHeight="1">
      <c r="A1743" s="335"/>
      <c r="B1743" s="110"/>
      <c r="C1743" s="110"/>
      <c r="D1743" s="110"/>
      <c r="F1743" s="110"/>
      <c r="G1743" s="110"/>
      <c r="H1743" s="110"/>
      <c r="I1743" s="1396"/>
    </row>
    <row r="1744" spans="1:9" s="147" customFormat="1" ht="15" customHeight="1">
      <c r="A1744" s="335"/>
      <c r="B1744" s="110"/>
      <c r="C1744" s="110"/>
      <c r="D1744" s="110"/>
      <c r="F1744" s="110"/>
      <c r="G1744" s="110"/>
      <c r="H1744" s="110"/>
      <c r="I1744" s="1396"/>
    </row>
    <row r="1745" spans="1:9" s="147" customFormat="1" ht="15" customHeight="1">
      <c r="A1745" s="335"/>
      <c r="B1745" s="110"/>
      <c r="C1745" s="110"/>
      <c r="D1745" s="110"/>
      <c r="F1745" s="110"/>
      <c r="G1745" s="110"/>
      <c r="H1745" s="110"/>
      <c r="I1745" s="1396"/>
    </row>
    <row r="1746" spans="1:9" s="147" customFormat="1" ht="15" customHeight="1">
      <c r="A1746" s="335"/>
      <c r="B1746" s="110"/>
      <c r="C1746" s="110"/>
      <c r="D1746" s="110"/>
      <c r="F1746" s="110"/>
      <c r="G1746" s="110"/>
      <c r="H1746" s="110"/>
      <c r="I1746" s="1396"/>
    </row>
    <row r="1747" spans="1:9" s="147" customFormat="1" ht="15" customHeight="1">
      <c r="A1747" s="335"/>
      <c r="B1747" s="110"/>
      <c r="C1747" s="110"/>
      <c r="D1747" s="110"/>
      <c r="F1747" s="110"/>
      <c r="G1747" s="110"/>
      <c r="H1747" s="110"/>
      <c r="I1747" s="1396"/>
    </row>
    <row r="1748" spans="1:9" s="147" customFormat="1" ht="15" customHeight="1">
      <c r="A1748" s="335"/>
      <c r="B1748" s="110"/>
      <c r="C1748" s="110"/>
      <c r="D1748" s="110"/>
      <c r="F1748" s="110"/>
      <c r="G1748" s="110"/>
      <c r="H1748" s="110"/>
      <c r="I1748" s="1396"/>
    </row>
    <row r="1749" spans="1:9" s="147" customFormat="1" ht="15" customHeight="1">
      <c r="A1749" s="335"/>
      <c r="B1749" s="110"/>
      <c r="C1749" s="110"/>
      <c r="D1749" s="110"/>
      <c r="F1749" s="110"/>
      <c r="G1749" s="110"/>
      <c r="H1749" s="110"/>
      <c r="I1749" s="1396"/>
    </row>
    <row r="1750" spans="1:9" s="147" customFormat="1" ht="15" customHeight="1">
      <c r="A1750" s="335"/>
      <c r="B1750" s="110"/>
      <c r="C1750" s="110"/>
      <c r="D1750" s="110"/>
      <c r="F1750" s="110"/>
      <c r="G1750" s="110"/>
      <c r="H1750" s="110"/>
      <c r="I1750" s="1396"/>
    </row>
    <row r="1751" spans="1:9" s="147" customFormat="1" ht="15" customHeight="1">
      <c r="A1751" s="335"/>
      <c r="B1751" s="110"/>
      <c r="C1751" s="110"/>
      <c r="D1751" s="110"/>
      <c r="F1751" s="110"/>
      <c r="G1751" s="110"/>
      <c r="H1751" s="110"/>
      <c r="I1751" s="1396"/>
    </row>
    <row r="1752" spans="1:9" s="147" customFormat="1" ht="15" customHeight="1">
      <c r="A1752" s="335"/>
      <c r="B1752" s="110"/>
      <c r="C1752" s="110"/>
      <c r="D1752" s="110"/>
      <c r="F1752" s="110"/>
      <c r="G1752" s="110"/>
      <c r="H1752" s="110"/>
      <c r="I1752" s="1396"/>
    </row>
    <row r="1753" spans="1:9" s="147" customFormat="1" ht="15" customHeight="1">
      <c r="A1753" s="335"/>
      <c r="B1753" s="110"/>
      <c r="C1753" s="110"/>
      <c r="D1753" s="110"/>
      <c r="F1753" s="110"/>
      <c r="G1753" s="110"/>
      <c r="H1753" s="110"/>
      <c r="I1753" s="1396"/>
    </row>
    <row r="1754" spans="1:9" s="147" customFormat="1" ht="15" customHeight="1">
      <c r="A1754" s="335"/>
      <c r="B1754" s="110"/>
      <c r="C1754" s="110"/>
      <c r="D1754" s="110"/>
      <c r="F1754" s="110"/>
      <c r="G1754" s="110"/>
      <c r="H1754" s="110"/>
      <c r="I1754" s="1396"/>
    </row>
    <row r="1755" spans="1:9" s="147" customFormat="1" ht="15" customHeight="1">
      <c r="A1755" s="335"/>
      <c r="B1755" s="110"/>
      <c r="C1755" s="110"/>
      <c r="D1755" s="110"/>
      <c r="F1755" s="110"/>
      <c r="G1755" s="110"/>
      <c r="H1755" s="110"/>
      <c r="I1755" s="1396"/>
    </row>
    <row r="1756" spans="1:9" s="147" customFormat="1" ht="15" customHeight="1">
      <c r="A1756" s="335"/>
      <c r="B1756" s="110"/>
      <c r="C1756" s="110"/>
      <c r="D1756" s="110"/>
      <c r="F1756" s="110"/>
      <c r="G1756" s="110"/>
      <c r="H1756" s="110"/>
      <c r="I1756" s="1396"/>
    </row>
    <row r="1757" spans="1:9" s="147" customFormat="1" ht="15" customHeight="1">
      <c r="A1757" s="335"/>
      <c r="B1757" s="110"/>
      <c r="C1757" s="110"/>
      <c r="D1757" s="110"/>
      <c r="F1757" s="110"/>
      <c r="G1757" s="110"/>
      <c r="H1757" s="110"/>
      <c r="I1757" s="1396"/>
    </row>
    <row r="1758" spans="1:9" s="147" customFormat="1" ht="15" customHeight="1">
      <c r="A1758" s="335"/>
      <c r="B1758" s="110"/>
      <c r="C1758" s="110"/>
      <c r="D1758" s="110"/>
      <c r="F1758" s="110"/>
      <c r="G1758" s="110"/>
      <c r="H1758" s="110"/>
      <c r="I1758" s="1396"/>
    </row>
    <row r="1759" spans="1:9" s="147" customFormat="1" ht="15" customHeight="1">
      <c r="A1759" s="335"/>
      <c r="B1759" s="110"/>
      <c r="C1759" s="110"/>
      <c r="D1759" s="110"/>
      <c r="F1759" s="110"/>
      <c r="G1759" s="110"/>
      <c r="H1759" s="110"/>
      <c r="I1759" s="1396"/>
    </row>
    <row r="1760" spans="1:9" s="147" customFormat="1" ht="15" customHeight="1">
      <c r="A1760" s="335"/>
      <c r="B1760" s="110"/>
      <c r="C1760" s="110"/>
      <c r="D1760" s="110"/>
      <c r="F1760" s="110"/>
      <c r="G1760" s="110"/>
      <c r="H1760" s="110"/>
      <c r="I1760" s="1396"/>
    </row>
    <row r="1761" spans="1:9" s="147" customFormat="1" ht="15" customHeight="1">
      <c r="A1761" s="335"/>
      <c r="B1761" s="110"/>
      <c r="C1761" s="110"/>
      <c r="D1761" s="110"/>
      <c r="F1761" s="110"/>
      <c r="G1761" s="110"/>
      <c r="H1761" s="110"/>
      <c r="I1761" s="1396"/>
    </row>
    <row r="1762" spans="1:9" s="147" customFormat="1" ht="15" customHeight="1">
      <c r="A1762" s="335"/>
      <c r="B1762" s="110"/>
      <c r="C1762" s="110"/>
      <c r="D1762" s="110"/>
      <c r="F1762" s="110"/>
      <c r="G1762" s="110"/>
      <c r="H1762" s="110"/>
      <c r="I1762" s="1396"/>
    </row>
    <row r="1763" spans="1:9" s="147" customFormat="1" ht="15" customHeight="1">
      <c r="A1763" s="335"/>
      <c r="B1763" s="110"/>
      <c r="C1763" s="110"/>
      <c r="D1763" s="110"/>
      <c r="F1763" s="110"/>
      <c r="G1763" s="110"/>
      <c r="H1763" s="110"/>
      <c r="I1763" s="1396"/>
    </row>
    <row r="1764" spans="1:9" s="147" customFormat="1" ht="15" customHeight="1">
      <c r="A1764" s="335"/>
      <c r="B1764" s="110"/>
      <c r="C1764" s="110"/>
      <c r="D1764" s="110"/>
      <c r="F1764" s="110"/>
      <c r="G1764" s="110"/>
      <c r="H1764" s="110"/>
      <c r="I1764" s="1396"/>
    </row>
    <row r="1765" spans="1:9" s="147" customFormat="1" ht="15" customHeight="1">
      <c r="A1765" s="335"/>
      <c r="B1765" s="110"/>
      <c r="C1765" s="110"/>
      <c r="D1765" s="110"/>
      <c r="F1765" s="110"/>
      <c r="G1765" s="110"/>
      <c r="H1765" s="110"/>
      <c r="I1765" s="1396"/>
    </row>
    <row r="1766" spans="1:9" s="147" customFormat="1" ht="15" customHeight="1">
      <c r="A1766" s="335"/>
      <c r="B1766" s="110"/>
      <c r="C1766" s="110"/>
      <c r="D1766" s="110"/>
      <c r="F1766" s="110"/>
      <c r="G1766" s="110"/>
      <c r="H1766" s="110"/>
      <c r="I1766" s="1396"/>
    </row>
    <row r="1767" spans="1:9" s="147" customFormat="1" ht="15" customHeight="1">
      <c r="A1767" s="335"/>
      <c r="B1767" s="110"/>
      <c r="C1767" s="110"/>
      <c r="D1767" s="110"/>
      <c r="F1767" s="110"/>
      <c r="G1767" s="110"/>
      <c r="H1767" s="110"/>
      <c r="I1767" s="1396"/>
    </row>
    <row r="1768" spans="1:9" s="147" customFormat="1" ht="15" customHeight="1">
      <c r="A1768" s="335"/>
      <c r="B1768" s="110"/>
      <c r="C1768" s="110"/>
      <c r="D1768" s="110"/>
      <c r="F1768" s="110"/>
      <c r="G1768" s="110"/>
      <c r="H1768" s="110"/>
      <c r="I1768" s="1396"/>
    </row>
    <row r="1769" spans="1:9" s="147" customFormat="1" ht="15" customHeight="1">
      <c r="A1769" s="335"/>
      <c r="B1769" s="110"/>
      <c r="C1769" s="110"/>
      <c r="D1769" s="110"/>
      <c r="F1769" s="110"/>
      <c r="G1769" s="110"/>
      <c r="H1769" s="110"/>
      <c r="I1769" s="1396"/>
    </row>
    <row r="1770" spans="1:9" s="147" customFormat="1" ht="15" customHeight="1">
      <c r="A1770" s="335"/>
      <c r="B1770" s="110"/>
      <c r="C1770" s="110"/>
      <c r="D1770" s="110"/>
      <c r="F1770" s="110"/>
      <c r="G1770" s="110"/>
      <c r="H1770" s="110"/>
      <c r="I1770" s="1396"/>
    </row>
    <row r="1771" spans="1:9" s="147" customFormat="1" ht="15" customHeight="1">
      <c r="A1771" s="335"/>
      <c r="B1771" s="110"/>
      <c r="C1771" s="110"/>
      <c r="D1771" s="110"/>
      <c r="F1771" s="110"/>
      <c r="G1771" s="110"/>
      <c r="H1771" s="110"/>
      <c r="I1771" s="1396"/>
    </row>
    <row r="1772" spans="1:9" s="147" customFormat="1" ht="15" customHeight="1">
      <c r="A1772" s="335"/>
      <c r="B1772" s="110"/>
      <c r="C1772" s="110"/>
      <c r="D1772" s="110"/>
      <c r="F1772" s="110"/>
      <c r="G1772" s="110"/>
      <c r="H1772" s="110"/>
      <c r="I1772" s="1396"/>
    </row>
    <row r="1773" spans="1:9" s="147" customFormat="1" ht="15" customHeight="1">
      <c r="A1773" s="335"/>
      <c r="B1773" s="110"/>
      <c r="C1773" s="110"/>
      <c r="D1773" s="110"/>
      <c r="F1773" s="110"/>
      <c r="G1773" s="110"/>
      <c r="H1773" s="110"/>
      <c r="I1773" s="1396"/>
    </row>
    <row r="1774" spans="1:9" s="147" customFormat="1" ht="15" customHeight="1">
      <c r="A1774" s="335"/>
      <c r="B1774" s="110"/>
      <c r="C1774" s="110"/>
      <c r="D1774" s="110"/>
      <c r="F1774" s="110"/>
      <c r="G1774" s="110"/>
      <c r="H1774" s="110"/>
      <c r="I1774" s="1396"/>
    </row>
    <row r="1775" spans="1:9" s="147" customFormat="1" ht="15" customHeight="1">
      <c r="A1775" s="335"/>
      <c r="B1775" s="110"/>
      <c r="C1775" s="110"/>
      <c r="D1775" s="110"/>
      <c r="F1775" s="110"/>
      <c r="G1775" s="110"/>
      <c r="H1775" s="110"/>
      <c r="I1775" s="1396"/>
    </row>
    <row r="1776" spans="1:9" s="147" customFormat="1" ht="15" customHeight="1">
      <c r="A1776" s="335"/>
      <c r="B1776" s="110"/>
      <c r="C1776" s="110"/>
      <c r="D1776" s="110"/>
      <c r="F1776" s="110"/>
      <c r="G1776" s="110"/>
      <c r="H1776" s="110"/>
      <c r="I1776" s="1396"/>
    </row>
    <row r="1777" spans="1:9" s="147" customFormat="1" ht="15" customHeight="1">
      <c r="A1777" s="335"/>
      <c r="B1777" s="110"/>
      <c r="C1777" s="110"/>
      <c r="D1777" s="110"/>
      <c r="F1777" s="110"/>
      <c r="G1777" s="110"/>
      <c r="H1777" s="110"/>
      <c r="I1777" s="1396"/>
    </row>
    <row r="1778" spans="1:9" s="147" customFormat="1" ht="15" customHeight="1">
      <c r="A1778" s="335"/>
      <c r="B1778" s="110"/>
      <c r="C1778" s="110"/>
      <c r="D1778" s="110"/>
      <c r="F1778" s="110"/>
      <c r="G1778" s="110"/>
      <c r="H1778" s="110"/>
      <c r="I1778" s="1396"/>
    </row>
    <row r="1779" spans="1:9" s="147" customFormat="1" ht="15" customHeight="1">
      <c r="A1779" s="335"/>
      <c r="B1779" s="110"/>
      <c r="C1779" s="110"/>
      <c r="D1779" s="110"/>
      <c r="F1779" s="110"/>
      <c r="G1779" s="110"/>
      <c r="H1779" s="110"/>
      <c r="I1779" s="1396"/>
    </row>
    <row r="1780" spans="1:9" s="147" customFormat="1" ht="15" customHeight="1">
      <c r="A1780" s="335"/>
      <c r="B1780" s="110"/>
      <c r="C1780" s="110"/>
      <c r="D1780" s="110"/>
      <c r="F1780" s="110"/>
      <c r="G1780" s="110"/>
      <c r="H1780" s="110"/>
      <c r="I1780" s="1396"/>
    </row>
    <row r="1781" spans="1:9" s="147" customFormat="1" ht="15" customHeight="1">
      <c r="A1781" s="335"/>
      <c r="B1781" s="110"/>
      <c r="C1781" s="110"/>
      <c r="D1781" s="110"/>
      <c r="F1781" s="110"/>
      <c r="G1781" s="110"/>
      <c r="H1781" s="110"/>
      <c r="I1781" s="1396"/>
    </row>
    <row r="1782" spans="1:9" s="147" customFormat="1" ht="15" customHeight="1">
      <c r="A1782" s="335"/>
      <c r="B1782" s="110"/>
      <c r="C1782" s="110"/>
      <c r="D1782" s="110"/>
      <c r="F1782" s="110"/>
      <c r="G1782" s="110"/>
      <c r="H1782" s="110"/>
      <c r="I1782" s="1396"/>
    </row>
    <row r="1783" spans="1:9" s="147" customFormat="1" ht="15" customHeight="1">
      <c r="A1783" s="335"/>
      <c r="B1783" s="110"/>
      <c r="C1783" s="110"/>
      <c r="D1783" s="110"/>
      <c r="F1783" s="110"/>
      <c r="G1783" s="110"/>
      <c r="H1783" s="110"/>
      <c r="I1783" s="1396"/>
    </row>
    <row r="1784" spans="1:9" s="147" customFormat="1" ht="15" customHeight="1">
      <c r="A1784" s="335"/>
      <c r="B1784" s="110"/>
      <c r="C1784" s="110"/>
      <c r="D1784" s="110"/>
      <c r="F1784" s="110"/>
      <c r="G1784" s="110"/>
      <c r="H1784" s="110"/>
      <c r="I1784" s="1396"/>
    </row>
    <row r="1785" spans="1:9" s="147" customFormat="1" ht="15" customHeight="1">
      <c r="A1785" s="335"/>
      <c r="B1785" s="110"/>
      <c r="C1785" s="110"/>
      <c r="D1785" s="110"/>
      <c r="F1785" s="110"/>
      <c r="G1785" s="110"/>
      <c r="H1785" s="110"/>
      <c r="I1785" s="1396"/>
    </row>
    <row r="1786" spans="1:9" s="147" customFormat="1" ht="15" customHeight="1">
      <c r="A1786" s="335"/>
      <c r="B1786" s="110"/>
      <c r="C1786" s="110"/>
      <c r="D1786" s="110"/>
      <c r="F1786" s="110"/>
      <c r="G1786" s="110"/>
      <c r="H1786" s="110"/>
      <c r="I1786" s="1396"/>
    </row>
    <row r="1787" spans="1:9" s="147" customFormat="1" ht="15" customHeight="1">
      <c r="A1787" s="335"/>
      <c r="B1787" s="110"/>
      <c r="C1787" s="110"/>
      <c r="D1787" s="110"/>
      <c r="F1787" s="110"/>
      <c r="G1787" s="110"/>
      <c r="H1787" s="110"/>
      <c r="I1787" s="1396"/>
    </row>
    <row r="1788" spans="1:9" s="147" customFormat="1" ht="15" customHeight="1">
      <c r="A1788" s="335"/>
      <c r="B1788" s="110"/>
      <c r="C1788" s="110"/>
      <c r="D1788" s="110"/>
      <c r="F1788" s="110"/>
      <c r="G1788" s="110"/>
      <c r="H1788" s="110"/>
      <c r="I1788" s="1396"/>
    </row>
    <row r="1789" spans="1:9" s="147" customFormat="1" ht="15" customHeight="1">
      <c r="A1789" s="335"/>
      <c r="B1789" s="110"/>
      <c r="C1789" s="110"/>
      <c r="D1789" s="110"/>
      <c r="F1789" s="110"/>
      <c r="G1789" s="110"/>
      <c r="H1789" s="110"/>
      <c r="I1789" s="1396"/>
    </row>
    <row r="1790" spans="1:9" s="147" customFormat="1" ht="15" customHeight="1">
      <c r="A1790" s="335"/>
      <c r="B1790" s="110"/>
      <c r="C1790" s="110"/>
      <c r="D1790" s="110"/>
      <c r="F1790" s="110"/>
      <c r="G1790" s="110"/>
      <c r="H1790" s="110"/>
      <c r="I1790" s="1396"/>
    </row>
    <row r="1791" spans="1:9" s="147" customFormat="1" ht="15" customHeight="1">
      <c r="A1791" s="335"/>
      <c r="B1791" s="110"/>
      <c r="C1791" s="110"/>
      <c r="D1791" s="110"/>
      <c r="F1791" s="110"/>
      <c r="G1791" s="110"/>
      <c r="H1791" s="110"/>
      <c r="I1791" s="1396"/>
    </row>
    <row r="1792" spans="1:9" s="147" customFormat="1" ht="15" customHeight="1">
      <c r="A1792" s="335"/>
      <c r="B1792" s="110"/>
      <c r="C1792" s="110"/>
      <c r="D1792" s="110"/>
      <c r="F1792" s="110"/>
      <c r="G1792" s="110"/>
      <c r="H1792" s="110"/>
      <c r="I1792" s="1396"/>
    </row>
    <row r="1793" spans="1:9" s="147" customFormat="1" ht="15" customHeight="1">
      <c r="A1793" s="335"/>
      <c r="B1793" s="110"/>
      <c r="C1793" s="110"/>
      <c r="D1793" s="110"/>
      <c r="F1793" s="110"/>
      <c r="G1793" s="110"/>
      <c r="H1793" s="110"/>
      <c r="I1793" s="1396"/>
    </row>
    <row r="1794" spans="1:9" s="147" customFormat="1" ht="15" customHeight="1">
      <c r="A1794" s="335"/>
      <c r="B1794" s="110"/>
      <c r="C1794" s="110"/>
      <c r="D1794" s="110"/>
      <c r="F1794" s="110"/>
      <c r="G1794" s="110"/>
      <c r="H1794" s="110"/>
      <c r="I1794" s="1396"/>
    </row>
    <row r="1795" spans="1:9" s="147" customFormat="1" ht="15" customHeight="1">
      <c r="A1795" s="335"/>
      <c r="B1795" s="110"/>
      <c r="C1795" s="110"/>
      <c r="D1795" s="110"/>
      <c r="F1795" s="110"/>
      <c r="G1795" s="110"/>
      <c r="H1795" s="110"/>
      <c r="I1795" s="1396"/>
    </row>
    <row r="1796" spans="1:9" s="147" customFormat="1" ht="15" customHeight="1">
      <c r="A1796" s="335"/>
      <c r="B1796" s="110"/>
      <c r="C1796" s="110"/>
      <c r="D1796" s="110"/>
      <c r="F1796" s="110"/>
      <c r="G1796" s="110"/>
      <c r="H1796" s="110"/>
      <c r="I1796" s="1396"/>
    </row>
    <row r="1797" spans="1:9" s="147" customFormat="1" ht="15" customHeight="1">
      <c r="A1797" s="335"/>
      <c r="B1797" s="110"/>
      <c r="C1797" s="110"/>
      <c r="D1797" s="110"/>
      <c r="F1797" s="110"/>
      <c r="G1797" s="110"/>
      <c r="H1797" s="110"/>
      <c r="I1797" s="1396"/>
    </row>
    <row r="1798" spans="1:9" s="147" customFormat="1" ht="15" customHeight="1">
      <c r="A1798" s="335"/>
      <c r="B1798" s="110"/>
      <c r="C1798" s="110"/>
      <c r="D1798" s="110"/>
      <c r="F1798" s="110"/>
      <c r="G1798" s="110"/>
      <c r="H1798" s="110"/>
      <c r="I1798" s="1396"/>
    </row>
    <row r="1799" spans="1:9" s="147" customFormat="1" ht="15" customHeight="1">
      <c r="A1799" s="335"/>
      <c r="B1799" s="110"/>
      <c r="C1799" s="110"/>
      <c r="D1799" s="110"/>
      <c r="F1799" s="110"/>
      <c r="G1799" s="110"/>
      <c r="H1799" s="110"/>
      <c r="I1799" s="1396"/>
    </row>
    <row r="1800" spans="1:9" s="147" customFormat="1" ht="15" customHeight="1">
      <c r="A1800" s="335"/>
      <c r="B1800" s="110"/>
      <c r="C1800" s="110"/>
      <c r="D1800" s="110"/>
      <c r="F1800" s="110"/>
      <c r="G1800" s="110"/>
      <c r="H1800" s="110"/>
      <c r="I1800" s="1396"/>
    </row>
    <row r="1801" spans="1:9" s="147" customFormat="1" ht="15" customHeight="1">
      <c r="A1801" s="335"/>
      <c r="B1801" s="110"/>
      <c r="C1801" s="110"/>
      <c r="D1801" s="110"/>
      <c r="F1801" s="110"/>
      <c r="G1801" s="110"/>
      <c r="H1801" s="110"/>
      <c r="I1801" s="1396"/>
    </row>
    <row r="1802" spans="1:9" s="147" customFormat="1" ht="15" customHeight="1">
      <c r="A1802" s="335"/>
      <c r="B1802" s="110"/>
      <c r="C1802" s="110"/>
      <c r="D1802" s="110"/>
      <c r="F1802" s="110"/>
      <c r="G1802" s="110"/>
      <c r="H1802" s="110"/>
      <c r="I1802" s="1396"/>
    </row>
    <row r="1803" spans="1:9" s="147" customFormat="1" ht="15" customHeight="1">
      <c r="A1803" s="335"/>
      <c r="B1803" s="110"/>
      <c r="C1803" s="110"/>
      <c r="D1803" s="110"/>
      <c r="F1803" s="110"/>
      <c r="G1803" s="110"/>
      <c r="H1803" s="110"/>
      <c r="I1803" s="1396"/>
    </row>
    <row r="1804" spans="1:9" s="147" customFormat="1" ht="15" customHeight="1">
      <c r="A1804" s="335"/>
      <c r="B1804" s="110"/>
      <c r="C1804" s="110"/>
      <c r="D1804" s="110"/>
      <c r="F1804" s="110"/>
      <c r="G1804" s="110"/>
      <c r="H1804" s="110"/>
      <c r="I1804" s="1396"/>
    </row>
    <row r="1805" spans="1:9" s="147" customFormat="1" ht="15" customHeight="1">
      <c r="A1805" s="335"/>
      <c r="B1805" s="110"/>
      <c r="C1805" s="110"/>
      <c r="D1805" s="110"/>
      <c r="F1805" s="110"/>
      <c r="G1805" s="110"/>
      <c r="H1805" s="110"/>
      <c r="I1805" s="1396"/>
    </row>
    <row r="1806" spans="1:9" s="147" customFormat="1" ht="15" customHeight="1">
      <c r="A1806" s="335"/>
      <c r="B1806" s="110"/>
      <c r="C1806" s="110"/>
      <c r="D1806" s="110"/>
      <c r="F1806" s="110"/>
      <c r="G1806" s="110"/>
      <c r="H1806" s="110"/>
      <c r="I1806" s="1396"/>
    </row>
    <row r="1807" spans="1:9" s="147" customFormat="1" ht="15" customHeight="1">
      <c r="A1807" s="335"/>
      <c r="B1807" s="110"/>
      <c r="C1807" s="110"/>
      <c r="D1807" s="110"/>
      <c r="F1807" s="110"/>
      <c r="G1807" s="110"/>
      <c r="H1807" s="110"/>
      <c r="I1807" s="1396"/>
    </row>
    <row r="1808" spans="1:9" s="147" customFormat="1" ht="15" customHeight="1">
      <c r="A1808" s="335"/>
      <c r="B1808" s="110"/>
      <c r="C1808" s="110"/>
      <c r="D1808" s="110"/>
      <c r="F1808" s="110"/>
      <c r="G1808" s="110"/>
      <c r="H1808" s="110"/>
      <c r="I1808" s="1396"/>
    </row>
    <row r="1809" spans="1:9" s="147" customFormat="1" ht="15" customHeight="1">
      <c r="A1809" s="335"/>
      <c r="B1809" s="110"/>
      <c r="C1809" s="110"/>
      <c r="D1809" s="110"/>
      <c r="F1809" s="110"/>
      <c r="G1809" s="110"/>
      <c r="H1809" s="110"/>
      <c r="I1809" s="1396"/>
    </row>
    <row r="1810" spans="1:9" s="147" customFormat="1" ht="15" customHeight="1">
      <c r="A1810" s="335"/>
      <c r="B1810" s="110"/>
      <c r="C1810" s="110"/>
      <c r="D1810" s="110"/>
      <c r="F1810" s="110"/>
      <c r="G1810" s="110"/>
      <c r="H1810" s="110"/>
      <c r="I1810" s="1396"/>
    </row>
    <row r="1811" spans="1:9" s="147" customFormat="1" ht="15" customHeight="1">
      <c r="A1811" s="335"/>
      <c r="B1811" s="110"/>
      <c r="C1811" s="110"/>
      <c r="D1811" s="110"/>
      <c r="F1811" s="110"/>
      <c r="G1811" s="110"/>
      <c r="H1811" s="110"/>
      <c r="I1811" s="1396"/>
    </row>
    <row r="1812" spans="1:9" s="147" customFormat="1" ht="15" customHeight="1">
      <c r="A1812" s="335"/>
      <c r="B1812" s="110"/>
      <c r="C1812" s="110"/>
      <c r="D1812" s="110"/>
      <c r="F1812" s="110"/>
      <c r="G1812" s="110"/>
      <c r="H1812" s="110"/>
      <c r="I1812" s="1396"/>
    </row>
    <row r="1813" spans="1:9" s="147" customFormat="1" ht="15" customHeight="1">
      <c r="A1813" s="335"/>
      <c r="B1813" s="110"/>
      <c r="C1813" s="110"/>
      <c r="D1813" s="110"/>
      <c r="F1813" s="110"/>
      <c r="G1813" s="110"/>
      <c r="H1813" s="110"/>
      <c r="I1813" s="1396"/>
    </row>
    <row r="1814" spans="1:9" s="147" customFormat="1" ht="15" customHeight="1">
      <c r="A1814" s="335"/>
      <c r="B1814" s="110"/>
      <c r="C1814" s="110"/>
      <c r="D1814" s="110"/>
      <c r="F1814" s="110"/>
      <c r="G1814" s="110"/>
      <c r="H1814" s="110"/>
      <c r="I1814" s="1396"/>
    </row>
    <row r="1815" spans="1:9" s="147" customFormat="1" ht="15" customHeight="1">
      <c r="A1815" s="335"/>
      <c r="B1815" s="110"/>
      <c r="C1815" s="110"/>
      <c r="D1815" s="110"/>
      <c r="F1815" s="110"/>
      <c r="G1815" s="110"/>
      <c r="H1815" s="110"/>
      <c r="I1815" s="1396"/>
    </row>
    <row r="1816" spans="1:9" s="147" customFormat="1" ht="15" customHeight="1">
      <c r="A1816" s="335"/>
      <c r="B1816" s="110"/>
      <c r="C1816" s="110"/>
      <c r="D1816" s="110"/>
      <c r="F1816" s="110"/>
      <c r="G1816" s="110"/>
      <c r="H1816" s="110"/>
      <c r="I1816" s="1396"/>
    </row>
    <row r="1817" spans="1:9" s="147" customFormat="1" ht="15" customHeight="1">
      <c r="A1817" s="335"/>
      <c r="B1817" s="110"/>
      <c r="C1817" s="110"/>
      <c r="D1817" s="110"/>
      <c r="F1817" s="110"/>
      <c r="G1817" s="110"/>
      <c r="H1817" s="110"/>
      <c r="I1817" s="1396"/>
    </row>
    <row r="1818" spans="1:9" s="147" customFormat="1" ht="15" customHeight="1">
      <c r="A1818" s="335"/>
      <c r="B1818" s="110"/>
      <c r="C1818" s="110"/>
      <c r="D1818" s="110"/>
      <c r="F1818" s="110"/>
      <c r="G1818" s="110"/>
      <c r="H1818" s="110"/>
      <c r="I1818" s="1396"/>
    </row>
    <row r="1819" spans="1:9" s="147" customFormat="1" ht="15" customHeight="1">
      <c r="A1819" s="335"/>
      <c r="B1819" s="110"/>
      <c r="C1819" s="110"/>
      <c r="D1819" s="110"/>
      <c r="F1819" s="110"/>
      <c r="G1819" s="110"/>
      <c r="H1819" s="110"/>
      <c r="I1819" s="1396"/>
    </row>
    <row r="1820" spans="1:9" s="147" customFormat="1" ht="15" customHeight="1">
      <c r="A1820" s="335"/>
      <c r="B1820" s="110"/>
      <c r="C1820" s="110"/>
      <c r="D1820" s="110"/>
      <c r="F1820" s="110"/>
      <c r="G1820" s="110"/>
      <c r="H1820" s="110"/>
      <c r="I1820" s="1396"/>
    </row>
    <row r="1821" spans="1:9" s="147" customFormat="1" ht="15" customHeight="1">
      <c r="A1821" s="335"/>
      <c r="B1821" s="110"/>
      <c r="C1821" s="110"/>
      <c r="D1821" s="110"/>
      <c r="F1821" s="110"/>
      <c r="G1821" s="110"/>
      <c r="H1821" s="110"/>
      <c r="I1821" s="1396"/>
    </row>
    <row r="1822" spans="1:9" s="147" customFormat="1" ht="15" customHeight="1">
      <c r="A1822" s="335"/>
      <c r="B1822" s="110"/>
      <c r="C1822" s="110"/>
      <c r="D1822" s="110"/>
      <c r="F1822" s="110"/>
      <c r="G1822" s="110"/>
      <c r="H1822" s="110"/>
      <c r="I1822" s="1396"/>
    </row>
    <row r="1823" spans="1:9" s="147" customFormat="1" ht="15" customHeight="1">
      <c r="A1823" s="335"/>
      <c r="B1823" s="110"/>
      <c r="C1823" s="110"/>
      <c r="D1823" s="110"/>
      <c r="F1823" s="110"/>
      <c r="G1823" s="110"/>
      <c r="H1823" s="110"/>
      <c r="I1823" s="1396"/>
    </row>
    <row r="1824" spans="1:9" s="147" customFormat="1" ht="15" customHeight="1">
      <c r="A1824" s="335"/>
      <c r="B1824" s="110"/>
      <c r="C1824" s="110"/>
      <c r="D1824" s="110"/>
      <c r="F1824" s="110"/>
      <c r="G1824" s="110"/>
      <c r="H1824" s="110"/>
      <c r="I1824" s="1396"/>
    </row>
    <row r="1825" spans="1:9" s="147" customFormat="1" ht="15" customHeight="1">
      <c r="A1825" s="335"/>
      <c r="B1825" s="110"/>
      <c r="C1825" s="110"/>
      <c r="D1825" s="110"/>
      <c r="F1825" s="110"/>
      <c r="G1825" s="110"/>
      <c r="H1825" s="110"/>
      <c r="I1825" s="1396"/>
    </row>
    <row r="1826" spans="1:9" s="147" customFormat="1" ht="15" customHeight="1">
      <c r="A1826" s="335"/>
      <c r="B1826" s="110"/>
      <c r="C1826" s="110"/>
      <c r="D1826" s="110"/>
      <c r="F1826" s="110"/>
      <c r="G1826" s="110"/>
      <c r="H1826" s="110"/>
      <c r="I1826" s="1396"/>
    </row>
    <row r="1827" spans="1:9" s="147" customFormat="1" ht="15" customHeight="1">
      <c r="A1827" s="335"/>
      <c r="B1827" s="110"/>
      <c r="C1827" s="110"/>
      <c r="D1827" s="110"/>
      <c r="F1827" s="110"/>
      <c r="G1827" s="110"/>
      <c r="H1827" s="110"/>
      <c r="I1827" s="1396"/>
    </row>
    <row r="1828" spans="1:9" s="147" customFormat="1" ht="15" customHeight="1">
      <c r="A1828" s="335"/>
      <c r="B1828" s="110"/>
      <c r="C1828" s="110"/>
      <c r="D1828" s="110"/>
      <c r="F1828" s="110"/>
      <c r="G1828" s="110"/>
      <c r="H1828" s="110"/>
      <c r="I1828" s="1396"/>
    </row>
    <row r="1829" spans="1:9" s="147" customFormat="1" ht="15" customHeight="1">
      <c r="A1829" s="335"/>
      <c r="B1829" s="110"/>
      <c r="C1829" s="110"/>
      <c r="D1829" s="110"/>
      <c r="F1829" s="110"/>
      <c r="G1829" s="110"/>
      <c r="H1829" s="110"/>
      <c r="I1829" s="1396"/>
    </row>
    <row r="1830" spans="1:9" s="147" customFormat="1" ht="15" customHeight="1">
      <c r="A1830" s="335"/>
      <c r="B1830" s="110"/>
      <c r="C1830" s="110"/>
      <c r="D1830" s="110"/>
      <c r="F1830" s="110"/>
      <c r="G1830" s="110"/>
      <c r="H1830" s="110"/>
      <c r="I1830" s="1396"/>
    </row>
    <row r="1831" spans="1:9" s="147" customFormat="1" ht="15" customHeight="1">
      <c r="A1831" s="335"/>
      <c r="B1831" s="110"/>
      <c r="C1831" s="110"/>
      <c r="D1831" s="110"/>
      <c r="F1831" s="110"/>
      <c r="G1831" s="110"/>
      <c r="H1831" s="110"/>
      <c r="I1831" s="1396"/>
    </row>
    <row r="1832" spans="1:9" s="147" customFormat="1" ht="15" customHeight="1">
      <c r="A1832" s="335"/>
      <c r="B1832" s="110"/>
      <c r="C1832" s="110"/>
      <c r="D1832" s="110"/>
      <c r="F1832" s="110"/>
      <c r="G1832" s="110"/>
      <c r="H1832" s="110"/>
      <c r="I1832" s="1396"/>
    </row>
    <row r="1833" spans="1:9" s="147" customFormat="1" ht="15" customHeight="1">
      <c r="A1833" s="335"/>
      <c r="B1833" s="110"/>
      <c r="C1833" s="110"/>
      <c r="D1833" s="110"/>
      <c r="F1833" s="110"/>
      <c r="G1833" s="110"/>
      <c r="H1833" s="110"/>
      <c r="I1833" s="1396"/>
    </row>
    <row r="1834" spans="1:9" s="147" customFormat="1" ht="15" customHeight="1">
      <c r="A1834" s="335"/>
      <c r="B1834" s="110"/>
      <c r="C1834" s="110"/>
      <c r="D1834" s="110"/>
      <c r="F1834" s="110"/>
      <c r="G1834" s="110"/>
      <c r="H1834" s="110"/>
      <c r="I1834" s="1396"/>
    </row>
    <row r="1835" spans="1:9" s="147" customFormat="1" ht="15" customHeight="1">
      <c r="A1835" s="335"/>
      <c r="B1835" s="110"/>
      <c r="C1835" s="110"/>
      <c r="D1835" s="110"/>
      <c r="F1835" s="110"/>
      <c r="G1835" s="110"/>
      <c r="H1835" s="110"/>
      <c r="I1835" s="1396"/>
    </row>
    <row r="1836" spans="1:9" s="147" customFormat="1" ht="15" customHeight="1">
      <c r="A1836" s="335"/>
      <c r="B1836" s="110"/>
      <c r="C1836" s="110"/>
      <c r="D1836" s="110"/>
      <c r="F1836" s="110"/>
      <c r="G1836" s="110"/>
      <c r="H1836" s="110"/>
      <c r="I1836" s="1396"/>
    </row>
    <row r="1837" spans="1:9" s="147" customFormat="1" ht="15" customHeight="1">
      <c r="A1837" s="335"/>
      <c r="B1837" s="110"/>
      <c r="C1837" s="110"/>
      <c r="D1837" s="110"/>
      <c r="F1837" s="110"/>
      <c r="G1837" s="110"/>
      <c r="H1837" s="110"/>
      <c r="I1837" s="1396"/>
    </row>
    <row r="1838" spans="1:9" s="147" customFormat="1" ht="15" customHeight="1">
      <c r="A1838" s="335"/>
      <c r="B1838" s="110"/>
      <c r="C1838" s="110"/>
      <c r="D1838" s="110"/>
      <c r="F1838" s="110"/>
      <c r="G1838" s="110"/>
      <c r="H1838" s="110"/>
      <c r="I1838" s="1396"/>
    </row>
    <row r="1839" spans="1:9" s="147" customFormat="1" ht="15" customHeight="1">
      <c r="A1839" s="335"/>
      <c r="B1839" s="110"/>
      <c r="C1839" s="110"/>
      <c r="D1839" s="110"/>
      <c r="F1839" s="110"/>
      <c r="G1839" s="110"/>
      <c r="H1839" s="110"/>
      <c r="I1839" s="1396"/>
    </row>
    <row r="1840" spans="1:9" s="147" customFormat="1" ht="15" customHeight="1">
      <c r="A1840" s="335"/>
      <c r="B1840" s="110"/>
      <c r="C1840" s="110"/>
      <c r="D1840" s="110"/>
      <c r="F1840" s="110"/>
      <c r="G1840" s="110"/>
      <c r="H1840" s="110"/>
      <c r="I1840" s="1396"/>
    </row>
    <row r="1841" spans="1:9" s="147" customFormat="1" ht="15" customHeight="1">
      <c r="A1841" s="335"/>
      <c r="B1841" s="110"/>
      <c r="C1841" s="110"/>
      <c r="D1841" s="110"/>
      <c r="F1841" s="110"/>
      <c r="G1841" s="110"/>
      <c r="H1841" s="110"/>
      <c r="I1841" s="1396"/>
    </row>
    <row r="1842" spans="1:9" s="147" customFormat="1" ht="15" customHeight="1">
      <c r="A1842" s="335"/>
      <c r="B1842" s="110"/>
      <c r="C1842" s="110"/>
      <c r="D1842" s="110"/>
      <c r="F1842" s="110"/>
      <c r="G1842" s="110"/>
      <c r="H1842" s="110"/>
      <c r="I1842" s="1396"/>
    </row>
    <row r="1843" spans="1:9" s="147" customFormat="1" ht="15" customHeight="1">
      <c r="A1843" s="335"/>
      <c r="B1843" s="110"/>
      <c r="C1843" s="110"/>
      <c r="D1843" s="110"/>
      <c r="F1843" s="110"/>
      <c r="G1843" s="110"/>
      <c r="H1843" s="110"/>
      <c r="I1843" s="1396"/>
    </row>
    <row r="1844" spans="1:9" s="147" customFormat="1" ht="15" customHeight="1">
      <c r="A1844" s="335"/>
      <c r="B1844" s="110"/>
      <c r="C1844" s="110"/>
      <c r="D1844" s="110"/>
      <c r="F1844" s="110"/>
      <c r="G1844" s="110"/>
      <c r="H1844" s="110"/>
      <c r="I1844" s="1396"/>
    </row>
    <row r="1845" spans="1:9" s="147" customFormat="1" ht="15" customHeight="1">
      <c r="A1845" s="335"/>
      <c r="B1845" s="110"/>
      <c r="C1845" s="110"/>
      <c r="D1845" s="110"/>
      <c r="F1845" s="110"/>
      <c r="G1845" s="110"/>
      <c r="H1845" s="110"/>
      <c r="I1845" s="1396"/>
    </row>
    <row r="1846" spans="1:9" s="147" customFormat="1" ht="15" customHeight="1">
      <c r="A1846" s="335"/>
      <c r="B1846" s="110"/>
      <c r="C1846" s="110"/>
      <c r="D1846" s="110"/>
      <c r="F1846" s="110"/>
      <c r="G1846" s="110"/>
      <c r="H1846" s="110"/>
      <c r="I1846" s="1396"/>
    </row>
    <row r="1847" spans="1:9" s="147" customFormat="1" ht="15" customHeight="1">
      <c r="A1847" s="335"/>
      <c r="B1847" s="110"/>
      <c r="C1847" s="110"/>
      <c r="D1847" s="110"/>
      <c r="F1847" s="110"/>
      <c r="G1847" s="110"/>
      <c r="H1847" s="110"/>
      <c r="I1847" s="1396"/>
    </row>
    <row r="1848" spans="1:9" s="147" customFormat="1" ht="15" customHeight="1">
      <c r="A1848" s="335"/>
      <c r="B1848" s="110"/>
      <c r="C1848" s="110"/>
      <c r="D1848" s="110"/>
      <c r="F1848" s="110"/>
      <c r="G1848" s="110"/>
      <c r="H1848" s="110"/>
      <c r="I1848" s="1396"/>
    </row>
    <row r="1849" spans="1:9" s="147" customFormat="1" ht="15" customHeight="1">
      <c r="A1849" s="335"/>
      <c r="B1849" s="110"/>
      <c r="C1849" s="110"/>
      <c r="D1849" s="110"/>
      <c r="F1849" s="110"/>
      <c r="G1849" s="110"/>
      <c r="H1849" s="110"/>
      <c r="I1849" s="1396"/>
    </row>
    <row r="1850" spans="1:9" s="147" customFormat="1" ht="15" customHeight="1">
      <c r="A1850" s="335"/>
      <c r="B1850" s="110"/>
      <c r="C1850" s="110"/>
      <c r="D1850" s="110"/>
      <c r="F1850" s="110"/>
      <c r="G1850" s="110"/>
      <c r="H1850" s="110"/>
      <c r="I1850" s="1396"/>
    </row>
    <row r="1851" spans="1:9" s="147" customFormat="1" ht="15" customHeight="1">
      <c r="A1851" s="335"/>
      <c r="B1851" s="110"/>
      <c r="C1851" s="110"/>
      <c r="D1851" s="110"/>
      <c r="F1851" s="110"/>
      <c r="G1851" s="110"/>
      <c r="H1851" s="110"/>
      <c r="I1851" s="1396"/>
    </row>
    <row r="1852" spans="1:9" s="147" customFormat="1" ht="15" customHeight="1">
      <c r="A1852" s="335"/>
      <c r="B1852" s="110"/>
      <c r="C1852" s="110"/>
      <c r="D1852" s="110"/>
      <c r="F1852" s="110"/>
      <c r="G1852" s="110"/>
      <c r="H1852" s="110"/>
      <c r="I1852" s="1396"/>
    </row>
    <row r="1853" spans="1:9" s="147" customFormat="1" ht="15" customHeight="1">
      <c r="A1853" s="335"/>
      <c r="B1853" s="110"/>
      <c r="C1853" s="110"/>
      <c r="D1853" s="110"/>
      <c r="F1853" s="110"/>
      <c r="G1853" s="110"/>
      <c r="H1853" s="110"/>
      <c r="I1853" s="1396"/>
    </row>
    <row r="1854" spans="1:9" s="147" customFormat="1" ht="15" customHeight="1">
      <c r="A1854" s="335"/>
      <c r="B1854" s="110"/>
      <c r="C1854" s="110"/>
      <c r="D1854" s="110"/>
      <c r="F1854" s="110"/>
      <c r="G1854" s="110"/>
      <c r="H1854" s="110"/>
      <c r="I1854" s="1396"/>
    </row>
    <row r="1855" spans="1:9" s="147" customFormat="1" ht="15" customHeight="1">
      <c r="A1855" s="335"/>
      <c r="B1855" s="110"/>
      <c r="C1855" s="110"/>
      <c r="D1855" s="110"/>
      <c r="F1855" s="110"/>
      <c r="G1855" s="110"/>
      <c r="H1855" s="110"/>
      <c r="I1855" s="1396"/>
    </row>
    <row r="1856" spans="1:9" s="147" customFormat="1" ht="15" customHeight="1">
      <c r="A1856" s="335"/>
      <c r="B1856" s="110"/>
      <c r="C1856" s="110"/>
      <c r="D1856" s="110"/>
      <c r="F1856" s="110"/>
      <c r="G1856" s="110"/>
      <c r="H1856" s="110"/>
      <c r="I1856" s="1396"/>
    </row>
    <row r="1857" spans="1:9" s="147" customFormat="1" ht="15" customHeight="1">
      <c r="A1857" s="335"/>
      <c r="B1857" s="110"/>
      <c r="C1857" s="110"/>
      <c r="D1857" s="110"/>
      <c r="F1857" s="110"/>
      <c r="G1857" s="110"/>
      <c r="H1857" s="110"/>
      <c r="I1857" s="1396"/>
    </row>
    <row r="1858" spans="1:9" s="147" customFormat="1" ht="15" customHeight="1">
      <c r="A1858" s="335"/>
      <c r="B1858" s="110"/>
      <c r="C1858" s="110"/>
      <c r="D1858" s="110"/>
      <c r="F1858" s="110"/>
      <c r="G1858" s="110"/>
      <c r="H1858" s="110"/>
      <c r="I1858" s="1396"/>
    </row>
    <row r="1859" spans="1:9" s="147" customFormat="1" ht="15" customHeight="1">
      <c r="A1859" s="335"/>
      <c r="B1859" s="110"/>
      <c r="C1859" s="110"/>
      <c r="D1859" s="110"/>
      <c r="F1859" s="110"/>
      <c r="G1859" s="110"/>
      <c r="H1859" s="110"/>
      <c r="I1859" s="1396"/>
    </row>
    <row r="1860" spans="1:9" s="147" customFormat="1" ht="15" customHeight="1">
      <c r="A1860" s="335"/>
      <c r="B1860" s="110"/>
      <c r="C1860" s="110"/>
      <c r="D1860" s="110"/>
      <c r="F1860" s="110"/>
      <c r="G1860" s="110"/>
      <c r="H1860" s="110"/>
      <c r="I1860" s="1396"/>
    </row>
    <row r="1861" spans="1:9" s="147" customFormat="1" ht="15" customHeight="1">
      <c r="A1861" s="335"/>
      <c r="B1861" s="110"/>
      <c r="C1861" s="110"/>
      <c r="D1861" s="110"/>
      <c r="F1861" s="110"/>
      <c r="G1861" s="110"/>
      <c r="H1861" s="110"/>
      <c r="I1861" s="1396"/>
    </row>
    <row r="1862" spans="1:9" s="147" customFormat="1" ht="15" customHeight="1">
      <c r="A1862" s="335"/>
      <c r="B1862" s="110"/>
      <c r="C1862" s="110"/>
      <c r="D1862" s="110"/>
      <c r="F1862" s="110"/>
      <c r="G1862" s="110"/>
      <c r="H1862" s="110"/>
      <c r="I1862" s="1396"/>
    </row>
    <row r="1863" spans="1:9" s="147" customFormat="1" ht="15" customHeight="1">
      <c r="A1863" s="335"/>
      <c r="B1863" s="110"/>
      <c r="C1863" s="110"/>
      <c r="D1863" s="110"/>
      <c r="F1863" s="110"/>
      <c r="G1863" s="110"/>
      <c r="H1863" s="110"/>
      <c r="I1863" s="1396"/>
    </row>
    <row r="1864" spans="1:9" s="147" customFormat="1" ht="15" customHeight="1">
      <c r="A1864" s="335"/>
      <c r="B1864" s="110"/>
      <c r="C1864" s="110"/>
      <c r="D1864" s="110"/>
      <c r="F1864" s="110"/>
      <c r="G1864" s="110"/>
      <c r="H1864" s="110"/>
      <c r="I1864" s="1396"/>
    </row>
    <row r="1865" spans="1:9" s="147" customFormat="1" ht="15" customHeight="1">
      <c r="A1865" s="335"/>
      <c r="B1865" s="110"/>
      <c r="C1865" s="110"/>
      <c r="D1865" s="110"/>
      <c r="F1865" s="110"/>
      <c r="G1865" s="110"/>
      <c r="H1865" s="110"/>
      <c r="I1865" s="1396"/>
    </row>
    <row r="1866" spans="1:9" s="147" customFormat="1" ht="15" customHeight="1">
      <c r="A1866" s="335"/>
      <c r="B1866" s="110"/>
      <c r="C1866" s="110"/>
      <c r="D1866" s="110"/>
      <c r="F1866" s="110"/>
      <c r="G1866" s="110"/>
      <c r="H1866" s="110"/>
      <c r="I1866" s="1396"/>
    </row>
    <row r="1867" spans="1:9" s="147" customFormat="1" ht="15" customHeight="1">
      <c r="A1867" s="335"/>
      <c r="B1867" s="110"/>
      <c r="C1867" s="110"/>
      <c r="D1867" s="110"/>
      <c r="F1867" s="110"/>
      <c r="G1867" s="110"/>
      <c r="H1867" s="110"/>
      <c r="I1867" s="1396"/>
    </row>
    <row r="1868" spans="1:9" s="147" customFormat="1" ht="15" customHeight="1">
      <c r="A1868" s="335"/>
      <c r="B1868" s="110"/>
      <c r="C1868" s="110"/>
      <c r="D1868" s="110"/>
      <c r="F1868" s="110"/>
      <c r="G1868" s="110"/>
      <c r="H1868" s="110"/>
      <c r="I1868" s="1396"/>
    </row>
    <row r="1869" spans="1:9" s="147" customFormat="1" ht="15" customHeight="1">
      <c r="A1869" s="335"/>
      <c r="B1869" s="110"/>
      <c r="C1869" s="110"/>
      <c r="D1869" s="110"/>
      <c r="F1869" s="110"/>
      <c r="G1869" s="110"/>
      <c r="H1869" s="110"/>
      <c r="I1869" s="1396"/>
    </row>
    <row r="1870" spans="1:9" s="147" customFormat="1" ht="15" customHeight="1">
      <c r="A1870" s="335"/>
      <c r="B1870" s="110"/>
      <c r="C1870" s="110"/>
      <c r="D1870" s="110"/>
      <c r="F1870" s="110"/>
      <c r="G1870" s="110"/>
      <c r="H1870" s="110"/>
      <c r="I1870" s="1396"/>
    </row>
    <row r="1871" spans="1:9" s="147" customFormat="1" ht="15" customHeight="1">
      <c r="A1871" s="335"/>
      <c r="B1871" s="110"/>
      <c r="C1871" s="110"/>
      <c r="D1871" s="110"/>
      <c r="F1871" s="110"/>
      <c r="G1871" s="110"/>
      <c r="H1871" s="110"/>
      <c r="I1871" s="1396"/>
    </row>
    <row r="1872" spans="1:9" s="147" customFormat="1" ht="15" customHeight="1">
      <c r="A1872" s="335"/>
      <c r="B1872" s="110"/>
      <c r="C1872" s="110"/>
      <c r="D1872" s="110"/>
      <c r="F1872" s="110"/>
      <c r="G1872" s="110"/>
      <c r="H1872" s="110"/>
      <c r="I1872" s="1396"/>
    </row>
    <row r="1873" spans="1:9" s="147" customFormat="1" ht="15" customHeight="1">
      <c r="A1873" s="335"/>
      <c r="B1873" s="110"/>
      <c r="C1873" s="110"/>
      <c r="D1873" s="110"/>
      <c r="F1873" s="110"/>
      <c r="G1873" s="110"/>
      <c r="H1873" s="110"/>
      <c r="I1873" s="1396"/>
    </row>
    <row r="1874" spans="1:9" s="147" customFormat="1" ht="15" customHeight="1">
      <c r="A1874" s="335"/>
      <c r="B1874" s="110"/>
      <c r="C1874" s="110"/>
      <c r="D1874" s="110"/>
      <c r="F1874" s="110"/>
      <c r="G1874" s="110"/>
      <c r="H1874" s="110"/>
      <c r="I1874" s="1396"/>
    </row>
    <row r="1875" spans="1:9" s="147" customFormat="1" ht="15" customHeight="1">
      <c r="A1875" s="335"/>
      <c r="B1875" s="110"/>
      <c r="C1875" s="110"/>
      <c r="D1875" s="110"/>
      <c r="F1875" s="110"/>
      <c r="G1875" s="110"/>
      <c r="H1875" s="110"/>
      <c r="I1875" s="1396"/>
    </row>
    <row r="1876" spans="1:9" s="147" customFormat="1" ht="15" customHeight="1">
      <c r="A1876" s="335"/>
      <c r="B1876" s="110"/>
      <c r="C1876" s="110"/>
      <c r="D1876" s="110"/>
      <c r="F1876" s="110"/>
      <c r="G1876" s="110"/>
      <c r="H1876" s="110"/>
      <c r="I1876" s="1396"/>
    </row>
    <row r="1877" spans="1:9" s="147" customFormat="1" ht="15" customHeight="1">
      <c r="A1877" s="335"/>
      <c r="B1877" s="110"/>
      <c r="C1877" s="110"/>
      <c r="D1877" s="110"/>
      <c r="F1877" s="110"/>
      <c r="G1877" s="110"/>
      <c r="H1877" s="110"/>
      <c r="I1877" s="1396"/>
    </row>
    <row r="1878" spans="1:9" s="147" customFormat="1" ht="15" customHeight="1">
      <c r="A1878" s="335"/>
      <c r="B1878" s="110"/>
      <c r="C1878" s="110"/>
      <c r="D1878" s="110"/>
      <c r="F1878" s="110"/>
      <c r="G1878" s="110"/>
      <c r="H1878" s="110"/>
      <c r="I1878" s="1396"/>
    </row>
    <row r="1879" spans="1:9" s="147" customFormat="1" ht="15" customHeight="1">
      <c r="A1879" s="335"/>
      <c r="B1879" s="110"/>
      <c r="C1879" s="110"/>
      <c r="D1879" s="110"/>
      <c r="F1879" s="110"/>
      <c r="G1879" s="110"/>
      <c r="H1879" s="110"/>
      <c r="I1879" s="1396"/>
    </row>
    <row r="1880" spans="1:9" s="147" customFormat="1" ht="15" customHeight="1">
      <c r="A1880" s="335"/>
      <c r="B1880" s="110"/>
      <c r="C1880" s="110"/>
      <c r="D1880" s="110"/>
      <c r="F1880" s="110"/>
      <c r="G1880" s="110"/>
      <c r="H1880" s="110"/>
      <c r="I1880" s="1396"/>
    </row>
    <row r="1881" spans="1:9" s="147" customFormat="1" ht="15" customHeight="1">
      <c r="A1881" s="335"/>
      <c r="B1881" s="110"/>
      <c r="C1881" s="110"/>
      <c r="D1881" s="110"/>
      <c r="F1881" s="110"/>
      <c r="G1881" s="110"/>
      <c r="H1881" s="110"/>
      <c r="I1881" s="1396"/>
    </row>
    <row r="1882" spans="1:9" s="147" customFormat="1" ht="15" customHeight="1">
      <c r="A1882" s="335"/>
      <c r="B1882" s="110"/>
      <c r="C1882" s="110"/>
      <c r="D1882" s="110"/>
      <c r="F1882" s="110"/>
      <c r="G1882" s="110"/>
      <c r="H1882" s="110"/>
      <c r="I1882" s="1396"/>
    </row>
    <row r="1883" spans="1:9" s="147" customFormat="1" ht="15" customHeight="1">
      <c r="A1883" s="335"/>
      <c r="B1883" s="110"/>
      <c r="C1883" s="110"/>
      <c r="D1883" s="110"/>
      <c r="F1883" s="110"/>
      <c r="G1883" s="110"/>
      <c r="H1883" s="110"/>
      <c r="I1883" s="1396"/>
    </row>
    <row r="1884" spans="1:9" s="147" customFormat="1" ht="15" customHeight="1">
      <c r="A1884" s="335"/>
      <c r="B1884" s="110"/>
      <c r="C1884" s="110"/>
      <c r="D1884" s="110"/>
      <c r="F1884" s="110"/>
      <c r="G1884" s="110"/>
      <c r="H1884" s="110"/>
      <c r="I1884" s="1396"/>
    </row>
    <row r="1885" spans="1:9" s="147" customFormat="1" ht="15" customHeight="1">
      <c r="A1885" s="335"/>
      <c r="B1885" s="110"/>
      <c r="C1885" s="110"/>
      <c r="D1885" s="110"/>
      <c r="F1885" s="110"/>
      <c r="G1885" s="110"/>
      <c r="H1885" s="110"/>
      <c r="I1885" s="1396"/>
    </row>
    <row r="1886" spans="1:9" s="147" customFormat="1" ht="15" customHeight="1">
      <c r="A1886" s="335"/>
      <c r="B1886" s="110"/>
      <c r="C1886" s="110"/>
      <c r="D1886" s="110"/>
      <c r="F1886" s="110"/>
      <c r="G1886" s="110"/>
      <c r="H1886" s="110"/>
      <c r="I1886" s="1396"/>
    </row>
    <row r="1887" spans="1:9" s="147" customFormat="1" ht="15" customHeight="1">
      <c r="A1887" s="335"/>
      <c r="B1887" s="110"/>
      <c r="C1887" s="110"/>
      <c r="D1887" s="110"/>
      <c r="F1887" s="110"/>
      <c r="G1887" s="110"/>
      <c r="H1887" s="110"/>
      <c r="I1887" s="1396"/>
    </row>
    <row r="1888" spans="1:9" s="147" customFormat="1" ht="15" customHeight="1">
      <c r="A1888" s="335"/>
      <c r="B1888" s="110"/>
      <c r="C1888" s="110"/>
      <c r="D1888" s="110"/>
      <c r="F1888" s="110"/>
      <c r="G1888" s="110"/>
      <c r="H1888" s="110"/>
      <c r="I1888" s="1396"/>
    </row>
    <row r="1889" spans="1:9" s="147" customFormat="1" ht="15" customHeight="1">
      <c r="A1889" s="335"/>
      <c r="B1889" s="110"/>
      <c r="C1889" s="110"/>
      <c r="D1889" s="110"/>
      <c r="F1889" s="110"/>
      <c r="G1889" s="110"/>
      <c r="H1889" s="110"/>
      <c r="I1889" s="1396"/>
    </row>
    <row r="1890" spans="1:9" s="147" customFormat="1" ht="15" customHeight="1">
      <c r="A1890" s="335"/>
      <c r="B1890" s="110"/>
      <c r="C1890" s="110"/>
      <c r="D1890" s="110"/>
      <c r="F1890" s="110"/>
      <c r="G1890" s="110"/>
      <c r="H1890" s="110"/>
      <c r="I1890" s="1396"/>
    </row>
    <row r="1891" spans="1:9" s="147" customFormat="1" ht="15" customHeight="1">
      <c r="A1891" s="335"/>
      <c r="B1891" s="110"/>
      <c r="C1891" s="110"/>
      <c r="D1891" s="110"/>
      <c r="F1891" s="110"/>
      <c r="G1891" s="110"/>
      <c r="H1891" s="110"/>
      <c r="I1891" s="1396"/>
    </row>
    <row r="1892" spans="1:9" s="147" customFormat="1" ht="15" customHeight="1">
      <c r="A1892" s="335"/>
      <c r="B1892" s="110"/>
      <c r="C1892" s="110"/>
      <c r="D1892" s="110"/>
      <c r="F1892" s="110"/>
      <c r="G1892" s="110"/>
      <c r="H1892" s="110"/>
      <c r="I1892" s="1396"/>
    </row>
    <row r="1893" spans="1:9" s="147" customFormat="1" ht="15" customHeight="1">
      <c r="A1893" s="335"/>
      <c r="B1893" s="110"/>
      <c r="C1893" s="110"/>
      <c r="D1893" s="110"/>
      <c r="F1893" s="110"/>
      <c r="G1893" s="110"/>
      <c r="H1893" s="110"/>
      <c r="I1893" s="1396"/>
    </row>
    <row r="1894" spans="1:9" s="147" customFormat="1" ht="15" customHeight="1">
      <c r="A1894" s="335"/>
      <c r="B1894" s="110"/>
      <c r="C1894" s="110"/>
      <c r="D1894" s="110"/>
      <c r="F1894" s="110"/>
      <c r="G1894" s="110"/>
      <c r="H1894" s="110"/>
      <c r="I1894" s="1396"/>
    </row>
    <row r="1895" spans="1:9" s="147" customFormat="1" ht="15" customHeight="1">
      <c r="A1895" s="335"/>
      <c r="B1895" s="110"/>
      <c r="C1895" s="110"/>
      <c r="D1895" s="110"/>
      <c r="F1895" s="110"/>
      <c r="G1895" s="110"/>
      <c r="H1895" s="110"/>
      <c r="I1895" s="1396"/>
    </row>
    <row r="1896" spans="1:9" s="147" customFormat="1" ht="15" customHeight="1">
      <c r="A1896" s="335"/>
      <c r="B1896" s="110"/>
      <c r="C1896" s="110"/>
      <c r="D1896" s="110"/>
      <c r="F1896" s="110"/>
      <c r="G1896" s="110"/>
      <c r="H1896" s="110"/>
      <c r="I1896" s="1396"/>
    </row>
    <row r="1897" spans="1:9" s="147" customFormat="1" ht="15" customHeight="1">
      <c r="A1897" s="335"/>
      <c r="B1897" s="110"/>
      <c r="C1897" s="110"/>
      <c r="D1897" s="110"/>
      <c r="F1897" s="110"/>
      <c r="G1897" s="110"/>
      <c r="H1897" s="110"/>
      <c r="I1897" s="1396"/>
    </row>
    <row r="1898" spans="1:9" s="147" customFormat="1" ht="15" customHeight="1">
      <c r="A1898" s="335"/>
      <c r="B1898" s="110"/>
      <c r="C1898" s="110"/>
      <c r="D1898" s="110"/>
      <c r="F1898" s="110"/>
      <c r="G1898" s="110"/>
      <c r="H1898" s="110"/>
      <c r="I1898" s="1396"/>
    </row>
    <row r="1899" spans="1:9" s="147" customFormat="1" ht="15" customHeight="1">
      <c r="A1899" s="335"/>
      <c r="B1899" s="110"/>
      <c r="C1899" s="110"/>
      <c r="D1899" s="110"/>
      <c r="F1899" s="110"/>
      <c r="G1899" s="110"/>
      <c r="H1899" s="110"/>
      <c r="I1899" s="1396"/>
    </row>
    <row r="1900" spans="1:9" s="147" customFormat="1" ht="15" customHeight="1">
      <c r="A1900" s="335"/>
      <c r="B1900" s="110"/>
      <c r="C1900" s="110"/>
      <c r="D1900" s="110"/>
      <c r="F1900" s="110"/>
      <c r="G1900" s="110"/>
      <c r="H1900" s="110"/>
      <c r="I1900" s="1396"/>
    </row>
    <row r="1901" spans="1:9" s="147" customFormat="1" ht="15" customHeight="1">
      <c r="A1901" s="335"/>
      <c r="B1901" s="110"/>
      <c r="C1901" s="110"/>
      <c r="D1901" s="110"/>
      <c r="F1901" s="110"/>
      <c r="G1901" s="110"/>
      <c r="H1901" s="110"/>
      <c r="I1901" s="1396"/>
    </row>
    <row r="1902" spans="1:9" s="147" customFormat="1" ht="15" customHeight="1">
      <c r="A1902" s="335"/>
      <c r="B1902" s="110"/>
      <c r="C1902" s="110"/>
      <c r="D1902" s="110"/>
      <c r="F1902" s="110"/>
      <c r="G1902" s="110"/>
      <c r="H1902" s="110"/>
      <c r="I1902" s="1396"/>
    </row>
    <row r="1903" spans="1:9" s="147" customFormat="1" ht="15" customHeight="1">
      <c r="A1903" s="335"/>
      <c r="B1903" s="110"/>
      <c r="C1903" s="110"/>
      <c r="D1903" s="110"/>
      <c r="F1903" s="110"/>
      <c r="G1903" s="110"/>
      <c r="H1903" s="110"/>
      <c r="I1903" s="1396"/>
    </row>
    <row r="1904" spans="1:9" s="147" customFormat="1" ht="15" customHeight="1">
      <c r="A1904" s="335"/>
      <c r="B1904" s="110"/>
      <c r="C1904" s="110"/>
      <c r="D1904" s="110"/>
      <c r="F1904" s="110"/>
      <c r="G1904" s="110"/>
      <c r="H1904" s="110"/>
      <c r="I1904" s="1396"/>
    </row>
    <row r="1905" spans="1:9" s="147" customFormat="1" ht="15" customHeight="1">
      <c r="A1905" s="335"/>
      <c r="B1905" s="110"/>
      <c r="C1905" s="110"/>
      <c r="D1905" s="110"/>
      <c r="F1905" s="110"/>
      <c r="G1905" s="110"/>
      <c r="H1905" s="110"/>
      <c r="I1905" s="1396"/>
    </row>
    <row r="1906" spans="1:9" s="147" customFormat="1" ht="15" customHeight="1">
      <c r="A1906" s="335"/>
      <c r="B1906" s="110"/>
      <c r="C1906" s="110"/>
      <c r="D1906" s="110"/>
      <c r="F1906" s="110"/>
      <c r="G1906" s="110"/>
      <c r="H1906" s="110"/>
      <c r="I1906" s="1396"/>
    </row>
    <row r="1907" spans="1:9" s="147" customFormat="1" ht="15" customHeight="1">
      <c r="A1907" s="335"/>
      <c r="B1907" s="110"/>
      <c r="C1907" s="110"/>
      <c r="D1907" s="110"/>
      <c r="F1907" s="110"/>
      <c r="G1907" s="110"/>
      <c r="H1907" s="110"/>
      <c r="I1907" s="1396"/>
    </row>
    <row r="1908" spans="1:9" s="147" customFormat="1" ht="15" customHeight="1">
      <c r="A1908" s="335"/>
      <c r="B1908" s="110"/>
      <c r="C1908" s="110"/>
      <c r="D1908" s="110"/>
      <c r="F1908" s="110"/>
      <c r="G1908" s="110"/>
      <c r="H1908" s="110"/>
      <c r="I1908" s="1396"/>
    </row>
    <row r="1909" spans="1:9" s="147" customFormat="1" ht="15" customHeight="1">
      <c r="A1909" s="335"/>
      <c r="B1909" s="110"/>
      <c r="C1909" s="110"/>
      <c r="D1909" s="110"/>
      <c r="F1909" s="110"/>
      <c r="G1909" s="110"/>
      <c r="H1909" s="110"/>
      <c r="I1909" s="1396"/>
    </row>
    <row r="1910" spans="1:9" s="147" customFormat="1" ht="15" customHeight="1">
      <c r="A1910" s="335"/>
      <c r="B1910" s="110"/>
      <c r="C1910" s="110"/>
      <c r="D1910" s="110"/>
      <c r="F1910" s="110"/>
      <c r="G1910" s="110"/>
      <c r="H1910" s="110"/>
      <c r="I1910" s="1396"/>
    </row>
    <row r="1911" spans="1:9" s="147" customFormat="1" ht="15" customHeight="1">
      <c r="A1911" s="335"/>
      <c r="B1911" s="110"/>
      <c r="C1911" s="110"/>
      <c r="D1911" s="110"/>
      <c r="F1911" s="110"/>
      <c r="G1911" s="110"/>
      <c r="H1911" s="110"/>
      <c r="I1911" s="1396"/>
    </row>
    <row r="1912" spans="1:9" s="147" customFormat="1" ht="15" customHeight="1">
      <c r="A1912" s="335"/>
      <c r="B1912" s="110"/>
      <c r="C1912" s="110"/>
      <c r="D1912" s="110"/>
      <c r="F1912" s="110"/>
      <c r="G1912" s="110"/>
      <c r="H1912" s="110"/>
      <c r="I1912" s="1396"/>
    </row>
    <row r="1913" spans="1:9" s="147" customFormat="1" ht="15" customHeight="1">
      <c r="A1913" s="335"/>
      <c r="B1913" s="110"/>
      <c r="C1913" s="110"/>
      <c r="D1913" s="110"/>
      <c r="F1913" s="110"/>
      <c r="G1913" s="110"/>
      <c r="H1913" s="110"/>
      <c r="I1913" s="1396"/>
    </row>
    <row r="1914" spans="1:9" s="147" customFormat="1" ht="15" customHeight="1">
      <c r="A1914" s="335"/>
      <c r="B1914" s="110"/>
      <c r="C1914" s="110"/>
      <c r="D1914" s="110"/>
      <c r="F1914" s="110"/>
      <c r="G1914" s="110"/>
      <c r="H1914" s="110"/>
      <c r="I1914" s="1396"/>
    </row>
    <row r="1915" spans="1:9" s="147" customFormat="1" ht="15" customHeight="1">
      <c r="A1915" s="335"/>
      <c r="B1915" s="110"/>
      <c r="C1915" s="110"/>
      <c r="D1915" s="110"/>
      <c r="F1915" s="110"/>
      <c r="G1915" s="110"/>
      <c r="H1915" s="110"/>
      <c r="I1915" s="1396"/>
    </row>
    <row r="1916" spans="1:9" s="147" customFormat="1" ht="15" customHeight="1">
      <c r="A1916" s="335"/>
      <c r="B1916" s="110"/>
      <c r="C1916" s="110"/>
      <c r="D1916" s="110"/>
      <c r="F1916" s="110"/>
      <c r="G1916" s="110"/>
      <c r="H1916" s="110"/>
      <c r="I1916" s="1396"/>
    </row>
    <row r="1917" spans="1:9" s="147" customFormat="1" ht="15" customHeight="1">
      <c r="A1917" s="335"/>
      <c r="B1917" s="110"/>
      <c r="C1917" s="110"/>
      <c r="D1917" s="110"/>
      <c r="F1917" s="110"/>
      <c r="G1917" s="110"/>
      <c r="H1917" s="110"/>
      <c r="I1917" s="1396"/>
    </row>
    <row r="1918" spans="1:9" s="147" customFormat="1" ht="15" customHeight="1">
      <c r="A1918" s="335"/>
      <c r="B1918" s="110"/>
      <c r="C1918" s="110"/>
      <c r="D1918" s="110"/>
      <c r="F1918" s="110"/>
      <c r="G1918" s="110"/>
      <c r="H1918" s="110"/>
      <c r="I1918" s="1396"/>
    </row>
    <row r="1919" spans="1:9" s="147" customFormat="1" ht="15" customHeight="1">
      <c r="A1919" s="335"/>
      <c r="B1919" s="110"/>
      <c r="C1919" s="110"/>
      <c r="D1919" s="110"/>
      <c r="F1919" s="110"/>
      <c r="G1919" s="110"/>
      <c r="H1919" s="110"/>
      <c r="I1919" s="1396"/>
    </row>
    <row r="1920" spans="1:9" s="147" customFormat="1" ht="15" customHeight="1">
      <c r="A1920" s="335"/>
      <c r="B1920" s="110"/>
      <c r="C1920" s="110"/>
      <c r="D1920" s="110"/>
      <c r="F1920" s="110"/>
      <c r="G1920" s="110"/>
      <c r="H1920" s="110"/>
      <c r="I1920" s="1396"/>
    </row>
    <row r="1921" spans="1:9" s="147" customFormat="1" ht="15" customHeight="1">
      <c r="A1921" s="335"/>
      <c r="B1921" s="110"/>
      <c r="C1921" s="110"/>
      <c r="D1921" s="110"/>
      <c r="F1921" s="110"/>
      <c r="G1921" s="110"/>
      <c r="H1921" s="110"/>
      <c r="I1921" s="1396"/>
    </row>
    <row r="1922" spans="1:9" s="147" customFormat="1" ht="15" customHeight="1">
      <c r="A1922" s="335"/>
      <c r="B1922" s="110"/>
      <c r="C1922" s="110"/>
      <c r="D1922" s="110"/>
      <c r="F1922" s="110"/>
      <c r="G1922" s="110"/>
      <c r="H1922" s="110"/>
      <c r="I1922" s="1396"/>
    </row>
    <row r="1923" spans="1:9" s="147" customFormat="1" ht="15" customHeight="1">
      <c r="A1923" s="335"/>
      <c r="B1923" s="110"/>
      <c r="C1923" s="110"/>
      <c r="D1923" s="110"/>
      <c r="F1923" s="110"/>
      <c r="G1923" s="110"/>
      <c r="H1923" s="110"/>
      <c r="I1923" s="1396"/>
    </row>
    <row r="1924" spans="1:9" s="147" customFormat="1" ht="15" customHeight="1">
      <c r="A1924" s="335"/>
      <c r="B1924" s="110"/>
      <c r="C1924" s="110"/>
      <c r="D1924" s="110"/>
      <c r="F1924" s="110"/>
      <c r="G1924" s="110"/>
      <c r="H1924" s="110"/>
      <c r="I1924" s="1396"/>
    </row>
    <row r="1925" spans="1:9" s="147" customFormat="1" ht="15" customHeight="1">
      <c r="A1925" s="335"/>
      <c r="B1925" s="110"/>
      <c r="C1925" s="110"/>
      <c r="D1925" s="110"/>
      <c r="F1925" s="110"/>
      <c r="G1925" s="110"/>
      <c r="H1925" s="110"/>
      <c r="I1925" s="1396"/>
    </row>
    <row r="1926" spans="1:9" s="147" customFormat="1" ht="15" customHeight="1">
      <c r="A1926" s="335"/>
      <c r="B1926" s="110"/>
      <c r="C1926" s="110"/>
      <c r="D1926" s="110"/>
      <c r="F1926" s="110"/>
      <c r="G1926" s="110"/>
      <c r="H1926" s="110"/>
      <c r="I1926" s="1396"/>
    </row>
    <row r="1927" spans="1:9" s="147" customFormat="1" ht="15" customHeight="1">
      <c r="A1927" s="335"/>
      <c r="B1927" s="110"/>
      <c r="C1927" s="110"/>
      <c r="D1927" s="110"/>
      <c r="F1927" s="110"/>
      <c r="G1927" s="110"/>
      <c r="H1927" s="110"/>
      <c r="I1927" s="1396"/>
    </row>
    <row r="1928" spans="1:9" s="147" customFormat="1" ht="15" customHeight="1">
      <c r="A1928" s="335"/>
      <c r="B1928" s="110"/>
      <c r="C1928" s="110"/>
      <c r="D1928" s="110"/>
      <c r="F1928" s="110"/>
      <c r="G1928" s="110"/>
      <c r="H1928" s="110"/>
      <c r="I1928" s="1396"/>
    </row>
    <row r="1929" spans="1:9" s="147" customFormat="1" ht="15" customHeight="1">
      <c r="A1929" s="335"/>
      <c r="B1929" s="110"/>
      <c r="C1929" s="110"/>
      <c r="D1929" s="110"/>
      <c r="F1929" s="110"/>
      <c r="G1929" s="110"/>
      <c r="H1929" s="110"/>
      <c r="I1929" s="1396"/>
    </row>
    <row r="1930" spans="1:9" s="147" customFormat="1" ht="15" customHeight="1">
      <c r="A1930" s="335"/>
      <c r="B1930" s="110"/>
      <c r="C1930" s="110"/>
      <c r="D1930" s="110"/>
      <c r="F1930" s="110"/>
      <c r="G1930" s="110"/>
      <c r="H1930" s="110"/>
      <c r="I1930" s="1396"/>
    </row>
    <row r="1931" spans="1:9" s="147" customFormat="1" ht="15" customHeight="1">
      <c r="A1931" s="335"/>
      <c r="B1931" s="110"/>
      <c r="C1931" s="110"/>
      <c r="D1931" s="110"/>
      <c r="F1931" s="110"/>
      <c r="G1931" s="110"/>
      <c r="H1931" s="110"/>
      <c r="I1931" s="1396"/>
    </row>
    <row r="1932" spans="1:9" s="147" customFormat="1" ht="15" customHeight="1">
      <c r="A1932" s="335"/>
      <c r="B1932" s="110"/>
      <c r="C1932" s="110"/>
      <c r="D1932" s="110"/>
      <c r="F1932" s="110"/>
      <c r="G1932" s="110"/>
      <c r="H1932" s="110"/>
      <c r="I1932" s="1396"/>
    </row>
    <row r="1933" spans="1:9" s="147" customFormat="1" ht="15" customHeight="1">
      <c r="A1933" s="335"/>
      <c r="B1933" s="110"/>
      <c r="C1933" s="110"/>
      <c r="D1933" s="110"/>
      <c r="F1933" s="110"/>
      <c r="G1933" s="110"/>
      <c r="H1933" s="110"/>
      <c r="I1933" s="1396"/>
    </row>
    <row r="1934" spans="1:9" s="147" customFormat="1" ht="15" customHeight="1">
      <c r="A1934" s="335"/>
      <c r="B1934" s="110"/>
      <c r="C1934" s="110"/>
      <c r="D1934" s="110"/>
      <c r="F1934" s="110"/>
      <c r="G1934" s="110"/>
      <c r="H1934" s="110"/>
      <c r="I1934" s="1396"/>
    </row>
    <row r="1935" spans="1:9" s="147" customFormat="1" ht="15" customHeight="1">
      <c r="A1935" s="335"/>
      <c r="B1935" s="110"/>
      <c r="C1935" s="110"/>
      <c r="D1935" s="110"/>
      <c r="F1935" s="110"/>
      <c r="G1935" s="110"/>
      <c r="H1935" s="110"/>
      <c r="I1935" s="1396"/>
    </row>
    <row r="1936" spans="1:9" s="147" customFormat="1" ht="15" customHeight="1">
      <c r="A1936" s="335"/>
      <c r="B1936" s="110"/>
      <c r="C1936" s="110"/>
      <c r="D1936" s="110"/>
      <c r="F1936" s="110"/>
      <c r="G1936" s="110"/>
      <c r="H1936" s="110"/>
      <c r="I1936" s="1396"/>
    </row>
    <row r="1937" spans="1:9" s="147" customFormat="1" ht="15" customHeight="1">
      <c r="A1937" s="335"/>
      <c r="B1937" s="110"/>
      <c r="C1937" s="110"/>
      <c r="D1937" s="110"/>
      <c r="F1937" s="110"/>
      <c r="G1937" s="110"/>
      <c r="H1937" s="110"/>
      <c r="I1937" s="1396"/>
    </row>
    <row r="1938" spans="1:9" s="147" customFormat="1" ht="15" customHeight="1">
      <c r="A1938" s="335"/>
      <c r="B1938" s="110"/>
      <c r="C1938" s="110"/>
      <c r="D1938" s="110"/>
      <c r="F1938" s="110"/>
      <c r="G1938" s="110"/>
      <c r="H1938" s="110"/>
      <c r="I1938" s="1396"/>
    </row>
    <row r="1939" spans="1:9" s="147" customFormat="1" ht="15" customHeight="1">
      <c r="A1939" s="335"/>
      <c r="B1939" s="110"/>
      <c r="C1939" s="110"/>
      <c r="D1939" s="110"/>
      <c r="F1939" s="110"/>
      <c r="G1939" s="110"/>
      <c r="H1939" s="110"/>
      <c r="I1939" s="1396"/>
    </row>
    <row r="1940" spans="1:9" s="147" customFormat="1" ht="15" customHeight="1">
      <c r="A1940" s="335"/>
      <c r="B1940" s="110"/>
      <c r="C1940" s="110"/>
      <c r="D1940" s="110"/>
      <c r="F1940" s="110"/>
      <c r="G1940" s="110"/>
      <c r="H1940" s="110"/>
      <c r="I1940" s="1396"/>
    </row>
    <row r="1941" spans="1:9" s="147" customFormat="1" ht="15" customHeight="1">
      <c r="A1941" s="335"/>
      <c r="B1941" s="110"/>
      <c r="C1941" s="110"/>
      <c r="D1941" s="110"/>
      <c r="F1941" s="110"/>
      <c r="G1941" s="110"/>
      <c r="H1941" s="110"/>
      <c r="I1941" s="1396"/>
    </row>
    <row r="1942" spans="1:9" s="147" customFormat="1" ht="15" customHeight="1">
      <c r="A1942" s="335"/>
      <c r="B1942" s="110"/>
      <c r="C1942" s="110"/>
      <c r="D1942" s="110"/>
      <c r="F1942" s="110"/>
      <c r="G1942" s="110"/>
      <c r="H1942" s="110"/>
      <c r="I1942" s="1396"/>
    </row>
    <row r="1943" spans="1:9" s="147" customFormat="1" ht="15" customHeight="1">
      <c r="A1943" s="335"/>
      <c r="B1943" s="110"/>
      <c r="C1943" s="110"/>
      <c r="D1943" s="110"/>
      <c r="F1943" s="110"/>
      <c r="G1943" s="110"/>
      <c r="H1943" s="110"/>
      <c r="I1943" s="1396"/>
    </row>
    <row r="1944" spans="1:9" s="147" customFormat="1" ht="15" customHeight="1">
      <c r="A1944" s="335"/>
      <c r="B1944" s="110"/>
      <c r="C1944" s="110"/>
      <c r="D1944" s="110"/>
      <c r="F1944" s="110"/>
      <c r="G1944" s="110"/>
      <c r="H1944" s="110"/>
      <c r="I1944" s="1396"/>
    </row>
    <row r="1945" spans="1:9" s="147" customFormat="1" ht="15" customHeight="1">
      <c r="A1945" s="335"/>
      <c r="B1945" s="110"/>
      <c r="C1945" s="110"/>
      <c r="D1945" s="110"/>
      <c r="F1945" s="110"/>
      <c r="G1945" s="110"/>
      <c r="H1945" s="110"/>
      <c r="I1945" s="1396"/>
    </row>
    <row r="1946" spans="1:9" s="147" customFormat="1" ht="15" customHeight="1">
      <c r="A1946" s="335"/>
      <c r="B1946" s="110"/>
      <c r="C1946" s="110"/>
      <c r="D1946" s="110"/>
      <c r="F1946" s="110"/>
      <c r="G1946" s="110"/>
      <c r="H1946" s="110"/>
      <c r="I1946" s="1396"/>
    </row>
    <row r="1947" spans="1:9" s="147" customFormat="1" ht="15" customHeight="1">
      <c r="A1947" s="335"/>
      <c r="B1947" s="110"/>
      <c r="C1947" s="110"/>
      <c r="D1947" s="110"/>
      <c r="F1947" s="110"/>
      <c r="G1947" s="110"/>
      <c r="H1947" s="110"/>
      <c r="I1947" s="1396"/>
    </row>
    <row r="1948" spans="1:9" s="147" customFormat="1" ht="15" customHeight="1">
      <c r="A1948" s="335"/>
      <c r="B1948" s="110"/>
      <c r="C1948" s="110"/>
      <c r="D1948" s="110"/>
      <c r="F1948" s="110"/>
      <c r="G1948" s="110"/>
      <c r="H1948" s="110"/>
      <c r="I1948" s="1396"/>
    </row>
    <row r="1949" spans="1:9" s="147" customFormat="1" ht="15" customHeight="1">
      <c r="A1949" s="335"/>
      <c r="B1949" s="110"/>
      <c r="C1949" s="110"/>
      <c r="D1949" s="110"/>
      <c r="F1949" s="110"/>
      <c r="G1949" s="110"/>
      <c r="H1949" s="110"/>
      <c r="I1949" s="1396"/>
    </row>
    <row r="1950" spans="1:9" s="147" customFormat="1" ht="15" customHeight="1">
      <c r="A1950" s="335"/>
      <c r="B1950" s="110"/>
      <c r="C1950" s="110"/>
      <c r="D1950" s="110"/>
      <c r="F1950" s="110"/>
      <c r="G1950" s="110"/>
      <c r="H1950" s="110"/>
      <c r="I1950" s="1396"/>
    </row>
    <row r="1951" spans="1:9" s="147" customFormat="1" ht="15" customHeight="1">
      <c r="A1951" s="335"/>
      <c r="B1951" s="110"/>
      <c r="C1951" s="110"/>
      <c r="D1951" s="110"/>
      <c r="F1951" s="110"/>
      <c r="G1951" s="110"/>
      <c r="H1951" s="110"/>
      <c r="I1951" s="1396"/>
    </row>
    <row r="1952" spans="1:9" s="147" customFormat="1" ht="15" customHeight="1">
      <c r="A1952" s="335"/>
      <c r="B1952" s="110"/>
      <c r="C1952" s="110"/>
      <c r="D1952" s="110"/>
      <c r="F1952" s="110"/>
      <c r="G1952" s="110"/>
      <c r="H1952" s="110"/>
      <c r="I1952" s="1396"/>
    </row>
    <row r="1953" spans="1:9" s="147" customFormat="1" ht="15" customHeight="1">
      <c r="A1953" s="335"/>
      <c r="B1953" s="110"/>
      <c r="C1953" s="110"/>
      <c r="D1953" s="110"/>
      <c r="F1953" s="110"/>
      <c r="G1953" s="110"/>
      <c r="H1953" s="110"/>
      <c r="I1953" s="1396"/>
    </row>
    <row r="1954" spans="1:9" s="147" customFormat="1" ht="15" customHeight="1">
      <c r="A1954" s="335"/>
      <c r="B1954" s="110"/>
      <c r="C1954" s="110"/>
      <c r="D1954" s="110"/>
      <c r="F1954" s="110"/>
      <c r="G1954" s="110"/>
      <c r="H1954" s="110"/>
      <c r="I1954" s="1396"/>
    </row>
    <row r="1955" spans="1:9" s="147" customFormat="1" ht="15" customHeight="1">
      <c r="A1955" s="335"/>
      <c r="B1955" s="110"/>
      <c r="C1955" s="110"/>
      <c r="D1955" s="110"/>
      <c r="F1955" s="110"/>
      <c r="G1955" s="110"/>
      <c r="H1955" s="110"/>
      <c r="I1955" s="1396"/>
    </row>
    <row r="1956" spans="1:9" s="147" customFormat="1" ht="15" customHeight="1">
      <c r="A1956" s="335"/>
      <c r="B1956" s="110"/>
      <c r="C1956" s="110"/>
      <c r="D1956" s="110"/>
      <c r="F1956" s="110"/>
      <c r="G1956" s="110"/>
      <c r="H1956" s="110"/>
      <c r="I1956" s="1396"/>
    </row>
    <row r="1957" spans="1:9" s="147" customFormat="1" ht="15" customHeight="1">
      <c r="A1957" s="335"/>
      <c r="B1957" s="110"/>
      <c r="C1957" s="110"/>
      <c r="D1957" s="110"/>
      <c r="F1957" s="110"/>
      <c r="G1957" s="110"/>
      <c r="H1957" s="110"/>
      <c r="I1957" s="1396"/>
    </row>
    <row r="1958" spans="1:9" s="147" customFormat="1" ht="15" customHeight="1">
      <c r="A1958" s="335"/>
      <c r="B1958" s="110"/>
      <c r="C1958" s="110"/>
      <c r="D1958" s="110"/>
      <c r="F1958" s="110"/>
      <c r="G1958" s="110"/>
      <c r="H1958" s="110"/>
      <c r="I1958" s="1396"/>
    </row>
    <row r="1959" spans="1:9" s="147" customFormat="1" ht="15" customHeight="1">
      <c r="A1959" s="335"/>
      <c r="B1959" s="110"/>
      <c r="C1959" s="110"/>
      <c r="D1959" s="110"/>
      <c r="F1959" s="110"/>
      <c r="G1959" s="110"/>
      <c r="H1959" s="110"/>
      <c r="I1959" s="1396"/>
    </row>
    <row r="1960" spans="1:9" s="147" customFormat="1" ht="15" customHeight="1">
      <c r="A1960" s="335"/>
      <c r="B1960" s="110"/>
      <c r="C1960" s="110"/>
      <c r="D1960" s="110"/>
      <c r="F1960" s="110"/>
      <c r="G1960" s="110"/>
      <c r="H1960" s="110"/>
      <c r="I1960" s="1396"/>
    </row>
    <row r="1961" spans="1:9" s="147" customFormat="1" ht="15" customHeight="1">
      <c r="A1961" s="335"/>
      <c r="B1961" s="110"/>
      <c r="C1961" s="110"/>
      <c r="D1961" s="110"/>
      <c r="F1961" s="110"/>
      <c r="G1961" s="110"/>
      <c r="H1961" s="110"/>
      <c r="I1961" s="1396"/>
    </row>
    <row r="1962" spans="1:9" s="147" customFormat="1" ht="15" customHeight="1">
      <c r="A1962" s="335"/>
      <c r="B1962" s="110"/>
      <c r="C1962" s="110"/>
      <c r="D1962" s="110"/>
      <c r="F1962" s="110"/>
      <c r="G1962" s="110"/>
      <c r="H1962" s="110"/>
      <c r="I1962" s="1396"/>
    </row>
    <row r="1963" spans="1:9" s="147" customFormat="1" ht="15" customHeight="1">
      <c r="A1963" s="335"/>
      <c r="B1963" s="110"/>
      <c r="C1963" s="110"/>
      <c r="D1963" s="110"/>
      <c r="F1963" s="110"/>
      <c r="G1963" s="110"/>
      <c r="H1963" s="110"/>
      <c r="I1963" s="1396"/>
    </row>
    <row r="1964" spans="1:9" s="147" customFormat="1" ht="15" customHeight="1">
      <c r="A1964" s="335"/>
      <c r="B1964" s="110"/>
      <c r="C1964" s="110"/>
      <c r="D1964" s="110"/>
      <c r="F1964" s="110"/>
      <c r="G1964" s="110"/>
      <c r="H1964" s="110"/>
      <c r="I1964" s="1396"/>
    </row>
    <row r="1965" spans="1:9" s="147" customFormat="1" ht="15" customHeight="1">
      <c r="A1965" s="335"/>
      <c r="B1965" s="110"/>
      <c r="C1965" s="110"/>
      <c r="D1965" s="110"/>
      <c r="F1965" s="110"/>
      <c r="G1965" s="110"/>
      <c r="H1965" s="110"/>
      <c r="I1965" s="1396"/>
    </row>
    <row r="1966" spans="1:9" s="147" customFormat="1" ht="15" customHeight="1">
      <c r="A1966" s="335"/>
      <c r="B1966" s="110"/>
      <c r="C1966" s="110"/>
      <c r="D1966" s="110"/>
      <c r="F1966" s="110"/>
      <c r="G1966" s="110"/>
      <c r="H1966" s="110"/>
      <c r="I1966" s="1396"/>
    </row>
    <row r="1967" spans="1:9" s="147" customFormat="1" ht="15" customHeight="1">
      <c r="A1967" s="335"/>
      <c r="B1967" s="110"/>
      <c r="C1967" s="110"/>
      <c r="D1967" s="110"/>
      <c r="F1967" s="110"/>
      <c r="G1967" s="110"/>
      <c r="H1967" s="110"/>
      <c r="I1967" s="1396"/>
    </row>
    <row r="1968" spans="1:9" s="147" customFormat="1" ht="15" customHeight="1">
      <c r="A1968" s="335"/>
      <c r="B1968" s="110"/>
      <c r="C1968" s="110"/>
      <c r="D1968" s="110"/>
      <c r="F1968" s="110"/>
      <c r="G1968" s="110"/>
      <c r="H1968" s="110"/>
      <c r="I1968" s="1396"/>
    </row>
    <row r="1969" spans="1:9" s="147" customFormat="1" ht="15" customHeight="1">
      <c r="A1969" s="335"/>
      <c r="B1969" s="110"/>
      <c r="C1969" s="110"/>
      <c r="D1969" s="110"/>
      <c r="F1969" s="110"/>
      <c r="G1969" s="110"/>
      <c r="H1969" s="110"/>
      <c r="I1969" s="1396"/>
    </row>
    <row r="1970" spans="1:9" s="147" customFormat="1" ht="15" customHeight="1">
      <c r="A1970" s="335"/>
      <c r="B1970" s="110"/>
      <c r="C1970" s="110"/>
      <c r="D1970" s="110"/>
      <c r="F1970" s="110"/>
      <c r="G1970" s="110"/>
      <c r="H1970" s="110"/>
      <c r="I1970" s="1396"/>
    </row>
    <row r="1971" spans="1:9" s="147" customFormat="1" ht="15" customHeight="1">
      <c r="A1971" s="335"/>
      <c r="B1971" s="110"/>
      <c r="C1971" s="110"/>
      <c r="D1971" s="110"/>
      <c r="F1971" s="110"/>
      <c r="G1971" s="110"/>
      <c r="H1971" s="110"/>
      <c r="I1971" s="1396"/>
    </row>
    <row r="1972" spans="1:9" s="147" customFormat="1" ht="15" customHeight="1">
      <c r="A1972" s="335"/>
      <c r="B1972" s="110"/>
      <c r="C1972" s="110"/>
      <c r="D1972" s="110"/>
      <c r="F1972" s="110"/>
      <c r="G1972" s="110"/>
      <c r="H1972" s="110"/>
      <c r="I1972" s="1396"/>
    </row>
    <row r="1973" spans="1:9" s="147" customFormat="1" ht="15" customHeight="1">
      <c r="A1973" s="335"/>
      <c r="B1973" s="110"/>
      <c r="C1973" s="110"/>
      <c r="D1973" s="110"/>
      <c r="F1973" s="110"/>
      <c r="G1973" s="110"/>
      <c r="H1973" s="110"/>
      <c r="I1973" s="1396"/>
    </row>
    <row r="1974" spans="1:9" s="147" customFormat="1" ht="15" customHeight="1">
      <c r="A1974" s="335"/>
      <c r="B1974" s="110"/>
      <c r="C1974" s="110"/>
      <c r="D1974" s="110"/>
      <c r="F1974" s="110"/>
      <c r="G1974" s="110"/>
      <c r="H1974" s="110"/>
      <c r="I1974" s="1396"/>
    </row>
    <row r="1975" spans="1:9" s="147" customFormat="1" ht="15" customHeight="1">
      <c r="A1975" s="335"/>
      <c r="B1975" s="110"/>
      <c r="C1975" s="110"/>
      <c r="D1975" s="110"/>
      <c r="F1975" s="110"/>
      <c r="G1975" s="110"/>
      <c r="H1975" s="110"/>
      <c r="I1975" s="1396"/>
    </row>
    <row r="1976" spans="1:9" s="147" customFormat="1" ht="15" customHeight="1">
      <c r="A1976" s="335"/>
      <c r="B1976" s="110"/>
      <c r="C1976" s="110"/>
      <c r="D1976" s="110"/>
      <c r="F1976" s="110"/>
      <c r="G1976" s="110"/>
      <c r="H1976" s="110"/>
      <c r="I1976" s="1396"/>
    </row>
    <row r="1977" spans="1:9" s="147" customFormat="1" ht="15" customHeight="1">
      <c r="A1977" s="335"/>
      <c r="B1977" s="110"/>
      <c r="C1977" s="110"/>
      <c r="D1977" s="110"/>
      <c r="F1977" s="110"/>
      <c r="G1977" s="110"/>
      <c r="H1977" s="110"/>
      <c r="I1977" s="1396"/>
    </row>
    <row r="1978" spans="1:9" s="147" customFormat="1" ht="15" customHeight="1">
      <c r="A1978" s="335"/>
      <c r="B1978" s="110"/>
      <c r="C1978" s="110"/>
      <c r="D1978" s="110"/>
      <c r="F1978" s="110"/>
      <c r="G1978" s="110"/>
      <c r="H1978" s="110"/>
      <c r="I1978" s="1396"/>
    </row>
    <row r="1979" spans="1:9" s="147" customFormat="1" ht="15" customHeight="1">
      <c r="A1979" s="335"/>
      <c r="B1979" s="110"/>
      <c r="C1979" s="110"/>
      <c r="D1979" s="110"/>
      <c r="F1979" s="110"/>
      <c r="G1979" s="110"/>
      <c r="H1979" s="110"/>
      <c r="I1979" s="1396"/>
    </row>
    <row r="1980" spans="1:9" s="147" customFormat="1" ht="15" customHeight="1">
      <c r="A1980" s="335"/>
      <c r="B1980" s="110"/>
      <c r="C1980" s="110"/>
      <c r="D1980" s="110"/>
      <c r="F1980" s="110"/>
      <c r="G1980" s="110"/>
      <c r="H1980" s="110"/>
      <c r="I1980" s="1396"/>
    </row>
    <row r="1981" spans="1:9" s="147" customFormat="1" ht="15" customHeight="1">
      <c r="A1981" s="335"/>
      <c r="B1981" s="110"/>
      <c r="C1981" s="110"/>
      <c r="D1981" s="110"/>
      <c r="F1981" s="110"/>
      <c r="G1981" s="110"/>
      <c r="H1981" s="110"/>
      <c r="I1981" s="1396"/>
    </row>
    <row r="1982" spans="1:9" s="147" customFormat="1" ht="15" customHeight="1">
      <c r="A1982" s="335"/>
      <c r="B1982" s="110"/>
      <c r="C1982" s="110"/>
      <c r="D1982" s="110"/>
      <c r="F1982" s="110"/>
      <c r="G1982" s="110"/>
      <c r="H1982" s="110"/>
      <c r="I1982" s="1396"/>
    </row>
    <row r="1983" spans="1:9" s="147" customFormat="1" ht="15" customHeight="1">
      <c r="A1983" s="335"/>
      <c r="B1983" s="110"/>
      <c r="C1983" s="110"/>
      <c r="D1983" s="110"/>
      <c r="F1983" s="110"/>
      <c r="G1983" s="110"/>
      <c r="H1983" s="110"/>
      <c r="I1983" s="1396"/>
    </row>
    <row r="1984" spans="1:9" s="147" customFormat="1" ht="15" customHeight="1">
      <c r="A1984" s="335"/>
      <c r="B1984" s="110"/>
      <c r="C1984" s="110"/>
      <c r="D1984" s="110"/>
      <c r="F1984" s="110"/>
      <c r="G1984" s="110"/>
      <c r="H1984" s="110"/>
      <c r="I1984" s="1396"/>
    </row>
    <row r="1985" spans="1:9" s="147" customFormat="1" ht="15" customHeight="1">
      <c r="A1985" s="335"/>
      <c r="B1985" s="110"/>
      <c r="C1985" s="110"/>
      <c r="D1985" s="110"/>
      <c r="F1985" s="110"/>
      <c r="G1985" s="110"/>
      <c r="H1985" s="110"/>
      <c r="I1985" s="1396"/>
    </row>
    <row r="1986" spans="1:9" s="147" customFormat="1" ht="15" customHeight="1">
      <c r="A1986" s="335"/>
      <c r="B1986" s="110"/>
      <c r="C1986" s="110"/>
      <c r="D1986" s="110"/>
      <c r="F1986" s="110"/>
      <c r="G1986" s="110"/>
      <c r="H1986" s="110"/>
      <c r="I1986" s="1396"/>
    </row>
    <row r="1987" spans="1:9" s="147" customFormat="1" ht="15" customHeight="1">
      <c r="A1987" s="335"/>
      <c r="B1987" s="110"/>
      <c r="C1987" s="110"/>
      <c r="D1987" s="110"/>
      <c r="F1987" s="110"/>
      <c r="G1987" s="110"/>
      <c r="H1987" s="110"/>
      <c r="I1987" s="1396"/>
    </row>
    <row r="1988" spans="1:9" s="147" customFormat="1" ht="15" customHeight="1">
      <c r="A1988" s="335"/>
      <c r="B1988" s="110"/>
      <c r="C1988" s="110"/>
      <c r="D1988" s="110"/>
      <c r="F1988" s="110"/>
      <c r="G1988" s="110"/>
      <c r="H1988" s="110"/>
      <c r="I1988" s="1396"/>
    </row>
    <row r="1989" spans="1:9" s="147" customFormat="1" ht="15" customHeight="1">
      <c r="A1989" s="335"/>
      <c r="B1989" s="110"/>
      <c r="C1989" s="110"/>
      <c r="D1989" s="110"/>
      <c r="F1989" s="110"/>
      <c r="G1989" s="110"/>
      <c r="H1989" s="110"/>
      <c r="I1989" s="1396"/>
    </row>
    <row r="1990" spans="1:9" s="147" customFormat="1" ht="15" customHeight="1">
      <c r="A1990" s="335"/>
      <c r="B1990" s="110"/>
      <c r="C1990" s="110"/>
      <c r="D1990" s="110"/>
      <c r="F1990" s="110"/>
      <c r="G1990" s="110"/>
      <c r="H1990" s="110"/>
      <c r="I1990" s="1396"/>
    </row>
    <row r="1991" spans="1:9" s="147" customFormat="1" ht="15" customHeight="1">
      <c r="A1991" s="335"/>
      <c r="B1991" s="110"/>
      <c r="C1991" s="110"/>
      <c r="D1991" s="110"/>
      <c r="F1991" s="110"/>
      <c r="G1991" s="110"/>
      <c r="H1991" s="110"/>
      <c r="I1991" s="1396"/>
    </row>
    <row r="1992" spans="1:9" s="147" customFormat="1" ht="15" customHeight="1">
      <c r="A1992" s="335"/>
      <c r="B1992" s="110"/>
      <c r="C1992" s="110"/>
      <c r="D1992" s="110"/>
      <c r="F1992" s="110"/>
      <c r="G1992" s="110"/>
      <c r="H1992" s="110"/>
      <c r="I1992" s="1396"/>
    </row>
    <row r="1993" spans="1:9" s="147" customFormat="1" ht="15" customHeight="1">
      <c r="A1993" s="335"/>
      <c r="B1993" s="110"/>
      <c r="C1993" s="110"/>
      <c r="D1993" s="110"/>
      <c r="F1993" s="110"/>
      <c r="G1993" s="110"/>
      <c r="H1993" s="110"/>
      <c r="I1993" s="1396"/>
    </row>
    <row r="1994" spans="1:9" s="147" customFormat="1" ht="15" customHeight="1">
      <c r="A1994" s="335"/>
      <c r="B1994" s="110"/>
      <c r="C1994" s="110"/>
      <c r="D1994" s="110"/>
      <c r="F1994" s="110"/>
      <c r="G1994" s="110"/>
      <c r="H1994" s="110"/>
      <c r="I1994" s="1396"/>
    </row>
    <row r="1995" spans="1:9" s="147" customFormat="1" ht="15" customHeight="1">
      <c r="A1995" s="335"/>
      <c r="B1995" s="110"/>
      <c r="C1995" s="110"/>
      <c r="D1995" s="110"/>
      <c r="F1995" s="110"/>
      <c r="G1995" s="110"/>
      <c r="H1995" s="110"/>
      <c r="I1995" s="1396"/>
    </row>
    <row r="1996" spans="1:9" s="147" customFormat="1" ht="15" customHeight="1">
      <c r="A1996" s="335"/>
      <c r="B1996" s="110"/>
      <c r="C1996" s="110"/>
      <c r="D1996" s="110"/>
      <c r="F1996" s="110"/>
      <c r="G1996" s="110"/>
      <c r="H1996" s="110"/>
      <c r="I1996" s="1396"/>
    </row>
    <row r="1997" spans="1:9" s="147" customFormat="1" ht="15" customHeight="1">
      <c r="A1997" s="335"/>
      <c r="B1997" s="110"/>
      <c r="C1997" s="110"/>
      <c r="D1997" s="110"/>
      <c r="F1997" s="110"/>
      <c r="G1997" s="110"/>
      <c r="H1997" s="110"/>
      <c r="I1997" s="1396"/>
    </row>
    <row r="1998" spans="1:9" s="147" customFormat="1" ht="15" customHeight="1">
      <c r="A1998" s="335"/>
      <c r="B1998" s="110"/>
      <c r="C1998" s="110"/>
      <c r="D1998" s="110"/>
      <c r="F1998" s="110"/>
      <c r="G1998" s="110"/>
      <c r="H1998" s="110"/>
      <c r="I1998" s="1396"/>
    </row>
    <row r="1999" spans="1:9" s="147" customFormat="1" ht="15" customHeight="1">
      <c r="A1999" s="335"/>
      <c r="B1999" s="110"/>
      <c r="C1999" s="110"/>
      <c r="D1999" s="110"/>
      <c r="F1999" s="110"/>
      <c r="G1999" s="110"/>
      <c r="H1999" s="110"/>
      <c r="I1999" s="1396"/>
    </row>
    <row r="2000" spans="1:9" s="147" customFormat="1" ht="15" customHeight="1">
      <c r="A2000" s="335"/>
      <c r="B2000" s="110"/>
      <c r="C2000" s="110"/>
      <c r="D2000" s="110"/>
      <c r="F2000" s="110"/>
      <c r="G2000" s="110"/>
      <c r="H2000" s="110"/>
      <c r="I2000" s="1396"/>
    </row>
    <row r="2001" spans="1:9" s="147" customFormat="1" ht="15" customHeight="1">
      <c r="A2001" s="335"/>
      <c r="B2001" s="110"/>
      <c r="C2001" s="110"/>
      <c r="D2001" s="110"/>
      <c r="F2001" s="110"/>
      <c r="G2001" s="110"/>
      <c r="H2001" s="110"/>
      <c r="I2001" s="1396"/>
    </row>
    <row r="2002" spans="1:9" s="147" customFormat="1" ht="15" customHeight="1">
      <c r="A2002" s="335"/>
      <c r="B2002" s="110"/>
      <c r="C2002" s="110"/>
      <c r="D2002" s="110"/>
      <c r="F2002" s="110"/>
      <c r="G2002" s="110"/>
      <c r="H2002" s="110"/>
      <c r="I2002" s="1396"/>
    </row>
    <row r="2003" spans="1:9" s="147" customFormat="1" ht="15" customHeight="1">
      <c r="A2003" s="335"/>
      <c r="B2003" s="110"/>
      <c r="C2003" s="110"/>
      <c r="D2003" s="110"/>
      <c r="F2003" s="110"/>
      <c r="G2003" s="110"/>
      <c r="H2003" s="110"/>
      <c r="I2003" s="1396"/>
    </row>
    <row r="2004" spans="1:9" s="147" customFormat="1" ht="15" customHeight="1">
      <c r="A2004" s="335"/>
      <c r="B2004" s="110"/>
      <c r="C2004" s="110"/>
      <c r="D2004" s="110"/>
      <c r="F2004" s="110"/>
      <c r="G2004" s="110"/>
      <c r="H2004" s="110"/>
      <c r="I2004" s="1396"/>
    </row>
    <row r="2005" spans="1:9" s="147" customFormat="1" ht="15" customHeight="1">
      <c r="A2005" s="335"/>
      <c r="B2005" s="110"/>
      <c r="C2005" s="110"/>
      <c r="D2005" s="110"/>
      <c r="F2005" s="110"/>
      <c r="G2005" s="110"/>
      <c r="H2005" s="110"/>
      <c r="I2005" s="1396"/>
    </row>
    <row r="2006" spans="1:9" s="147" customFormat="1" ht="15" customHeight="1">
      <c r="A2006" s="335"/>
      <c r="B2006" s="110"/>
      <c r="C2006" s="110"/>
      <c r="D2006" s="110"/>
      <c r="F2006" s="110"/>
      <c r="G2006" s="110"/>
      <c r="H2006" s="110"/>
      <c r="I2006" s="1396"/>
    </row>
    <row r="2007" spans="1:9" s="147" customFormat="1" ht="15" customHeight="1">
      <c r="A2007" s="335"/>
      <c r="B2007" s="110"/>
      <c r="C2007" s="110"/>
      <c r="D2007" s="110"/>
      <c r="F2007" s="110"/>
      <c r="G2007" s="110"/>
      <c r="H2007" s="110"/>
      <c r="I2007" s="1396"/>
    </row>
    <row r="2008" spans="1:9" s="147" customFormat="1" ht="15" customHeight="1">
      <c r="A2008" s="335"/>
      <c r="B2008" s="110"/>
      <c r="C2008" s="110"/>
      <c r="D2008" s="110"/>
      <c r="F2008" s="110"/>
      <c r="G2008" s="110"/>
      <c r="H2008" s="110"/>
      <c r="I2008" s="1396"/>
    </row>
    <row r="2009" spans="1:9" s="147" customFormat="1" ht="15" customHeight="1">
      <c r="A2009" s="335"/>
      <c r="B2009" s="110"/>
      <c r="C2009" s="110"/>
      <c r="D2009" s="110"/>
      <c r="F2009" s="110"/>
      <c r="G2009" s="110"/>
      <c r="H2009" s="110"/>
      <c r="I2009" s="1396"/>
    </row>
    <row r="2010" spans="1:9" s="147" customFormat="1" ht="15" customHeight="1">
      <c r="A2010" s="335"/>
      <c r="B2010" s="110"/>
      <c r="C2010" s="110"/>
      <c r="D2010" s="110"/>
      <c r="F2010" s="110"/>
      <c r="G2010" s="110"/>
      <c r="H2010" s="110"/>
      <c r="I2010" s="1396"/>
    </row>
    <row r="2011" spans="1:9" s="147" customFormat="1" ht="15" customHeight="1">
      <c r="A2011" s="335"/>
      <c r="B2011" s="110"/>
      <c r="C2011" s="110"/>
      <c r="D2011" s="110"/>
      <c r="F2011" s="110"/>
      <c r="G2011" s="110"/>
      <c r="H2011" s="110"/>
      <c r="I2011" s="1396"/>
    </row>
    <row r="2012" spans="1:9" s="147" customFormat="1" ht="15" customHeight="1">
      <c r="A2012" s="335"/>
      <c r="B2012" s="110"/>
      <c r="C2012" s="110"/>
      <c r="D2012" s="110"/>
      <c r="F2012" s="110"/>
      <c r="G2012" s="110"/>
      <c r="H2012" s="110"/>
      <c r="I2012" s="1396"/>
    </row>
    <row r="2013" spans="1:9" s="147" customFormat="1" ht="15" customHeight="1">
      <c r="A2013" s="335"/>
      <c r="B2013" s="110"/>
      <c r="C2013" s="110"/>
      <c r="D2013" s="110"/>
      <c r="F2013" s="110"/>
      <c r="G2013" s="110"/>
      <c r="H2013" s="110"/>
      <c r="I2013" s="1396"/>
    </row>
    <row r="2014" spans="1:9" s="147" customFormat="1" ht="15" customHeight="1">
      <c r="A2014" s="335"/>
      <c r="B2014" s="110"/>
      <c r="C2014" s="110"/>
      <c r="D2014" s="110"/>
      <c r="F2014" s="110"/>
      <c r="G2014" s="110"/>
      <c r="H2014" s="110"/>
      <c r="I2014" s="1396"/>
    </row>
    <row r="2015" spans="1:9" s="147" customFormat="1" ht="15" customHeight="1">
      <c r="A2015" s="335"/>
      <c r="B2015" s="110"/>
      <c r="C2015" s="110"/>
      <c r="D2015" s="110"/>
      <c r="F2015" s="110"/>
      <c r="G2015" s="110"/>
      <c r="H2015" s="110"/>
      <c r="I2015" s="1396"/>
    </row>
    <row r="2016" spans="1:9" s="147" customFormat="1" ht="15" customHeight="1">
      <c r="A2016" s="335"/>
      <c r="B2016" s="110"/>
      <c r="C2016" s="110"/>
      <c r="D2016" s="110"/>
      <c r="F2016" s="110"/>
      <c r="G2016" s="110"/>
      <c r="H2016" s="110"/>
      <c r="I2016" s="1396"/>
    </row>
    <row r="2017" spans="1:9" s="147" customFormat="1" ht="15" customHeight="1">
      <c r="A2017" s="335"/>
      <c r="B2017" s="110"/>
      <c r="C2017" s="110"/>
      <c r="D2017" s="110"/>
      <c r="F2017" s="110"/>
      <c r="G2017" s="110"/>
      <c r="H2017" s="110"/>
      <c r="I2017" s="1396"/>
    </row>
    <row r="2018" spans="1:9" s="147" customFormat="1" ht="15" customHeight="1">
      <c r="A2018" s="335"/>
      <c r="B2018" s="110"/>
      <c r="C2018" s="110"/>
      <c r="D2018" s="110"/>
      <c r="F2018" s="110"/>
      <c r="G2018" s="110"/>
      <c r="H2018" s="110"/>
      <c r="I2018" s="1396"/>
    </row>
    <row r="2019" spans="1:9" s="147" customFormat="1" ht="15" customHeight="1">
      <c r="A2019" s="335"/>
      <c r="B2019" s="110"/>
      <c r="C2019" s="110"/>
      <c r="D2019" s="110"/>
      <c r="F2019" s="110"/>
      <c r="G2019" s="110"/>
      <c r="H2019" s="110"/>
      <c r="I2019" s="1396"/>
    </row>
    <row r="2020" spans="1:9" s="147" customFormat="1" ht="15" customHeight="1">
      <c r="A2020" s="335"/>
      <c r="B2020" s="110"/>
      <c r="C2020" s="110"/>
      <c r="D2020" s="110"/>
      <c r="F2020" s="110"/>
      <c r="G2020" s="110"/>
      <c r="H2020" s="110"/>
      <c r="I2020" s="1396"/>
    </row>
    <row r="2021" spans="1:9" s="147" customFormat="1" ht="15" customHeight="1">
      <c r="A2021" s="335"/>
      <c r="B2021" s="110"/>
      <c r="C2021" s="110"/>
      <c r="D2021" s="110"/>
      <c r="F2021" s="110"/>
      <c r="G2021" s="110"/>
      <c r="H2021" s="110"/>
      <c r="I2021" s="1396"/>
    </row>
    <row r="2022" spans="1:9" s="147" customFormat="1" ht="15" customHeight="1">
      <c r="A2022" s="335"/>
      <c r="B2022" s="110"/>
      <c r="C2022" s="110"/>
      <c r="D2022" s="110"/>
      <c r="F2022" s="110"/>
      <c r="G2022" s="110"/>
      <c r="H2022" s="110"/>
      <c r="I2022" s="1396"/>
    </row>
    <row r="2023" spans="1:9" s="147" customFormat="1" ht="15" customHeight="1">
      <c r="A2023" s="335"/>
      <c r="B2023" s="110"/>
      <c r="C2023" s="110"/>
      <c r="D2023" s="110"/>
      <c r="F2023" s="110"/>
      <c r="G2023" s="110"/>
      <c r="H2023" s="110"/>
      <c r="I2023" s="1396"/>
    </row>
    <row r="2024" spans="1:9" s="147" customFormat="1" ht="15" customHeight="1">
      <c r="A2024" s="335"/>
      <c r="B2024" s="110"/>
      <c r="C2024" s="110"/>
      <c r="D2024" s="110"/>
      <c r="F2024" s="110"/>
      <c r="G2024" s="110"/>
      <c r="H2024" s="110"/>
      <c r="I2024" s="1396"/>
    </row>
    <row r="2025" spans="1:9" s="147" customFormat="1" ht="15" customHeight="1">
      <c r="A2025" s="335"/>
      <c r="B2025" s="110"/>
      <c r="C2025" s="110"/>
      <c r="D2025" s="110"/>
      <c r="F2025" s="110"/>
      <c r="G2025" s="110"/>
      <c r="H2025" s="110"/>
      <c r="I2025" s="1396"/>
    </row>
    <row r="2026" spans="1:9" s="147" customFormat="1" ht="15" customHeight="1">
      <c r="A2026" s="335"/>
      <c r="B2026" s="110"/>
      <c r="C2026" s="110"/>
      <c r="D2026" s="110"/>
      <c r="F2026" s="110"/>
      <c r="G2026" s="110"/>
      <c r="H2026" s="110"/>
      <c r="I2026" s="1396"/>
    </row>
    <row r="2027" spans="1:9" s="147" customFormat="1" ht="15" customHeight="1">
      <c r="A2027" s="335"/>
      <c r="B2027" s="110"/>
      <c r="C2027" s="110"/>
      <c r="D2027" s="110"/>
      <c r="F2027" s="110"/>
      <c r="G2027" s="110"/>
      <c r="H2027" s="110"/>
      <c r="I2027" s="1396"/>
    </row>
    <row r="2028" spans="1:9" s="147" customFormat="1" ht="15" customHeight="1">
      <c r="A2028" s="335"/>
      <c r="B2028" s="110"/>
      <c r="C2028" s="110"/>
      <c r="D2028" s="110"/>
      <c r="F2028" s="110"/>
      <c r="G2028" s="110"/>
      <c r="H2028" s="110"/>
      <c r="I2028" s="1396"/>
    </row>
    <row r="2029" spans="1:9" s="147" customFormat="1" ht="15" customHeight="1">
      <c r="A2029" s="335"/>
      <c r="B2029" s="110"/>
      <c r="C2029" s="110"/>
      <c r="D2029" s="110"/>
      <c r="F2029" s="110"/>
      <c r="G2029" s="110"/>
      <c r="H2029" s="110"/>
      <c r="I2029" s="1396"/>
    </row>
    <row r="2030" spans="1:9" s="147" customFormat="1" ht="15" customHeight="1">
      <c r="A2030" s="335"/>
      <c r="B2030" s="110"/>
      <c r="C2030" s="110"/>
      <c r="D2030" s="110"/>
      <c r="F2030" s="110"/>
      <c r="G2030" s="110"/>
      <c r="H2030" s="110"/>
      <c r="I2030" s="1396"/>
    </row>
    <row r="2031" spans="1:9" s="147" customFormat="1" ht="15" customHeight="1">
      <c r="A2031" s="335"/>
      <c r="B2031" s="110"/>
      <c r="C2031" s="110"/>
      <c r="D2031" s="110"/>
      <c r="F2031" s="110"/>
      <c r="G2031" s="110"/>
      <c r="H2031" s="110"/>
      <c r="I2031" s="1396"/>
    </row>
    <row r="2032" spans="1:9" s="147" customFormat="1" ht="15" customHeight="1">
      <c r="A2032" s="335"/>
      <c r="B2032" s="110"/>
      <c r="C2032" s="110"/>
      <c r="D2032" s="110"/>
      <c r="F2032" s="110"/>
      <c r="G2032" s="110"/>
      <c r="H2032" s="110"/>
      <c r="I2032" s="1396"/>
    </row>
    <row r="2033" spans="1:9" s="147" customFormat="1" ht="15" customHeight="1">
      <c r="A2033" s="335"/>
      <c r="B2033" s="110"/>
      <c r="C2033" s="110"/>
      <c r="D2033" s="110"/>
      <c r="F2033" s="110"/>
      <c r="G2033" s="110"/>
      <c r="H2033" s="110"/>
      <c r="I2033" s="1396"/>
    </row>
    <row r="2034" spans="1:9" s="147" customFormat="1" ht="15" customHeight="1">
      <c r="A2034" s="335"/>
      <c r="B2034" s="110"/>
      <c r="C2034" s="110"/>
      <c r="D2034" s="110"/>
      <c r="F2034" s="110"/>
      <c r="G2034" s="110"/>
      <c r="H2034" s="110"/>
      <c r="I2034" s="1396"/>
    </row>
  </sheetData>
  <mergeCells count="8">
    <mergeCell ref="A147:A148"/>
    <mergeCell ref="C147:E147"/>
    <mergeCell ref="F147:H147"/>
    <mergeCell ref="B2:B3"/>
    <mergeCell ref="I2:I3"/>
    <mergeCell ref="B147:B148"/>
    <mergeCell ref="F2:H2"/>
    <mergeCell ref="C2:E2"/>
  </mergeCells>
  <printOptions horizontalCentered="1"/>
  <pageMargins left="0.15748031496062992" right="0.19685039370078741" top="0.70866141732283472" bottom="0.39370078740157483" header="0.11811023622047245" footer="0.19685039370078741"/>
  <pageSetup paperSize="9" scale="48" orientation="portrait" r:id="rId1"/>
  <headerFooter alignWithMargins="0">
    <oddHeader>&amp;C&amp;"Arial,Félkövér"&amp;16
AZ ÖNKORMÁNYZAT ÉS A POLGÁRMESTERI HIVATAL 2019. ÉVI 
FELHALMOZÁSI KIADÁSAI&amp;R&amp;"Arial,Félkövér"&amp;12  3/B. melléklet a ./2020. (VI...) önkormányzati rendelethez</oddHeader>
    <oddFooter>&amp;L&amp;"Arial,Normál"&amp;F&amp;C&amp;"Arial,Normál"&amp;P/&amp;N&amp;R&amp;"Arial,Normál" 3/B. melléklet a ./2019. (...) önkormányzati rendelethez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6"/>
  <sheetViews>
    <sheetView showGridLines="0" zoomScale="70" zoomScaleNormal="70" workbookViewId="0">
      <pane xSplit="2" ySplit="5" topLeftCell="C75" activePane="bottomRight" state="frozen"/>
      <selection activeCell="Y8" sqref="Y8"/>
      <selection pane="topRight" activeCell="Y8" sqref="Y8"/>
      <selection pane="bottomLeft" activeCell="Y8" sqref="Y8"/>
      <selection pane="bottomRight" activeCell="F7" sqref="F7"/>
    </sheetView>
  </sheetViews>
  <sheetFormatPr defaultColWidth="10.28515625" defaultRowHeight="15"/>
  <cols>
    <col min="1" max="1" width="6.42578125" style="1101" customWidth="1"/>
    <col min="2" max="2" width="53.7109375" style="1102" customWidth="1"/>
    <col min="3" max="3" width="17.28515625" style="151" customWidth="1"/>
    <col min="4" max="4" width="15.42578125" style="151" customWidth="1"/>
    <col min="5" max="5" width="14" style="151" customWidth="1"/>
    <col min="6" max="6" width="16" style="151" customWidth="1"/>
    <col min="7" max="7" width="18" style="151" customWidth="1"/>
    <col min="8" max="8" width="14" style="151" customWidth="1"/>
    <col min="9" max="9" width="15.85546875" style="151" customWidth="1"/>
    <col min="10" max="10" width="7.85546875" style="1434" customWidth="1"/>
    <col min="11" max="16384" width="10.28515625" style="151"/>
  </cols>
  <sheetData>
    <row r="1" spans="1:10" ht="23.25" customHeight="1" thickBot="1">
      <c r="A1" s="1056"/>
      <c r="B1" s="149"/>
      <c r="C1" s="1057"/>
      <c r="D1" s="1056"/>
      <c r="E1" s="1056"/>
      <c r="F1" s="1057"/>
      <c r="G1" s="1056"/>
      <c r="H1" s="1056"/>
      <c r="I1" s="1057"/>
      <c r="J1" s="1415" t="s">
        <v>481</v>
      </c>
    </row>
    <row r="2" spans="1:10" ht="43.5" customHeight="1" thickTop="1">
      <c r="A2" s="1833" t="s">
        <v>215</v>
      </c>
      <c r="B2" s="1836" t="s">
        <v>216</v>
      </c>
      <c r="C2" s="1826" t="s">
        <v>1034</v>
      </c>
      <c r="D2" s="1851" t="s">
        <v>1037</v>
      </c>
      <c r="E2" s="1851"/>
      <c r="F2" s="1852"/>
      <c r="G2" s="1851" t="s">
        <v>859</v>
      </c>
      <c r="H2" s="1851"/>
      <c r="I2" s="1852"/>
      <c r="J2" s="1848" t="s">
        <v>1255</v>
      </c>
    </row>
    <row r="3" spans="1:10" ht="39.75" customHeight="1">
      <c r="A3" s="1834"/>
      <c r="B3" s="1837"/>
      <c r="C3" s="1827"/>
      <c r="D3" s="1853" t="s">
        <v>217</v>
      </c>
      <c r="E3" s="1856" t="s">
        <v>218</v>
      </c>
      <c r="F3" s="1856" t="s">
        <v>219</v>
      </c>
      <c r="G3" s="1853" t="s">
        <v>217</v>
      </c>
      <c r="H3" s="1856" t="s">
        <v>218</v>
      </c>
      <c r="I3" s="1856" t="s">
        <v>219</v>
      </c>
      <c r="J3" s="1849"/>
    </row>
    <row r="4" spans="1:10" ht="61.5" customHeight="1">
      <c r="A4" s="1834"/>
      <c r="B4" s="1837"/>
      <c r="C4" s="1827"/>
      <c r="D4" s="1854"/>
      <c r="E4" s="1857"/>
      <c r="F4" s="1857"/>
      <c r="G4" s="1854"/>
      <c r="H4" s="1857"/>
      <c r="I4" s="1857"/>
      <c r="J4" s="1849"/>
    </row>
    <row r="5" spans="1:10" ht="21" customHeight="1">
      <c r="A5" s="1835"/>
      <c r="B5" s="1838"/>
      <c r="C5" s="1828"/>
      <c r="D5" s="1855"/>
      <c r="E5" s="1858"/>
      <c r="F5" s="1858"/>
      <c r="G5" s="1855"/>
      <c r="H5" s="1858"/>
      <c r="I5" s="1858"/>
      <c r="J5" s="1850"/>
    </row>
    <row r="6" spans="1:10" ht="33">
      <c r="A6" s="1842"/>
      <c r="B6" s="152" t="s">
        <v>489</v>
      </c>
      <c r="C6" s="1060">
        <v>6321000</v>
      </c>
      <c r="D6" s="1058">
        <v>6321000</v>
      </c>
      <c r="E6" s="1059">
        <v>0</v>
      </c>
      <c r="F6" s="1060">
        <v>6321000</v>
      </c>
      <c r="G6" s="1058">
        <v>6321000</v>
      </c>
      <c r="H6" s="1059">
        <v>0</v>
      </c>
      <c r="I6" s="1060">
        <v>6321000</v>
      </c>
      <c r="J6" s="1435">
        <v>100</v>
      </c>
    </row>
    <row r="7" spans="1:10" ht="33">
      <c r="A7" s="1843"/>
      <c r="B7" s="152" t="s">
        <v>490</v>
      </c>
      <c r="C7" s="1060">
        <v>3700000</v>
      </c>
      <c r="D7" s="1058">
        <v>3700000</v>
      </c>
      <c r="E7" s="1059">
        <v>0</v>
      </c>
      <c r="F7" s="1060">
        <v>3700000</v>
      </c>
      <c r="G7" s="1058">
        <v>3700000</v>
      </c>
      <c r="H7" s="1059">
        <v>0</v>
      </c>
      <c r="I7" s="1060">
        <v>3700000</v>
      </c>
      <c r="J7" s="1435">
        <v>100</v>
      </c>
    </row>
    <row r="8" spans="1:10" s="161" customFormat="1" ht="33">
      <c r="A8" s="1843"/>
      <c r="B8" s="153" t="s">
        <v>586</v>
      </c>
      <c r="C8" s="1061">
        <v>3724000</v>
      </c>
      <c r="D8" s="1061">
        <v>1711600</v>
      </c>
      <c r="E8" s="1062">
        <v>0</v>
      </c>
      <c r="F8" s="1061">
        <v>1711600</v>
      </c>
      <c r="G8" s="1416">
        <v>1711600</v>
      </c>
      <c r="H8" s="1068">
        <v>0</v>
      </c>
      <c r="I8" s="1061">
        <v>1711600</v>
      </c>
      <c r="J8" s="1436">
        <v>100</v>
      </c>
    </row>
    <row r="9" spans="1:10" s="161" customFormat="1" ht="16.5">
      <c r="A9" s="1843"/>
      <c r="B9" s="160" t="s">
        <v>1027</v>
      </c>
      <c r="C9" s="1064">
        <v>50000</v>
      </c>
      <c r="D9" s="1061">
        <v>50000</v>
      </c>
      <c r="E9" s="1063">
        <v>0</v>
      </c>
      <c r="F9" s="1064">
        <v>50000</v>
      </c>
      <c r="G9" s="1417">
        <v>50000</v>
      </c>
      <c r="H9" s="1063">
        <v>0</v>
      </c>
      <c r="I9" s="1061">
        <v>50000</v>
      </c>
      <c r="J9" s="1436">
        <v>100</v>
      </c>
    </row>
    <row r="10" spans="1:10" s="161" customFormat="1" ht="16.5">
      <c r="A10" s="1843"/>
      <c r="B10" s="160" t="s">
        <v>1072</v>
      </c>
      <c r="C10" s="1064">
        <v>0</v>
      </c>
      <c r="D10" s="1064">
        <v>50000</v>
      </c>
      <c r="E10" s="1063">
        <v>0</v>
      </c>
      <c r="F10" s="1064">
        <v>50000</v>
      </c>
      <c r="G10" s="1418">
        <v>50000</v>
      </c>
      <c r="H10" s="1063">
        <v>0</v>
      </c>
      <c r="I10" s="1064">
        <v>50000</v>
      </c>
      <c r="J10" s="1437">
        <v>100</v>
      </c>
    </row>
    <row r="11" spans="1:10" s="161" customFormat="1" ht="33">
      <c r="A11" s="1843"/>
      <c r="B11" s="160" t="s">
        <v>1108</v>
      </c>
      <c r="C11" s="1064">
        <v>0</v>
      </c>
      <c r="D11" s="1064">
        <v>500000</v>
      </c>
      <c r="E11" s="1063">
        <v>0</v>
      </c>
      <c r="F11" s="1064">
        <v>500000</v>
      </c>
      <c r="G11" s="1418">
        <v>500000</v>
      </c>
      <c r="H11" s="1063">
        <v>0</v>
      </c>
      <c r="I11" s="1064">
        <v>500000</v>
      </c>
      <c r="J11" s="1437">
        <v>100</v>
      </c>
    </row>
    <row r="12" spans="1:10" s="161" customFormat="1" ht="33.75" thickBot="1">
      <c r="A12" s="1844"/>
      <c r="B12" s="160" t="s">
        <v>603</v>
      </c>
      <c r="C12" s="1064">
        <v>19600000</v>
      </c>
      <c r="D12" s="1064">
        <v>19600000</v>
      </c>
      <c r="E12" s="1063">
        <v>0</v>
      </c>
      <c r="F12" s="1064">
        <v>19600000</v>
      </c>
      <c r="G12" s="1418">
        <v>19597500</v>
      </c>
      <c r="H12" s="1063">
        <v>0</v>
      </c>
      <c r="I12" s="1064">
        <v>19597500</v>
      </c>
      <c r="J12" s="1437">
        <v>99.987244897959187</v>
      </c>
    </row>
    <row r="13" spans="1:10" s="1067" customFormat="1" ht="33" customHeight="1" thickBot="1">
      <c r="A13" s="155">
        <v>1</v>
      </c>
      <c r="B13" s="156" t="s">
        <v>587</v>
      </c>
      <c r="C13" s="1066">
        <v>33395000</v>
      </c>
      <c r="D13" s="1065">
        <v>31932600</v>
      </c>
      <c r="E13" s="1065">
        <v>0</v>
      </c>
      <c r="F13" s="1066">
        <v>31932600</v>
      </c>
      <c r="G13" s="1419">
        <v>31930100</v>
      </c>
      <c r="H13" s="1065">
        <v>0</v>
      </c>
      <c r="I13" s="1066">
        <v>31930100</v>
      </c>
      <c r="J13" s="1438">
        <v>99.992171010190205</v>
      </c>
    </row>
    <row r="14" spans="1:10" ht="33">
      <c r="A14" s="1845"/>
      <c r="B14" s="152" t="s">
        <v>220</v>
      </c>
      <c r="C14" s="1060">
        <v>13783700</v>
      </c>
      <c r="D14" s="1059">
        <v>25121474</v>
      </c>
      <c r="E14" s="1059">
        <v>0</v>
      </c>
      <c r="F14" s="1060">
        <v>25121474</v>
      </c>
      <c r="G14" s="1420">
        <v>25121474</v>
      </c>
      <c r="H14" s="1059">
        <v>0</v>
      </c>
      <c r="I14" s="1060">
        <v>25121474</v>
      </c>
      <c r="J14" s="1435">
        <v>100</v>
      </c>
    </row>
    <row r="15" spans="1:10" ht="16.5">
      <c r="A15" s="1843"/>
      <c r="B15" s="152" t="s">
        <v>221</v>
      </c>
      <c r="C15" s="1060">
        <v>7938000</v>
      </c>
      <c r="D15" s="1058">
        <v>7938000</v>
      </c>
      <c r="E15" s="1059">
        <v>0</v>
      </c>
      <c r="F15" s="1060">
        <v>7938000</v>
      </c>
      <c r="G15" s="1417">
        <v>7531425</v>
      </c>
      <c r="H15" s="1059">
        <v>0</v>
      </c>
      <c r="I15" s="1060">
        <v>7531425</v>
      </c>
      <c r="J15" s="1435">
        <v>94.878117913832199</v>
      </c>
    </row>
    <row r="16" spans="1:10" ht="16.5">
      <c r="A16" s="1843"/>
      <c r="B16" s="152" t="s">
        <v>886</v>
      </c>
      <c r="C16" s="1060">
        <v>14700000</v>
      </c>
      <c r="D16" s="1058">
        <v>15000000</v>
      </c>
      <c r="E16" s="1059">
        <v>0</v>
      </c>
      <c r="F16" s="1060">
        <v>15000000</v>
      </c>
      <c r="G16" s="1417">
        <v>15000000</v>
      </c>
      <c r="H16" s="1059">
        <v>0</v>
      </c>
      <c r="I16" s="1060">
        <v>15000000</v>
      </c>
      <c r="J16" s="1435">
        <v>100</v>
      </c>
    </row>
    <row r="17" spans="1:10" ht="16.5">
      <c r="A17" s="1843"/>
      <c r="B17" s="152" t="s">
        <v>222</v>
      </c>
      <c r="C17" s="1060">
        <v>27715500</v>
      </c>
      <c r="D17" s="1058">
        <v>43602500</v>
      </c>
      <c r="E17" s="1059">
        <v>0</v>
      </c>
      <c r="F17" s="1060">
        <v>43602500</v>
      </c>
      <c r="G17" s="1417">
        <v>43602500</v>
      </c>
      <c r="H17" s="1059">
        <v>0</v>
      </c>
      <c r="I17" s="1060">
        <v>43602500</v>
      </c>
      <c r="J17" s="1435">
        <v>100</v>
      </c>
    </row>
    <row r="18" spans="1:10" ht="16.5">
      <c r="A18" s="1843"/>
      <c r="B18" s="152" t="s">
        <v>885</v>
      </c>
      <c r="C18" s="1060">
        <v>980000</v>
      </c>
      <c r="D18" s="1058">
        <v>980000</v>
      </c>
      <c r="E18" s="1059">
        <v>0</v>
      </c>
      <c r="F18" s="1060">
        <v>980000</v>
      </c>
      <c r="G18" s="1417">
        <v>0</v>
      </c>
      <c r="H18" s="1059">
        <v>0</v>
      </c>
      <c r="I18" s="1060">
        <v>0</v>
      </c>
      <c r="J18" s="1435">
        <v>0</v>
      </c>
    </row>
    <row r="19" spans="1:10" ht="16.5">
      <c r="A19" s="1843"/>
      <c r="B19" s="152" t="s">
        <v>536</v>
      </c>
      <c r="C19" s="1060">
        <v>1901200</v>
      </c>
      <c r="D19" s="1058">
        <v>1901200</v>
      </c>
      <c r="E19" s="1059">
        <v>0</v>
      </c>
      <c r="F19" s="1060">
        <v>1901200</v>
      </c>
      <c r="G19" s="1417">
        <v>1901200</v>
      </c>
      <c r="H19" s="1059">
        <v>0</v>
      </c>
      <c r="I19" s="1060">
        <v>1901200</v>
      </c>
      <c r="J19" s="1435">
        <v>100</v>
      </c>
    </row>
    <row r="20" spans="1:10" ht="16.5">
      <c r="A20" s="1843"/>
      <c r="B20" s="153" t="s">
        <v>223</v>
      </c>
      <c r="C20" s="1061">
        <v>20072507</v>
      </c>
      <c r="D20" s="1062">
        <v>10895357</v>
      </c>
      <c r="E20" s="1068">
        <v>24177150</v>
      </c>
      <c r="F20" s="1061">
        <v>35072507</v>
      </c>
      <c r="G20" s="1417">
        <v>10895357</v>
      </c>
      <c r="H20" s="1421">
        <v>24177150</v>
      </c>
      <c r="I20" s="1061">
        <v>35072507</v>
      </c>
      <c r="J20" s="1436">
        <v>100</v>
      </c>
    </row>
    <row r="21" spans="1:10" s="1070" customFormat="1" ht="16.5">
      <c r="A21" s="1843"/>
      <c r="B21" s="154" t="s">
        <v>224</v>
      </c>
      <c r="C21" s="1061">
        <v>22719340</v>
      </c>
      <c r="D21" s="1069">
        <v>22719340</v>
      </c>
      <c r="E21" s="1062">
        <v>0</v>
      </c>
      <c r="F21" s="1061">
        <v>22719340</v>
      </c>
      <c r="G21" s="1417">
        <v>22719340</v>
      </c>
      <c r="H21" s="1062">
        <v>0</v>
      </c>
      <c r="I21" s="1061">
        <v>22719340</v>
      </c>
      <c r="J21" s="1436">
        <v>100</v>
      </c>
    </row>
    <row r="22" spans="1:10" s="1070" customFormat="1" ht="16.5">
      <c r="A22" s="1843"/>
      <c r="B22" s="152" t="s">
        <v>572</v>
      </c>
      <c r="C22" s="1061">
        <v>6958000</v>
      </c>
      <c r="D22" s="1069">
        <v>11958000</v>
      </c>
      <c r="E22" s="1069">
        <v>0</v>
      </c>
      <c r="F22" s="1061">
        <v>11958000</v>
      </c>
      <c r="G22" s="1422">
        <v>11958000</v>
      </c>
      <c r="H22" s="1069">
        <v>0</v>
      </c>
      <c r="I22" s="1061">
        <v>11958000</v>
      </c>
      <c r="J22" s="1436">
        <v>100</v>
      </c>
    </row>
    <row r="23" spans="1:10" s="1070" customFormat="1" ht="16.5">
      <c r="A23" s="1843"/>
      <c r="B23" s="152" t="s">
        <v>1011</v>
      </c>
      <c r="C23" s="1061">
        <v>2000000</v>
      </c>
      <c r="D23" s="1069">
        <v>2000000</v>
      </c>
      <c r="E23" s="1069">
        <v>0</v>
      </c>
      <c r="F23" s="1061">
        <v>2000000</v>
      </c>
      <c r="G23" s="1422">
        <v>2000000</v>
      </c>
      <c r="H23" s="1069">
        <v>0</v>
      </c>
      <c r="I23" s="1061">
        <v>2000000</v>
      </c>
      <c r="J23" s="1436">
        <v>100</v>
      </c>
    </row>
    <row r="24" spans="1:10" s="1070" customFormat="1" ht="16.5">
      <c r="A24" s="1843"/>
      <c r="B24" s="152" t="s">
        <v>1017</v>
      </c>
      <c r="C24" s="1061">
        <v>500000</v>
      </c>
      <c r="D24" s="1069">
        <v>500000</v>
      </c>
      <c r="E24" s="1062">
        <v>0</v>
      </c>
      <c r="F24" s="1061">
        <v>500000</v>
      </c>
      <c r="G24" s="1422">
        <v>500000</v>
      </c>
      <c r="H24" s="1062">
        <v>0</v>
      </c>
      <c r="I24" s="1061">
        <v>500000</v>
      </c>
      <c r="J24" s="1436">
        <v>100</v>
      </c>
    </row>
    <row r="25" spans="1:10" s="1070" customFormat="1" ht="16.5">
      <c r="A25" s="1843"/>
      <c r="B25" s="152" t="s">
        <v>585</v>
      </c>
      <c r="C25" s="1061">
        <v>3802400</v>
      </c>
      <c r="D25" s="1069">
        <v>3680480</v>
      </c>
      <c r="E25" s="1062">
        <v>0</v>
      </c>
      <c r="F25" s="1061">
        <v>3680480</v>
      </c>
      <c r="G25" s="1422">
        <v>3380480</v>
      </c>
      <c r="H25" s="1062">
        <v>0</v>
      </c>
      <c r="I25" s="1061">
        <v>3380480</v>
      </c>
      <c r="J25" s="1436">
        <v>91.848889275311919</v>
      </c>
    </row>
    <row r="26" spans="1:10" s="1070" customFormat="1" ht="33">
      <c r="A26" s="1843"/>
      <c r="B26" s="158" t="s">
        <v>1028</v>
      </c>
      <c r="C26" s="1071">
        <v>760480</v>
      </c>
      <c r="D26" s="1071">
        <v>760480</v>
      </c>
      <c r="E26" s="1072">
        <v>0</v>
      </c>
      <c r="F26" s="1071">
        <v>760480</v>
      </c>
      <c r="G26" s="1423">
        <v>760480</v>
      </c>
      <c r="H26" s="1072">
        <v>0</v>
      </c>
      <c r="I26" s="1071">
        <v>760480</v>
      </c>
      <c r="J26" s="1439">
        <v>100</v>
      </c>
    </row>
    <row r="27" spans="1:10" s="1070" customFormat="1" ht="16.5">
      <c r="A27" s="1184"/>
      <c r="B27" s="782" t="s">
        <v>1070</v>
      </c>
      <c r="C27" s="1061">
        <v>0</v>
      </c>
      <c r="D27" s="1069">
        <v>5000000</v>
      </c>
      <c r="E27" s="1062">
        <v>0</v>
      </c>
      <c r="F27" s="1061">
        <v>5000000</v>
      </c>
      <c r="G27" s="1069">
        <v>5000000</v>
      </c>
      <c r="H27" s="1062">
        <v>0</v>
      </c>
      <c r="I27" s="1061">
        <v>5000000</v>
      </c>
      <c r="J27" s="1436">
        <v>100</v>
      </c>
    </row>
    <row r="28" spans="1:10" s="1070" customFormat="1" ht="16.5">
      <c r="A28" s="1184"/>
      <c r="B28" s="782" t="s">
        <v>1086</v>
      </c>
      <c r="C28" s="1061">
        <v>0</v>
      </c>
      <c r="D28" s="1069">
        <v>250000</v>
      </c>
      <c r="E28" s="1062">
        <v>0</v>
      </c>
      <c r="F28" s="1061">
        <v>250000</v>
      </c>
      <c r="G28" s="1069">
        <v>250000</v>
      </c>
      <c r="H28" s="1062">
        <v>0</v>
      </c>
      <c r="I28" s="1061">
        <v>250000</v>
      </c>
      <c r="J28" s="1436">
        <v>100</v>
      </c>
    </row>
    <row r="29" spans="1:10" s="1070" customFormat="1" ht="16.5">
      <c r="A29" s="1184"/>
      <c r="B29" s="782" t="s">
        <v>1087</v>
      </c>
      <c r="C29" s="1061">
        <v>0</v>
      </c>
      <c r="D29" s="1069">
        <v>250000</v>
      </c>
      <c r="E29" s="1062">
        <v>0</v>
      </c>
      <c r="F29" s="1061">
        <v>250000</v>
      </c>
      <c r="G29" s="1061">
        <v>250000</v>
      </c>
      <c r="H29" s="1062">
        <v>0</v>
      </c>
      <c r="I29" s="1061">
        <v>250000</v>
      </c>
      <c r="J29" s="1436">
        <v>100</v>
      </c>
    </row>
    <row r="30" spans="1:10" s="1070" customFormat="1" ht="33.75" thickBot="1">
      <c r="A30" s="1184"/>
      <c r="B30" s="781" t="s">
        <v>1098</v>
      </c>
      <c r="C30" s="1075">
        <v>0</v>
      </c>
      <c r="D30" s="1073">
        <v>732000</v>
      </c>
      <c r="E30" s="1074">
        <v>0</v>
      </c>
      <c r="F30" s="1061">
        <v>732000</v>
      </c>
      <c r="G30" s="1073">
        <v>732000</v>
      </c>
      <c r="H30" s="1074"/>
      <c r="I30" s="1061">
        <v>732000</v>
      </c>
      <c r="J30" s="1436">
        <v>100</v>
      </c>
    </row>
    <row r="31" spans="1:10" s="161" customFormat="1" ht="17.25" thickBot="1">
      <c r="A31" s="155">
        <v>2</v>
      </c>
      <c r="B31" s="156" t="s">
        <v>225</v>
      </c>
      <c r="C31" s="1076">
        <v>123831127</v>
      </c>
      <c r="D31" s="1065">
        <v>152528351</v>
      </c>
      <c r="E31" s="1065">
        <v>24177150</v>
      </c>
      <c r="F31" s="1066">
        <v>176705501</v>
      </c>
      <c r="G31" s="1065">
        <v>150841776</v>
      </c>
      <c r="H31" s="1065">
        <v>24177150</v>
      </c>
      <c r="I31" s="1066">
        <v>175018926</v>
      </c>
      <c r="J31" s="1438">
        <v>99.045544711140593</v>
      </c>
    </row>
    <row r="32" spans="1:10" s="161" customFormat="1" ht="17.25" thickBot="1">
      <c r="A32" s="155">
        <v>3</v>
      </c>
      <c r="B32" s="156" t="s">
        <v>226</v>
      </c>
      <c r="C32" s="1066">
        <v>234627000</v>
      </c>
      <c r="D32" s="1065">
        <v>227227000</v>
      </c>
      <c r="E32" s="1077">
        <v>7400000</v>
      </c>
      <c r="F32" s="1066">
        <v>234627000</v>
      </c>
      <c r="G32" s="1065">
        <v>227227000</v>
      </c>
      <c r="H32" s="1424">
        <v>7400000</v>
      </c>
      <c r="I32" s="1066">
        <v>234627000</v>
      </c>
      <c r="J32" s="1438">
        <v>100</v>
      </c>
    </row>
    <row r="33" spans="1:10" s="161" customFormat="1" ht="16.5">
      <c r="A33" s="1839">
        <v>4</v>
      </c>
      <c r="B33" s="157" t="s">
        <v>227</v>
      </c>
      <c r="C33" s="1080">
        <v>54768000</v>
      </c>
      <c r="D33" s="1078">
        <v>54768000</v>
      </c>
      <c r="E33" s="1079">
        <v>0</v>
      </c>
      <c r="F33" s="1080">
        <v>54768000</v>
      </c>
      <c r="G33" s="1080">
        <v>54768000</v>
      </c>
      <c r="H33" s="1425">
        <v>0</v>
      </c>
      <c r="I33" s="1080">
        <v>54768000</v>
      </c>
      <c r="J33" s="1440">
        <v>100</v>
      </c>
    </row>
    <row r="34" spans="1:10" s="161" customFormat="1" ht="33">
      <c r="A34" s="1840"/>
      <c r="B34" s="158" t="s">
        <v>228</v>
      </c>
      <c r="C34" s="1083">
        <v>8400000</v>
      </c>
      <c r="D34" s="1081">
        <v>8400000</v>
      </c>
      <c r="E34" s="1082">
        <v>0</v>
      </c>
      <c r="F34" s="1083">
        <v>8400000</v>
      </c>
      <c r="G34" s="1423">
        <v>8400000</v>
      </c>
      <c r="H34" s="1082">
        <v>0</v>
      </c>
      <c r="I34" s="1083">
        <v>8400000</v>
      </c>
      <c r="J34" s="1441">
        <v>100</v>
      </c>
    </row>
    <row r="35" spans="1:10" s="161" customFormat="1" ht="17.25" thickBot="1">
      <c r="A35" s="1841"/>
      <c r="B35" s="159" t="s">
        <v>229</v>
      </c>
      <c r="C35" s="1086">
        <v>1500000</v>
      </c>
      <c r="D35" s="1084">
        <v>1500000</v>
      </c>
      <c r="E35" s="1085">
        <v>0</v>
      </c>
      <c r="F35" s="1086">
        <v>1500000</v>
      </c>
      <c r="G35" s="1426">
        <v>1500000</v>
      </c>
      <c r="H35" s="1085">
        <v>0</v>
      </c>
      <c r="I35" s="1086">
        <v>1500000</v>
      </c>
      <c r="J35" s="1442">
        <v>100</v>
      </c>
    </row>
    <row r="36" spans="1:10" s="161" customFormat="1" ht="33.75" thickBot="1">
      <c r="A36" s="508">
        <v>5</v>
      </c>
      <c r="B36" s="156" t="s">
        <v>593</v>
      </c>
      <c r="C36" s="1089">
        <v>168302512</v>
      </c>
      <c r="D36" s="1087">
        <v>177452512</v>
      </c>
      <c r="E36" s="1088">
        <v>6518000</v>
      </c>
      <c r="F36" s="1089">
        <v>183970512</v>
      </c>
      <c r="G36" s="1427">
        <v>177452512</v>
      </c>
      <c r="H36" s="1428">
        <v>5018000</v>
      </c>
      <c r="I36" s="1092">
        <v>182470512</v>
      </c>
      <c r="J36" s="1443">
        <v>99.184651940306608</v>
      </c>
    </row>
    <row r="37" spans="1:10" ht="16.5">
      <c r="A37" s="1845"/>
      <c r="B37" s="152" t="s">
        <v>230</v>
      </c>
      <c r="C37" s="1060">
        <v>2910000</v>
      </c>
      <c r="D37" s="1058">
        <v>2471014</v>
      </c>
      <c r="E37" s="1059">
        <v>0</v>
      </c>
      <c r="F37" s="1060">
        <v>2471014</v>
      </c>
      <c r="G37" s="1429">
        <v>2630000</v>
      </c>
      <c r="H37" s="1059">
        <v>0</v>
      </c>
      <c r="I37" s="1060">
        <v>2630000</v>
      </c>
      <c r="J37" s="1435">
        <v>106.43403881969103</v>
      </c>
    </row>
    <row r="38" spans="1:10" ht="16.5">
      <c r="A38" s="1843"/>
      <c r="B38" s="152" t="s">
        <v>231</v>
      </c>
      <c r="C38" s="1060">
        <v>1940000</v>
      </c>
      <c r="D38" s="1058">
        <v>990800</v>
      </c>
      <c r="E38" s="1059">
        <v>0</v>
      </c>
      <c r="F38" s="1060">
        <v>990800</v>
      </c>
      <c r="G38" s="1417">
        <v>1010000</v>
      </c>
      <c r="H38" s="1059">
        <v>0</v>
      </c>
      <c r="I38" s="1060">
        <v>1010000</v>
      </c>
      <c r="J38" s="1435">
        <v>101.93782801776344</v>
      </c>
    </row>
    <row r="39" spans="1:10" ht="16.5">
      <c r="A39" s="1843"/>
      <c r="B39" s="152" t="s">
        <v>1131</v>
      </c>
      <c r="C39" s="1060">
        <v>0</v>
      </c>
      <c r="D39" s="1058">
        <v>3281500</v>
      </c>
      <c r="E39" s="1059">
        <v>0</v>
      </c>
      <c r="F39" s="1060">
        <v>3281500</v>
      </c>
      <c r="G39" s="1417">
        <v>3406500</v>
      </c>
      <c r="H39" s="1059">
        <v>0</v>
      </c>
      <c r="I39" s="1060">
        <v>3406500</v>
      </c>
      <c r="J39" s="1435">
        <v>103.80923358220326</v>
      </c>
    </row>
    <row r="40" spans="1:10" ht="16.5">
      <c r="A40" s="1843"/>
      <c r="B40" s="152" t="s">
        <v>232</v>
      </c>
      <c r="C40" s="1060">
        <v>32371307</v>
      </c>
      <c r="D40" s="1058">
        <v>35154347</v>
      </c>
      <c r="E40" s="1059">
        <v>911110</v>
      </c>
      <c r="F40" s="1060">
        <v>36065457</v>
      </c>
      <c r="G40" s="1417">
        <v>35154347</v>
      </c>
      <c r="H40" s="1059">
        <v>911110</v>
      </c>
      <c r="I40" s="1060">
        <v>36065457</v>
      </c>
      <c r="J40" s="1435">
        <v>100</v>
      </c>
    </row>
    <row r="41" spans="1:10" ht="33">
      <c r="A41" s="1843"/>
      <c r="B41" s="152" t="s">
        <v>234</v>
      </c>
      <c r="C41" s="1060">
        <v>6500000</v>
      </c>
      <c r="D41" s="1058">
        <v>6500000</v>
      </c>
      <c r="E41" s="1059">
        <v>0</v>
      </c>
      <c r="F41" s="1060">
        <v>6500000</v>
      </c>
      <c r="G41" s="1417">
        <v>6500000</v>
      </c>
      <c r="H41" s="1059">
        <v>0</v>
      </c>
      <c r="I41" s="1060">
        <v>6500000</v>
      </c>
      <c r="J41" s="1435">
        <v>100</v>
      </c>
    </row>
    <row r="42" spans="1:10" ht="33">
      <c r="A42" s="1843"/>
      <c r="B42" s="152" t="s">
        <v>584</v>
      </c>
      <c r="C42" s="1060">
        <v>1940000</v>
      </c>
      <c r="D42" s="1058">
        <v>1770000</v>
      </c>
      <c r="E42" s="1059">
        <v>0</v>
      </c>
      <c r="F42" s="1060">
        <v>1770000</v>
      </c>
      <c r="G42" s="1417">
        <v>1550000</v>
      </c>
      <c r="H42" s="1059">
        <v>0</v>
      </c>
      <c r="I42" s="1060">
        <v>1550000</v>
      </c>
      <c r="J42" s="1435">
        <v>87.570621468926561</v>
      </c>
    </row>
    <row r="43" spans="1:10" ht="16.5">
      <c r="A43" s="1843"/>
      <c r="B43" s="152" t="s">
        <v>1007</v>
      </c>
      <c r="C43" s="1060">
        <v>3880000</v>
      </c>
      <c r="D43" s="1058">
        <v>3880000</v>
      </c>
      <c r="E43" s="1059">
        <v>0</v>
      </c>
      <c r="F43" s="1060">
        <v>3880000</v>
      </c>
      <c r="G43" s="1417">
        <v>3880000</v>
      </c>
      <c r="H43" s="1059">
        <v>0</v>
      </c>
      <c r="I43" s="1060">
        <v>3880000</v>
      </c>
      <c r="J43" s="1435">
        <v>100</v>
      </c>
    </row>
    <row r="44" spans="1:10" ht="33">
      <c r="A44" s="1843"/>
      <c r="B44" s="153" t="s">
        <v>236</v>
      </c>
      <c r="C44" s="1060">
        <v>150000</v>
      </c>
      <c r="D44" s="1062">
        <v>150000</v>
      </c>
      <c r="E44" s="1059">
        <v>0</v>
      </c>
      <c r="F44" s="1060">
        <v>150000</v>
      </c>
      <c r="G44" s="1417">
        <v>150000</v>
      </c>
      <c r="H44" s="1059">
        <v>0</v>
      </c>
      <c r="I44" s="1060">
        <v>150000</v>
      </c>
      <c r="J44" s="1435">
        <v>100</v>
      </c>
    </row>
    <row r="45" spans="1:10" ht="16.5">
      <c r="A45" s="1843"/>
      <c r="B45" s="152" t="s">
        <v>233</v>
      </c>
      <c r="C45" s="1060">
        <v>2425000</v>
      </c>
      <c r="D45" s="1058">
        <v>2425000</v>
      </c>
      <c r="E45" s="1059">
        <v>0</v>
      </c>
      <c r="F45" s="1060">
        <v>2425000</v>
      </c>
      <c r="G45" s="1417">
        <v>2425000</v>
      </c>
      <c r="H45" s="1059">
        <v>0</v>
      </c>
      <c r="I45" s="1060">
        <v>2425000</v>
      </c>
      <c r="J45" s="1435">
        <v>100</v>
      </c>
    </row>
    <row r="46" spans="1:10" ht="16.5">
      <c r="A46" s="1843"/>
      <c r="B46" s="153" t="s">
        <v>237</v>
      </c>
      <c r="C46" s="1061">
        <v>970000</v>
      </c>
      <c r="D46" s="1062">
        <v>970000</v>
      </c>
      <c r="E46" s="1068">
        <v>0</v>
      </c>
      <c r="F46" s="1061">
        <v>970000</v>
      </c>
      <c r="G46" s="1417">
        <v>970000</v>
      </c>
      <c r="H46" s="1068">
        <v>0</v>
      </c>
      <c r="I46" s="1061">
        <v>970000</v>
      </c>
      <c r="J46" s="1436">
        <v>100</v>
      </c>
    </row>
    <row r="47" spans="1:10" ht="49.5">
      <c r="A47" s="1843"/>
      <c r="B47" s="160" t="s">
        <v>238</v>
      </c>
      <c r="C47" s="1064">
        <v>3880000</v>
      </c>
      <c r="D47" s="1058">
        <v>3880000</v>
      </c>
      <c r="E47" s="1090">
        <v>0</v>
      </c>
      <c r="F47" s="1064">
        <v>3880000</v>
      </c>
      <c r="G47" s="1417">
        <v>3880000</v>
      </c>
      <c r="H47" s="1090">
        <v>0</v>
      </c>
      <c r="I47" s="1064">
        <v>3880000</v>
      </c>
      <c r="J47" s="1437">
        <v>100</v>
      </c>
    </row>
    <row r="48" spans="1:10" ht="16.5">
      <c r="A48" s="1843"/>
      <c r="B48" s="160" t="s">
        <v>239</v>
      </c>
      <c r="C48" s="1064">
        <v>970000</v>
      </c>
      <c r="D48" s="1058">
        <v>970000</v>
      </c>
      <c r="E48" s="1064">
        <v>0</v>
      </c>
      <c r="F48" s="1064">
        <v>970000</v>
      </c>
      <c r="G48" s="1417">
        <v>970000</v>
      </c>
      <c r="H48" s="1064">
        <v>0</v>
      </c>
      <c r="I48" s="1064">
        <v>970000</v>
      </c>
      <c r="J48" s="1437">
        <v>100</v>
      </c>
    </row>
    <row r="49" spans="1:10" ht="16.5">
      <c r="A49" s="1843"/>
      <c r="B49" s="160" t="s">
        <v>240</v>
      </c>
      <c r="C49" s="1064">
        <v>485000</v>
      </c>
      <c r="D49" s="1058">
        <v>485000</v>
      </c>
      <c r="E49" s="1064">
        <v>0</v>
      </c>
      <c r="F49" s="1064">
        <v>485000</v>
      </c>
      <c r="G49" s="1417">
        <v>485000</v>
      </c>
      <c r="H49" s="1064"/>
      <c r="I49" s="1064">
        <v>485000</v>
      </c>
      <c r="J49" s="1437">
        <v>100</v>
      </c>
    </row>
    <row r="50" spans="1:10" ht="16.5">
      <c r="A50" s="1843"/>
      <c r="B50" s="160" t="s">
        <v>241</v>
      </c>
      <c r="C50" s="1064">
        <v>2700000</v>
      </c>
      <c r="D50" s="1091">
        <v>2700000</v>
      </c>
      <c r="E50" s="1064">
        <v>0</v>
      </c>
      <c r="F50" s="1064">
        <v>2700000</v>
      </c>
      <c r="G50" s="1417">
        <v>2475000</v>
      </c>
      <c r="H50" s="1064">
        <v>0</v>
      </c>
      <c r="I50" s="1064">
        <v>2475000</v>
      </c>
      <c r="J50" s="1437">
        <v>91.666666666666657</v>
      </c>
    </row>
    <row r="51" spans="1:10" ht="16.5">
      <c r="A51" s="1843"/>
      <c r="B51" s="160" t="s">
        <v>1025</v>
      </c>
      <c r="C51" s="1064">
        <v>1200000</v>
      </c>
      <c r="D51" s="1091">
        <v>1200000</v>
      </c>
      <c r="E51" s="1091">
        <v>0</v>
      </c>
      <c r="F51" s="1064">
        <v>1200000</v>
      </c>
      <c r="G51" s="1430">
        <v>1100000</v>
      </c>
      <c r="H51" s="1091">
        <v>0</v>
      </c>
      <c r="I51" s="1064">
        <v>1100000</v>
      </c>
      <c r="J51" s="1437">
        <v>91.666666666666657</v>
      </c>
    </row>
    <row r="52" spans="1:10" ht="33">
      <c r="A52" s="1843"/>
      <c r="B52" s="160" t="s">
        <v>922</v>
      </c>
      <c r="C52" s="1064">
        <v>27480000</v>
      </c>
      <c r="D52" s="1091">
        <v>27480000</v>
      </c>
      <c r="E52" s="1091">
        <v>0</v>
      </c>
      <c r="F52" s="1064">
        <v>27480000</v>
      </c>
      <c r="G52" s="1430">
        <v>27480000</v>
      </c>
      <c r="H52" s="1091">
        <v>0</v>
      </c>
      <c r="I52" s="1064">
        <v>27480000</v>
      </c>
      <c r="J52" s="1437">
        <v>100</v>
      </c>
    </row>
    <row r="53" spans="1:10" ht="16.5">
      <c r="A53" s="1843"/>
      <c r="B53" s="160" t="s">
        <v>242</v>
      </c>
      <c r="C53" s="1064">
        <v>2910000</v>
      </c>
      <c r="D53" s="1069">
        <v>2910000</v>
      </c>
      <c r="E53" s="1091">
        <v>0</v>
      </c>
      <c r="F53" s="1064">
        <v>2910000</v>
      </c>
      <c r="G53" s="1422">
        <v>2910000</v>
      </c>
      <c r="H53" s="1091">
        <v>0</v>
      </c>
      <c r="I53" s="1064">
        <v>2910000</v>
      </c>
      <c r="J53" s="1437">
        <v>100</v>
      </c>
    </row>
    <row r="54" spans="1:10" ht="33">
      <c r="A54" s="1843"/>
      <c r="B54" s="153" t="s">
        <v>243</v>
      </c>
      <c r="C54" s="1061">
        <v>3000000</v>
      </c>
      <c r="D54" s="1069">
        <v>3000000</v>
      </c>
      <c r="E54" s="1069">
        <v>0</v>
      </c>
      <c r="F54" s="1061">
        <v>3000000</v>
      </c>
      <c r="G54" s="1422">
        <v>3000000</v>
      </c>
      <c r="H54" s="1069">
        <v>0</v>
      </c>
      <c r="I54" s="1061">
        <v>3000000</v>
      </c>
      <c r="J54" s="1436">
        <v>100</v>
      </c>
    </row>
    <row r="55" spans="1:10" ht="16.5">
      <c r="A55" s="1843"/>
      <c r="B55" s="160" t="s">
        <v>537</v>
      </c>
      <c r="C55" s="1061">
        <v>1000000</v>
      </c>
      <c r="D55" s="1091">
        <v>0</v>
      </c>
      <c r="E55" s="1063">
        <v>1000000</v>
      </c>
      <c r="F55" s="1061">
        <v>1000000</v>
      </c>
      <c r="G55" s="1430">
        <v>0</v>
      </c>
      <c r="H55" s="1063">
        <v>1000000</v>
      </c>
      <c r="I55" s="1061">
        <v>1000000</v>
      </c>
      <c r="J55" s="1436">
        <v>100</v>
      </c>
    </row>
    <row r="56" spans="1:10" ht="49.5">
      <c r="A56" s="1843"/>
      <c r="B56" s="153" t="s">
        <v>1121</v>
      </c>
      <c r="C56" s="1061">
        <v>5655500</v>
      </c>
      <c r="D56" s="1091">
        <v>0</v>
      </c>
      <c r="E56" s="1063">
        <v>5655500</v>
      </c>
      <c r="F56" s="1061">
        <v>5655500</v>
      </c>
      <c r="G56" s="1430">
        <v>0</v>
      </c>
      <c r="H56" s="1063">
        <v>655500</v>
      </c>
      <c r="I56" s="1061">
        <v>655500</v>
      </c>
      <c r="J56" s="1436">
        <v>11.590487136415877</v>
      </c>
    </row>
    <row r="57" spans="1:10" ht="33">
      <c r="A57" s="1843"/>
      <c r="B57" s="160" t="s">
        <v>147</v>
      </c>
      <c r="C57" s="1061">
        <v>20000000</v>
      </c>
      <c r="D57" s="1069">
        <v>20000000</v>
      </c>
      <c r="E57" s="1063">
        <v>0</v>
      </c>
      <c r="F57" s="1061">
        <v>20000000</v>
      </c>
      <c r="G57" s="1422">
        <v>20000000</v>
      </c>
      <c r="H57" s="1063">
        <v>0</v>
      </c>
      <c r="I57" s="1061">
        <v>20000000</v>
      </c>
      <c r="J57" s="1436">
        <v>100</v>
      </c>
    </row>
    <row r="58" spans="1:10" ht="33">
      <c r="A58" s="1843"/>
      <c r="B58" s="153" t="s">
        <v>488</v>
      </c>
      <c r="C58" s="1061">
        <v>200000</v>
      </c>
      <c r="D58" s="1069">
        <v>200000</v>
      </c>
      <c r="E58" s="1062">
        <v>0</v>
      </c>
      <c r="F58" s="1061">
        <v>200000</v>
      </c>
      <c r="G58" s="1422">
        <v>200000</v>
      </c>
      <c r="H58" s="1062">
        <v>0</v>
      </c>
      <c r="I58" s="1061">
        <v>200000</v>
      </c>
      <c r="J58" s="1436">
        <v>100</v>
      </c>
    </row>
    <row r="59" spans="1:10" ht="33">
      <c r="A59" s="1843"/>
      <c r="B59" s="782" t="s">
        <v>1122</v>
      </c>
      <c r="C59" s="1061">
        <v>0</v>
      </c>
      <c r="D59" s="1061">
        <v>461270</v>
      </c>
      <c r="E59" s="1061">
        <v>0</v>
      </c>
      <c r="F59" s="1061">
        <v>461270</v>
      </c>
      <c r="G59" s="1417">
        <v>461270</v>
      </c>
      <c r="H59" s="1062">
        <v>0</v>
      </c>
      <c r="I59" s="1061">
        <v>461270</v>
      </c>
      <c r="J59" s="1436">
        <v>100</v>
      </c>
    </row>
    <row r="60" spans="1:10" ht="16.5">
      <c r="A60" s="1843"/>
      <c r="B60" s="782" t="s">
        <v>1119</v>
      </c>
      <c r="C60" s="1061">
        <v>0</v>
      </c>
      <c r="D60" s="1061">
        <v>300000</v>
      </c>
      <c r="E60" s="1061">
        <v>0</v>
      </c>
      <c r="F60" s="1061">
        <v>300000</v>
      </c>
      <c r="G60" s="1417">
        <v>300000</v>
      </c>
      <c r="H60" s="1062">
        <v>0</v>
      </c>
      <c r="I60" s="1061">
        <v>300000</v>
      </c>
      <c r="J60" s="1436">
        <v>100</v>
      </c>
    </row>
    <row r="61" spans="1:10" ht="33">
      <c r="A61" s="1843"/>
      <c r="B61" s="782" t="s">
        <v>1130</v>
      </c>
      <c r="C61" s="1061">
        <v>0</v>
      </c>
      <c r="D61" s="1061">
        <v>0</v>
      </c>
      <c r="E61" s="1061">
        <v>250000</v>
      </c>
      <c r="F61" s="1061">
        <v>250000</v>
      </c>
      <c r="G61" s="1417">
        <v>0</v>
      </c>
      <c r="H61" s="1061">
        <v>250000</v>
      </c>
      <c r="I61" s="1061">
        <v>250000</v>
      </c>
      <c r="J61" s="1436">
        <v>100</v>
      </c>
    </row>
    <row r="62" spans="1:10" ht="16.5">
      <c r="A62" s="1846"/>
      <c r="B62" s="865" t="s">
        <v>1236</v>
      </c>
      <c r="C62" s="1061">
        <v>0</v>
      </c>
      <c r="D62" s="1064">
        <v>250000</v>
      </c>
      <c r="E62" s="1064">
        <v>0</v>
      </c>
      <c r="F62" s="1061">
        <v>250000</v>
      </c>
      <c r="G62" s="1064">
        <v>250000</v>
      </c>
      <c r="H62" s="1064">
        <v>0</v>
      </c>
      <c r="I62" s="1061">
        <v>250000</v>
      </c>
      <c r="J62" s="1436">
        <v>100</v>
      </c>
    </row>
    <row r="63" spans="1:10" ht="16.5">
      <c r="A63" s="1846"/>
      <c r="B63" s="782" t="s">
        <v>1237</v>
      </c>
      <c r="C63" s="1061">
        <v>0</v>
      </c>
      <c r="D63" s="1061">
        <v>5000</v>
      </c>
      <c r="E63" s="1061">
        <v>0</v>
      </c>
      <c r="F63" s="1061">
        <v>5000</v>
      </c>
      <c r="G63" s="1064">
        <v>5000</v>
      </c>
      <c r="H63" s="1064">
        <v>0</v>
      </c>
      <c r="I63" s="1061">
        <v>5000</v>
      </c>
      <c r="J63" s="1436">
        <v>100</v>
      </c>
    </row>
    <row r="64" spans="1:10" ht="16.5">
      <c r="A64" s="1846"/>
      <c r="B64" s="782" t="s">
        <v>1238</v>
      </c>
      <c r="C64" s="1061">
        <v>0</v>
      </c>
      <c r="D64" s="1061">
        <v>200000</v>
      </c>
      <c r="E64" s="1061">
        <v>0</v>
      </c>
      <c r="F64" s="1061">
        <v>200000</v>
      </c>
      <c r="G64" s="1064">
        <v>200000</v>
      </c>
      <c r="H64" s="1064"/>
      <c r="I64" s="1061">
        <v>200000</v>
      </c>
      <c r="J64" s="1436">
        <v>100</v>
      </c>
    </row>
    <row r="65" spans="1:10" ht="16.5">
      <c r="A65" s="1846"/>
      <c r="B65" s="782" t="s">
        <v>1239</v>
      </c>
      <c r="C65" s="1061">
        <v>0</v>
      </c>
      <c r="D65" s="1061">
        <v>150000</v>
      </c>
      <c r="E65" s="1061">
        <v>0</v>
      </c>
      <c r="F65" s="1061">
        <v>150000</v>
      </c>
      <c r="G65" s="1064">
        <v>150000</v>
      </c>
      <c r="H65" s="1064"/>
      <c r="I65" s="1061">
        <v>150000</v>
      </c>
      <c r="J65" s="1436">
        <v>100</v>
      </c>
    </row>
    <row r="66" spans="1:10" ht="16.5">
      <c r="A66" s="1846"/>
      <c r="B66" s="782" t="s">
        <v>1240</v>
      </c>
      <c r="C66" s="1061">
        <v>0</v>
      </c>
      <c r="D66" s="1061">
        <v>150000</v>
      </c>
      <c r="E66" s="1061">
        <v>0</v>
      </c>
      <c r="F66" s="1061">
        <v>150000</v>
      </c>
      <c r="G66" s="1064">
        <v>150000</v>
      </c>
      <c r="H66" s="1064">
        <v>0</v>
      </c>
      <c r="I66" s="1061">
        <v>150000</v>
      </c>
      <c r="J66" s="1436">
        <v>100</v>
      </c>
    </row>
    <row r="67" spans="1:10" ht="16.5">
      <c r="A67" s="1846"/>
      <c r="B67" s="782" t="s">
        <v>1241</v>
      </c>
      <c r="C67" s="1061">
        <v>0</v>
      </c>
      <c r="D67" s="1061">
        <v>205000</v>
      </c>
      <c r="E67" s="1061">
        <v>0</v>
      </c>
      <c r="F67" s="1061">
        <v>205000</v>
      </c>
      <c r="G67" s="1061">
        <v>205000</v>
      </c>
      <c r="H67" s="1061">
        <v>0</v>
      </c>
      <c r="I67" s="1061">
        <v>205000</v>
      </c>
      <c r="J67" s="1436">
        <v>100</v>
      </c>
    </row>
    <row r="68" spans="1:10" ht="32.25" customHeight="1" thickBot="1">
      <c r="A68" s="1847"/>
      <c r="B68" s="864" t="s">
        <v>1123</v>
      </c>
      <c r="C68" s="1092">
        <v>0</v>
      </c>
      <c r="D68" s="1073">
        <v>3000000</v>
      </c>
      <c r="E68" s="1074">
        <v>0</v>
      </c>
      <c r="F68" s="1093">
        <v>3000000</v>
      </c>
      <c r="G68" s="1431">
        <v>3000000</v>
      </c>
      <c r="H68" s="1074">
        <v>0</v>
      </c>
      <c r="I68" s="1060">
        <v>3000000</v>
      </c>
      <c r="J68" s="1436">
        <v>100</v>
      </c>
    </row>
    <row r="69" spans="1:10" s="161" customFormat="1" ht="17.25" thickBot="1">
      <c r="A69" s="155">
        <v>6</v>
      </c>
      <c r="B69" s="156" t="s">
        <v>244</v>
      </c>
      <c r="C69" s="1094">
        <v>122566807</v>
      </c>
      <c r="D69" s="1095">
        <v>125138931</v>
      </c>
      <c r="E69" s="1095">
        <v>7816610</v>
      </c>
      <c r="F69" s="1066">
        <v>132955541</v>
      </c>
      <c r="G69" s="1065">
        <v>124897117</v>
      </c>
      <c r="H69" s="1095">
        <v>2816610</v>
      </c>
      <c r="I69" s="1066">
        <v>127713727</v>
      </c>
      <c r="J69" s="1438">
        <v>96.057468563871282</v>
      </c>
    </row>
    <row r="70" spans="1:10" ht="16.5">
      <c r="A70" s="1845"/>
      <c r="B70" s="152" t="s">
        <v>245</v>
      </c>
      <c r="C70" s="1060">
        <v>1500000</v>
      </c>
      <c r="D70" s="1058">
        <v>1500000</v>
      </c>
      <c r="E70" s="1059">
        <v>0</v>
      </c>
      <c r="F70" s="1060">
        <v>1500000</v>
      </c>
      <c r="G70" s="1058">
        <v>1500000</v>
      </c>
      <c r="H70" s="1059">
        <v>0</v>
      </c>
      <c r="I70" s="1060">
        <v>1500000</v>
      </c>
      <c r="J70" s="1435">
        <v>100</v>
      </c>
    </row>
    <row r="71" spans="1:10" ht="33">
      <c r="A71" s="1843"/>
      <c r="B71" s="152" t="s">
        <v>246</v>
      </c>
      <c r="C71" s="1060">
        <v>8000000</v>
      </c>
      <c r="D71" s="1069">
        <v>8000000</v>
      </c>
      <c r="E71" s="1059">
        <v>0</v>
      </c>
      <c r="F71" s="1060">
        <v>8000000</v>
      </c>
      <c r="G71" s="1069">
        <v>8000000</v>
      </c>
      <c r="H71" s="1059">
        <v>0</v>
      </c>
      <c r="I71" s="1060">
        <v>8000000</v>
      </c>
      <c r="J71" s="1435">
        <v>100</v>
      </c>
    </row>
    <row r="72" spans="1:10" s="1070" customFormat="1" ht="16.5">
      <c r="A72" s="1843"/>
      <c r="B72" s="154" t="s">
        <v>247</v>
      </c>
      <c r="C72" s="1060">
        <v>2037000</v>
      </c>
      <c r="D72" s="1069">
        <v>2037000</v>
      </c>
      <c r="E72" s="1058">
        <v>0</v>
      </c>
      <c r="F72" s="1060">
        <v>2037000</v>
      </c>
      <c r="G72" s="1069">
        <v>2037000</v>
      </c>
      <c r="H72" s="1058">
        <v>0</v>
      </c>
      <c r="I72" s="1060">
        <v>2037000</v>
      </c>
      <c r="J72" s="1435">
        <v>100</v>
      </c>
    </row>
    <row r="73" spans="1:10" ht="16.5">
      <c r="A73" s="1843"/>
      <c r="B73" s="152" t="s">
        <v>248</v>
      </c>
      <c r="C73" s="1060">
        <v>970000</v>
      </c>
      <c r="D73" s="1069">
        <v>970000</v>
      </c>
      <c r="E73" s="1058">
        <v>0</v>
      </c>
      <c r="F73" s="1060">
        <v>970000</v>
      </c>
      <c r="G73" s="1069">
        <v>970000</v>
      </c>
      <c r="H73" s="1058">
        <v>0</v>
      </c>
      <c r="I73" s="1060">
        <v>970000</v>
      </c>
      <c r="J73" s="1435">
        <v>100</v>
      </c>
    </row>
    <row r="74" spans="1:10" ht="16.5">
      <c r="A74" s="1843"/>
      <c r="B74" s="152" t="s">
        <v>1010</v>
      </c>
      <c r="C74" s="1060">
        <v>582000</v>
      </c>
      <c r="D74" s="1069">
        <v>582000</v>
      </c>
      <c r="E74" s="1058">
        <v>0</v>
      </c>
      <c r="F74" s="1060">
        <v>582000</v>
      </c>
      <c r="G74" s="1069">
        <v>582000</v>
      </c>
      <c r="H74" s="1058">
        <v>0</v>
      </c>
      <c r="I74" s="1060">
        <v>582000</v>
      </c>
      <c r="J74" s="1435">
        <v>100</v>
      </c>
    </row>
    <row r="75" spans="1:10" ht="16.5">
      <c r="A75" s="1843"/>
      <c r="B75" s="153" t="s">
        <v>1059</v>
      </c>
      <c r="C75" s="1061">
        <v>0</v>
      </c>
      <c r="D75" s="1069">
        <v>780000</v>
      </c>
      <c r="E75" s="1069">
        <v>0</v>
      </c>
      <c r="F75" s="1061">
        <v>780000</v>
      </c>
      <c r="G75" s="1069">
        <v>780000</v>
      </c>
      <c r="H75" s="1069">
        <v>0</v>
      </c>
      <c r="I75" s="1061">
        <v>780000</v>
      </c>
      <c r="J75" s="1436">
        <v>100</v>
      </c>
    </row>
    <row r="76" spans="1:10" ht="33">
      <c r="A76" s="1843"/>
      <c r="B76" s="153" t="s">
        <v>1060</v>
      </c>
      <c r="C76" s="1061">
        <v>0</v>
      </c>
      <c r="D76" s="1069">
        <v>580000</v>
      </c>
      <c r="E76" s="1069">
        <v>0</v>
      </c>
      <c r="F76" s="1061">
        <v>580000</v>
      </c>
      <c r="G76" s="1069">
        <v>430000</v>
      </c>
      <c r="H76" s="1069">
        <v>0</v>
      </c>
      <c r="I76" s="1061">
        <v>430000</v>
      </c>
      <c r="J76" s="1436">
        <v>74.137931034482762</v>
      </c>
    </row>
    <row r="77" spans="1:10" ht="33">
      <c r="A77" s="1843"/>
      <c r="B77" s="153" t="s">
        <v>1061</v>
      </c>
      <c r="C77" s="1061">
        <v>0</v>
      </c>
      <c r="D77" s="1069">
        <v>590000</v>
      </c>
      <c r="E77" s="1069">
        <v>0</v>
      </c>
      <c r="F77" s="1061">
        <v>590000</v>
      </c>
      <c r="G77" s="1069">
        <v>590000</v>
      </c>
      <c r="H77" s="1069">
        <v>0</v>
      </c>
      <c r="I77" s="1061">
        <v>590000</v>
      </c>
      <c r="J77" s="1436">
        <v>100</v>
      </c>
    </row>
    <row r="78" spans="1:10" ht="33">
      <c r="A78" s="1843"/>
      <c r="B78" s="153" t="s">
        <v>1062</v>
      </c>
      <c r="C78" s="1061">
        <v>0</v>
      </c>
      <c r="D78" s="1069">
        <v>960000</v>
      </c>
      <c r="E78" s="1069">
        <v>0</v>
      </c>
      <c r="F78" s="1061">
        <v>960000</v>
      </c>
      <c r="G78" s="1069">
        <v>835000</v>
      </c>
      <c r="H78" s="1069">
        <v>0</v>
      </c>
      <c r="I78" s="1061">
        <v>835000</v>
      </c>
      <c r="J78" s="1436">
        <v>86.979166666666657</v>
      </c>
    </row>
    <row r="79" spans="1:10" ht="16.5">
      <c r="A79" s="1843"/>
      <c r="B79" s="782" t="s">
        <v>1063</v>
      </c>
      <c r="C79" s="1061">
        <v>0</v>
      </c>
      <c r="D79" s="1061">
        <v>0</v>
      </c>
      <c r="E79" s="1061">
        <v>3500000</v>
      </c>
      <c r="F79" s="1061">
        <v>3500000</v>
      </c>
      <c r="G79" s="1061">
        <v>0</v>
      </c>
      <c r="H79" s="1061">
        <v>3500000</v>
      </c>
      <c r="I79" s="1061">
        <v>3500000</v>
      </c>
      <c r="J79" s="1436">
        <v>100</v>
      </c>
    </row>
    <row r="80" spans="1:10" ht="33">
      <c r="A80" s="1843"/>
      <c r="B80" s="782" t="s">
        <v>1066</v>
      </c>
      <c r="C80" s="1061">
        <v>0</v>
      </c>
      <c r="D80" s="1061">
        <v>170000</v>
      </c>
      <c r="E80" s="1061">
        <v>0</v>
      </c>
      <c r="F80" s="1061">
        <v>170000</v>
      </c>
      <c r="G80" s="1061">
        <v>170000</v>
      </c>
      <c r="H80" s="1061">
        <v>0</v>
      </c>
      <c r="I80" s="1061">
        <v>170000</v>
      </c>
      <c r="J80" s="1436">
        <v>100</v>
      </c>
    </row>
    <row r="81" spans="1:10" ht="49.5">
      <c r="A81" s="1843"/>
      <c r="B81" s="782" t="s">
        <v>1064</v>
      </c>
      <c r="C81" s="1061">
        <v>0</v>
      </c>
      <c r="D81" s="1061">
        <v>70000</v>
      </c>
      <c r="E81" s="1061">
        <v>0</v>
      </c>
      <c r="F81" s="1061">
        <v>70000</v>
      </c>
      <c r="G81" s="1061">
        <v>70000</v>
      </c>
      <c r="H81" s="1061">
        <v>0</v>
      </c>
      <c r="I81" s="1061">
        <v>70000</v>
      </c>
      <c r="J81" s="1436">
        <v>100</v>
      </c>
    </row>
    <row r="82" spans="1:10" ht="48" customHeight="1">
      <c r="A82" s="1843"/>
      <c r="B82" s="782" t="s">
        <v>1065</v>
      </c>
      <c r="C82" s="1061">
        <v>0</v>
      </c>
      <c r="D82" s="1061">
        <v>2012400</v>
      </c>
      <c r="E82" s="1061">
        <v>0</v>
      </c>
      <c r="F82" s="1061">
        <v>2012400</v>
      </c>
      <c r="G82" s="1098">
        <v>2012400</v>
      </c>
      <c r="H82" s="1069">
        <v>0</v>
      </c>
      <c r="I82" s="1061">
        <v>2012400</v>
      </c>
      <c r="J82" s="1436">
        <v>100</v>
      </c>
    </row>
    <row r="83" spans="1:10" ht="33">
      <c r="A83" s="1843"/>
      <c r="B83" s="782" t="s">
        <v>1067</v>
      </c>
      <c r="C83" s="1061">
        <v>0</v>
      </c>
      <c r="D83" s="1061">
        <v>121920</v>
      </c>
      <c r="E83" s="1061">
        <v>0</v>
      </c>
      <c r="F83" s="1061">
        <v>121920</v>
      </c>
      <c r="G83" s="1098">
        <v>121920</v>
      </c>
      <c r="H83" s="1069">
        <v>0</v>
      </c>
      <c r="I83" s="1061">
        <v>121920</v>
      </c>
      <c r="J83" s="1436">
        <v>100</v>
      </c>
    </row>
    <row r="84" spans="1:10" ht="16.5">
      <c r="A84" s="1843"/>
      <c r="B84" s="782" t="s">
        <v>1088</v>
      </c>
      <c r="C84" s="1061">
        <v>0</v>
      </c>
      <c r="D84" s="1061">
        <v>3100000</v>
      </c>
      <c r="E84" s="1061">
        <v>0</v>
      </c>
      <c r="F84" s="1061">
        <v>3100000</v>
      </c>
      <c r="G84" s="1098">
        <v>3100000</v>
      </c>
      <c r="H84" s="1069">
        <v>0</v>
      </c>
      <c r="I84" s="1061">
        <v>3100000</v>
      </c>
      <c r="J84" s="1436">
        <v>100</v>
      </c>
    </row>
    <row r="85" spans="1:10" ht="16.5">
      <c r="A85" s="1843"/>
      <c r="B85" s="782" t="s">
        <v>1089</v>
      </c>
      <c r="C85" s="1061">
        <v>0</v>
      </c>
      <c r="D85" s="1061">
        <v>1000000</v>
      </c>
      <c r="E85" s="1061">
        <v>0</v>
      </c>
      <c r="F85" s="1061">
        <v>1000000</v>
      </c>
      <c r="G85" s="1098">
        <v>1000000</v>
      </c>
      <c r="H85" s="1069">
        <v>0</v>
      </c>
      <c r="I85" s="1061">
        <v>1000000</v>
      </c>
      <c r="J85" s="1436">
        <v>100</v>
      </c>
    </row>
    <row r="86" spans="1:10" ht="16.5">
      <c r="A86" s="1843"/>
      <c r="B86" s="782" t="s">
        <v>1090</v>
      </c>
      <c r="C86" s="1061">
        <v>0</v>
      </c>
      <c r="D86" s="1061">
        <v>300000</v>
      </c>
      <c r="E86" s="1061">
        <v>0</v>
      </c>
      <c r="F86" s="1061">
        <v>300000</v>
      </c>
      <c r="G86" s="1098">
        <v>300000</v>
      </c>
      <c r="H86" s="1069">
        <v>0</v>
      </c>
      <c r="I86" s="1061">
        <v>300000</v>
      </c>
      <c r="J86" s="1436">
        <v>100</v>
      </c>
    </row>
    <row r="87" spans="1:10" ht="16.5">
      <c r="A87" s="1843"/>
      <c r="B87" s="782" t="s">
        <v>1091</v>
      </c>
      <c r="C87" s="1061">
        <v>0</v>
      </c>
      <c r="D87" s="1061">
        <v>400000</v>
      </c>
      <c r="E87" s="1061">
        <v>0</v>
      </c>
      <c r="F87" s="1061">
        <v>400000</v>
      </c>
      <c r="G87" s="1098">
        <v>400000</v>
      </c>
      <c r="H87" s="1069">
        <v>0</v>
      </c>
      <c r="I87" s="1061">
        <v>400000</v>
      </c>
      <c r="J87" s="1436">
        <v>100</v>
      </c>
    </row>
    <row r="88" spans="1:10" ht="16.5">
      <c r="A88" s="1843"/>
      <c r="B88" s="782" t="s">
        <v>1092</v>
      </c>
      <c r="C88" s="1061">
        <v>0</v>
      </c>
      <c r="D88" s="1061">
        <v>200000</v>
      </c>
      <c r="E88" s="1061">
        <v>0</v>
      </c>
      <c r="F88" s="1061">
        <v>200000</v>
      </c>
      <c r="G88" s="1098">
        <v>200000</v>
      </c>
      <c r="H88" s="1069">
        <v>0</v>
      </c>
      <c r="I88" s="1061">
        <v>200000</v>
      </c>
      <c r="J88" s="1436">
        <v>100</v>
      </c>
    </row>
    <row r="89" spans="1:10" ht="16.5">
      <c r="A89" s="1843"/>
      <c r="B89" s="782" t="s">
        <v>1093</v>
      </c>
      <c r="C89" s="1061">
        <v>0</v>
      </c>
      <c r="D89" s="1061">
        <v>200000</v>
      </c>
      <c r="E89" s="1061">
        <v>0</v>
      </c>
      <c r="F89" s="1061">
        <v>200000</v>
      </c>
      <c r="G89" s="1098">
        <v>200000</v>
      </c>
      <c r="H89" s="1069">
        <v>0</v>
      </c>
      <c r="I89" s="1061">
        <v>200000</v>
      </c>
      <c r="J89" s="1436">
        <v>100</v>
      </c>
    </row>
    <row r="90" spans="1:10" ht="17.25" thickBot="1">
      <c r="A90" s="1844"/>
      <c r="B90" s="781" t="s">
        <v>1094</v>
      </c>
      <c r="C90" s="1093">
        <v>0</v>
      </c>
      <c r="D90" s="1073">
        <v>100000</v>
      </c>
      <c r="E90" s="1073">
        <v>0</v>
      </c>
      <c r="F90" s="1093">
        <v>100000</v>
      </c>
      <c r="G90" s="1432">
        <v>100000</v>
      </c>
      <c r="H90" s="1073">
        <v>0</v>
      </c>
      <c r="I90" s="1061">
        <v>100000</v>
      </c>
      <c r="J90" s="1436">
        <v>100</v>
      </c>
    </row>
    <row r="91" spans="1:10" s="161" customFormat="1" ht="17.25" thickBot="1">
      <c r="A91" s="672">
        <v>7</v>
      </c>
      <c r="B91" s="673" t="s">
        <v>249</v>
      </c>
      <c r="C91" s="1097">
        <v>13089000</v>
      </c>
      <c r="D91" s="1096">
        <v>23673320</v>
      </c>
      <c r="E91" s="1096">
        <v>3500000</v>
      </c>
      <c r="F91" s="1097">
        <v>27173320</v>
      </c>
      <c r="G91" s="1433">
        <v>23398320</v>
      </c>
      <c r="H91" s="1096">
        <v>3500000</v>
      </c>
      <c r="I91" s="1097">
        <v>26898320</v>
      </c>
      <c r="J91" s="1444">
        <v>98.98797791362999</v>
      </c>
    </row>
    <row r="92" spans="1:10" s="161" customFormat="1" ht="17.25" thickTop="1">
      <c r="A92" s="419" t="s">
        <v>250</v>
      </c>
      <c r="B92" s="420"/>
      <c r="C92" s="740">
        <v>750579446</v>
      </c>
      <c r="D92" s="738">
        <v>792720714</v>
      </c>
      <c r="E92" s="739">
        <v>49411760</v>
      </c>
      <c r="F92" s="740">
        <v>842132474</v>
      </c>
      <c r="G92" s="738">
        <v>790514825</v>
      </c>
      <c r="H92" s="739">
        <v>42911760</v>
      </c>
      <c r="I92" s="740">
        <v>833426585</v>
      </c>
      <c r="J92" s="1445">
        <v>98.966209086006586</v>
      </c>
    </row>
    <row r="93" spans="1:10" ht="18" customHeight="1">
      <c r="A93" s="1829" t="s">
        <v>570</v>
      </c>
      <c r="B93" s="1830"/>
      <c r="C93" s="1098">
        <v>2700000</v>
      </c>
      <c r="D93" s="359">
        <v>2700000</v>
      </c>
      <c r="E93" s="1098">
        <v>0</v>
      </c>
      <c r="F93" s="1098">
        <v>2700000</v>
      </c>
      <c r="G93" s="359">
        <v>2475000</v>
      </c>
      <c r="H93" s="1098">
        <v>0</v>
      </c>
      <c r="I93" s="1098">
        <v>2475000</v>
      </c>
      <c r="J93" s="1446">
        <v>91.666666666666657</v>
      </c>
    </row>
    <row r="94" spans="1:10" ht="18.75" customHeight="1" thickBot="1">
      <c r="A94" s="1831" t="s">
        <v>571</v>
      </c>
      <c r="B94" s="1832"/>
      <c r="C94" s="1100">
        <v>747879446</v>
      </c>
      <c r="D94" s="1099">
        <v>790020714</v>
      </c>
      <c r="E94" s="1100">
        <v>49411760</v>
      </c>
      <c r="F94" s="1100">
        <v>839432474</v>
      </c>
      <c r="G94" s="1099">
        <v>788039825</v>
      </c>
      <c r="H94" s="1100">
        <v>42911760</v>
      </c>
      <c r="I94" s="1100">
        <v>830951585</v>
      </c>
      <c r="J94" s="1447">
        <v>98.989687763735475</v>
      </c>
    </row>
    <row r="95" spans="1:10" ht="15.75" thickTop="1"/>
    <row r="96" spans="1:10">
      <c r="C96" s="1103"/>
    </row>
  </sheetData>
  <mergeCells count="19">
    <mergeCell ref="J2:J5"/>
    <mergeCell ref="D2:F2"/>
    <mergeCell ref="D3:D5"/>
    <mergeCell ref="E3:E5"/>
    <mergeCell ref="F3:F5"/>
    <mergeCell ref="G2:I2"/>
    <mergeCell ref="G3:G5"/>
    <mergeCell ref="H3:H5"/>
    <mergeCell ref="I3:I5"/>
    <mergeCell ref="C2:C5"/>
    <mergeCell ref="A93:B93"/>
    <mergeCell ref="A94:B94"/>
    <mergeCell ref="A2:A5"/>
    <mergeCell ref="B2:B5"/>
    <mergeCell ref="A33:A35"/>
    <mergeCell ref="A6:A12"/>
    <mergeCell ref="A14:A26"/>
    <mergeCell ref="A70:A90"/>
    <mergeCell ref="A37:A68"/>
  </mergeCells>
  <printOptions horizontalCentered="1"/>
  <pageMargins left="0" right="0" top="0.47244094488188981" bottom="0.19685039370078741" header="0.19685039370078741" footer="0.19685039370078741"/>
  <pageSetup paperSize="9" scale="47" orientation="portrait" r:id="rId1"/>
  <headerFooter alignWithMargins="0">
    <oddHeader>&amp;C&amp;"Arial,Félkövér"&amp;16
AZ ÖNKORMÁNYZAT ÁLTAL 2020. ÉVBEN
CÉLJELLEGGEL ADOTT TÁMOGATÁSOK&amp;R&amp;"Arial,Félkövér"&amp;12  3/C. melléklet a ./2020. (VI..) önkormányzati rendelethez</oddHeader>
    <oddFooter>&amp;L&amp;"Arial,Normál"&amp;F&amp;C&amp;"Arial,Normál"&amp;P/&amp;N&amp;R&amp;"Arial,Normál"  3/C. melléklet a ./2020. (VI..) önkormányzati rendelethez</oddFooter>
  </headerFooter>
  <rowBreaks count="1" manualBreakCount="1">
    <brk id="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102</vt:i4>
      </vt:variant>
    </vt:vector>
  </HeadingPairs>
  <TitlesOfParts>
    <vt:vector size="128" baseType="lpstr">
      <vt:lpstr>Eltér I és II vált</vt:lpstr>
      <vt:lpstr>Eltérés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10-immat-TE</vt:lpstr>
      <vt:lpstr>11-Vagyonkimutatás</vt:lpstr>
      <vt:lpstr>12-Mérleg_Egysz</vt:lpstr>
      <vt:lpstr>13-Ktv-jelentés</vt:lpstr>
      <vt:lpstr>14-Maradványk</vt:lpstr>
      <vt:lpstr>15-Eredmény_Kimut</vt:lpstr>
      <vt:lpstr>16-címrend</vt:lpstr>
      <vt:lpstr>1. tájékoztató</vt:lpstr>
      <vt:lpstr>2. tájékoztató</vt:lpstr>
      <vt:lpstr>PH Névszerinti</vt:lpstr>
      <vt:lpstr>'15-Eredmény_Kimut'!__pr612</vt:lpstr>
      <vt:lpstr>'15-Eredmény_Kimut'!__pr613</vt:lpstr>
      <vt:lpstr>'15-Eredmény_Kimut'!__pr614</vt:lpstr>
      <vt:lpstr>'15-Eredmény_Kimut'!__pr615</vt:lpstr>
      <vt:lpstr>'15-Eredmény_Kimut'!__pr616</vt:lpstr>
      <vt:lpstr>'15-Eredmény_Kimut'!__pr617</vt:lpstr>
      <vt:lpstr>'15-Eredmény_Kimut'!__pr618</vt:lpstr>
      <vt:lpstr>'15-Eredmény_Kimut'!__pr619</vt:lpstr>
      <vt:lpstr>'15-Eredmény_Kimut'!__pr620</vt:lpstr>
      <vt:lpstr>'15-Eredmény_Kimut'!__pr621</vt:lpstr>
      <vt:lpstr>'15-Eredmény_Kimut'!__pr622</vt:lpstr>
      <vt:lpstr>'15-Eredmény_Kimut'!__pr623</vt:lpstr>
      <vt:lpstr>'15-Eredmény_Kimut'!__pr625</vt:lpstr>
      <vt:lpstr>'15-Eredmény_Kimut'!__pr626</vt:lpstr>
      <vt:lpstr>'15-Eredmény_Kimut'!__pr627</vt:lpstr>
      <vt:lpstr>'15-Eredmény_Kimut'!__pr628</vt:lpstr>
      <vt:lpstr>'15-Eredmény_Kimut'!__pr629</vt:lpstr>
      <vt:lpstr>'14-Maradványk'!_pr612</vt:lpstr>
      <vt:lpstr>'14-Maradványk'!_pr613</vt:lpstr>
      <vt:lpstr>'14-Maradványk'!_pr614</vt:lpstr>
      <vt:lpstr>'14-Maradványk'!_pr615</vt:lpstr>
      <vt:lpstr>'14-Maradványk'!_pr616</vt:lpstr>
      <vt:lpstr>'14-Maradványk'!_pr617</vt:lpstr>
      <vt:lpstr>'14-Maradványk'!_pr618</vt:lpstr>
      <vt:lpstr>'14-Maradványk'!_pr619</vt:lpstr>
      <vt:lpstr>'14-Maradványk'!_pr620</vt:lpstr>
      <vt:lpstr>'14-Maradványk'!_pr621</vt:lpstr>
      <vt:lpstr>'14-Maradványk'!_pr622</vt:lpstr>
      <vt:lpstr>'14-Maradványk'!_pr623</vt:lpstr>
      <vt:lpstr>'14-Maradványk'!_pr624</vt:lpstr>
      <vt:lpstr>'14-Maradványk'!_pr625</vt:lpstr>
      <vt:lpstr>'14-Maradványk'!_pr626</vt:lpstr>
      <vt:lpstr>'14-Maradványk'!_pr627</vt:lpstr>
      <vt:lpstr>'14-Maradványk'!_pr628</vt:lpstr>
      <vt:lpstr>'14-Maradványk'!_pr629</vt:lpstr>
      <vt:lpstr>'15-Eredmény_Kimut'!_pr830</vt:lpstr>
      <vt:lpstr>'15-Eredmény_Kimut'!_pr831</vt:lpstr>
      <vt:lpstr>'15-Eredmény_Kimut'!_pr832</vt:lpstr>
      <vt:lpstr>'15-Eredmény_Kimut'!_pr833</vt:lpstr>
      <vt:lpstr>'15-Eredmény_Kimut'!_pr834</vt:lpstr>
      <vt:lpstr>'15-Eredmény_Kimut'!_pr835</vt:lpstr>
      <vt:lpstr>'15-Eredmény_Kimut'!_pr836</vt:lpstr>
      <vt:lpstr>'15-Eredmény_Kimut'!_pr837</vt:lpstr>
      <vt:lpstr>'15-Eredmény_Kimut'!_pr838</vt:lpstr>
      <vt:lpstr>'15-Eredmény_Kimut'!_pr839</vt:lpstr>
      <vt:lpstr>'15-Eredmény_Kimut'!_pr840</vt:lpstr>
      <vt:lpstr>'15-Eredmény_Kimut'!_pr841</vt:lpstr>
      <vt:lpstr>'15-Eredmény_Kimut'!_pr843</vt:lpstr>
      <vt:lpstr>'15-Eredmény_Kimut'!_pr844</vt:lpstr>
      <vt:lpstr>'15-Eredmény_Kimut'!_pr845</vt:lpstr>
      <vt:lpstr>'15-Eredmény_Kimut'!_pr846</vt:lpstr>
      <vt:lpstr>'15-Eredmény_Kimut'!_pr847</vt:lpstr>
      <vt:lpstr>'15-Eredmény_Kimut'!_pr848</vt:lpstr>
      <vt:lpstr>'15-Eredmény_Kimut'!_pr849</vt:lpstr>
      <vt:lpstr>'15-Eredmény_Kimut'!_pr850</vt:lpstr>
      <vt:lpstr>'15-Eredmény_Kimut'!_pr851</vt:lpstr>
      <vt:lpstr>'15-Eredmény_Kimut'!_pr852</vt:lpstr>
      <vt:lpstr>'15-Eredmény_Kimut'!_pr855</vt:lpstr>
      <vt:lpstr>'15-Eredmény_Kimut'!_pr856</vt:lpstr>
      <vt:lpstr>'15-Eredmény_Kimut'!_pr857</vt:lpstr>
      <vt:lpstr>'15-Eredmény_Kimut'!_pr858</vt:lpstr>
      <vt:lpstr>'15-Eredmény_Kimut'!_pr859</vt:lpstr>
      <vt:lpstr>'15-Eredmény_Kimut'!_pr861</vt:lpstr>
      <vt:lpstr>'15-Eredmény_Kimut'!_pr862</vt:lpstr>
      <vt:lpstr>'15-Eredmény_Kimut'!_pr869</vt:lpstr>
      <vt:lpstr>'11-Vagyonkimutatás'!Nyomtatási_cím</vt:lpstr>
      <vt:lpstr>'1-Mérleg'!Nyomtatási_cím</vt:lpstr>
      <vt:lpstr>'2. tájékoztató'!Nyomtatási_cím</vt:lpstr>
      <vt:lpstr>'2A-Normatíva'!Nyomtatási_cím</vt:lpstr>
      <vt:lpstr>'2-Bevételek'!Nyomtatási_cím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Eltérés!Nyomtatási_cím</vt:lpstr>
      <vt:lpstr>'1. tájékoztató'!Nyomtatási_terület</vt:lpstr>
      <vt:lpstr>'10-immat-TE'!Nyomtatási_terület</vt:lpstr>
      <vt:lpstr>'11-Vagyonkimutatás'!Nyomtatási_terület</vt:lpstr>
      <vt:lpstr>'12-Mérleg_Egysz'!Nyomtatási_terület</vt:lpstr>
      <vt:lpstr>'13-Ktv-jelentés'!Nyomtatási_terület</vt:lpstr>
      <vt:lpstr>'14-Maradványk'!Nyomtatási_terület</vt:lpstr>
      <vt:lpstr>'15-Eredmény_Kimut'!Nyomtatási_terület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'Eltér I és II vált'!Nyomtatási_terület</vt:lpstr>
      <vt:lpstr>Eltérés!Nyomtatási_terület</vt:lpstr>
      <vt:lpstr>'Eltér I és II vált'!OLE_LINK1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2020-06-17T11:53:04Z</cp:lastPrinted>
  <dcterms:created xsi:type="dcterms:W3CDTF">2017-07-13T14:17:22Z</dcterms:created>
  <dcterms:modified xsi:type="dcterms:W3CDTF">2020-06-29T10:02:55Z</dcterms:modified>
</cp:coreProperties>
</file>