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önkorm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5" l="1"/>
  <c r="I86" i="5"/>
  <c r="H86" i="5"/>
  <c r="I93" i="5"/>
  <c r="G19" i="5"/>
  <c r="H24" i="5"/>
  <c r="H19" i="5" s="1"/>
  <c r="G24" i="5"/>
  <c r="H21" i="5"/>
  <c r="G21" i="5"/>
  <c r="I49" i="5" l="1"/>
  <c r="G102" i="5" l="1"/>
  <c r="I11" i="5"/>
  <c r="I17" i="5"/>
  <c r="I15" i="5"/>
  <c r="H75" i="5"/>
  <c r="I47" i="5"/>
  <c r="H102" i="5"/>
  <c r="I100" i="5"/>
  <c r="H34" i="5"/>
  <c r="I48" i="5"/>
  <c r="I12" i="5"/>
  <c r="I29" i="5"/>
  <c r="I25" i="5"/>
  <c r="I26" i="5"/>
  <c r="I28" i="5"/>
  <c r="G34" i="5"/>
  <c r="G86" i="5"/>
  <c r="I13" i="5"/>
  <c r="I27" i="5"/>
  <c r="G75" i="5"/>
  <c r="I92" i="5"/>
  <c r="I91" i="5"/>
  <c r="I90" i="5"/>
  <c r="I89" i="5"/>
  <c r="I88" i="5"/>
  <c r="I83" i="5"/>
  <c r="I82" i="5"/>
  <c r="I81" i="5"/>
  <c r="I80" i="5"/>
  <c r="I79" i="5"/>
  <c r="I78" i="5"/>
  <c r="I77" i="5"/>
  <c r="I76" i="5"/>
  <c r="I53" i="5"/>
  <c r="I52" i="5"/>
  <c r="I51" i="5"/>
  <c r="H50" i="5"/>
  <c r="G50" i="5"/>
  <c r="I46" i="5"/>
  <c r="I42" i="5"/>
  <c r="I41" i="5"/>
  <c r="I40" i="5"/>
  <c r="I39" i="5"/>
  <c r="I38" i="5"/>
  <c r="I37" i="5"/>
  <c r="I36" i="5"/>
  <c r="I35" i="5"/>
  <c r="I22" i="5"/>
  <c r="I21" i="5" s="1"/>
  <c r="I20" i="5"/>
  <c r="I16" i="5"/>
  <c r="I14" i="5"/>
  <c r="H10" i="5"/>
  <c r="G10" i="5"/>
  <c r="I24" i="5" l="1"/>
  <c r="I19" i="5" s="1"/>
  <c r="I102" i="5"/>
  <c r="I75" i="5"/>
  <c r="H98" i="5"/>
  <c r="H103" i="5" s="1"/>
  <c r="I50" i="5"/>
  <c r="I34" i="5"/>
  <c r="H9" i="5"/>
  <c r="H45" i="5" s="1"/>
  <c r="H54" i="5" s="1"/>
  <c r="G9" i="5"/>
  <c r="G45" i="5" s="1"/>
  <c r="G54" i="5" s="1"/>
  <c r="I10" i="5"/>
  <c r="G98" i="5"/>
  <c r="G103" i="5" s="1"/>
  <c r="I108" i="5" l="1"/>
  <c r="I9" i="5"/>
  <c r="I103" i="5"/>
  <c r="I98" i="5"/>
  <c r="I54" i="5"/>
  <c r="I45" i="5" l="1"/>
  <c r="I107" i="5"/>
  <c r="I105" i="5"/>
</calcChain>
</file>

<file path=xl/sharedStrings.xml><?xml version="1.0" encoding="utf-8"?>
<sst xmlns="http://schemas.openxmlformats.org/spreadsheetml/2006/main" count="81" uniqueCount="76">
  <si>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</si>
  <si>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</si>
  <si>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</si>
  <si>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</si>
  <si>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</si>
  <si>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</si>
  <si>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</si>
  <si>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</si>
  <si>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</si>
  <si>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</si>
  <si>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</si>
  <si>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</si>
  <si>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</si>
  <si>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</si>
  <si>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</si>
  <si>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</si>
  <si>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</si>
  <si>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</si>
  <si>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</si>
  <si>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</si>
  <si>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</si>
  <si>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</si>
  <si>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</si>
  <si>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</si>
  <si>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</si>
  <si>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</si>
  <si>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</si>
  <si>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</si>
  <si>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</si>
  <si>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</si>
  <si>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</si>
  <si>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</si>
  <si>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</si>
  <si>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</si>
  <si>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</si>
  <si>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</si>
  <si>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</si>
  <si>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</si>
  <si>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Felhalmozási, felujítási kölcsön megtérülés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</si>
  <si>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</si>
  <si>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</si>
  <si>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</si>
  <si>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</si>
  <si>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</si>
  <si>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</si>
  <si>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</si>
  <si>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</si>
  <si>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1. Működési bevételek</t>
  </si>
  <si>
    <t>Bérleti  dijak,továbbszámlázott szolg.</t>
  </si>
  <si>
    <t>egyéb pénzügyi műveletek bevételei</t>
  </si>
  <si>
    <t>2. Önkormányzat működési támogatásai</t>
  </si>
  <si>
    <t>5.3 Adópótlék, adóbírság</t>
  </si>
  <si>
    <t>2. Felhalmozási célú önkormányzati támogatás</t>
  </si>
  <si>
    <t>8. Tartalékok</t>
  </si>
  <si>
    <t>4. Lakástámogatás</t>
  </si>
  <si>
    <t>Sopronnémeti Község Önkormányzata</t>
  </si>
  <si>
    <t>2014. évi költségvetési bevétel előirányzatainak módosítása</t>
  </si>
  <si>
    <t>Talajterhelési adó</t>
  </si>
  <si>
    <t>ÁH-án belüli megelőlegezés visszafizetése</t>
  </si>
  <si>
    <t>Finanszírozási kiadás összesen</t>
  </si>
  <si>
    <t xml:space="preserve">4. Működési célú támogatások bevételei </t>
  </si>
  <si>
    <t>5.2. Átengedett adó és Helyi adók</t>
  </si>
  <si>
    <t>Előző évi működési maradvány igénybevétele</t>
  </si>
  <si>
    <t>Előző évi felhalmozási maradvány igénybevétele</t>
  </si>
  <si>
    <t xml:space="preserve">1. Felhalmozási célú átvett pénzeszköz </t>
  </si>
  <si>
    <t>Áh-án belüli megelőlegezés</t>
  </si>
  <si>
    <t>ezer ft</t>
  </si>
  <si>
    <t>1/A melléklet az 1/2018.(II. 24.) önkormányzati rendelethez</t>
  </si>
  <si>
    <t>2018. évi költségvetési bevétel előirányzatainak módosítása</t>
  </si>
  <si>
    <t>2/A melléklet az 1/2018.(II. 24.) önkormányzati rendelethez</t>
  </si>
  <si>
    <t>2018. évi költségvetési kiadási előirányzatainak módosítása</t>
  </si>
  <si>
    <t>Termőföld bérbeadás</t>
  </si>
  <si>
    <t>5.3 Helyi adók és adójellegű bevételek</t>
  </si>
  <si>
    <t>6. Végleges jellegű lakástámogatás</t>
  </si>
  <si>
    <t>1/A melléklet a 4/2019. (V. 29.) önkormányzati rendelethez</t>
  </si>
  <si>
    <t>2/A melléklet a 4/2019.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</si>
</sst>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topLeftCell="A48" workbookViewId="0">
      <selection activeCell="M58" sqref="M58"/>
    </sheetView>
  </sheetViews>
  <sheetFormatPr defaultRowHeight="12.75" x14ac:dyDescent="0.2"/>
  <cols>
    <col min="1" max="1" width="4.140625" customWidth="1"/>
    <col min="4" max="4" width="10.42578125" customWidth="1"/>
    <col min="6" max="6" width="12.42578125" customWidth="1"/>
    <col min="7" max="7" width="9.42578125" customWidth="1"/>
    <col min="9" max="9" width="11.85546875" customWidth="1"/>
  </cols>
  <sheetData>
    <row r="1" spans="1:9" x14ac:dyDescent="0.2">
      <c r="E1" t="s">
        <v>74</v>
      </c>
    </row>
    <row r="2" spans="1:9" x14ac:dyDescent="0.2">
      <c r="E2" s="9" t="s">
        <v>67</v>
      </c>
      <c r="F2" s="9"/>
      <c r="G2" s="9"/>
      <c r="H2" s="9"/>
      <c r="I2" s="9"/>
    </row>
    <row r="4" spans="1:9" x14ac:dyDescent="0.2">
      <c r="A4" t="s">
        <v>55</v>
      </c>
    </row>
    <row r="5" spans="1:9" x14ac:dyDescent="0.2">
      <c r="A5" t="s">
        <v>68</v>
      </c>
    </row>
    <row r="6" spans="1:9" x14ac:dyDescent="0.2">
      <c r="I6" s="7" t="s">
        <v>21</v>
      </c>
    </row>
    <row r="7" spans="1:9" x14ac:dyDescent="0.2">
      <c r="I7" s="6"/>
    </row>
    <row r="8" spans="1:9" x14ac:dyDescent="0.2">
      <c r="A8" s="1"/>
      <c r="B8" s="2" t="s">
        <v>1</v>
      </c>
      <c r="C8" s="2"/>
      <c r="D8" s="2"/>
      <c r="E8" s="2"/>
      <c r="F8" s="2"/>
      <c r="G8" s="2" t="s">
        <v>26</v>
      </c>
      <c r="H8" s="2" t="s">
        <v>46</v>
      </c>
      <c r="I8" s="2" t="s">
        <v>27</v>
      </c>
    </row>
    <row r="9" spans="1:9" x14ac:dyDescent="0.2">
      <c r="A9" s="2" t="s">
        <v>0</v>
      </c>
      <c r="B9" s="3" t="s">
        <v>7</v>
      </c>
      <c r="C9" s="2"/>
      <c r="D9" s="2"/>
      <c r="E9" s="2"/>
      <c r="F9" s="2"/>
      <c r="G9" s="2">
        <f>SUM(G10+G15+G16+G17+G19)</f>
        <v>58953</v>
      </c>
      <c r="H9" s="2">
        <f t="shared" ref="H9:I9" si="0">SUM(H10+H15+H16+H17+H19)</f>
        <v>1856</v>
      </c>
      <c r="I9" s="2">
        <f t="shared" si="0"/>
        <v>60809</v>
      </c>
    </row>
    <row r="10" spans="1:9" x14ac:dyDescent="0.2">
      <c r="A10" s="2"/>
      <c r="B10" s="2" t="s">
        <v>47</v>
      </c>
      <c r="C10" s="2"/>
      <c r="D10" s="2"/>
      <c r="E10" s="2"/>
      <c r="F10" s="2"/>
      <c r="G10" s="2">
        <f>SUM(G11:G14)</f>
        <v>4237</v>
      </c>
      <c r="H10" s="2">
        <f>SUM(H11:H14)</f>
        <v>0</v>
      </c>
      <c r="I10" s="2">
        <f>SUM(I11:I14)</f>
        <v>4237</v>
      </c>
    </row>
    <row r="11" spans="1:9" x14ac:dyDescent="0.2">
      <c r="A11" s="2"/>
      <c r="B11" s="2"/>
      <c r="C11" s="2"/>
      <c r="D11" s="2" t="s">
        <v>48</v>
      </c>
      <c r="E11" s="2"/>
      <c r="F11" s="2"/>
      <c r="G11" s="2">
        <v>4233</v>
      </c>
      <c r="H11" s="2"/>
      <c r="I11" s="2">
        <f t="shared" ref="I11:I17" si="1">SUM(G11+H11)</f>
        <v>4233</v>
      </c>
    </row>
    <row r="12" spans="1:9" x14ac:dyDescent="0.2">
      <c r="A12" s="2"/>
      <c r="B12" s="2"/>
      <c r="C12" s="2"/>
      <c r="D12" s="2" t="s">
        <v>34</v>
      </c>
      <c r="E12" s="2"/>
      <c r="F12" s="2"/>
      <c r="G12" s="2"/>
      <c r="H12" s="2"/>
      <c r="I12" s="2">
        <f t="shared" si="1"/>
        <v>0</v>
      </c>
    </row>
    <row r="13" spans="1:9" x14ac:dyDescent="0.2">
      <c r="A13" s="2"/>
      <c r="B13" s="2"/>
      <c r="C13" s="2"/>
      <c r="D13" s="2" t="s">
        <v>35</v>
      </c>
      <c r="E13" s="2"/>
      <c r="F13" s="2"/>
      <c r="G13" s="2">
        <v>4</v>
      </c>
      <c r="H13" s="2"/>
      <c r="I13" s="2">
        <f t="shared" si="1"/>
        <v>4</v>
      </c>
    </row>
    <row r="14" spans="1:9" x14ac:dyDescent="0.2">
      <c r="A14" s="2"/>
      <c r="B14" s="2"/>
      <c r="C14" s="2"/>
      <c r="D14" s="2" t="s">
        <v>49</v>
      </c>
      <c r="E14" s="2"/>
      <c r="F14" s="2"/>
      <c r="G14" s="2"/>
      <c r="H14" s="2"/>
      <c r="I14" s="2">
        <f t="shared" si="1"/>
        <v>0</v>
      </c>
    </row>
    <row r="15" spans="1:9" x14ac:dyDescent="0.2">
      <c r="A15" s="2"/>
      <c r="B15" s="2" t="s">
        <v>50</v>
      </c>
      <c r="C15" s="2"/>
      <c r="D15" s="2"/>
      <c r="E15" s="2"/>
      <c r="F15" s="2"/>
      <c r="G15" s="2">
        <v>21436</v>
      </c>
      <c r="H15" s="2">
        <v>2137</v>
      </c>
      <c r="I15" s="2">
        <f t="shared" si="1"/>
        <v>23573</v>
      </c>
    </row>
    <row r="16" spans="1:9" x14ac:dyDescent="0.2">
      <c r="A16" s="2"/>
      <c r="B16" s="2" t="s">
        <v>29</v>
      </c>
      <c r="C16" s="2"/>
      <c r="D16" s="2"/>
      <c r="E16" s="2"/>
      <c r="F16" s="2"/>
      <c r="G16" s="2"/>
      <c r="H16" s="2"/>
      <c r="I16" s="2">
        <f t="shared" si="1"/>
        <v>0</v>
      </c>
    </row>
    <row r="17" spans="1:9" x14ac:dyDescent="0.2">
      <c r="A17" s="2"/>
      <c r="B17" s="2" t="s">
        <v>60</v>
      </c>
      <c r="C17" s="2"/>
      <c r="D17" s="2"/>
      <c r="E17" s="2"/>
      <c r="F17" s="2"/>
      <c r="G17" s="2">
        <v>27994</v>
      </c>
      <c r="H17" s="2">
        <v>-281</v>
      </c>
      <c r="I17" s="2">
        <f t="shared" si="1"/>
        <v>27713</v>
      </c>
    </row>
    <row r="18" spans="1:9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">
      <c r="A19" s="2"/>
      <c r="B19" s="2" t="s">
        <v>36</v>
      </c>
      <c r="C19" s="2"/>
      <c r="D19" s="2"/>
      <c r="E19" s="2"/>
      <c r="F19" s="2"/>
      <c r="G19" s="2">
        <f>SUM(G20+G21+G24+G29)</f>
        <v>5286</v>
      </c>
      <c r="H19" s="2">
        <f t="shared" ref="H19:I19" si="2">SUM(H20+H21+H24+H29)</f>
        <v>0</v>
      </c>
      <c r="I19" s="2">
        <f t="shared" si="2"/>
        <v>5286</v>
      </c>
    </row>
    <row r="20" spans="1:9" x14ac:dyDescent="0.2">
      <c r="A20" s="2"/>
      <c r="B20" s="2" t="s">
        <v>37</v>
      </c>
      <c r="C20" s="2"/>
      <c r="D20" s="2"/>
      <c r="E20" s="2"/>
      <c r="F20" s="2"/>
      <c r="G20" s="2">
        <v>6</v>
      </c>
      <c r="H20" s="2"/>
      <c r="I20" s="2">
        <f t="shared" ref="I20:I29" si="3">SUM(G20+H20)</f>
        <v>6</v>
      </c>
    </row>
    <row r="21" spans="1:9" x14ac:dyDescent="0.2">
      <c r="A21" s="2"/>
      <c r="B21" s="2" t="s">
        <v>61</v>
      </c>
      <c r="C21" s="2"/>
      <c r="D21" s="2"/>
      <c r="E21" s="2"/>
      <c r="F21" s="2"/>
      <c r="G21" s="2">
        <f>SUM(G22:G23)</f>
        <v>850</v>
      </c>
      <c r="H21" s="2">
        <f t="shared" ref="H21:I21" si="4">SUM(H22:H23)</f>
        <v>0</v>
      </c>
      <c r="I21" s="2">
        <f t="shared" si="4"/>
        <v>850</v>
      </c>
    </row>
    <row r="22" spans="1:9" x14ac:dyDescent="0.2">
      <c r="A22" s="2"/>
      <c r="B22" s="2"/>
      <c r="C22" s="2"/>
      <c r="D22" s="2" t="s">
        <v>30</v>
      </c>
      <c r="E22" s="2"/>
      <c r="F22" s="2"/>
      <c r="G22" s="2">
        <v>650</v>
      </c>
      <c r="H22" s="2"/>
      <c r="I22" s="2">
        <f t="shared" si="3"/>
        <v>650</v>
      </c>
    </row>
    <row r="23" spans="1:9" x14ac:dyDescent="0.2">
      <c r="A23" s="2"/>
      <c r="B23" s="2"/>
      <c r="C23" s="2"/>
      <c r="D23" s="2" t="s">
        <v>71</v>
      </c>
      <c r="E23" s="2"/>
      <c r="F23" s="2"/>
      <c r="G23" s="2">
        <v>200</v>
      </c>
      <c r="H23" s="2"/>
      <c r="I23" s="2">
        <f t="shared" si="3"/>
        <v>200</v>
      </c>
    </row>
    <row r="24" spans="1:9" x14ac:dyDescent="0.2">
      <c r="A24" s="2"/>
      <c r="B24" s="2" t="s">
        <v>72</v>
      </c>
      <c r="C24" s="2"/>
      <c r="D24" s="2"/>
      <c r="E24" s="2"/>
      <c r="F24" s="2"/>
      <c r="G24" s="2">
        <f>SUM(G25:G28)</f>
        <v>4380</v>
      </c>
      <c r="H24" s="2">
        <f t="shared" ref="H24:I24" si="5">SUM(H25:H28)</f>
        <v>0</v>
      </c>
      <c r="I24" s="2">
        <f t="shared" si="5"/>
        <v>4380</v>
      </c>
    </row>
    <row r="25" spans="1:9" x14ac:dyDescent="0.2">
      <c r="A25" s="2"/>
      <c r="B25" s="2"/>
      <c r="C25" s="2"/>
      <c r="D25" s="2" t="s">
        <v>31</v>
      </c>
      <c r="E25" s="2"/>
      <c r="F25" s="2"/>
      <c r="G25" s="2">
        <v>850</v>
      </c>
      <c r="H25" s="2"/>
      <c r="I25" s="2">
        <f t="shared" si="3"/>
        <v>850</v>
      </c>
    </row>
    <row r="26" spans="1:9" x14ac:dyDescent="0.2">
      <c r="A26" s="2"/>
      <c r="B26" s="2"/>
      <c r="C26" s="2"/>
      <c r="D26" s="2" t="s">
        <v>32</v>
      </c>
      <c r="E26" s="2"/>
      <c r="F26" s="2"/>
      <c r="G26" s="2">
        <v>950</v>
      </c>
      <c r="H26" s="2"/>
      <c r="I26" s="2">
        <f t="shared" si="3"/>
        <v>950</v>
      </c>
    </row>
    <row r="27" spans="1:9" x14ac:dyDescent="0.2">
      <c r="A27" s="2"/>
      <c r="B27" s="2"/>
      <c r="C27" s="2"/>
      <c r="D27" s="2" t="s">
        <v>33</v>
      </c>
      <c r="E27" s="2"/>
      <c r="F27" s="2"/>
      <c r="G27" s="2">
        <v>2500</v>
      </c>
      <c r="H27" s="2"/>
      <c r="I27" s="2">
        <f t="shared" si="3"/>
        <v>2500</v>
      </c>
    </row>
    <row r="28" spans="1:9" x14ac:dyDescent="0.2">
      <c r="A28" s="2"/>
      <c r="B28" s="2"/>
      <c r="C28" s="2"/>
      <c r="D28" s="2" t="s">
        <v>57</v>
      </c>
      <c r="E28" s="2"/>
      <c r="F28" s="2"/>
      <c r="G28" s="2">
        <v>80</v>
      </c>
      <c r="H28" s="2"/>
      <c r="I28" s="2">
        <f t="shared" si="3"/>
        <v>80</v>
      </c>
    </row>
    <row r="29" spans="1:9" x14ac:dyDescent="0.2">
      <c r="A29" s="2"/>
      <c r="B29" s="2" t="s">
        <v>51</v>
      </c>
      <c r="C29" s="2"/>
      <c r="D29" s="2"/>
      <c r="E29" s="2"/>
      <c r="F29" s="2"/>
      <c r="G29" s="2">
        <v>50</v>
      </c>
      <c r="H29" s="2"/>
      <c r="I29" s="2">
        <f t="shared" si="3"/>
        <v>50</v>
      </c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">
      <c r="A34" s="2" t="s">
        <v>9</v>
      </c>
      <c r="B34" s="3" t="s">
        <v>8</v>
      </c>
      <c r="C34" s="2"/>
      <c r="D34" s="2"/>
      <c r="E34" s="2"/>
      <c r="F34" s="2"/>
      <c r="G34" s="2">
        <f>SUM(G35:G43)</f>
        <v>5204</v>
      </c>
      <c r="H34" s="2">
        <f>SUM(H35:H43)</f>
        <v>0</v>
      </c>
      <c r="I34" s="2">
        <f t="shared" ref="I34:I42" si="6">SUM(G34+H34)</f>
        <v>5204</v>
      </c>
    </row>
    <row r="35" spans="1:9" x14ac:dyDescent="0.2">
      <c r="A35" s="2"/>
      <c r="B35" s="2" t="s">
        <v>64</v>
      </c>
      <c r="C35" s="2"/>
      <c r="D35" s="2"/>
      <c r="E35" s="2"/>
      <c r="F35" s="2"/>
      <c r="G35" s="2"/>
      <c r="H35" s="2">
        <v>0</v>
      </c>
      <c r="I35" s="2">
        <f t="shared" si="6"/>
        <v>0</v>
      </c>
    </row>
    <row r="36" spans="1:9" x14ac:dyDescent="0.2">
      <c r="A36" s="2"/>
      <c r="B36" s="2" t="s">
        <v>52</v>
      </c>
      <c r="C36" s="2"/>
      <c r="D36" s="2"/>
      <c r="E36" s="2"/>
      <c r="F36" s="2"/>
      <c r="G36" s="2"/>
      <c r="H36" s="2"/>
      <c r="I36" s="2">
        <f t="shared" si="6"/>
        <v>0</v>
      </c>
    </row>
    <row r="37" spans="1:9" x14ac:dyDescent="0.2">
      <c r="A37" s="2"/>
      <c r="B37" s="2" t="s">
        <v>2</v>
      </c>
      <c r="C37" s="2"/>
      <c r="D37" s="2"/>
      <c r="E37" s="2"/>
      <c r="F37" s="2"/>
      <c r="G37" s="2"/>
      <c r="H37" s="2"/>
      <c r="I37" s="2">
        <f t="shared" si="6"/>
        <v>0</v>
      </c>
    </row>
    <row r="38" spans="1:9" x14ac:dyDescent="0.2">
      <c r="A38" s="2"/>
      <c r="B38" s="2" t="s">
        <v>3</v>
      </c>
      <c r="C38" s="2"/>
      <c r="D38" s="2"/>
      <c r="E38" s="2"/>
      <c r="F38" s="2"/>
      <c r="G38" s="2">
        <v>3800</v>
      </c>
      <c r="H38" s="2"/>
      <c r="I38" s="2">
        <f t="shared" si="6"/>
        <v>3800</v>
      </c>
    </row>
    <row r="39" spans="1:9" x14ac:dyDescent="0.2">
      <c r="A39" s="2"/>
      <c r="B39" s="2" t="s">
        <v>4</v>
      </c>
      <c r="C39" s="2"/>
      <c r="D39" s="2"/>
      <c r="E39" s="2"/>
      <c r="F39" s="2"/>
      <c r="G39" s="2"/>
      <c r="H39" s="2"/>
      <c r="I39" s="2">
        <f t="shared" si="6"/>
        <v>0</v>
      </c>
    </row>
    <row r="40" spans="1:9" x14ac:dyDescent="0.2">
      <c r="A40" s="2"/>
      <c r="B40" s="2" t="s">
        <v>5</v>
      </c>
      <c r="C40" s="2"/>
      <c r="D40" s="2"/>
      <c r="E40" s="2"/>
      <c r="F40" s="2"/>
      <c r="G40" s="2"/>
      <c r="H40" s="2"/>
      <c r="I40" s="2">
        <f t="shared" si="6"/>
        <v>0</v>
      </c>
    </row>
    <row r="41" spans="1:9" x14ac:dyDescent="0.2">
      <c r="A41" s="2"/>
      <c r="B41" s="2" t="s">
        <v>42</v>
      </c>
      <c r="C41" s="2"/>
      <c r="D41" s="2"/>
      <c r="E41" s="2"/>
      <c r="F41" s="2"/>
      <c r="G41" s="2"/>
      <c r="H41" s="2"/>
      <c r="I41" s="2">
        <f t="shared" si="6"/>
        <v>0</v>
      </c>
    </row>
    <row r="42" spans="1:9" x14ac:dyDescent="0.2">
      <c r="A42" s="2"/>
      <c r="B42" s="2" t="s">
        <v>38</v>
      </c>
      <c r="C42" s="2"/>
      <c r="D42" s="2"/>
      <c r="E42" s="2"/>
      <c r="F42" s="2"/>
      <c r="G42" s="2">
        <v>1404</v>
      </c>
      <c r="H42" s="2"/>
      <c r="I42" s="2">
        <f t="shared" si="6"/>
        <v>1404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3" t="s">
        <v>22</v>
      </c>
      <c r="C45" s="2"/>
      <c r="D45" s="2"/>
      <c r="E45" s="2"/>
      <c r="F45" s="2"/>
      <c r="G45" s="2">
        <f>SUM(G9+G34)</f>
        <v>64157</v>
      </c>
      <c r="H45" s="2">
        <f t="shared" ref="H45:I45" si="7">SUM(H9+H34)</f>
        <v>1856</v>
      </c>
      <c r="I45" s="2">
        <f t="shared" si="7"/>
        <v>66013</v>
      </c>
    </row>
    <row r="46" spans="1:9" x14ac:dyDescent="0.2">
      <c r="A46" s="2"/>
      <c r="B46" s="3"/>
      <c r="C46" s="2"/>
      <c r="D46" s="2"/>
      <c r="E46" s="2"/>
      <c r="F46" s="2"/>
      <c r="G46" s="2"/>
      <c r="H46" s="2"/>
      <c r="I46" s="2">
        <f t="shared" ref="I46:I54" si="8">SUM(G46+H46)</f>
        <v>0</v>
      </c>
    </row>
    <row r="47" spans="1:9" x14ac:dyDescent="0.2">
      <c r="A47" s="2"/>
      <c r="B47" s="2" t="s">
        <v>62</v>
      </c>
      <c r="C47" s="2"/>
      <c r="D47" s="2"/>
      <c r="E47" s="2"/>
      <c r="F47" s="2"/>
      <c r="G47" s="2">
        <v>16657</v>
      </c>
      <c r="H47" s="2">
        <v>-1213</v>
      </c>
      <c r="I47" s="2">
        <f t="shared" si="8"/>
        <v>15444</v>
      </c>
    </row>
    <row r="48" spans="1:9" x14ac:dyDescent="0.2">
      <c r="A48" s="2"/>
      <c r="B48" s="2" t="s">
        <v>63</v>
      </c>
      <c r="C48" s="2"/>
      <c r="D48" s="2"/>
      <c r="E48" s="2"/>
      <c r="F48" s="2"/>
      <c r="G48" s="2">
        <v>1086</v>
      </c>
      <c r="H48" s="2">
        <v>1213</v>
      </c>
      <c r="I48" s="2">
        <f t="shared" si="8"/>
        <v>2299</v>
      </c>
    </row>
    <row r="49" spans="1:9" x14ac:dyDescent="0.2">
      <c r="A49" s="2"/>
      <c r="B49" s="2" t="s">
        <v>65</v>
      </c>
      <c r="C49" s="2"/>
      <c r="D49" s="2"/>
      <c r="E49" s="2"/>
      <c r="F49" s="2"/>
      <c r="G49" s="2"/>
      <c r="H49" s="2"/>
      <c r="I49" s="2">
        <f t="shared" si="8"/>
        <v>0</v>
      </c>
    </row>
    <row r="50" spans="1:9" x14ac:dyDescent="0.2">
      <c r="A50" s="2"/>
      <c r="B50" s="3" t="s">
        <v>39</v>
      </c>
      <c r="C50" s="2"/>
      <c r="D50" s="2"/>
      <c r="E50" s="2"/>
      <c r="F50" s="2"/>
      <c r="G50" s="2">
        <f>SUM(G47:G49)</f>
        <v>17743</v>
      </c>
      <c r="H50" s="2">
        <f>SUM(H47:H49)</f>
        <v>0</v>
      </c>
      <c r="I50" s="2">
        <f t="shared" si="8"/>
        <v>17743</v>
      </c>
    </row>
    <row r="51" spans="1:9" x14ac:dyDescent="0.2">
      <c r="A51" s="2"/>
      <c r="B51" s="3"/>
      <c r="C51" s="2"/>
      <c r="D51" s="2"/>
      <c r="E51" s="2"/>
      <c r="F51" s="2"/>
      <c r="G51" s="2"/>
      <c r="H51" s="2"/>
      <c r="I51" s="2">
        <f t="shared" si="8"/>
        <v>0</v>
      </c>
    </row>
    <row r="52" spans="1:9" x14ac:dyDescent="0.2">
      <c r="A52" s="2"/>
      <c r="B52" s="2"/>
      <c r="C52" s="2"/>
      <c r="D52" s="2"/>
      <c r="E52" s="2"/>
      <c r="F52" s="2"/>
      <c r="G52" s="2"/>
      <c r="H52" s="2"/>
      <c r="I52" s="2">
        <f t="shared" si="8"/>
        <v>0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>
        <f t="shared" si="8"/>
        <v>0</v>
      </c>
    </row>
    <row r="54" spans="1:9" x14ac:dyDescent="0.2">
      <c r="A54" s="2"/>
      <c r="B54" s="3" t="s">
        <v>25</v>
      </c>
      <c r="C54" s="2"/>
      <c r="D54" s="2"/>
      <c r="E54" s="2"/>
      <c r="F54" s="2"/>
      <c r="G54" s="2">
        <f>SUM(G50+G45+G51)</f>
        <v>81900</v>
      </c>
      <c r="H54" s="2">
        <f>SUM(H50+H45+H51)</f>
        <v>1856</v>
      </c>
      <c r="I54" s="2">
        <f t="shared" si="8"/>
        <v>83756</v>
      </c>
    </row>
    <row r="55" spans="1:9" x14ac:dyDescent="0.2">
      <c r="A55" s="2"/>
      <c r="B55" s="3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5"/>
      <c r="F61" s="5"/>
      <c r="G61" s="5"/>
      <c r="H61" s="5"/>
    </row>
    <row r="62" spans="1:9" x14ac:dyDescent="0.2">
      <c r="A62" s="5"/>
      <c r="B62" s="5"/>
      <c r="C62" s="5"/>
      <c r="D62" s="5"/>
      <c r="E62" t="s">
        <v>75</v>
      </c>
      <c r="F62" s="5"/>
      <c r="G62" s="5"/>
      <c r="H62" s="5"/>
    </row>
    <row r="63" spans="1:9" x14ac:dyDescent="0.2">
      <c r="A63" s="5"/>
      <c r="B63" s="5"/>
      <c r="C63" s="5"/>
      <c r="D63" s="5"/>
      <c r="E63" s="9" t="s">
        <v>69</v>
      </c>
      <c r="F63" s="9"/>
      <c r="G63" s="9"/>
      <c r="H63" s="9"/>
      <c r="I63" s="9"/>
    </row>
    <row r="64" spans="1:9" x14ac:dyDescent="0.2">
      <c r="A64" t="s">
        <v>55</v>
      </c>
      <c r="E64" s="9"/>
      <c r="F64" s="9"/>
      <c r="G64" s="9"/>
      <c r="H64" s="9"/>
      <c r="I64" s="9"/>
    </row>
    <row r="65" spans="1:9" hidden="1" x14ac:dyDescent="0.2">
      <c r="A65" t="s">
        <v>56</v>
      </c>
    </row>
    <row r="66" spans="1:9" hidden="1" x14ac:dyDescent="0.2"/>
    <row r="67" spans="1:9" hidden="1" x14ac:dyDescent="0.2"/>
    <row r="68" spans="1:9" hidden="1" x14ac:dyDescent="0.2"/>
    <row r="69" spans="1:9" hidden="1" x14ac:dyDescent="0.2"/>
    <row r="70" spans="1:9" x14ac:dyDescent="0.2">
      <c r="A70" t="s">
        <v>70</v>
      </c>
    </row>
    <row r="71" spans="1:9" x14ac:dyDescent="0.2">
      <c r="A71" s="5"/>
      <c r="B71" s="5"/>
      <c r="C71" s="5"/>
      <c r="D71" s="5"/>
      <c r="E71" s="5"/>
      <c r="F71" s="5"/>
      <c r="G71" s="5"/>
      <c r="H71" s="5"/>
    </row>
    <row r="72" spans="1:9" x14ac:dyDescent="0.2">
      <c r="A72" s="5"/>
      <c r="B72" s="5"/>
      <c r="C72" s="5"/>
      <c r="D72" s="5"/>
      <c r="E72" s="5"/>
      <c r="F72" s="5"/>
      <c r="G72" s="5"/>
      <c r="H72" s="5"/>
      <c r="I72" s="7" t="s">
        <v>66</v>
      </c>
    </row>
    <row r="73" spans="1:9" x14ac:dyDescent="0.2">
      <c r="A73" s="2"/>
      <c r="B73" s="3" t="s">
        <v>6</v>
      </c>
      <c r="C73" s="2"/>
      <c r="D73" s="2"/>
      <c r="E73" s="2"/>
      <c r="F73" s="2"/>
      <c r="G73" s="2" t="s">
        <v>26</v>
      </c>
      <c r="H73" s="2" t="s">
        <v>46</v>
      </c>
      <c r="I73" s="2" t="s">
        <v>27</v>
      </c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 t="s">
        <v>0</v>
      </c>
      <c r="B75" s="3" t="s">
        <v>17</v>
      </c>
      <c r="C75" s="2"/>
      <c r="D75" s="2"/>
      <c r="E75" s="2"/>
      <c r="F75" s="2"/>
      <c r="G75" s="2">
        <f>SUM(G76:G84)</f>
        <v>74752</v>
      </c>
      <c r="H75" s="2">
        <f>SUM(H76:H84)</f>
        <v>643</v>
      </c>
      <c r="I75" s="2">
        <f t="shared" ref="I75:I83" si="9">SUM(G75+H75)</f>
        <v>75395</v>
      </c>
    </row>
    <row r="76" spans="1:9" x14ac:dyDescent="0.2">
      <c r="A76" s="2"/>
      <c r="B76" s="2" t="s">
        <v>10</v>
      </c>
      <c r="C76" s="2"/>
      <c r="D76" s="2"/>
      <c r="E76" s="2"/>
      <c r="F76" s="2"/>
      <c r="G76" s="2">
        <v>14794</v>
      </c>
      <c r="H76" s="2">
        <v>6799</v>
      </c>
      <c r="I76" s="2">
        <f t="shared" si="9"/>
        <v>21593</v>
      </c>
    </row>
    <row r="77" spans="1:9" x14ac:dyDescent="0.2">
      <c r="A77" s="2"/>
      <c r="B77" s="2" t="s">
        <v>11</v>
      </c>
      <c r="C77" s="2"/>
      <c r="D77" s="2"/>
      <c r="E77" s="2"/>
      <c r="F77" s="2"/>
      <c r="G77" s="2">
        <v>2646</v>
      </c>
      <c r="H77" s="2">
        <v>1185</v>
      </c>
      <c r="I77" s="2">
        <f t="shared" si="9"/>
        <v>3831</v>
      </c>
    </row>
    <row r="78" spans="1:9" x14ac:dyDescent="0.2">
      <c r="A78" s="2"/>
      <c r="B78" s="2" t="s">
        <v>12</v>
      </c>
      <c r="C78" s="2"/>
      <c r="D78" s="2"/>
      <c r="E78" s="2"/>
      <c r="F78" s="2"/>
      <c r="G78" s="2">
        <v>39003</v>
      </c>
      <c r="H78" s="2">
        <v>3133</v>
      </c>
      <c r="I78" s="2">
        <f t="shared" si="9"/>
        <v>42136</v>
      </c>
    </row>
    <row r="79" spans="1:9" x14ac:dyDescent="0.2">
      <c r="A79" s="2"/>
      <c r="B79" s="2" t="s">
        <v>13</v>
      </c>
      <c r="C79" s="2"/>
      <c r="D79" s="2"/>
      <c r="E79" s="2"/>
      <c r="F79" s="2"/>
      <c r="G79" s="2">
        <v>1920</v>
      </c>
      <c r="H79" s="2">
        <v>90</v>
      </c>
      <c r="I79" s="2">
        <f t="shared" si="9"/>
        <v>2010</v>
      </c>
    </row>
    <row r="80" spans="1:9" x14ac:dyDescent="0.2">
      <c r="A80" s="2"/>
      <c r="B80" s="2" t="s">
        <v>14</v>
      </c>
      <c r="C80" s="2"/>
      <c r="D80" s="2"/>
      <c r="E80" s="2"/>
      <c r="F80" s="2"/>
      <c r="G80" s="2">
        <v>3391</v>
      </c>
      <c r="H80" s="2"/>
      <c r="I80" s="2">
        <f t="shared" si="9"/>
        <v>3391</v>
      </c>
    </row>
    <row r="81" spans="1:9" x14ac:dyDescent="0.2">
      <c r="A81" s="2"/>
      <c r="B81" s="2" t="s">
        <v>15</v>
      </c>
      <c r="C81" s="2"/>
      <c r="D81" s="2"/>
      <c r="E81" s="2"/>
      <c r="F81" s="2"/>
      <c r="G81" s="2">
        <v>1300</v>
      </c>
      <c r="H81" s="2">
        <v>1134</v>
      </c>
      <c r="I81" s="2">
        <f t="shared" si="9"/>
        <v>2434</v>
      </c>
    </row>
    <row r="82" spans="1:9" x14ac:dyDescent="0.2">
      <c r="A82" s="2"/>
      <c r="B82" s="2" t="s">
        <v>41</v>
      </c>
      <c r="C82" s="2"/>
      <c r="D82" s="2"/>
      <c r="E82" s="2"/>
      <c r="F82" s="2"/>
      <c r="G82" s="2"/>
      <c r="H82" s="2"/>
      <c r="I82" s="2">
        <f t="shared" si="9"/>
        <v>0</v>
      </c>
    </row>
    <row r="83" spans="1:9" x14ac:dyDescent="0.2">
      <c r="A83" s="2"/>
      <c r="B83" s="2" t="s">
        <v>53</v>
      </c>
      <c r="C83" s="2"/>
      <c r="D83" s="2"/>
      <c r="E83" s="2"/>
      <c r="F83" s="2"/>
      <c r="G83" s="2">
        <v>11698</v>
      </c>
      <c r="H83" s="2">
        <v>-11698</v>
      </c>
      <c r="I83" s="2">
        <f t="shared" si="9"/>
        <v>0</v>
      </c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 t="s">
        <v>16</v>
      </c>
      <c r="B86" s="3" t="s">
        <v>18</v>
      </c>
      <c r="C86" s="2"/>
      <c r="D86" s="2"/>
      <c r="E86" s="2"/>
      <c r="F86" s="2"/>
      <c r="G86" s="2">
        <f>SUM(G88:G91)+G95+G92</f>
        <v>6290</v>
      </c>
      <c r="H86" s="2">
        <f>SUM(H88:H91)+H95+H92+H93</f>
        <v>1213</v>
      </c>
      <c r="I86" s="2">
        <f>SUM(I88:I91)+I95+I92+I93</f>
        <v>7503</v>
      </c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 t="s">
        <v>40</v>
      </c>
      <c r="C88" s="2"/>
      <c r="D88" s="2"/>
      <c r="E88" s="2"/>
      <c r="F88" s="2"/>
      <c r="G88" s="2">
        <v>1882</v>
      </c>
      <c r="H88" s="2"/>
      <c r="I88" s="2">
        <f t="shared" ref="I88:I93" si="10">SUM(G88+H88)</f>
        <v>1882</v>
      </c>
    </row>
    <row r="89" spans="1:9" x14ac:dyDescent="0.2">
      <c r="A89" s="2"/>
      <c r="B89" s="2" t="s">
        <v>28</v>
      </c>
      <c r="C89" s="2"/>
      <c r="D89" s="2"/>
      <c r="E89" s="2"/>
      <c r="F89" s="2"/>
      <c r="G89" s="2">
        <v>2008</v>
      </c>
      <c r="H89" s="2">
        <v>1213</v>
      </c>
      <c r="I89" s="2">
        <f t="shared" si="10"/>
        <v>3221</v>
      </c>
    </row>
    <row r="90" spans="1:9" x14ac:dyDescent="0.2">
      <c r="A90" s="2"/>
      <c r="B90" s="4" t="s">
        <v>19</v>
      </c>
      <c r="C90" s="2"/>
      <c r="D90" s="2"/>
      <c r="E90" s="2"/>
      <c r="F90" s="2"/>
      <c r="G90" s="2"/>
      <c r="H90" s="2"/>
      <c r="I90" s="2">
        <f t="shared" si="10"/>
        <v>0</v>
      </c>
    </row>
    <row r="91" spans="1:9" x14ac:dyDescent="0.2">
      <c r="A91" s="2"/>
      <c r="B91" s="2" t="s">
        <v>54</v>
      </c>
      <c r="C91" s="2"/>
      <c r="D91" s="2"/>
      <c r="E91" s="2"/>
      <c r="F91" s="2"/>
      <c r="G91" s="2"/>
      <c r="H91" s="2"/>
      <c r="I91" s="2">
        <f t="shared" si="10"/>
        <v>0</v>
      </c>
    </row>
    <row r="92" spans="1:9" x14ac:dyDescent="0.2">
      <c r="A92" s="2"/>
      <c r="B92" s="2" t="s">
        <v>45</v>
      </c>
      <c r="C92" s="2"/>
      <c r="D92" s="2"/>
      <c r="E92" s="2"/>
      <c r="F92" s="2"/>
      <c r="G92" s="2">
        <v>2400</v>
      </c>
      <c r="H92" s="2">
        <v>-400</v>
      </c>
      <c r="I92" s="2">
        <f t="shared" si="10"/>
        <v>2000</v>
      </c>
    </row>
    <row r="93" spans="1:9" x14ac:dyDescent="0.2">
      <c r="A93" s="2"/>
      <c r="B93" s="8" t="s">
        <v>73</v>
      </c>
      <c r="C93" s="2"/>
      <c r="D93" s="2"/>
      <c r="E93" s="2"/>
      <c r="F93" s="2"/>
      <c r="G93" s="2"/>
      <c r="H93" s="2">
        <v>400</v>
      </c>
      <c r="I93" s="2">
        <f t="shared" si="10"/>
        <v>400</v>
      </c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3" t="s">
        <v>23</v>
      </c>
      <c r="C98" s="2"/>
      <c r="D98" s="2"/>
      <c r="E98" s="2"/>
      <c r="F98" s="2"/>
      <c r="G98" s="2">
        <f>SUM(G75+G86+G94)</f>
        <v>81042</v>
      </c>
      <c r="H98" s="2">
        <f>SUM(H75+H86+H94)</f>
        <v>1856</v>
      </c>
      <c r="I98" s="2">
        <f>SUM(G98+H98)</f>
        <v>82898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 t="s">
        <v>58</v>
      </c>
      <c r="C100" s="2"/>
      <c r="D100" s="2"/>
      <c r="E100" s="2"/>
      <c r="F100" s="2"/>
      <c r="G100" s="2">
        <v>858</v>
      </c>
      <c r="H100" s="2"/>
      <c r="I100" s="2">
        <f>SUM(G100+H100)</f>
        <v>858</v>
      </c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3" t="s">
        <v>59</v>
      </c>
      <c r="C102" s="2"/>
      <c r="D102" s="2"/>
      <c r="E102" s="2"/>
      <c r="F102" s="2"/>
      <c r="G102" s="2">
        <f>SUM(G100:G101)</f>
        <v>858</v>
      </c>
      <c r="H102" s="2">
        <f>SUM(H100:H101)</f>
        <v>0</v>
      </c>
      <c r="I102" s="2">
        <f>SUM(G102+H102)</f>
        <v>858</v>
      </c>
    </row>
    <row r="103" spans="1:9" x14ac:dyDescent="0.2">
      <c r="A103" s="2"/>
      <c r="B103" s="3" t="s">
        <v>24</v>
      </c>
      <c r="C103" s="2"/>
      <c r="D103" s="2"/>
      <c r="E103" s="2"/>
      <c r="F103" s="2"/>
      <c r="G103" s="2">
        <f>SUM(G98+G102)</f>
        <v>81900</v>
      </c>
      <c r="H103" s="2">
        <f>SUM(H98+H102)</f>
        <v>1856</v>
      </c>
      <c r="I103" s="2">
        <f>SUM(G103+H103)</f>
        <v>83756</v>
      </c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 t="s">
        <v>20</v>
      </c>
      <c r="C105" s="2"/>
      <c r="D105" s="2"/>
      <c r="E105" s="2"/>
      <c r="F105" s="2"/>
      <c r="G105" s="2"/>
      <c r="H105" s="2"/>
      <c r="I105" s="2">
        <f>SUM(I54-I103)</f>
        <v>0</v>
      </c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 t="s">
        <v>43</v>
      </c>
      <c r="C107" s="2"/>
      <c r="D107" s="2"/>
      <c r="E107" s="2"/>
      <c r="F107" s="2"/>
      <c r="G107" s="2"/>
      <c r="H107" s="2"/>
      <c r="I107" s="2">
        <f>SUM(I9+I47-I75-I102+I49)</f>
        <v>0</v>
      </c>
    </row>
    <row r="108" spans="1:9" x14ac:dyDescent="0.2">
      <c r="A108" s="2"/>
      <c r="B108" s="2" t="s">
        <v>44</v>
      </c>
      <c r="C108" s="2"/>
      <c r="D108" s="2"/>
      <c r="E108" s="2"/>
      <c r="F108" s="2"/>
      <c r="G108" s="2"/>
      <c r="H108" s="2"/>
      <c r="I108" s="2">
        <f>SUM(I34+I48-I86)</f>
        <v>0</v>
      </c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">
      <c r="A116" s="5"/>
      <c r="B116" s="5"/>
      <c r="C116" s="5"/>
      <c r="D116" s="5"/>
      <c r="E116" s="5"/>
      <c r="F116" s="5"/>
      <c r="G116" s="5"/>
      <c r="H116" s="5"/>
      <c r="I116" s="5"/>
    </row>
  </sheetData>
  <mergeCells count="3">
    <mergeCell ref="E2:I2"/>
    <mergeCell ref="E64:I64"/>
    <mergeCell ref="E63:I63"/>
  </mergeCells>
  <phoneticPr fontId="4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2019-05-17T09:26:09Z</cp:lastPrinted>
  <dcterms:created xsi:type="dcterms:W3CDTF">1997-01-17T14:02:09Z</dcterms:created>
  <dcterms:modified xsi:type="dcterms:W3CDTF">2019-06-03T08:29:03Z</dcterms:modified>
</cp:coreProperties>
</file>