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8910" windowHeight="4695" activeTab="1"/>
  </bookViews>
  <sheets>
    <sheet name="összesített" sheetId="1" r:id="rId1"/>
    <sheet name="részletezett" sheetId="2" r:id="rId2"/>
  </sheets>
  <externalReferences>
    <externalReference r:id="rId5"/>
  </externalReferences>
  <definedNames>
    <definedName name="_xlnm.Print_Titles" localSheetId="1">'részletezett'!$1:$8</definedName>
    <definedName name="_xlnm.Print_Area" localSheetId="0">'összesített'!$A$1:$K$36</definedName>
    <definedName name="_xlnm.Print_Area" localSheetId="1">'részletezett'!$A$1:$G$360</definedName>
  </definedNames>
  <calcPr fullCalcOnLoad="1"/>
</workbook>
</file>

<file path=xl/sharedStrings.xml><?xml version="1.0" encoding="utf-8"?>
<sst xmlns="http://schemas.openxmlformats.org/spreadsheetml/2006/main" count="389" uniqueCount="151">
  <si>
    <t xml:space="preserve"> </t>
  </si>
  <si>
    <t>Sor-</t>
  </si>
  <si>
    <t>szám</t>
  </si>
  <si>
    <t xml:space="preserve">              Megnevezés</t>
  </si>
  <si>
    <t>terv</t>
  </si>
  <si>
    <t>MŰKÖDÉSI KIADÁSOK:</t>
  </si>
  <si>
    <t>1.</t>
  </si>
  <si>
    <t>Személyi juttatások</t>
  </si>
  <si>
    <t>2.</t>
  </si>
  <si>
    <t>3.</t>
  </si>
  <si>
    <t>Dologi kiadások</t>
  </si>
  <si>
    <t>4.</t>
  </si>
  <si>
    <t>5.</t>
  </si>
  <si>
    <t>6.</t>
  </si>
  <si>
    <t>7.</t>
  </si>
  <si>
    <t>8.</t>
  </si>
  <si>
    <t>MŰKÖDÉSI KIADÁSOK ÖSSZESEN: (1+...+7)</t>
  </si>
  <si>
    <t>FELHALMOZÁSI KIADÁSOK:</t>
  </si>
  <si>
    <t>9.</t>
  </si>
  <si>
    <t>Felújítások</t>
  </si>
  <si>
    <t>10.</t>
  </si>
  <si>
    <t>Beruházások</t>
  </si>
  <si>
    <t>11.</t>
  </si>
  <si>
    <t>12.</t>
  </si>
  <si>
    <t>15.</t>
  </si>
  <si>
    <t>16.</t>
  </si>
  <si>
    <t>17.</t>
  </si>
  <si>
    <t>FINANSZÍROZÁSI KIADÁSOK:</t>
  </si>
  <si>
    <t>18.</t>
  </si>
  <si>
    <t>Cím</t>
  </si>
  <si>
    <t>Al-</t>
  </si>
  <si>
    <t>cím</t>
  </si>
  <si>
    <t>ÖNÁLLÓAN GAZDÁLKODÓ KÖLTSÉGVETÉSI SZERVEK</t>
  </si>
  <si>
    <t xml:space="preserve">     Munkaadót terhelő járulékok</t>
  </si>
  <si>
    <t xml:space="preserve">     KIADÁSOK MINDÖSSZESEN:</t>
  </si>
  <si>
    <t xml:space="preserve">      KIADÁSOK ÖSSZESEN:</t>
  </si>
  <si>
    <t>NEM INTÉZMÉNYI KIADÁSOK:</t>
  </si>
  <si>
    <t>EGÉSZSÉGÜGYI ELLÁTÁS</t>
  </si>
  <si>
    <t>TELEPÜLÉSÜZEMELTETÉS</t>
  </si>
  <si>
    <t>13.</t>
  </si>
  <si>
    <t xml:space="preserve">     Személyi juttatások </t>
  </si>
  <si>
    <t>FINANSZÍROZÁSI KIADÁSOK ÖSSZESEN:</t>
  </si>
  <si>
    <t>FELHALMOZÁSI KIADÁSOK ÖSSZESEN: (8+...+11)</t>
  </si>
  <si>
    <t xml:space="preserve">      Dologi kiadások</t>
  </si>
  <si>
    <t>HELYI KÖZMŰVELŐDÉSI TEVÉKENYSÉG</t>
  </si>
  <si>
    <t xml:space="preserve">     Lachnen Stiftung alapítvány támogatása</t>
  </si>
  <si>
    <t xml:space="preserve">     Jővő Alapítvány támogatása</t>
  </si>
  <si>
    <t xml:space="preserve">     Polgárőrség támogatása</t>
  </si>
  <si>
    <t xml:space="preserve">     Ágfalvi Mozgáskorl. Egyesülete</t>
  </si>
  <si>
    <t xml:space="preserve">     Lovas Klub</t>
  </si>
  <si>
    <t xml:space="preserve">     Virágos Egyesület</t>
  </si>
  <si>
    <t xml:space="preserve">     Natúr Park</t>
  </si>
  <si>
    <t xml:space="preserve">     Megyei Területfejlesztési Tanács tagdíj </t>
  </si>
  <si>
    <t xml:space="preserve">     Ágfalvi Sport Egyesület tám</t>
  </si>
  <si>
    <t xml:space="preserve">     Ágfalvi Fúvószenekar tám.</t>
  </si>
  <si>
    <t xml:space="preserve">     Énekkar tám</t>
  </si>
  <si>
    <t>NAPSUGÁR ÓVODA</t>
  </si>
  <si>
    <t>RENDSZERES PÉNZBELI ELLÁTÁSOK</t>
  </si>
  <si>
    <t>ESETI PÉNZBELI ELLÁTÁSOK</t>
  </si>
  <si>
    <t>2011.évi</t>
  </si>
  <si>
    <t>ÁGFALVA KÖZSÉGI ÖNKORMÁNYZAT</t>
  </si>
  <si>
    <t>Kiemelt előirányzatonként részletezve</t>
  </si>
  <si>
    <t>Kiadások címenként</t>
  </si>
  <si>
    <t>I. félévi telj.</t>
  </si>
  <si>
    <t>I-III.n.évi telj.</t>
  </si>
  <si>
    <t>011130 Önkormányzatok és önkormányzati hivatalok jogalkotó és általános igazgatási tevékenysége
Közös Hivatal</t>
  </si>
  <si>
    <t>011220 Adó-, vám- és jövedéki igazgatás - Közös Hivatal</t>
  </si>
  <si>
    <t>091110 Óvodai nevelés, ellátás szakmai feladatai</t>
  </si>
  <si>
    <t>091130 Nemzetiségi óvodai nevelés, ellátás szakmai feladatai</t>
  </si>
  <si>
    <t>091140 Óvodai nevelés, ellátás működtetési feladatai</t>
  </si>
  <si>
    <t>096010 Óvodai intézményi étkeztetés</t>
  </si>
  <si>
    <t>082092 Közművelődés - hagyományos közösségi kulturális értékek gondozása</t>
  </si>
  <si>
    <t>096020 ISKOLA INTÉZMÉNYI ÉTKEZTETÉS</t>
  </si>
  <si>
    <t>082044 Könyvtári szolgáltatások</t>
  </si>
  <si>
    <t>094260 Hallgatói és oktatói ösztöndíjak, egyéb juttatások</t>
  </si>
  <si>
    <t>064010 KÖZVILÁGÍTÁSI FELADATOK</t>
  </si>
  <si>
    <t>063020 VÍZTERMELÉS, -KEZELÉS, -ELLÁTÁS</t>
  </si>
  <si>
    <t>052020 SZENNYVÍZ GYŰJTÉSE, TISZTÍTÁSA, ELHELYEZÉSE</t>
  </si>
  <si>
    <t>013320 Köztemető fenntartás- és működtetés</t>
  </si>
  <si>
    <t>045120 Út, autópálya építése</t>
  </si>
  <si>
    <t>084031 CIVIL SZERVEZETEK MŰKÖDÉSI TÁMOGATÁSA</t>
  </si>
  <si>
    <t>086090 Mindenféle egyéb szabadidős szolgáltatás</t>
  </si>
  <si>
    <t>013350 Önkorm. vagyonnal való gazdálkodás</t>
  </si>
  <si>
    <t>018020 KÖZPONTI KÖLTSÉGVETÉSI BEFIZETÉSEK</t>
  </si>
  <si>
    <t>074031 Család- és nővédelmi egészségügyi gondozás</t>
  </si>
  <si>
    <t xml:space="preserve">074032 Ifjúság - eü. védelem </t>
  </si>
  <si>
    <t>072190 Általános orvosi szolgáltatások finanszírozása és támogatása</t>
  </si>
  <si>
    <t>066020 Város-, községgazdálkodási egyéb szolgáltatások</t>
  </si>
  <si>
    <t>045160 Közutak üzemeltetése</t>
  </si>
  <si>
    <t>066010 Zöldterület-kezelés</t>
  </si>
  <si>
    <t>105010 Munkanélküli aktív korúak ellátásai</t>
  </si>
  <si>
    <t>101150 Betegséggel kapcsolatos pénzbeli ellátások, támogatások</t>
  </si>
  <si>
    <t>107060 Egyéb szociális pénzbeli ellátások, támogatások</t>
  </si>
  <si>
    <t>103010 Elhunyt személyek hátramaradottainak pénzbeli ellátása</t>
  </si>
  <si>
    <t>104051 Gyermekvédelmi pénzbeli és természetbeni ellátások</t>
  </si>
  <si>
    <t xml:space="preserve">      Köztemetés</t>
  </si>
  <si>
    <t>081041 Versenysport- és utánpótlás-nevelési tevékenység és támogatása</t>
  </si>
  <si>
    <t>900060 Forgatási és befektetési célú finanszírozás</t>
  </si>
  <si>
    <t>Összesített Kiadások</t>
  </si>
  <si>
    <t>I. mód.</t>
  </si>
  <si>
    <t>Munkaadót terhelő járulékok</t>
  </si>
  <si>
    <t>Ellátottak pénzbeli juttatásai</t>
  </si>
  <si>
    <t>Egyéb működési célú kiadások</t>
  </si>
  <si>
    <t>Egyéb felhalmozási célú kiadások</t>
  </si>
  <si>
    <t>Hosszú lejáratú hitelek, kölcsönök törlesztése</t>
  </si>
  <si>
    <t>Rövid lejáratú hitelek, kölcsönök törlesztése</t>
  </si>
  <si>
    <t xml:space="preserve">     Dologi kiadások </t>
  </si>
  <si>
    <t xml:space="preserve">     Ellátottak pénzbeli juttatásai</t>
  </si>
  <si>
    <t xml:space="preserve">     Egyéb működési célú kiadások</t>
  </si>
  <si>
    <t xml:space="preserve">     Beruházások</t>
  </si>
  <si>
    <t xml:space="preserve">     Felújítások</t>
  </si>
  <si>
    <t xml:space="preserve">      Kamatkiadások</t>
  </si>
  <si>
    <t xml:space="preserve">      Rövid lejáratú hitelek, kölcsönök törlesztése</t>
  </si>
  <si>
    <t xml:space="preserve">     Biztosítási, szolgáltatási díjak</t>
  </si>
  <si>
    <t xml:space="preserve">     Ingatlan beszerzése, létesítése</t>
  </si>
  <si>
    <t xml:space="preserve">     Beruházási célú előzetesen felszámított általános forgalmi adó</t>
  </si>
  <si>
    <t xml:space="preserve">      Egyéb dologi kiadások (2014.évi normatíva elszámolás után)</t>
  </si>
  <si>
    <t xml:space="preserve">     Sopron Rendőrség Alapítvány támogatása</t>
  </si>
  <si>
    <t xml:space="preserve">     Kistérségi Társulati tagdíj</t>
  </si>
  <si>
    <t xml:space="preserve">     Egyéb gazdasági szervezetek támogatása</t>
  </si>
  <si>
    <t xml:space="preserve">     Rendszeres szociális segély</t>
  </si>
  <si>
    <t xml:space="preserve">      Egyéb, az önkormányzat rendeletében megállapított juttatás (ápolási díj)</t>
  </si>
  <si>
    <t xml:space="preserve">      Átmeneti segély</t>
  </si>
  <si>
    <t xml:space="preserve">      Temetési segély</t>
  </si>
  <si>
    <t>106020 Lakásfenntartással, lakhatással összefüggő ellátások</t>
  </si>
  <si>
    <t xml:space="preserve">      Lakásfenntartási támogatás normatív alapon</t>
  </si>
  <si>
    <t xml:space="preserve">      Inzézményi ellátottak pénzbeli juttatásai (BURSA)</t>
  </si>
  <si>
    <t>011130 Önkormányzatok és önkormányzati hivatalok jogalkotó és általános igazgatási tevékenysége Önkormányzat</t>
  </si>
  <si>
    <t>14.</t>
  </si>
  <si>
    <t>KIADÁSOK MINDÖSSZESEN: (1+…+14)</t>
  </si>
  <si>
    <t>2014. évi költségvetés</t>
  </si>
  <si>
    <t>2014.évi</t>
  </si>
  <si>
    <t>I.mód</t>
  </si>
  <si>
    <t>II.mód</t>
  </si>
  <si>
    <t>Likvid hitel</t>
  </si>
  <si>
    <t xml:space="preserve"> 2014. évi költségvetés</t>
  </si>
  <si>
    <t xml:space="preserve">     Egyéb felhalmozási célú kkiadások</t>
  </si>
  <si>
    <t xml:space="preserve">      Likvid hitel</t>
  </si>
  <si>
    <t xml:space="preserve">      Egyéb üzemeltetési, fenntartási szolgáltatások kiadásai</t>
  </si>
  <si>
    <t xml:space="preserve">     Egyéb felhalmozási célú kiadások</t>
  </si>
  <si>
    <t xml:space="preserve">      Helyi megállapítású ápolási díj</t>
  </si>
  <si>
    <t xml:space="preserve">      Rendszeres gyermekvédelmi kedvezmény</t>
  </si>
  <si>
    <t xml:space="preserve">      Egyéb, az önkormányzat rendeletében megállapított juttatás</t>
  </si>
  <si>
    <t>016010 Országgyűlési, önkormányzati és európai parlamenti képviselőválasztáshoz kapcsolódó tevékenységek</t>
  </si>
  <si>
    <t xml:space="preserve">      Rendszeres (normatív) gyermekvédelmi támogatás</t>
  </si>
  <si>
    <t xml:space="preserve">      Elvonások és befizetések</t>
  </si>
  <si>
    <t>900080 Szabad kapacitás terhére végzett, nem haszonszerzési célú tev.bevételei és kiadásai</t>
  </si>
  <si>
    <t xml:space="preserve">     Egyéb működési célú támogatások államháztartáson belülre</t>
  </si>
  <si>
    <t xml:space="preserve">     Egyéb felhalmozási célú támogatás államháztartáson belülre</t>
  </si>
  <si>
    <t xml:space="preserve">     Likvid hitel</t>
  </si>
  <si>
    <t>telj.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</si>
</sst>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</numFmts>
  <fonts count="12">
    <font>
      <sz val="12"/>
      <name val="MS Sans Serif"/>
      <family val="0"/>
    </font>
    <font>
      <b/>
      <sz val="12"/>
      <name val="MS Sans Serif"/>
      <family val="0"/>
    </font>
    <font>
      <i/>
      <sz val="12"/>
      <name val="MS Sans Serif"/>
      <family val="0"/>
    </font>
    <font>
      <b/>
      <i/>
      <sz val="12"/>
      <name val="MS Sans Serif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u val="single"/>
      <sz val="12"/>
      <color indexed="12"/>
      <name val="MS Sans Serif"/>
      <family val="0"/>
    </font>
    <font>
      <u val="single"/>
      <sz val="12"/>
      <color indexed="36"/>
      <name val="MS Sans Serif"/>
      <family val="0"/>
    </font>
    <font>
      <sz val="8"/>
      <name val="MS Sans Serif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4" fillId="0" borderId="4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4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8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5" fillId="0" borderId="1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center"/>
    </xf>
    <xf numFmtId="3" fontId="4" fillId="0" borderId="1" xfId="0" applyNumberFormat="1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3" fontId="5" fillId="0" borderId="4" xfId="0" applyNumberFormat="1" applyFont="1" applyBorder="1" applyAlignment="1">
      <alignment horizontal="center"/>
    </xf>
    <xf numFmtId="3" fontId="5" fillId="0" borderId="8" xfId="0" applyNumberFormat="1" applyFont="1" applyFill="1" applyBorder="1" applyAlignment="1">
      <alignment/>
    </xf>
    <xf numFmtId="3" fontId="4" fillId="0" borderId="8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4" xfId="0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10" fontId="0" fillId="0" borderId="0" xfId="22" applyNumberFormat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3" fontId="4" fillId="0" borderId="9" xfId="0" applyNumberFormat="1" applyFont="1" applyBorder="1" applyAlignment="1">
      <alignment wrapText="1"/>
    </xf>
    <xf numFmtId="0" fontId="0" fillId="0" borderId="7" xfId="0" applyBorder="1" applyAlignment="1">
      <alignment/>
    </xf>
    <xf numFmtId="3" fontId="4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4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3" fontId="4" fillId="0" borderId="17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18" xfId="0" applyNumberFormat="1" applyFont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3" fontId="5" fillId="0" borderId="0" xfId="19" applyNumberFormat="1" applyFont="1" applyBorder="1">
      <alignment/>
      <protection/>
    </xf>
    <xf numFmtId="0" fontId="9" fillId="0" borderId="0" xfId="0" applyFont="1" applyAlignment="1">
      <alignment/>
    </xf>
    <xf numFmtId="0" fontId="0" fillId="0" borderId="8" xfId="0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4" fillId="0" borderId="7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0" fontId="0" fillId="0" borderId="10" xfId="0" applyBorder="1" applyAlignment="1">
      <alignment/>
    </xf>
    <xf numFmtId="3" fontId="9" fillId="0" borderId="8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3" fontId="5" fillId="0" borderId="7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4" fillId="0" borderId="9" xfId="0" applyNumberFormat="1" applyFont="1" applyBorder="1" applyAlignment="1">
      <alignment wrapText="1"/>
    </xf>
    <xf numFmtId="0" fontId="0" fillId="0" borderId="7" xfId="0" applyBorder="1" applyAlignment="1">
      <alignment/>
    </xf>
    <xf numFmtId="3" fontId="4" fillId="0" borderId="12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Munk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haszn&#225;l&#243;\Desktop\P&#201;NZ&#220;GY\K&#246;lts&#233;gvet&#233;s%202015\2015.%20&#233;vi%20ktgvet&#233;s\K&#246;z&#246;s%20Hivatal\&#214;sszes&#237;tett%20kiad&#225;s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et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L14" sqref="L14"/>
    </sheetView>
  </sheetViews>
  <sheetFormatPr defaultColWidth="8.88671875" defaultRowHeight="15.75"/>
  <cols>
    <col min="1" max="1" width="6.6640625" style="0" customWidth="1"/>
    <col min="2" max="2" width="51.99609375" style="0" customWidth="1"/>
    <col min="4" max="6" width="7.5546875" style="0" hidden="1" customWidth="1"/>
    <col min="7" max="7" width="13.88671875" style="0" hidden="1" customWidth="1"/>
    <col min="8" max="8" width="8.21484375" style="0" hidden="1" customWidth="1"/>
    <col min="9" max="9" width="0" style="0" hidden="1" customWidth="1"/>
  </cols>
  <sheetData>
    <row r="1" spans="1:8" ht="15.75">
      <c r="A1" s="87" t="s">
        <v>60</v>
      </c>
      <c r="B1" s="88"/>
      <c r="C1" s="88"/>
      <c r="D1" s="88"/>
      <c r="E1" s="88"/>
      <c r="F1" s="88"/>
      <c r="G1" s="88"/>
      <c r="H1" s="88"/>
    </row>
    <row r="2" spans="1:8" ht="15.75">
      <c r="A2" s="87" t="s">
        <v>98</v>
      </c>
      <c r="B2" s="87"/>
      <c r="C2" s="87"/>
      <c r="D2" s="87"/>
      <c r="E2" s="87"/>
      <c r="F2" s="87"/>
      <c r="G2" s="87"/>
      <c r="H2" s="87"/>
    </row>
    <row r="3" spans="1:8" ht="15.75">
      <c r="A3" s="87" t="s">
        <v>130</v>
      </c>
      <c r="B3" s="87"/>
      <c r="C3" s="87"/>
      <c r="D3" s="87"/>
      <c r="E3" s="87"/>
      <c r="F3" s="87"/>
      <c r="G3" s="87"/>
      <c r="H3" s="87"/>
    </row>
    <row r="4" spans="1:8" ht="15.75">
      <c r="A4" s="23"/>
      <c r="B4" s="1"/>
      <c r="C4" s="7"/>
      <c r="D4" s="7"/>
      <c r="E4" s="7"/>
      <c r="F4" s="7"/>
      <c r="H4" s="7"/>
    </row>
    <row r="5" spans="1:8" ht="15.75">
      <c r="A5" s="23"/>
      <c r="B5" s="7"/>
      <c r="C5" s="7"/>
      <c r="D5" s="7"/>
      <c r="E5" s="7"/>
      <c r="F5" s="7"/>
      <c r="H5" s="7"/>
    </row>
    <row r="6" spans="1:11" ht="15.75">
      <c r="A6" s="8" t="s">
        <v>1</v>
      </c>
      <c r="B6" s="24" t="s">
        <v>0</v>
      </c>
      <c r="C6" s="25" t="s">
        <v>131</v>
      </c>
      <c r="D6" s="25" t="s">
        <v>59</v>
      </c>
      <c r="E6" s="25" t="s">
        <v>59</v>
      </c>
      <c r="F6" s="25" t="s">
        <v>59</v>
      </c>
      <c r="H6" s="25" t="s">
        <v>59</v>
      </c>
      <c r="I6" s="25" t="s">
        <v>131</v>
      </c>
      <c r="J6" s="25" t="s">
        <v>131</v>
      </c>
      <c r="K6" s="41" t="s">
        <v>131</v>
      </c>
    </row>
    <row r="7" spans="1:11" ht="15.75">
      <c r="A7" s="15" t="s">
        <v>2</v>
      </c>
      <c r="B7" s="14" t="s">
        <v>3</v>
      </c>
      <c r="C7" s="27" t="s">
        <v>4</v>
      </c>
      <c r="D7" s="27" t="s">
        <v>4</v>
      </c>
      <c r="E7" s="27" t="s">
        <v>99</v>
      </c>
      <c r="F7" s="27" t="s">
        <v>63</v>
      </c>
      <c r="H7" s="27" t="s">
        <v>64</v>
      </c>
      <c r="I7" s="27" t="s">
        <v>132</v>
      </c>
      <c r="J7" s="27" t="s">
        <v>133</v>
      </c>
      <c r="K7" s="42" t="s">
        <v>150</v>
      </c>
    </row>
    <row r="8" spans="1:11" ht="15.75">
      <c r="A8" s="28"/>
      <c r="B8" s="29"/>
      <c r="C8" s="26" t="s">
        <v>0</v>
      </c>
      <c r="D8" s="26" t="s">
        <v>0</v>
      </c>
      <c r="E8" s="26" t="s">
        <v>0</v>
      </c>
      <c r="F8" s="26" t="s">
        <v>0</v>
      </c>
      <c r="H8" s="26" t="s">
        <v>0</v>
      </c>
      <c r="I8" s="26"/>
      <c r="J8" s="26"/>
      <c r="K8" s="81"/>
    </row>
    <row r="9" spans="1:11" ht="15.75">
      <c r="A9" s="8"/>
      <c r="B9" s="9" t="s">
        <v>5</v>
      </c>
      <c r="C9" s="24"/>
      <c r="D9" s="24"/>
      <c r="E9" s="24"/>
      <c r="F9" s="24"/>
      <c r="H9" s="24"/>
      <c r="I9" s="74"/>
      <c r="J9" s="74"/>
      <c r="K9" s="74"/>
    </row>
    <row r="10" spans="1:11" ht="15.75">
      <c r="A10" s="15"/>
      <c r="B10" s="31"/>
      <c r="C10" s="14"/>
      <c r="D10" s="14"/>
      <c r="E10" s="14"/>
      <c r="F10" s="14"/>
      <c r="H10" s="14"/>
      <c r="I10" s="74"/>
      <c r="J10" s="74"/>
      <c r="K10" s="74"/>
    </row>
    <row r="11" spans="1:12" ht="15.75">
      <c r="A11" s="15" t="s">
        <v>6</v>
      </c>
      <c r="B11" s="6" t="s">
        <v>7</v>
      </c>
      <c r="C11" s="13">
        <v>93374</v>
      </c>
      <c r="D11" s="13" t="e">
        <f>#REF!</f>
        <v>#REF!</v>
      </c>
      <c r="E11" s="13" t="e">
        <f>#REF!</f>
        <v>#REF!</v>
      </c>
      <c r="F11" s="13" t="e">
        <f>#REF!</f>
        <v>#REF!</v>
      </c>
      <c r="G11" s="48" t="e">
        <f>F11/E11</f>
        <v>#REF!</v>
      </c>
      <c r="H11" s="13" t="e">
        <f>#REF!</f>
        <v>#REF!</v>
      </c>
      <c r="I11" s="13">
        <f>34822+25003+35052</f>
        <v>94877</v>
      </c>
      <c r="J11" s="13">
        <f>37177+24252+35074</f>
        <v>96503</v>
      </c>
      <c r="K11" s="13">
        <f>36177+34156+23925</f>
        <v>94258</v>
      </c>
      <c r="L11" s="6"/>
    </row>
    <row r="12" spans="1:12" ht="15.75">
      <c r="A12" s="15" t="s">
        <v>8</v>
      </c>
      <c r="B12" s="6" t="s">
        <v>100</v>
      </c>
      <c r="C12" s="13">
        <v>26013</v>
      </c>
      <c r="D12" s="13" t="e">
        <f>#REF!</f>
        <v>#REF!</v>
      </c>
      <c r="E12" s="13" t="e">
        <f>#REF!</f>
        <v>#REF!</v>
      </c>
      <c r="F12" s="13" t="e">
        <f>#REF!</f>
        <v>#REF!</v>
      </c>
      <c r="G12" s="48" t="e">
        <f>F12/E12</f>
        <v>#REF!</v>
      </c>
      <c r="H12" s="13" t="e">
        <f>#REF!</f>
        <v>#REF!</v>
      </c>
      <c r="I12" s="13">
        <f>9607+6993+9700</f>
        <v>26300</v>
      </c>
      <c r="J12" s="13">
        <f>10257+7074+9700</f>
        <v>27031</v>
      </c>
      <c r="K12" s="82">
        <f>9908+9125+6297</f>
        <v>25330</v>
      </c>
      <c r="L12" s="6"/>
    </row>
    <row r="13" spans="1:12" ht="15.75">
      <c r="A13" s="15" t="s">
        <v>9</v>
      </c>
      <c r="B13" s="6" t="s">
        <v>10</v>
      </c>
      <c r="C13" s="13">
        <v>54468</v>
      </c>
      <c r="D13" s="13" t="e">
        <f>#REF!</f>
        <v>#REF!</v>
      </c>
      <c r="E13" s="13" t="e">
        <f>#REF!</f>
        <v>#REF!</v>
      </c>
      <c r="F13" s="13" t="e">
        <f>#REF!</f>
        <v>#REF!</v>
      </c>
      <c r="G13" s="48" t="e">
        <f>F13/E13</f>
        <v>#REF!</v>
      </c>
      <c r="H13" s="13" t="e">
        <f>#REF!</f>
        <v>#REF!</v>
      </c>
      <c r="I13" s="13">
        <v>73269</v>
      </c>
      <c r="J13" s="13">
        <f>2889+69184+12650</f>
        <v>84723</v>
      </c>
      <c r="K13" s="82">
        <v>75197</v>
      </c>
      <c r="L13" s="6"/>
    </row>
    <row r="14" spans="1:11" ht="15.75">
      <c r="A14" s="15" t="s">
        <v>11</v>
      </c>
      <c r="B14" s="6" t="s">
        <v>101</v>
      </c>
      <c r="C14" s="13">
        <v>4300</v>
      </c>
      <c r="D14" s="13" t="e">
        <f>#REF!</f>
        <v>#REF!</v>
      </c>
      <c r="E14" s="13" t="e">
        <f>#REF!</f>
        <v>#REF!</v>
      </c>
      <c r="F14" s="13" t="e">
        <f>#REF!</f>
        <v>#REF!</v>
      </c>
      <c r="G14" s="48" t="e">
        <f>F14/E14</f>
        <v>#REF!</v>
      </c>
      <c r="H14" s="13" t="e">
        <f>#REF!</f>
        <v>#REF!</v>
      </c>
      <c r="I14" s="13">
        <v>4300</v>
      </c>
      <c r="J14" s="13">
        <f>2756+4083</f>
        <v>6839</v>
      </c>
      <c r="K14" s="82">
        <f>2756+3024</f>
        <v>5780</v>
      </c>
    </row>
    <row r="15" spans="1:11" ht="15.75">
      <c r="A15" s="15" t="s">
        <v>12</v>
      </c>
      <c r="B15" s="6" t="s">
        <v>102</v>
      </c>
      <c r="C15" s="13">
        <v>4035</v>
      </c>
      <c r="D15" s="13" t="e">
        <f>#REF!</f>
        <v>#REF!</v>
      </c>
      <c r="E15" s="13" t="e">
        <f>#REF!</f>
        <v>#REF!</v>
      </c>
      <c r="F15" s="13" t="e">
        <f>#REF!</f>
        <v>#REF!</v>
      </c>
      <c r="G15" s="48" t="e">
        <f>F15/E15</f>
        <v>#REF!</v>
      </c>
      <c r="H15" s="13" t="e">
        <f>#REF!</f>
        <v>#REF!</v>
      </c>
      <c r="I15" s="13">
        <v>4058</v>
      </c>
      <c r="J15" s="13">
        <f>123+4058</f>
        <v>4181</v>
      </c>
      <c r="K15" s="82">
        <f>123+1738</f>
        <v>1861</v>
      </c>
    </row>
    <row r="16" spans="1:11" ht="15.75">
      <c r="A16" s="15"/>
      <c r="B16" s="31"/>
      <c r="C16" s="30"/>
      <c r="D16" s="30"/>
      <c r="E16" s="30"/>
      <c r="F16" s="30"/>
      <c r="G16" s="48"/>
      <c r="H16" s="30"/>
      <c r="I16" s="74"/>
      <c r="J16" s="74"/>
      <c r="K16" s="74"/>
    </row>
    <row r="17" spans="1:11" ht="15.75">
      <c r="A17" s="5" t="s">
        <v>0</v>
      </c>
      <c r="B17" s="3" t="s">
        <v>16</v>
      </c>
      <c r="C17" s="2">
        <f>SUM(C11:C15)</f>
        <v>182190</v>
      </c>
      <c r="D17" s="2" t="e">
        <f aca="true" t="shared" si="0" ref="D17:K17">SUM(D11:D15)</f>
        <v>#REF!</v>
      </c>
      <c r="E17" s="2" t="e">
        <f t="shared" si="0"/>
        <v>#REF!</v>
      </c>
      <c r="F17" s="2" t="e">
        <f t="shared" si="0"/>
        <v>#REF!</v>
      </c>
      <c r="G17" s="2" t="e">
        <f t="shared" si="0"/>
        <v>#REF!</v>
      </c>
      <c r="H17" s="2" t="e">
        <f t="shared" si="0"/>
        <v>#REF!</v>
      </c>
      <c r="I17" s="2">
        <f t="shared" si="0"/>
        <v>202804</v>
      </c>
      <c r="J17" s="2">
        <f t="shared" si="0"/>
        <v>219277</v>
      </c>
      <c r="K17" s="2">
        <f t="shared" si="0"/>
        <v>202426</v>
      </c>
    </row>
    <row r="18" spans="1:11" ht="15.75">
      <c r="A18" s="15"/>
      <c r="B18" s="31"/>
      <c r="C18" s="14"/>
      <c r="D18" s="14"/>
      <c r="E18" s="14"/>
      <c r="F18" s="14"/>
      <c r="G18" s="48"/>
      <c r="H18" s="14"/>
      <c r="I18" s="74"/>
      <c r="J18" s="74"/>
      <c r="K18" s="74"/>
    </row>
    <row r="19" spans="1:11" ht="15.75">
      <c r="A19" s="15"/>
      <c r="B19" s="6" t="s">
        <v>17</v>
      </c>
      <c r="C19" s="14"/>
      <c r="D19" s="14"/>
      <c r="E19" s="14"/>
      <c r="F19" s="14"/>
      <c r="G19" s="48"/>
      <c r="H19" s="14"/>
      <c r="I19" s="74"/>
      <c r="J19" s="74"/>
      <c r="K19" s="74"/>
    </row>
    <row r="20" spans="1:11" ht="15.75">
      <c r="A20" s="15"/>
      <c r="B20" s="31"/>
      <c r="C20" s="14"/>
      <c r="D20" s="14"/>
      <c r="E20" s="14"/>
      <c r="F20" s="14"/>
      <c r="G20" s="48"/>
      <c r="H20" s="14"/>
      <c r="I20" s="74"/>
      <c r="J20" s="74"/>
      <c r="K20" s="74"/>
    </row>
    <row r="21" spans="1:11" ht="15.75">
      <c r="A21" s="34" t="s">
        <v>15</v>
      </c>
      <c r="B21" s="35" t="s">
        <v>21</v>
      </c>
      <c r="C21" s="13">
        <v>16882</v>
      </c>
      <c r="D21" s="13" t="e">
        <f>#REF!</f>
        <v>#REF!</v>
      </c>
      <c r="E21" s="13" t="e">
        <f>#REF!</f>
        <v>#REF!</v>
      </c>
      <c r="F21" s="13" t="e">
        <f>#REF!</f>
        <v>#REF!</v>
      </c>
      <c r="G21" s="13" t="e">
        <f>F21/E21</f>
        <v>#REF!</v>
      </c>
      <c r="H21" s="13" t="e">
        <f>#REF!</f>
        <v>#REF!</v>
      </c>
      <c r="I21" s="13">
        <f>17926+177</f>
        <v>18103</v>
      </c>
      <c r="J21" s="13">
        <f>18539+178</f>
        <v>18717</v>
      </c>
      <c r="K21" s="13">
        <f>177+14498</f>
        <v>14675</v>
      </c>
    </row>
    <row r="22" spans="1:11" ht="15.75">
      <c r="A22" s="34" t="s">
        <v>18</v>
      </c>
      <c r="B22" s="35" t="s">
        <v>19</v>
      </c>
      <c r="C22" s="13">
        <v>85214</v>
      </c>
      <c r="D22" s="13">
        <v>15871</v>
      </c>
      <c r="E22" s="13" t="e">
        <f>#REF!</f>
        <v>#REF!</v>
      </c>
      <c r="F22" s="13" t="e">
        <f>#REF!</f>
        <v>#REF!</v>
      </c>
      <c r="G22" s="13" t="e">
        <f>F22/E22</f>
        <v>#REF!</v>
      </c>
      <c r="H22" s="13" t="e">
        <f>#REF!</f>
        <v>#REF!</v>
      </c>
      <c r="I22" s="13">
        <v>85214</v>
      </c>
      <c r="J22" s="13">
        <v>85214</v>
      </c>
      <c r="K22" s="13">
        <v>39538</v>
      </c>
    </row>
    <row r="23" spans="1:11" ht="15.75">
      <c r="A23" s="34" t="s">
        <v>20</v>
      </c>
      <c r="B23" s="35" t="s">
        <v>103</v>
      </c>
      <c r="C23" s="13">
        <v>12043</v>
      </c>
      <c r="D23" s="13" t="e">
        <f>#REF!</f>
        <v>#REF!</v>
      </c>
      <c r="E23" s="13" t="e">
        <f>#REF!</f>
        <v>#REF!</v>
      </c>
      <c r="F23" s="13" t="e">
        <f>#REF!</f>
        <v>#REF!</v>
      </c>
      <c r="G23" s="13"/>
      <c r="H23" s="13" t="e">
        <f>#REF!</f>
        <v>#REF!</v>
      </c>
      <c r="I23" s="13">
        <v>12140</v>
      </c>
      <c r="J23" s="13">
        <v>11527</v>
      </c>
      <c r="K23" s="13">
        <v>10070</v>
      </c>
    </row>
    <row r="24" spans="1:11" ht="15.75">
      <c r="A24" s="28"/>
      <c r="B24" s="31" t="s">
        <v>0</v>
      </c>
      <c r="C24" s="14"/>
      <c r="D24" s="14"/>
      <c r="E24" s="14"/>
      <c r="F24" s="14"/>
      <c r="G24" s="48"/>
      <c r="H24" s="14"/>
      <c r="I24" s="74"/>
      <c r="J24" s="74"/>
      <c r="K24" s="74"/>
    </row>
    <row r="25" spans="1:11" ht="15.75">
      <c r="A25" s="5" t="s">
        <v>0</v>
      </c>
      <c r="B25" s="3" t="s">
        <v>42</v>
      </c>
      <c r="C25" s="2">
        <f>SUM(C21:C23)</f>
        <v>114139</v>
      </c>
      <c r="D25" s="2" t="e">
        <f aca="true" t="shared" si="1" ref="D25:K25">SUM(D21:D23)</f>
        <v>#REF!</v>
      </c>
      <c r="E25" s="2" t="e">
        <f t="shared" si="1"/>
        <v>#REF!</v>
      </c>
      <c r="F25" s="2" t="e">
        <f t="shared" si="1"/>
        <v>#REF!</v>
      </c>
      <c r="G25" s="2" t="e">
        <f t="shared" si="1"/>
        <v>#REF!</v>
      </c>
      <c r="H25" s="2" t="e">
        <f t="shared" si="1"/>
        <v>#REF!</v>
      </c>
      <c r="I25" s="2">
        <f t="shared" si="1"/>
        <v>115457</v>
      </c>
      <c r="J25" s="2">
        <f t="shared" si="1"/>
        <v>115458</v>
      </c>
      <c r="K25" s="2">
        <f t="shared" si="1"/>
        <v>64283</v>
      </c>
    </row>
    <row r="26" spans="1:11" ht="15.75">
      <c r="A26" s="15"/>
      <c r="B26" s="31"/>
      <c r="C26" s="14"/>
      <c r="D26" s="14"/>
      <c r="E26" s="14"/>
      <c r="F26" s="14"/>
      <c r="G26" s="48"/>
      <c r="H26" s="14"/>
      <c r="I26" s="74"/>
      <c r="J26" s="74"/>
      <c r="K26" s="74"/>
    </row>
    <row r="27" spans="1:11" ht="15.75">
      <c r="A27" s="15" t="s">
        <v>0</v>
      </c>
      <c r="B27" s="6" t="s">
        <v>27</v>
      </c>
      <c r="C27" s="14"/>
      <c r="D27" s="14"/>
      <c r="E27" s="14"/>
      <c r="F27" s="14"/>
      <c r="G27" s="48"/>
      <c r="H27" s="14"/>
      <c r="I27" s="74"/>
      <c r="J27" s="74"/>
      <c r="K27" s="74"/>
    </row>
    <row r="28" spans="1:11" ht="15.75">
      <c r="A28" s="15" t="s">
        <v>0</v>
      </c>
      <c r="B28" s="6" t="s">
        <v>0</v>
      </c>
      <c r="C28" s="14"/>
      <c r="D28" s="14"/>
      <c r="E28" s="14"/>
      <c r="F28" s="14"/>
      <c r="G28" s="48"/>
      <c r="H28" s="14"/>
      <c r="I28" s="74"/>
      <c r="J28" s="74"/>
      <c r="K28" s="74"/>
    </row>
    <row r="29" spans="1:11" ht="15.75">
      <c r="A29" s="15" t="s">
        <v>23</v>
      </c>
      <c r="B29" s="6" t="s">
        <v>104</v>
      </c>
      <c r="C29" s="13">
        <v>0</v>
      </c>
      <c r="D29" s="13" t="e">
        <f>SUM(#REF!)</f>
        <v>#REF!</v>
      </c>
      <c r="E29" s="13" t="e">
        <f>SUM(#REF!)</f>
        <v>#REF!</v>
      </c>
      <c r="F29" s="13" t="e">
        <f>SUM(#REF!)</f>
        <v>#REF!</v>
      </c>
      <c r="G29" s="13" t="e">
        <f>F29/E29</f>
        <v>#REF!</v>
      </c>
      <c r="H29" s="13" t="e">
        <f>SUM(#REF!)</f>
        <v>#REF!</v>
      </c>
      <c r="I29" s="13">
        <v>0</v>
      </c>
      <c r="J29" s="13">
        <v>0</v>
      </c>
      <c r="K29" s="13">
        <v>0</v>
      </c>
    </row>
    <row r="30" spans="1:11" ht="15.75">
      <c r="A30" s="15" t="s">
        <v>39</v>
      </c>
      <c r="B30" s="6" t="s">
        <v>105</v>
      </c>
      <c r="C30" s="13">
        <v>9000</v>
      </c>
      <c r="D30" s="13" t="e">
        <f>SUM(#REF!)</f>
        <v>#REF!</v>
      </c>
      <c r="E30" s="13" t="e">
        <f>SUM(#REF!)</f>
        <v>#REF!</v>
      </c>
      <c r="F30" s="13" t="e">
        <f>SUM(#REF!)</f>
        <v>#REF!</v>
      </c>
      <c r="G30" s="13" t="e">
        <f>F30/E30</f>
        <v>#REF!</v>
      </c>
      <c r="H30" s="13" t="e">
        <f>SUM(#REF!)</f>
        <v>#REF!</v>
      </c>
      <c r="I30" s="13">
        <v>9000</v>
      </c>
      <c r="J30" s="13">
        <v>9000</v>
      </c>
      <c r="K30" s="13">
        <v>9000</v>
      </c>
    </row>
    <row r="31" spans="1:11" ht="15.75">
      <c r="A31" s="15" t="s">
        <v>128</v>
      </c>
      <c r="B31" s="6" t="s">
        <v>134</v>
      </c>
      <c r="C31" s="13">
        <v>0</v>
      </c>
      <c r="D31" s="13"/>
      <c r="E31" s="13"/>
      <c r="F31" s="13"/>
      <c r="G31" s="6"/>
      <c r="H31" s="13"/>
      <c r="I31" s="13">
        <v>7500</v>
      </c>
      <c r="J31" s="13">
        <v>50384</v>
      </c>
      <c r="K31" s="13">
        <v>50384</v>
      </c>
    </row>
    <row r="32" spans="1:11" ht="15.75">
      <c r="A32" s="15" t="s">
        <v>0</v>
      </c>
      <c r="B32" s="31" t="s">
        <v>0</v>
      </c>
      <c r="C32" s="14"/>
      <c r="D32" s="14"/>
      <c r="E32" s="14"/>
      <c r="F32" s="14"/>
      <c r="G32" s="48"/>
      <c r="H32" s="14"/>
      <c r="I32" s="74"/>
      <c r="J32" s="74"/>
      <c r="K32" s="74"/>
    </row>
    <row r="33" spans="1:11" ht="15.75">
      <c r="A33" s="5" t="s">
        <v>0</v>
      </c>
      <c r="B33" s="3" t="s">
        <v>41</v>
      </c>
      <c r="C33" s="33">
        <f>+C29+C30+C31</f>
        <v>9000</v>
      </c>
      <c r="D33" s="33" t="e">
        <f aca="true" t="shared" si="2" ref="D33:K33">+D29+D30+D31</f>
        <v>#REF!</v>
      </c>
      <c r="E33" s="33" t="e">
        <f t="shared" si="2"/>
        <v>#REF!</v>
      </c>
      <c r="F33" s="33" t="e">
        <f t="shared" si="2"/>
        <v>#REF!</v>
      </c>
      <c r="G33" s="33" t="e">
        <f t="shared" si="2"/>
        <v>#REF!</v>
      </c>
      <c r="H33" s="33" t="e">
        <f t="shared" si="2"/>
        <v>#REF!</v>
      </c>
      <c r="I33" s="33">
        <f t="shared" si="2"/>
        <v>16500</v>
      </c>
      <c r="J33" s="33">
        <f t="shared" si="2"/>
        <v>59384</v>
      </c>
      <c r="K33" s="33">
        <f t="shared" si="2"/>
        <v>59384</v>
      </c>
    </row>
    <row r="34" spans="1:11" ht="15.75">
      <c r="A34" s="15" t="s">
        <v>0</v>
      </c>
      <c r="B34" s="31"/>
      <c r="C34" s="14"/>
      <c r="D34" s="14"/>
      <c r="E34" s="14"/>
      <c r="F34" s="14"/>
      <c r="G34" s="48"/>
      <c r="H34" s="14"/>
      <c r="I34" s="74"/>
      <c r="J34" s="74"/>
      <c r="K34" s="74"/>
    </row>
    <row r="35" spans="1:11" ht="15.75">
      <c r="A35" s="15"/>
      <c r="B35" s="31"/>
      <c r="C35" s="14"/>
      <c r="D35" s="14"/>
      <c r="E35" s="14"/>
      <c r="F35" s="14"/>
      <c r="G35" s="48"/>
      <c r="H35" s="14"/>
      <c r="I35" s="74"/>
      <c r="J35" s="74"/>
      <c r="K35" s="74"/>
    </row>
    <row r="36" spans="1:11" ht="15.75">
      <c r="A36" s="5" t="s">
        <v>0</v>
      </c>
      <c r="B36" s="3" t="s">
        <v>129</v>
      </c>
      <c r="C36" s="2">
        <f>C17+C25+C33</f>
        <v>305329</v>
      </c>
      <c r="D36" s="2" t="e">
        <f aca="true" t="shared" si="3" ref="D36:K36">D17+D25+D33</f>
        <v>#REF!</v>
      </c>
      <c r="E36" s="2" t="e">
        <f t="shared" si="3"/>
        <v>#REF!</v>
      </c>
      <c r="F36" s="2" t="e">
        <f t="shared" si="3"/>
        <v>#REF!</v>
      </c>
      <c r="G36" s="2" t="e">
        <f t="shared" si="3"/>
        <v>#REF!</v>
      </c>
      <c r="H36" s="2" t="e">
        <f t="shared" si="3"/>
        <v>#REF!</v>
      </c>
      <c r="I36" s="2">
        <f t="shared" si="3"/>
        <v>334761</v>
      </c>
      <c r="J36" s="2">
        <f t="shared" si="3"/>
        <v>394119</v>
      </c>
      <c r="K36" s="2">
        <f t="shared" si="3"/>
        <v>326093</v>
      </c>
    </row>
  </sheetData>
  <mergeCells count="3">
    <mergeCell ref="A1:H1"/>
    <mergeCell ref="A2:H2"/>
    <mergeCell ref="A3:H3"/>
  </mergeCells>
  <printOptions gridLines="1"/>
  <pageMargins left="0.75" right="0.75" top="1" bottom="1" header="0.5" footer="0.5"/>
  <pageSetup horizontalDpi="600" verticalDpi="600" orientation="portrait" paperSize="9" scale="83" r:id="rId1"/>
  <headerFooter alignWithMargins="0">
    <oddHeader>&amp;R&amp;"Arial,Normál"&amp;10 3.sz.melléklet
&amp;P.oldal</oddHeader>
  </headerFooter>
  <rowBreaks count="1" manualBreakCount="1">
    <brk id="3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60"/>
  <sheetViews>
    <sheetView tabSelected="1" view="pageBreakPreview" zoomScaleSheetLayoutView="100" workbookViewId="0" topLeftCell="C34">
      <selection activeCell="G69" sqref="G69"/>
    </sheetView>
  </sheetViews>
  <sheetFormatPr defaultColWidth="8.88671875" defaultRowHeight="15.75"/>
  <cols>
    <col min="1" max="1" width="3.10546875" style="23" customWidth="1"/>
    <col min="2" max="2" width="3.10546875" style="32" customWidth="1"/>
    <col min="3" max="3" width="62.88671875" style="7" customWidth="1"/>
    <col min="4" max="4" width="6.6640625" style="40" customWidth="1"/>
    <col min="5" max="5" width="6.21484375" style="7" hidden="1" customWidth="1"/>
    <col min="6" max="7" width="6.6640625" style="7" customWidth="1"/>
    <col min="8" max="16384" width="8.88671875" style="7" customWidth="1"/>
  </cols>
  <sheetData>
    <row r="1" spans="1:4" ht="12.75" customHeight="1">
      <c r="A1" s="91" t="s">
        <v>60</v>
      </c>
      <c r="B1" s="92"/>
      <c r="C1" s="92"/>
      <c r="D1" s="92"/>
    </row>
    <row r="2" spans="1:4" ht="12.75" customHeight="1">
      <c r="A2" s="93" t="s">
        <v>62</v>
      </c>
      <c r="B2" s="94"/>
      <c r="C2" s="94"/>
      <c r="D2" s="94"/>
    </row>
    <row r="3" spans="1:4" ht="15.75" customHeight="1">
      <c r="A3" s="95" t="s">
        <v>61</v>
      </c>
      <c r="B3" s="96"/>
      <c r="C3" s="96"/>
      <c r="D3" s="96"/>
    </row>
    <row r="4" spans="1:4" ht="15.75" customHeight="1">
      <c r="A4" s="93" t="s">
        <v>135</v>
      </c>
      <c r="B4" s="94"/>
      <c r="C4" s="94"/>
      <c r="D4" s="94"/>
    </row>
    <row r="5" spans="1:4" ht="16.5" customHeight="1" thickBot="1">
      <c r="A5" s="97"/>
      <c r="B5" s="98"/>
      <c r="C5" s="98"/>
      <c r="D5" s="98"/>
    </row>
    <row r="6" spans="1:7" ht="12.75">
      <c r="A6" s="16" t="s">
        <v>29</v>
      </c>
      <c r="B6" s="16" t="s">
        <v>30</v>
      </c>
      <c r="C6" s="65" t="s">
        <v>0</v>
      </c>
      <c r="D6" s="68" t="s">
        <v>131</v>
      </c>
      <c r="E6" s="68" t="s">
        <v>131</v>
      </c>
      <c r="F6" s="68" t="s">
        <v>131</v>
      </c>
      <c r="G6" s="68" t="s">
        <v>131</v>
      </c>
    </row>
    <row r="7" spans="1:7" ht="12.75">
      <c r="A7" s="16" t="s">
        <v>0</v>
      </c>
      <c r="B7" s="16" t="s">
        <v>31</v>
      </c>
      <c r="C7" s="67" t="s">
        <v>3</v>
      </c>
      <c r="D7" s="69" t="s">
        <v>4</v>
      </c>
      <c r="E7" s="69" t="s">
        <v>132</v>
      </c>
      <c r="F7" s="69" t="s">
        <v>133</v>
      </c>
      <c r="G7" s="69" t="s">
        <v>150</v>
      </c>
    </row>
    <row r="8" spans="1:7" ht="13.5" thickBot="1">
      <c r="A8" s="16"/>
      <c r="B8" s="16"/>
      <c r="C8" s="66"/>
      <c r="D8" s="70" t="s">
        <v>0</v>
      </c>
      <c r="E8" s="70"/>
      <c r="F8" s="70"/>
      <c r="G8" s="70"/>
    </row>
    <row r="9" spans="1:7" ht="12.75">
      <c r="A9" s="52" t="s">
        <v>0</v>
      </c>
      <c r="B9" s="53"/>
      <c r="C9" s="54" t="s">
        <v>32</v>
      </c>
      <c r="D9" s="55"/>
      <c r="E9" s="75"/>
      <c r="F9" s="77"/>
      <c r="G9" s="77"/>
    </row>
    <row r="10" spans="1:7" ht="12.75">
      <c r="A10" s="56"/>
      <c r="B10" s="19"/>
      <c r="C10" s="6"/>
      <c r="D10" s="38"/>
      <c r="E10" s="12"/>
      <c r="F10" s="14"/>
      <c r="G10" s="14"/>
    </row>
    <row r="11" spans="1:7" ht="12.75">
      <c r="A11" s="56"/>
      <c r="B11" s="19"/>
      <c r="C11" s="6"/>
      <c r="D11" s="38"/>
      <c r="E11" s="12"/>
      <c r="F11" s="14"/>
      <c r="G11" s="14"/>
    </row>
    <row r="12" spans="1:7" ht="24.75" customHeight="1">
      <c r="A12" s="56" t="s">
        <v>6</v>
      </c>
      <c r="B12" s="19" t="s">
        <v>6</v>
      </c>
      <c r="C12" s="50" t="s">
        <v>127</v>
      </c>
      <c r="D12" s="51"/>
      <c r="E12" s="12"/>
      <c r="F12" s="14"/>
      <c r="G12" s="14"/>
    </row>
    <row r="13" spans="1:7" ht="12.75">
      <c r="A13" s="56"/>
      <c r="B13" s="19"/>
      <c r="C13" s="31" t="s">
        <v>40</v>
      </c>
      <c r="D13" s="38">
        <v>8630</v>
      </c>
      <c r="E13" s="12">
        <v>8455</v>
      </c>
      <c r="F13" s="14">
        <v>7280</v>
      </c>
      <c r="G13" s="14">
        <v>7234</v>
      </c>
    </row>
    <row r="14" spans="1:7" ht="12.75">
      <c r="A14" s="56"/>
      <c r="B14" s="19"/>
      <c r="C14" s="31" t="s">
        <v>33</v>
      </c>
      <c r="D14" s="38">
        <v>2450</v>
      </c>
      <c r="E14" s="12">
        <v>2360</v>
      </c>
      <c r="F14" s="14">
        <v>2150</v>
      </c>
      <c r="G14" s="14">
        <v>2046</v>
      </c>
    </row>
    <row r="15" spans="1:7" ht="12.75">
      <c r="A15" s="56"/>
      <c r="B15" s="19"/>
      <c r="C15" s="31" t="s">
        <v>106</v>
      </c>
      <c r="D15" s="38">
        <v>9055</v>
      </c>
      <c r="E15" s="12">
        <v>18790</v>
      </c>
      <c r="F15" s="14">
        <v>23961</v>
      </c>
      <c r="G15" s="14">
        <v>23163</v>
      </c>
    </row>
    <row r="16" spans="1:7" ht="12.75">
      <c r="A16" s="56"/>
      <c r="B16" s="19"/>
      <c r="C16" s="31" t="s">
        <v>107</v>
      </c>
      <c r="D16" s="38">
        <v>0</v>
      </c>
      <c r="E16" s="12">
        <v>0</v>
      </c>
      <c r="F16" s="14">
        <v>0</v>
      </c>
      <c r="G16" s="14">
        <v>0</v>
      </c>
    </row>
    <row r="17" spans="1:7" ht="12.75">
      <c r="A17" s="56"/>
      <c r="B17" s="19"/>
      <c r="C17" s="31" t="s">
        <v>108</v>
      </c>
      <c r="D17" s="38">
        <v>0</v>
      </c>
      <c r="E17" s="12">
        <v>23</v>
      </c>
      <c r="F17" s="14">
        <v>96</v>
      </c>
      <c r="G17" s="14">
        <v>96</v>
      </c>
    </row>
    <row r="18" spans="1:7" ht="12.75">
      <c r="A18" s="56"/>
      <c r="B18" s="19"/>
      <c r="C18" s="31" t="s">
        <v>136</v>
      </c>
      <c r="D18" s="38">
        <v>0</v>
      </c>
      <c r="E18" s="12">
        <v>12140</v>
      </c>
      <c r="F18" s="14">
        <v>0</v>
      </c>
      <c r="G18" s="14">
        <v>0</v>
      </c>
    </row>
    <row r="19" spans="1:7" ht="12.75">
      <c r="A19" s="56"/>
      <c r="B19" s="19"/>
      <c r="C19" s="31"/>
      <c r="D19" s="38"/>
      <c r="E19" s="12"/>
      <c r="F19" s="14"/>
      <c r="G19" s="14"/>
    </row>
    <row r="20" spans="1:7" ht="12.75">
      <c r="A20" s="56"/>
      <c r="B20" s="19"/>
      <c r="C20" s="31" t="s">
        <v>109</v>
      </c>
      <c r="D20" s="45">
        <v>0</v>
      </c>
      <c r="E20" s="12">
        <v>850</v>
      </c>
      <c r="F20" s="14">
        <v>1001</v>
      </c>
      <c r="G20" s="14">
        <v>1001</v>
      </c>
    </row>
    <row r="21" spans="1:7" ht="12.75">
      <c r="A21" s="56"/>
      <c r="B21" s="19"/>
      <c r="C21" s="31" t="s">
        <v>110</v>
      </c>
      <c r="D21" s="38">
        <v>0</v>
      </c>
      <c r="E21" s="12">
        <v>0</v>
      </c>
      <c r="F21" s="14">
        <v>0</v>
      </c>
      <c r="G21" s="14">
        <v>0</v>
      </c>
    </row>
    <row r="22" spans="1:7" ht="12.75">
      <c r="A22" s="56"/>
      <c r="B22" s="19"/>
      <c r="C22" s="31"/>
      <c r="D22" s="38"/>
      <c r="E22" s="12"/>
      <c r="F22" s="14"/>
      <c r="G22" s="14"/>
    </row>
    <row r="23" spans="1:7" ht="12.75">
      <c r="A23" s="57"/>
      <c r="B23" s="22"/>
      <c r="C23" s="3" t="s">
        <v>34</v>
      </c>
      <c r="D23" s="44">
        <f>SUM(D13:D21)</f>
        <v>20135</v>
      </c>
      <c r="E23" s="44">
        <f>SUM(E13:E21)</f>
        <v>42618</v>
      </c>
      <c r="F23" s="44">
        <f>SUM(F13:F21)</f>
        <v>34488</v>
      </c>
      <c r="G23" s="44">
        <f>SUM(G13:G21)</f>
        <v>33540</v>
      </c>
    </row>
    <row r="24" spans="1:7" ht="12.75">
      <c r="A24" s="56"/>
      <c r="B24" s="19"/>
      <c r="C24" s="6"/>
      <c r="D24" s="38"/>
      <c r="E24" s="12"/>
      <c r="F24" s="14"/>
      <c r="G24" s="14"/>
    </row>
    <row r="25" spans="1:7" ht="26.25" customHeight="1">
      <c r="A25" s="56" t="s">
        <v>8</v>
      </c>
      <c r="B25" s="19" t="s">
        <v>6</v>
      </c>
      <c r="C25" s="89" t="s">
        <v>65</v>
      </c>
      <c r="D25" s="90"/>
      <c r="E25" s="12"/>
      <c r="F25" s="14"/>
      <c r="G25" s="14"/>
    </row>
    <row r="26" spans="1:7" ht="12.75">
      <c r="A26" s="56"/>
      <c r="B26" s="19"/>
      <c r="C26" s="31" t="s">
        <v>40</v>
      </c>
      <c r="D26" s="38">
        <v>27924</v>
      </c>
      <c r="E26" s="12">
        <v>27624</v>
      </c>
      <c r="F26" s="14">
        <v>28660</v>
      </c>
      <c r="G26" s="14">
        <v>27886</v>
      </c>
    </row>
    <row r="27" spans="1:7" ht="12.75">
      <c r="A27" s="56"/>
      <c r="B27" s="19"/>
      <c r="C27" s="31" t="s">
        <v>33</v>
      </c>
      <c r="D27" s="38">
        <v>7700</v>
      </c>
      <c r="E27" s="12">
        <v>7700</v>
      </c>
      <c r="F27" s="14">
        <v>7810</v>
      </c>
      <c r="G27" s="14">
        <v>7606</v>
      </c>
    </row>
    <row r="28" spans="1:7" ht="12.75">
      <c r="A28" s="56"/>
      <c r="B28" s="19"/>
      <c r="C28" s="31" t="s">
        <v>106</v>
      </c>
      <c r="D28" s="38">
        <v>1869</v>
      </c>
      <c r="E28" s="12">
        <v>2242</v>
      </c>
      <c r="F28" s="14">
        <v>2534</v>
      </c>
      <c r="G28" s="14">
        <v>1850</v>
      </c>
    </row>
    <row r="29" spans="1:7" ht="12.75">
      <c r="A29" s="56"/>
      <c r="B29" s="19"/>
      <c r="C29" s="31" t="s">
        <v>107</v>
      </c>
      <c r="D29" s="38">
        <v>0</v>
      </c>
      <c r="E29" s="12">
        <v>0</v>
      </c>
      <c r="F29" s="14">
        <v>0</v>
      </c>
      <c r="G29" s="14">
        <v>0</v>
      </c>
    </row>
    <row r="30" spans="1:7" ht="12.75">
      <c r="A30" s="56"/>
      <c r="B30" s="19"/>
      <c r="C30" s="31" t="s">
        <v>108</v>
      </c>
      <c r="D30" s="38">
        <v>0</v>
      </c>
      <c r="E30" s="12">
        <v>0</v>
      </c>
      <c r="F30" s="14">
        <v>0</v>
      </c>
      <c r="G30" s="14">
        <v>0</v>
      </c>
    </row>
    <row r="31" spans="1:7" ht="11.25" customHeight="1">
      <c r="A31" s="56"/>
      <c r="B31" s="19"/>
      <c r="C31" s="31"/>
      <c r="D31" s="38"/>
      <c r="E31" s="12"/>
      <c r="F31" s="14"/>
      <c r="G31" s="14"/>
    </row>
    <row r="32" spans="1:7" ht="12.75">
      <c r="A32" s="56"/>
      <c r="B32" s="19"/>
      <c r="C32" s="31" t="s">
        <v>109</v>
      </c>
      <c r="D32" s="38">
        <v>0</v>
      </c>
      <c r="E32" s="12">
        <v>0</v>
      </c>
      <c r="F32" s="14">
        <v>0</v>
      </c>
      <c r="G32" s="14">
        <v>0</v>
      </c>
    </row>
    <row r="33" spans="1:7" s="1" customFormat="1" ht="12.75">
      <c r="A33" s="56"/>
      <c r="B33" s="19"/>
      <c r="C33" s="31" t="s">
        <v>110</v>
      </c>
      <c r="D33" s="45">
        <v>0</v>
      </c>
      <c r="E33" s="76">
        <v>0</v>
      </c>
      <c r="F33" s="18">
        <v>0</v>
      </c>
      <c r="G33" s="13">
        <v>0</v>
      </c>
    </row>
    <row r="34" spans="1:7" ht="11.25" customHeight="1">
      <c r="A34" s="56"/>
      <c r="B34" s="19"/>
      <c r="C34" s="21"/>
      <c r="D34" s="39"/>
      <c r="E34" s="12"/>
      <c r="F34" s="14"/>
      <c r="G34" s="14"/>
    </row>
    <row r="35" spans="1:7" s="1" customFormat="1" ht="12.75">
      <c r="A35" s="57"/>
      <c r="B35" s="22"/>
      <c r="C35" s="3" t="s">
        <v>34</v>
      </c>
      <c r="D35" s="44">
        <f>SUM(D26:D33)</f>
        <v>37493</v>
      </c>
      <c r="E35" s="44">
        <f>SUM(E26:E33)</f>
        <v>37566</v>
      </c>
      <c r="F35" s="44">
        <f>SUM(F26:F33)</f>
        <v>39004</v>
      </c>
      <c r="G35" s="44">
        <f>SUM(G26:G33)</f>
        <v>37342</v>
      </c>
    </row>
    <row r="36" spans="1:7" s="1" customFormat="1" ht="12.75">
      <c r="A36" s="56"/>
      <c r="B36" s="19"/>
      <c r="C36" s="6"/>
      <c r="D36" s="43"/>
      <c r="E36" s="11"/>
      <c r="F36" s="13"/>
      <c r="G36" s="13"/>
    </row>
    <row r="37" spans="1:7" s="1" customFormat="1" ht="12.75">
      <c r="A37" s="56" t="s">
        <v>8</v>
      </c>
      <c r="B37" s="19" t="s">
        <v>8</v>
      </c>
      <c r="C37" s="13" t="s">
        <v>66</v>
      </c>
      <c r="D37" s="43"/>
      <c r="E37" s="11"/>
      <c r="F37" s="13"/>
      <c r="G37" s="13"/>
    </row>
    <row r="38" spans="1:7" s="1" customFormat="1" ht="12.75">
      <c r="A38" s="56"/>
      <c r="B38" s="19"/>
      <c r="C38" s="31" t="s">
        <v>40</v>
      </c>
      <c r="D38" s="45">
        <v>6198</v>
      </c>
      <c r="E38" s="76">
        <v>6198</v>
      </c>
      <c r="F38" s="18">
        <v>6352</v>
      </c>
      <c r="G38" s="18">
        <v>6279</v>
      </c>
    </row>
    <row r="39" spans="1:7" s="1" customFormat="1" ht="12.75">
      <c r="A39" s="56"/>
      <c r="B39" s="19"/>
      <c r="C39" s="31" t="s">
        <v>33</v>
      </c>
      <c r="D39" s="45">
        <v>1620</v>
      </c>
      <c r="E39" s="76">
        <v>1620</v>
      </c>
      <c r="F39" s="18">
        <v>1780</v>
      </c>
      <c r="G39" s="18">
        <v>1711</v>
      </c>
    </row>
    <row r="40" spans="1:7" s="1" customFormat="1" ht="12.75">
      <c r="A40" s="56"/>
      <c r="B40" s="19"/>
      <c r="C40" s="31" t="s">
        <v>106</v>
      </c>
      <c r="D40" s="45">
        <v>0</v>
      </c>
      <c r="E40" s="76">
        <v>0</v>
      </c>
      <c r="F40" s="18">
        <v>20</v>
      </c>
      <c r="G40" s="18">
        <v>8</v>
      </c>
    </row>
    <row r="41" spans="1:7" s="1" customFormat="1" ht="12.75">
      <c r="A41" s="56"/>
      <c r="B41" s="19"/>
      <c r="C41" s="31" t="s">
        <v>107</v>
      </c>
      <c r="D41" s="45">
        <v>0</v>
      </c>
      <c r="E41" s="76">
        <v>0</v>
      </c>
      <c r="F41" s="18">
        <v>0</v>
      </c>
      <c r="G41" s="18">
        <v>0</v>
      </c>
    </row>
    <row r="42" spans="1:7" s="1" customFormat="1" ht="12.75">
      <c r="A42" s="56"/>
      <c r="B42" s="19"/>
      <c r="C42" s="31" t="s">
        <v>108</v>
      </c>
      <c r="D42" s="45">
        <v>0</v>
      </c>
      <c r="E42" s="76"/>
      <c r="F42" s="18">
        <v>0</v>
      </c>
      <c r="G42" s="18">
        <v>0</v>
      </c>
    </row>
    <row r="43" spans="1:7" s="1" customFormat="1" ht="12.75">
      <c r="A43" s="56"/>
      <c r="B43" s="19" t="s">
        <v>0</v>
      </c>
      <c r="C43" s="31"/>
      <c r="D43" s="45"/>
      <c r="E43" s="76"/>
      <c r="F43" s="18"/>
      <c r="G43" s="18"/>
    </row>
    <row r="44" spans="1:7" s="1" customFormat="1" ht="12.75">
      <c r="A44" s="56"/>
      <c r="B44" s="19"/>
      <c r="C44" s="31" t="s">
        <v>109</v>
      </c>
      <c r="D44" s="45">
        <v>0</v>
      </c>
      <c r="E44" s="76">
        <v>0</v>
      </c>
      <c r="F44" s="18">
        <v>0</v>
      </c>
      <c r="G44" s="18">
        <v>0</v>
      </c>
    </row>
    <row r="45" spans="1:7" s="1" customFormat="1" ht="12.75">
      <c r="A45" s="56"/>
      <c r="B45" s="19"/>
      <c r="C45" s="31" t="s">
        <v>110</v>
      </c>
      <c r="D45" s="45">
        <v>0</v>
      </c>
      <c r="E45" s="76">
        <v>0</v>
      </c>
      <c r="F45" s="18">
        <v>0</v>
      </c>
      <c r="G45" s="18">
        <v>0</v>
      </c>
    </row>
    <row r="46" spans="1:7" s="1" customFormat="1" ht="12.75">
      <c r="A46" s="56"/>
      <c r="B46" s="19"/>
      <c r="C46" s="21"/>
      <c r="D46" s="39"/>
      <c r="E46" s="11"/>
      <c r="F46" s="13"/>
      <c r="G46" s="13"/>
    </row>
    <row r="47" spans="1:7" s="1" customFormat="1" ht="12.75">
      <c r="A47" s="57"/>
      <c r="B47" s="22"/>
      <c r="C47" s="3" t="s">
        <v>34</v>
      </c>
      <c r="D47" s="44">
        <f>SUM(D38:D45)</f>
        <v>7818</v>
      </c>
      <c r="E47" s="44">
        <f>SUM(E38:E45)</f>
        <v>7818</v>
      </c>
      <c r="F47" s="44">
        <f>SUM(F38:F45)</f>
        <v>8152</v>
      </c>
      <c r="G47" s="44">
        <f>SUM(G38:G45)</f>
        <v>7998</v>
      </c>
    </row>
    <row r="48" spans="1:7" s="1" customFormat="1" ht="12.75">
      <c r="A48" s="56"/>
      <c r="B48" s="19"/>
      <c r="C48" s="6"/>
      <c r="D48" s="43"/>
      <c r="E48" s="79"/>
      <c r="F48" s="43"/>
      <c r="G48" s="13"/>
    </row>
    <row r="49" spans="1:7" s="1" customFormat="1" ht="12.75">
      <c r="A49" s="56" t="s">
        <v>8</v>
      </c>
      <c r="B49" s="19" t="s">
        <v>9</v>
      </c>
      <c r="C49" s="73" t="s">
        <v>143</v>
      </c>
      <c r="D49" s="43"/>
      <c r="E49" s="79"/>
      <c r="F49" s="43"/>
      <c r="G49" s="13"/>
    </row>
    <row r="50" spans="1:7" s="1" customFormat="1" ht="12.75">
      <c r="A50" s="56"/>
      <c r="B50" s="19"/>
      <c r="C50" s="31" t="s">
        <v>40</v>
      </c>
      <c r="D50" s="45">
        <v>0</v>
      </c>
      <c r="E50" s="80">
        <v>1000</v>
      </c>
      <c r="F50" s="45">
        <v>2165</v>
      </c>
      <c r="G50" s="18">
        <v>2012</v>
      </c>
    </row>
    <row r="51" spans="1:7" s="1" customFormat="1" ht="12.75">
      <c r="A51" s="56"/>
      <c r="B51" s="19"/>
      <c r="C51" s="31" t="s">
        <v>33</v>
      </c>
      <c r="D51" s="45">
        <v>0</v>
      </c>
      <c r="E51" s="80">
        <v>287</v>
      </c>
      <c r="F51" s="45">
        <v>667</v>
      </c>
      <c r="G51" s="18">
        <v>591</v>
      </c>
    </row>
    <row r="52" spans="1:7" s="1" customFormat="1" ht="12.75">
      <c r="A52" s="56"/>
      <c r="B52" s="19"/>
      <c r="C52" s="31" t="s">
        <v>106</v>
      </c>
      <c r="D52" s="45">
        <v>0</v>
      </c>
      <c r="E52" s="80">
        <v>137</v>
      </c>
      <c r="F52" s="45">
        <v>335</v>
      </c>
      <c r="G52" s="18">
        <v>239</v>
      </c>
    </row>
    <row r="53" spans="1:7" s="1" customFormat="1" ht="12.75">
      <c r="A53" s="56"/>
      <c r="B53" s="19"/>
      <c r="C53" s="31" t="s">
        <v>108</v>
      </c>
      <c r="D53" s="45">
        <v>0</v>
      </c>
      <c r="E53" s="80">
        <v>0</v>
      </c>
      <c r="F53" s="45">
        <v>123</v>
      </c>
      <c r="G53" s="18">
        <v>123</v>
      </c>
    </row>
    <row r="54" spans="1:7" s="1" customFormat="1" ht="12.75">
      <c r="A54" s="56"/>
      <c r="B54" s="19"/>
      <c r="C54" s="31"/>
      <c r="D54" s="45"/>
      <c r="E54" s="80"/>
      <c r="F54" s="45"/>
      <c r="G54" s="13"/>
    </row>
    <row r="55" spans="1:7" s="1" customFormat="1" ht="12.75">
      <c r="A55" s="57"/>
      <c r="B55" s="22"/>
      <c r="C55" s="3" t="s">
        <v>34</v>
      </c>
      <c r="D55" s="44">
        <f>SUM(D50:D53)</f>
        <v>0</v>
      </c>
      <c r="E55" s="44">
        <f>SUM(E50:E53)</f>
        <v>1424</v>
      </c>
      <c r="F55" s="44">
        <f>SUM(F50:F53)</f>
        <v>3290</v>
      </c>
      <c r="G55" s="44">
        <f>SUM(G50:G53)</f>
        <v>2965</v>
      </c>
    </row>
    <row r="56" spans="1:7" s="1" customFormat="1" ht="12.75">
      <c r="A56" s="56"/>
      <c r="B56" s="19"/>
      <c r="C56" s="31"/>
      <c r="D56" s="45"/>
      <c r="E56" s="80"/>
      <c r="F56" s="45"/>
      <c r="G56" s="13"/>
    </row>
    <row r="57" spans="1:7" s="1" customFormat="1" ht="12.75">
      <c r="A57" s="56" t="s">
        <v>6</v>
      </c>
      <c r="B57" s="19" t="s">
        <v>8</v>
      </c>
      <c r="C57" s="6" t="s">
        <v>97</v>
      </c>
      <c r="D57" s="43"/>
      <c r="E57" s="11"/>
      <c r="F57" s="13"/>
      <c r="G57" s="13"/>
    </row>
    <row r="58" spans="1:7" s="1" customFormat="1" ht="12.75">
      <c r="A58" s="56"/>
      <c r="B58" s="19"/>
      <c r="C58" s="6"/>
      <c r="D58" s="43"/>
      <c r="E58" s="11"/>
      <c r="F58" s="13"/>
      <c r="G58" s="13"/>
    </row>
    <row r="59" spans="1:7" s="1" customFormat="1" ht="12.75">
      <c r="A59" s="56"/>
      <c r="B59" s="19"/>
      <c r="C59" s="31" t="s">
        <v>111</v>
      </c>
      <c r="D59" s="45">
        <v>0</v>
      </c>
      <c r="E59" s="76">
        <v>0</v>
      </c>
      <c r="F59" s="18">
        <v>700</v>
      </c>
      <c r="G59" s="18">
        <v>688</v>
      </c>
    </row>
    <row r="60" spans="1:7" s="1" customFormat="1" ht="12.75">
      <c r="A60" s="56"/>
      <c r="B60" s="19"/>
      <c r="C60" s="31" t="s">
        <v>112</v>
      </c>
      <c r="D60" s="45">
        <v>9000</v>
      </c>
      <c r="E60" s="76">
        <v>9000</v>
      </c>
      <c r="F60" s="18">
        <v>9000</v>
      </c>
      <c r="G60" s="18">
        <v>9000</v>
      </c>
    </row>
    <row r="61" spans="1:7" s="1" customFormat="1" ht="12.75">
      <c r="A61" s="56"/>
      <c r="B61" s="19"/>
      <c r="C61" s="31" t="s">
        <v>137</v>
      </c>
      <c r="D61" s="45">
        <v>0</v>
      </c>
      <c r="E61" s="76">
        <v>7500</v>
      </c>
      <c r="F61" s="18">
        <v>0</v>
      </c>
      <c r="G61" s="18">
        <v>0</v>
      </c>
    </row>
    <row r="62" spans="1:7" s="1" customFormat="1" ht="12.75">
      <c r="A62" s="56"/>
      <c r="B62" s="19"/>
      <c r="C62" s="31"/>
      <c r="D62" s="45"/>
      <c r="E62" s="11"/>
      <c r="F62" s="13"/>
      <c r="G62" s="13"/>
    </row>
    <row r="63" spans="1:7" s="1" customFormat="1" ht="12.75">
      <c r="A63" s="57"/>
      <c r="B63" s="22"/>
      <c r="C63" s="3" t="s">
        <v>34</v>
      </c>
      <c r="D63" s="44">
        <f>SUM(D59:D61)</f>
        <v>9000</v>
      </c>
      <c r="E63" s="44">
        <f>SUM(E59:E61)</f>
        <v>16500</v>
      </c>
      <c r="F63" s="44">
        <f>SUM(F59:F61)</f>
        <v>9700</v>
      </c>
      <c r="G63" s="44">
        <f>SUM(G59:G61)</f>
        <v>9688</v>
      </c>
    </row>
    <row r="64" spans="1:7" s="1" customFormat="1" ht="12.75">
      <c r="A64" s="56"/>
      <c r="B64" s="19"/>
      <c r="C64" s="31"/>
      <c r="D64" s="45"/>
      <c r="E64" s="80"/>
      <c r="F64" s="45"/>
      <c r="G64" s="13"/>
    </row>
    <row r="65" spans="1:7" s="1" customFormat="1" ht="12.75">
      <c r="A65" s="56" t="s">
        <v>6</v>
      </c>
      <c r="B65" s="19" t="s">
        <v>9</v>
      </c>
      <c r="C65" s="6" t="s">
        <v>146</v>
      </c>
      <c r="D65" s="43"/>
      <c r="E65" s="11"/>
      <c r="F65" s="13"/>
      <c r="G65" s="13"/>
    </row>
    <row r="66" spans="1:7" s="1" customFormat="1" ht="12.75">
      <c r="A66" s="56"/>
      <c r="B66" s="19"/>
      <c r="C66" s="6"/>
      <c r="D66" s="43"/>
      <c r="E66" s="11"/>
      <c r="F66" s="13"/>
      <c r="G66" s="13"/>
    </row>
    <row r="67" spans="1:7" s="1" customFormat="1" ht="12.75">
      <c r="A67" s="56"/>
      <c r="B67" s="19"/>
      <c r="C67" s="78" t="s">
        <v>147</v>
      </c>
      <c r="D67" s="45">
        <v>0</v>
      </c>
      <c r="E67" s="76">
        <v>0</v>
      </c>
      <c r="F67" s="18">
        <v>97</v>
      </c>
      <c r="G67" s="18">
        <v>97</v>
      </c>
    </row>
    <row r="68" spans="1:7" s="1" customFormat="1" ht="12.75">
      <c r="A68" s="56"/>
      <c r="B68" s="19"/>
      <c r="C68" s="78" t="s">
        <v>148</v>
      </c>
      <c r="D68" s="45">
        <v>0</v>
      </c>
      <c r="E68" s="76">
        <v>0</v>
      </c>
      <c r="F68" s="18">
        <v>11527</v>
      </c>
      <c r="G68" s="18">
        <v>10070</v>
      </c>
    </row>
    <row r="69" spans="1:7" s="1" customFormat="1" ht="12.75">
      <c r="A69" s="56"/>
      <c r="B69" s="19"/>
      <c r="C69" s="71" t="s">
        <v>149</v>
      </c>
      <c r="D69" s="45">
        <v>0</v>
      </c>
      <c r="E69" s="76">
        <v>0</v>
      </c>
      <c r="F69" s="18">
        <v>50384</v>
      </c>
      <c r="G69" s="18">
        <v>50384</v>
      </c>
    </row>
    <row r="70" spans="1:7" s="1" customFormat="1" ht="12.75">
      <c r="A70" s="56"/>
      <c r="B70" s="19"/>
      <c r="C70" s="31"/>
      <c r="D70" s="45"/>
      <c r="E70" s="11"/>
      <c r="F70" s="13"/>
      <c r="G70" s="13"/>
    </row>
    <row r="71" spans="1:7" s="1" customFormat="1" ht="12.75">
      <c r="A71" s="57"/>
      <c r="B71" s="22"/>
      <c r="C71" s="3" t="s">
        <v>34</v>
      </c>
      <c r="D71" s="44">
        <f>SUM(D67:D69)</f>
        <v>0</v>
      </c>
      <c r="E71" s="44">
        <f>SUM(E67:E69)</f>
        <v>0</v>
      </c>
      <c r="F71" s="44">
        <f>SUM(F67:F69)</f>
        <v>62008</v>
      </c>
      <c r="G71" s="44">
        <f>SUM(G67:G69)</f>
        <v>60551</v>
      </c>
    </row>
    <row r="72" spans="1:7" s="1" customFormat="1" ht="12.75">
      <c r="A72" s="56"/>
      <c r="B72" s="19"/>
      <c r="C72" s="6"/>
      <c r="D72" s="43"/>
      <c r="E72" s="79"/>
      <c r="F72" s="43"/>
      <c r="G72" s="13"/>
    </row>
    <row r="73" spans="1:7" ht="12.75">
      <c r="A73" s="56" t="s">
        <v>6</v>
      </c>
      <c r="B73" s="19" t="s">
        <v>11</v>
      </c>
      <c r="C73" s="6" t="s">
        <v>82</v>
      </c>
      <c r="D73" s="45"/>
      <c r="E73" s="12"/>
      <c r="F73" s="14"/>
      <c r="G73" s="14"/>
    </row>
    <row r="74" spans="1:7" ht="12.75">
      <c r="A74" s="56"/>
      <c r="B74" s="19"/>
      <c r="C74" s="31" t="s">
        <v>113</v>
      </c>
      <c r="D74" s="45">
        <v>500</v>
      </c>
      <c r="E74" s="12">
        <v>500</v>
      </c>
      <c r="F74" s="14">
        <v>600</v>
      </c>
      <c r="G74" s="14">
        <v>534</v>
      </c>
    </row>
    <row r="75" spans="1:7" ht="12.75">
      <c r="A75" s="56"/>
      <c r="B75" s="19"/>
      <c r="C75" s="49" t="s">
        <v>114</v>
      </c>
      <c r="D75" s="45">
        <v>0</v>
      </c>
      <c r="E75" s="12">
        <v>0</v>
      </c>
      <c r="F75" s="14">
        <v>383</v>
      </c>
      <c r="G75" s="14">
        <v>383</v>
      </c>
    </row>
    <row r="76" spans="1:7" ht="12.75">
      <c r="A76" s="56"/>
      <c r="B76" s="19"/>
      <c r="C76" s="49" t="s">
        <v>115</v>
      </c>
      <c r="D76" s="45">
        <v>0</v>
      </c>
      <c r="E76" s="12">
        <v>0</v>
      </c>
      <c r="F76" s="14">
        <v>41</v>
      </c>
      <c r="G76" s="14">
        <v>41</v>
      </c>
    </row>
    <row r="77" spans="1:7" ht="12.75">
      <c r="A77" s="56"/>
      <c r="B77" s="83"/>
      <c r="C77" s="6"/>
      <c r="D77" s="47"/>
      <c r="E77" s="12"/>
      <c r="F77" s="14"/>
      <c r="G77" s="14"/>
    </row>
    <row r="78" spans="1:7" ht="12.75">
      <c r="A78" s="57"/>
      <c r="B78" s="22"/>
      <c r="C78" s="3" t="s">
        <v>34</v>
      </c>
      <c r="D78" s="46">
        <f>SUM(D74:D76)</f>
        <v>500</v>
      </c>
      <c r="E78" s="46">
        <f>SUM(E74:E76)</f>
        <v>500</v>
      </c>
      <c r="F78" s="46">
        <f>SUM(F74:F76)</f>
        <v>1024</v>
      </c>
      <c r="G78" s="46">
        <f>SUM(G74:G76)</f>
        <v>958</v>
      </c>
    </row>
    <row r="79" spans="1:7" s="1" customFormat="1" ht="12.75">
      <c r="A79" s="56"/>
      <c r="B79" s="19"/>
      <c r="C79" s="6"/>
      <c r="D79" s="43"/>
      <c r="E79" s="11"/>
      <c r="F79" s="13"/>
      <c r="G79" s="13"/>
    </row>
    <row r="80" spans="1:7" ht="11.25" customHeight="1">
      <c r="A80" s="56" t="s">
        <v>6</v>
      </c>
      <c r="B80" s="19" t="s">
        <v>12</v>
      </c>
      <c r="C80" s="6" t="s">
        <v>83</v>
      </c>
      <c r="D80" s="39"/>
      <c r="E80" s="12"/>
      <c r="F80" s="14"/>
      <c r="G80" s="14"/>
    </row>
    <row r="81" spans="1:7" ht="12" customHeight="1">
      <c r="A81" s="56"/>
      <c r="B81" s="19"/>
      <c r="C81" s="31"/>
      <c r="D81" s="38"/>
      <c r="E81" s="12"/>
      <c r="F81" s="14"/>
      <c r="G81" s="14"/>
    </row>
    <row r="82" spans="1:7" ht="12.75">
      <c r="A82" s="56"/>
      <c r="B82" s="19"/>
      <c r="C82" s="49" t="s">
        <v>138</v>
      </c>
      <c r="D82" s="38">
        <v>650</v>
      </c>
      <c r="E82" s="12">
        <v>50</v>
      </c>
      <c r="F82" s="14">
        <v>0</v>
      </c>
      <c r="G82" s="14">
        <v>0</v>
      </c>
    </row>
    <row r="83" spans="1:7" ht="12.75">
      <c r="A83" s="56"/>
      <c r="B83" s="19"/>
      <c r="C83" s="49" t="s">
        <v>116</v>
      </c>
      <c r="D83" s="38">
        <v>850</v>
      </c>
      <c r="E83" s="12">
        <v>850</v>
      </c>
      <c r="F83" s="14">
        <v>0</v>
      </c>
      <c r="G83" s="14">
        <v>0</v>
      </c>
    </row>
    <row r="84" spans="1:7" ht="12.75">
      <c r="A84" s="56"/>
      <c r="B84" s="19"/>
      <c r="C84" s="49" t="s">
        <v>145</v>
      </c>
      <c r="D84" s="38">
        <v>0</v>
      </c>
      <c r="E84" s="12">
        <v>0</v>
      </c>
      <c r="F84" s="14">
        <v>217</v>
      </c>
      <c r="G84" s="14">
        <v>217</v>
      </c>
    </row>
    <row r="85" spans="1:7" ht="11.25" customHeight="1">
      <c r="A85" s="56"/>
      <c r="B85" s="19"/>
      <c r="C85" s="31"/>
      <c r="D85" s="38"/>
      <c r="E85" s="12"/>
      <c r="F85" s="14"/>
      <c r="G85" s="14"/>
    </row>
    <row r="86" spans="1:7" s="1" customFormat="1" ht="12.75">
      <c r="A86" s="57"/>
      <c r="B86" s="22"/>
      <c r="C86" s="3" t="s">
        <v>34</v>
      </c>
      <c r="D86" s="44">
        <f>SUM(D82:D84)</f>
        <v>1500</v>
      </c>
      <c r="E86" s="44">
        <f>SUM(E82:E84)</f>
        <v>900</v>
      </c>
      <c r="F86" s="44">
        <f>SUM(F82:F84)</f>
        <v>217</v>
      </c>
      <c r="G86" s="44">
        <f>SUM(G82:G84)</f>
        <v>217</v>
      </c>
    </row>
    <row r="87" spans="1:7" s="1" customFormat="1" ht="12.75">
      <c r="A87" s="56"/>
      <c r="B87" s="19"/>
      <c r="C87" s="6"/>
      <c r="D87" s="43"/>
      <c r="E87" s="11"/>
      <c r="F87" s="13"/>
      <c r="G87" s="13"/>
    </row>
    <row r="88" spans="1:7" s="1" customFormat="1" ht="12.75">
      <c r="A88" s="56" t="s">
        <v>6</v>
      </c>
      <c r="B88" s="19" t="s">
        <v>13</v>
      </c>
      <c r="C88" s="6" t="s">
        <v>80</v>
      </c>
      <c r="D88" s="43" t="s">
        <v>0</v>
      </c>
      <c r="E88" s="11"/>
      <c r="F88" s="13"/>
      <c r="G88" s="13"/>
    </row>
    <row r="89" spans="1:7" s="1" customFormat="1" ht="12.75">
      <c r="A89" s="56"/>
      <c r="B89" s="19"/>
      <c r="C89" s="17" t="s">
        <v>45</v>
      </c>
      <c r="D89" s="45">
        <v>0</v>
      </c>
      <c r="E89" s="76">
        <v>0</v>
      </c>
      <c r="F89" s="18">
        <v>0</v>
      </c>
      <c r="G89" s="18">
        <v>0</v>
      </c>
    </row>
    <row r="90" spans="1:7" s="1" customFormat="1" ht="12.75">
      <c r="A90" s="56"/>
      <c r="B90" s="19"/>
      <c r="C90" s="17" t="s">
        <v>46</v>
      </c>
      <c r="D90" s="45">
        <v>0</v>
      </c>
      <c r="E90" s="76">
        <v>0</v>
      </c>
      <c r="F90" s="18">
        <v>0</v>
      </c>
      <c r="G90" s="18">
        <v>0</v>
      </c>
    </row>
    <row r="91" spans="1:7" s="1" customFormat="1" ht="12.75">
      <c r="A91" s="56"/>
      <c r="B91" s="19"/>
      <c r="C91" s="17" t="s">
        <v>47</v>
      </c>
      <c r="D91" s="45">
        <v>50</v>
      </c>
      <c r="E91" s="76">
        <v>50</v>
      </c>
      <c r="F91" s="18">
        <v>50</v>
      </c>
      <c r="G91" s="18">
        <v>0</v>
      </c>
    </row>
    <row r="92" spans="1:7" s="1" customFormat="1" ht="12.75">
      <c r="A92" s="56"/>
      <c r="B92" s="19"/>
      <c r="C92" s="17" t="s">
        <v>48</v>
      </c>
      <c r="D92" s="45">
        <v>50</v>
      </c>
      <c r="E92" s="76">
        <v>50</v>
      </c>
      <c r="F92" s="18">
        <v>50</v>
      </c>
      <c r="G92" s="18">
        <v>0</v>
      </c>
    </row>
    <row r="93" spans="1:7" s="1" customFormat="1" ht="12.75">
      <c r="A93" s="56"/>
      <c r="B93" s="19"/>
      <c r="C93" s="17" t="s">
        <v>49</v>
      </c>
      <c r="D93" s="45">
        <v>50</v>
      </c>
      <c r="E93" s="76">
        <v>50</v>
      </c>
      <c r="F93" s="18">
        <v>50</v>
      </c>
      <c r="G93" s="18">
        <v>50</v>
      </c>
    </row>
    <row r="94" spans="1:7" s="1" customFormat="1" ht="12.75">
      <c r="A94" s="56"/>
      <c r="B94" s="19"/>
      <c r="C94" s="17" t="s">
        <v>50</v>
      </c>
      <c r="D94" s="45">
        <v>150</v>
      </c>
      <c r="E94" s="76">
        <v>150</v>
      </c>
      <c r="F94" s="18">
        <v>150</v>
      </c>
      <c r="G94" s="18">
        <v>10</v>
      </c>
    </row>
    <row r="95" spans="1:7" s="20" customFormat="1" ht="12.75">
      <c r="A95" s="58"/>
      <c r="B95" s="19"/>
      <c r="C95" s="17" t="s">
        <v>117</v>
      </c>
      <c r="D95" s="45">
        <v>50</v>
      </c>
      <c r="E95" s="76">
        <v>50</v>
      </c>
      <c r="F95" s="18">
        <v>50</v>
      </c>
      <c r="G95" s="18">
        <v>0</v>
      </c>
    </row>
    <row r="96" spans="1:7" s="20" customFormat="1" ht="12.75">
      <c r="A96" s="58"/>
      <c r="B96" s="19"/>
      <c r="C96" s="17" t="s">
        <v>118</v>
      </c>
      <c r="D96" s="45">
        <v>250</v>
      </c>
      <c r="E96" s="76">
        <v>250</v>
      </c>
      <c r="F96" s="18">
        <v>250</v>
      </c>
      <c r="G96" s="18">
        <v>178</v>
      </c>
    </row>
    <row r="97" spans="1:7" s="20" customFormat="1" ht="12.75">
      <c r="A97" s="58"/>
      <c r="B97" s="19"/>
      <c r="C97" s="17" t="s">
        <v>51</v>
      </c>
      <c r="D97" s="45">
        <v>30</v>
      </c>
      <c r="E97" s="76">
        <v>30</v>
      </c>
      <c r="F97" s="18">
        <v>30</v>
      </c>
      <c r="G97" s="18">
        <v>0</v>
      </c>
    </row>
    <row r="98" spans="1:7" s="20" customFormat="1" ht="12.75">
      <c r="A98" s="58"/>
      <c r="B98" s="19"/>
      <c r="C98" s="17" t="s">
        <v>52</v>
      </c>
      <c r="D98" s="45">
        <v>50</v>
      </c>
      <c r="E98" s="76">
        <v>50</v>
      </c>
      <c r="F98" s="18">
        <v>50</v>
      </c>
      <c r="G98" s="18">
        <v>0</v>
      </c>
    </row>
    <row r="99" spans="1:7" s="20" customFormat="1" ht="12.75">
      <c r="A99" s="58"/>
      <c r="B99" s="19"/>
      <c r="C99" s="17" t="s">
        <v>119</v>
      </c>
      <c r="D99" s="45">
        <v>20</v>
      </c>
      <c r="E99" s="76">
        <v>20</v>
      </c>
      <c r="F99" s="18">
        <v>20</v>
      </c>
      <c r="G99" s="18">
        <v>0</v>
      </c>
    </row>
    <row r="100" spans="1:7" s="20" customFormat="1" ht="12.75">
      <c r="A100" s="58"/>
      <c r="B100" s="19"/>
      <c r="C100" s="21"/>
      <c r="D100" s="39"/>
      <c r="E100" s="76"/>
      <c r="F100" s="18"/>
      <c r="G100" s="18"/>
    </row>
    <row r="101" spans="1:7" s="20" customFormat="1" ht="12.75">
      <c r="A101" s="59"/>
      <c r="B101" s="22"/>
      <c r="C101" s="3" t="s">
        <v>34</v>
      </c>
      <c r="D101" s="46">
        <f>SUM(D89:D99)</f>
        <v>700</v>
      </c>
      <c r="E101" s="46">
        <f>SUM(E89:E99)</f>
        <v>700</v>
      </c>
      <c r="F101" s="46">
        <f>SUM(F89:F99)</f>
        <v>700</v>
      </c>
      <c r="G101" s="46">
        <f>SUM(G89:G99)</f>
        <v>238</v>
      </c>
    </row>
    <row r="102" spans="1:7" s="20" customFormat="1" ht="12.75">
      <c r="A102" s="58"/>
      <c r="B102" s="19"/>
      <c r="C102" s="17"/>
      <c r="D102" s="45"/>
      <c r="E102" s="76"/>
      <c r="F102" s="18"/>
      <c r="G102" s="18"/>
    </row>
    <row r="103" spans="1:7" s="20" customFormat="1" ht="12.75">
      <c r="A103" s="58" t="s">
        <v>6</v>
      </c>
      <c r="B103" s="19" t="s">
        <v>14</v>
      </c>
      <c r="C103" s="21" t="s">
        <v>96</v>
      </c>
      <c r="D103" s="45"/>
      <c r="E103" s="76"/>
      <c r="F103" s="18"/>
      <c r="G103" s="18"/>
    </row>
    <row r="104" spans="1:7" s="20" customFormat="1" ht="12.75">
      <c r="A104" s="58"/>
      <c r="B104" s="19"/>
      <c r="C104" s="17" t="s">
        <v>53</v>
      </c>
      <c r="D104" s="45">
        <v>500</v>
      </c>
      <c r="E104" s="76">
        <v>500</v>
      </c>
      <c r="F104" s="18">
        <v>500</v>
      </c>
      <c r="G104" s="18">
        <v>497</v>
      </c>
    </row>
    <row r="105" spans="1:7" s="20" customFormat="1" ht="12.75">
      <c r="A105" s="58"/>
      <c r="B105" s="19"/>
      <c r="C105" s="17"/>
      <c r="D105" s="45"/>
      <c r="E105" s="76"/>
      <c r="F105" s="18"/>
      <c r="G105" s="18"/>
    </row>
    <row r="106" spans="1:7" s="20" customFormat="1" ht="12.75">
      <c r="A106" s="59"/>
      <c r="B106" s="22"/>
      <c r="C106" s="3" t="s">
        <v>34</v>
      </c>
      <c r="D106" s="46">
        <f>D104</f>
        <v>500</v>
      </c>
      <c r="E106" s="46">
        <f>E104</f>
        <v>500</v>
      </c>
      <c r="F106" s="46">
        <f>F104</f>
        <v>500</v>
      </c>
      <c r="G106" s="46">
        <f>G104</f>
        <v>497</v>
      </c>
    </row>
    <row r="107" spans="1:7" s="20" customFormat="1" ht="12.75">
      <c r="A107" s="58"/>
      <c r="B107" s="19"/>
      <c r="C107" s="17"/>
      <c r="D107" s="45"/>
      <c r="E107" s="76"/>
      <c r="F107" s="18"/>
      <c r="G107" s="18"/>
    </row>
    <row r="108" spans="1:7" s="20" customFormat="1" ht="12.75">
      <c r="A108" s="58" t="s">
        <v>6</v>
      </c>
      <c r="B108" s="19" t="s">
        <v>15</v>
      </c>
      <c r="C108" s="21" t="s">
        <v>81</v>
      </c>
      <c r="D108" s="45"/>
      <c r="E108" s="76"/>
      <c r="F108" s="18"/>
      <c r="G108" s="18"/>
    </row>
    <row r="109" spans="1:7" s="20" customFormat="1" ht="12.75">
      <c r="A109" s="58"/>
      <c r="B109" s="19"/>
      <c r="C109" s="17" t="s">
        <v>54</v>
      </c>
      <c r="D109" s="45">
        <v>300</v>
      </c>
      <c r="E109" s="76">
        <v>300</v>
      </c>
      <c r="F109" s="18">
        <v>300</v>
      </c>
      <c r="G109" s="18">
        <v>10</v>
      </c>
    </row>
    <row r="110" spans="1:7" s="20" customFormat="1" ht="12.75">
      <c r="A110" s="58"/>
      <c r="B110" s="19"/>
      <c r="C110" s="17" t="s">
        <v>55</v>
      </c>
      <c r="D110" s="45">
        <v>150</v>
      </c>
      <c r="E110" s="76">
        <v>150</v>
      </c>
      <c r="F110" s="18">
        <v>150</v>
      </c>
      <c r="G110" s="18">
        <v>10</v>
      </c>
    </row>
    <row r="111" spans="1:7" s="20" customFormat="1" ht="12.75">
      <c r="A111" s="58"/>
      <c r="B111" s="19"/>
      <c r="C111" s="17"/>
      <c r="D111" s="45"/>
      <c r="E111" s="76"/>
      <c r="F111" s="18"/>
      <c r="G111" s="18"/>
    </row>
    <row r="112" spans="1:7" s="20" customFormat="1" ht="12" customHeight="1">
      <c r="A112" s="59"/>
      <c r="B112" s="22"/>
      <c r="C112" s="3" t="s">
        <v>34</v>
      </c>
      <c r="D112" s="46">
        <f>SUM(D109:D110)</f>
        <v>450</v>
      </c>
      <c r="E112" s="46">
        <f>SUM(E109:E110)</f>
        <v>450</v>
      </c>
      <c r="F112" s="46">
        <f>SUM(F109:F110)</f>
        <v>450</v>
      </c>
      <c r="G112" s="46">
        <f>SUM(G109:G110)</f>
        <v>20</v>
      </c>
    </row>
    <row r="113" spans="1:7" s="20" customFormat="1" ht="12" customHeight="1">
      <c r="A113" s="60"/>
      <c r="B113" s="37"/>
      <c r="C113" s="9"/>
      <c r="D113" s="39"/>
      <c r="E113" s="76"/>
      <c r="F113" s="18"/>
      <c r="G113" s="18"/>
    </row>
    <row r="114" spans="1:7" ht="12.75">
      <c r="A114" s="56" t="s">
        <v>6</v>
      </c>
      <c r="B114" s="19" t="s">
        <v>18</v>
      </c>
      <c r="C114" s="6" t="s">
        <v>72</v>
      </c>
      <c r="D114" s="38"/>
      <c r="E114" s="12"/>
      <c r="F114" s="14"/>
      <c r="G114" s="14"/>
    </row>
    <row r="115" spans="1:7" ht="12.75">
      <c r="A115" s="56"/>
      <c r="B115" s="19"/>
      <c r="C115" s="31"/>
      <c r="D115" s="38"/>
      <c r="E115" s="12"/>
      <c r="F115" s="14"/>
      <c r="G115" s="14"/>
    </row>
    <row r="116" spans="1:7" ht="12.75">
      <c r="A116" s="56"/>
      <c r="B116" s="19"/>
      <c r="C116" s="31" t="s">
        <v>43</v>
      </c>
      <c r="D116" s="38">
        <v>5500</v>
      </c>
      <c r="E116" s="12">
        <v>5500</v>
      </c>
      <c r="F116" s="14">
        <v>5650</v>
      </c>
      <c r="G116" s="14">
        <v>5644</v>
      </c>
    </row>
    <row r="117" spans="1:7" ht="12.75">
      <c r="A117" s="56"/>
      <c r="B117" s="19"/>
      <c r="C117" s="31"/>
      <c r="D117" s="38"/>
      <c r="E117" s="12"/>
      <c r="F117" s="14"/>
      <c r="G117" s="14"/>
    </row>
    <row r="118" spans="1:7" s="1" customFormat="1" ht="12.75">
      <c r="A118" s="57"/>
      <c r="B118" s="22"/>
      <c r="C118" s="3" t="s">
        <v>35</v>
      </c>
      <c r="D118" s="44">
        <f>SUM(D116:D116)</f>
        <v>5500</v>
      </c>
      <c r="E118" s="44">
        <f>SUM(E116:E116)</f>
        <v>5500</v>
      </c>
      <c r="F118" s="44">
        <f>SUM(F116:F116)</f>
        <v>5650</v>
      </c>
      <c r="G118" s="44">
        <f>SUM(G116:G116)</f>
        <v>5644</v>
      </c>
    </row>
    <row r="119" spans="1:7" s="1" customFormat="1" ht="12.75">
      <c r="A119" s="56"/>
      <c r="B119" s="19"/>
      <c r="C119" s="6"/>
      <c r="D119" s="43"/>
      <c r="E119" s="11"/>
      <c r="F119" s="13"/>
      <c r="G119" s="13"/>
    </row>
    <row r="120" spans="1:7" ht="13.5" customHeight="1">
      <c r="A120" s="56"/>
      <c r="B120" s="19"/>
      <c r="C120" s="21" t="s">
        <v>56</v>
      </c>
      <c r="D120" s="38"/>
      <c r="E120" s="12"/>
      <c r="F120" s="14"/>
      <c r="G120" s="14"/>
    </row>
    <row r="121" spans="1:7" ht="12.75" customHeight="1">
      <c r="A121" s="56"/>
      <c r="B121" s="19"/>
      <c r="C121" s="31"/>
      <c r="D121" s="38"/>
      <c r="E121" s="12"/>
      <c r="F121" s="14"/>
      <c r="G121" s="14"/>
    </row>
    <row r="122" spans="1:7" ht="12.75">
      <c r="A122" s="56" t="s">
        <v>9</v>
      </c>
      <c r="B122" s="19" t="s">
        <v>6</v>
      </c>
      <c r="C122" s="6" t="s">
        <v>67</v>
      </c>
      <c r="D122" s="38"/>
      <c r="E122" s="12"/>
      <c r="F122" s="14"/>
      <c r="G122" s="14"/>
    </row>
    <row r="123" spans="1:7" ht="12.75">
      <c r="A123" s="56"/>
      <c r="B123" s="19"/>
      <c r="C123" s="6"/>
      <c r="D123" s="38"/>
      <c r="E123" s="12"/>
      <c r="F123" s="14"/>
      <c r="G123" s="14"/>
    </row>
    <row r="124" spans="1:7" ht="12.75">
      <c r="A124" s="56"/>
      <c r="B124" s="19"/>
      <c r="C124" s="72" t="s">
        <v>40</v>
      </c>
      <c r="D124" s="38">
        <v>24590</v>
      </c>
      <c r="E124" s="12">
        <v>24190</v>
      </c>
      <c r="F124" s="14">
        <v>25906</v>
      </c>
      <c r="G124" s="14">
        <v>25754</v>
      </c>
    </row>
    <row r="125" spans="1:7" ht="12.75">
      <c r="A125" s="56"/>
      <c r="B125" s="19"/>
      <c r="C125" s="72" t="s">
        <v>33</v>
      </c>
      <c r="D125" s="38">
        <v>6800</v>
      </c>
      <c r="E125" s="12">
        <v>6800</v>
      </c>
      <c r="F125" s="14">
        <v>7010</v>
      </c>
      <c r="G125" s="14">
        <v>6974</v>
      </c>
    </row>
    <row r="126" spans="1:7" ht="12.75">
      <c r="A126" s="56"/>
      <c r="B126" s="19"/>
      <c r="C126" s="72" t="s">
        <v>106</v>
      </c>
      <c r="D126" s="38">
        <v>835</v>
      </c>
      <c r="E126" s="12">
        <v>835</v>
      </c>
      <c r="F126" s="14">
        <v>809</v>
      </c>
      <c r="G126" s="14">
        <v>232</v>
      </c>
    </row>
    <row r="127" spans="1:7" ht="12.75">
      <c r="A127" s="56"/>
      <c r="B127" s="19"/>
      <c r="C127" s="72" t="s">
        <v>107</v>
      </c>
      <c r="D127" s="38">
        <v>0</v>
      </c>
      <c r="E127" s="12">
        <v>0</v>
      </c>
      <c r="F127" s="14">
        <v>0</v>
      </c>
      <c r="G127" s="14">
        <v>0</v>
      </c>
    </row>
    <row r="128" spans="1:7" s="1" customFormat="1" ht="12.75">
      <c r="A128" s="56"/>
      <c r="B128" s="19"/>
      <c r="C128" s="72" t="s">
        <v>108</v>
      </c>
      <c r="D128" s="45">
        <v>0</v>
      </c>
      <c r="E128" s="76">
        <v>0</v>
      </c>
      <c r="F128" s="18">
        <v>0</v>
      </c>
      <c r="G128" s="13">
        <v>0</v>
      </c>
    </row>
    <row r="129" spans="1:7" ht="12.75">
      <c r="A129" s="56"/>
      <c r="B129" s="19"/>
      <c r="C129" s="72"/>
      <c r="D129" s="45"/>
      <c r="E129" s="12"/>
      <c r="F129" s="14"/>
      <c r="G129" s="14"/>
    </row>
    <row r="130" spans="1:7" ht="12.75">
      <c r="A130" s="56"/>
      <c r="B130" s="19"/>
      <c r="C130" s="72" t="s">
        <v>109</v>
      </c>
      <c r="D130" s="45">
        <v>0</v>
      </c>
      <c r="E130" s="12">
        <v>0</v>
      </c>
      <c r="F130" s="14">
        <v>0</v>
      </c>
      <c r="G130" s="14">
        <v>0</v>
      </c>
    </row>
    <row r="131" spans="1:7" ht="12.75">
      <c r="A131" s="56"/>
      <c r="B131" s="19"/>
      <c r="C131" s="72" t="s">
        <v>110</v>
      </c>
      <c r="D131" s="45">
        <v>0</v>
      </c>
      <c r="E131" s="12">
        <v>0</v>
      </c>
      <c r="F131" s="14">
        <v>0</v>
      </c>
      <c r="G131" s="14">
        <v>0</v>
      </c>
    </row>
    <row r="132" spans="1:7" ht="12.75">
      <c r="A132" s="56"/>
      <c r="B132" s="19"/>
      <c r="C132" s="31"/>
      <c r="D132" s="38"/>
      <c r="E132" s="12"/>
      <c r="F132" s="14"/>
      <c r="G132" s="14"/>
    </row>
    <row r="133" spans="1:7" s="1" customFormat="1" ht="12.75">
      <c r="A133" s="57"/>
      <c r="B133" s="22"/>
      <c r="C133" s="3" t="s">
        <v>35</v>
      </c>
      <c r="D133" s="44">
        <f>SUM(D124:D131)</f>
        <v>32225</v>
      </c>
      <c r="E133" s="44">
        <f>SUM(E124:E131)</f>
        <v>31825</v>
      </c>
      <c r="F133" s="44">
        <f>SUM(F124:F131)</f>
        <v>33725</v>
      </c>
      <c r="G133" s="44">
        <f>SUM(G124:G131)</f>
        <v>32960</v>
      </c>
    </row>
    <row r="134" spans="1:7" ht="12.75">
      <c r="A134" s="56"/>
      <c r="B134" s="19"/>
      <c r="C134" s="31"/>
      <c r="D134" s="38"/>
      <c r="E134" s="12"/>
      <c r="F134" s="14"/>
      <c r="G134" s="14"/>
    </row>
    <row r="135" spans="1:7" ht="12.75">
      <c r="A135" s="61" t="s">
        <v>9</v>
      </c>
      <c r="B135" s="19" t="s">
        <v>8</v>
      </c>
      <c r="C135" s="6" t="s">
        <v>68</v>
      </c>
      <c r="D135" s="38"/>
      <c r="E135" s="12"/>
      <c r="F135" s="14"/>
      <c r="G135" s="14"/>
    </row>
    <row r="136" spans="1:7" ht="12.75">
      <c r="A136" s="61"/>
      <c r="B136" s="19"/>
      <c r="C136" s="31"/>
      <c r="D136" s="45"/>
      <c r="E136" s="12"/>
      <c r="F136" s="14"/>
      <c r="G136" s="14"/>
    </row>
    <row r="137" spans="1:7" ht="12.75">
      <c r="A137" s="61"/>
      <c r="B137" s="19"/>
      <c r="C137" s="72" t="s">
        <v>40</v>
      </c>
      <c r="D137" s="45">
        <v>10462</v>
      </c>
      <c r="E137" s="12">
        <v>10862</v>
      </c>
      <c r="F137" s="14">
        <v>9168</v>
      </c>
      <c r="G137" s="14">
        <v>8402</v>
      </c>
    </row>
    <row r="138" spans="1:7" ht="12.75">
      <c r="A138" s="61"/>
      <c r="B138" s="19"/>
      <c r="C138" s="72" t="s">
        <v>33</v>
      </c>
      <c r="D138" s="45">
        <v>2900</v>
      </c>
      <c r="E138" s="12">
        <v>2900</v>
      </c>
      <c r="F138" s="14">
        <v>2690</v>
      </c>
      <c r="G138" s="14">
        <v>2151</v>
      </c>
    </row>
    <row r="139" spans="1:7" ht="12.75">
      <c r="A139" s="61"/>
      <c r="B139" s="19"/>
      <c r="C139" s="72" t="s">
        <v>106</v>
      </c>
      <c r="D139" s="45">
        <v>705</v>
      </c>
      <c r="E139" s="12">
        <v>505</v>
      </c>
      <c r="F139" s="14">
        <v>380</v>
      </c>
      <c r="G139" s="14">
        <v>2</v>
      </c>
    </row>
    <row r="140" spans="1:7" ht="12.75">
      <c r="A140" s="61"/>
      <c r="B140" s="19"/>
      <c r="C140" s="72" t="s">
        <v>107</v>
      </c>
      <c r="D140" s="45">
        <v>0</v>
      </c>
      <c r="E140" s="12">
        <v>0</v>
      </c>
      <c r="F140" s="14">
        <v>0</v>
      </c>
      <c r="G140" s="14">
        <v>0</v>
      </c>
    </row>
    <row r="141" spans="1:7" ht="12.75">
      <c r="A141" s="61"/>
      <c r="B141" s="19"/>
      <c r="C141" s="72" t="s">
        <v>108</v>
      </c>
      <c r="D141" s="45">
        <v>0</v>
      </c>
      <c r="E141" s="12">
        <v>0</v>
      </c>
      <c r="F141" s="14">
        <v>0</v>
      </c>
      <c r="G141" s="14">
        <v>0</v>
      </c>
    </row>
    <row r="142" spans="1:7" ht="12.75">
      <c r="A142" s="61"/>
      <c r="B142" s="19"/>
      <c r="C142" s="72"/>
      <c r="D142" s="45"/>
      <c r="E142" s="12"/>
      <c r="F142" s="14"/>
      <c r="G142" s="14"/>
    </row>
    <row r="143" spans="1:7" ht="12.75">
      <c r="A143" s="61"/>
      <c r="B143" s="19"/>
      <c r="C143" s="72" t="s">
        <v>109</v>
      </c>
      <c r="D143" s="45">
        <v>0</v>
      </c>
      <c r="E143" s="12">
        <v>0</v>
      </c>
      <c r="F143" s="14">
        <v>0</v>
      </c>
      <c r="G143" s="14">
        <v>0</v>
      </c>
    </row>
    <row r="144" spans="1:7" ht="12.75">
      <c r="A144" s="61"/>
      <c r="B144" s="19"/>
      <c r="C144" s="72" t="s">
        <v>110</v>
      </c>
      <c r="D144" s="45">
        <v>0</v>
      </c>
      <c r="E144" s="12">
        <v>0</v>
      </c>
      <c r="F144" s="14">
        <v>0</v>
      </c>
      <c r="G144" s="14">
        <v>0</v>
      </c>
    </row>
    <row r="145" spans="1:7" ht="12.75">
      <c r="A145" s="61"/>
      <c r="B145" s="19"/>
      <c r="D145" s="43"/>
      <c r="E145" s="12"/>
      <c r="F145" s="14"/>
      <c r="G145" s="14"/>
    </row>
    <row r="146" spans="1:7" ht="12.75">
      <c r="A146" s="62"/>
      <c r="B146" s="22"/>
      <c r="C146" s="3" t="s">
        <v>35</v>
      </c>
      <c r="D146" s="44">
        <f>SUM(D137:D144)</f>
        <v>14067</v>
      </c>
      <c r="E146" s="44">
        <f>SUM(E137:E144)</f>
        <v>14267</v>
      </c>
      <c r="F146" s="44">
        <f>SUM(F137:F144)</f>
        <v>12238</v>
      </c>
      <c r="G146" s="44">
        <f>SUM(G137:G144)</f>
        <v>10555</v>
      </c>
    </row>
    <row r="147" spans="1:7" s="1" customFormat="1" ht="12.75">
      <c r="A147" s="61"/>
      <c r="B147" s="19"/>
      <c r="C147" s="6"/>
      <c r="D147" s="43"/>
      <c r="E147" s="11"/>
      <c r="F147" s="13"/>
      <c r="G147" s="13"/>
    </row>
    <row r="148" spans="1:7" ht="12.75">
      <c r="A148" s="61" t="s">
        <v>9</v>
      </c>
      <c r="B148" s="19" t="s">
        <v>9</v>
      </c>
      <c r="C148" s="6" t="s">
        <v>69</v>
      </c>
      <c r="D148" s="38"/>
      <c r="E148" s="12"/>
      <c r="F148" s="14"/>
      <c r="G148" s="14"/>
    </row>
    <row r="149" spans="1:7" ht="12.75">
      <c r="A149" s="61"/>
      <c r="B149" s="19"/>
      <c r="C149" s="31"/>
      <c r="D149" s="38"/>
      <c r="E149" s="12"/>
      <c r="F149" s="14"/>
      <c r="G149" s="14"/>
    </row>
    <row r="150" spans="1:7" ht="12.75">
      <c r="A150" s="61"/>
      <c r="B150" s="19"/>
      <c r="C150" s="72" t="s">
        <v>40</v>
      </c>
      <c r="D150" s="45">
        <v>0</v>
      </c>
      <c r="E150" s="76">
        <v>0</v>
      </c>
      <c r="F150" s="18">
        <v>0</v>
      </c>
      <c r="G150" s="14">
        <v>0</v>
      </c>
    </row>
    <row r="151" spans="1:7" ht="12.75">
      <c r="A151" s="61"/>
      <c r="B151" s="19"/>
      <c r="C151" s="72" t="s">
        <v>33</v>
      </c>
      <c r="D151" s="45">
        <v>0</v>
      </c>
      <c r="E151" s="76">
        <v>0</v>
      </c>
      <c r="F151" s="18">
        <v>0</v>
      </c>
      <c r="G151" s="14">
        <v>0</v>
      </c>
    </row>
    <row r="152" spans="1:7" s="1" customFormat="1" ht="12.75">
      <c r="A152" s="61"/>
      <c r="B152" s="19"/>
      <c r="C152" s="72" t="s">
        <v>106</v>
      </c>
      <c r="D152" s="45">
        <v>3690</v>
      </c>
      <c r="E152" s="76">
        <v>3713</v>
      </c>
      <c r="F152" s="18">
        <v>4091</v>
      </c>
      <c r="G152" s="18">
        <v>3751</v>
      </c>
    </row>
    <row r="153" spans="1:7" s="1" customFormat="1" ht="12.75">
      <c r="A153" s="61"/>
      <c r="B153" s="19"/>
      <c r="C153" s="72" t="s">
        <v>107</v>
      </c>
      <c r="D153" s="45">
        <v>0</v>
      </c>
      <c r="E153" s="76">
        <v>0</v>
      </c>
      <c r="F153" s="18">
        <v>0</v>
      </c>
      <c r="G153" s="13">
        <v>0</v>
      </c>
    </row>
    <row r="154" spans="1:7" s="1" customFormat="1" ht="12.75">
      <c r="A154" s="61"/>
      <c r="B154" s="19"/>
      <c r="C154" s="72" t="s">
        <v>108</v>
      </c>
      <c r="D154" s="45">
        <v>0</v>
      </c>
      <c r="E154" s="76">
        <v>0</v>
      </c>
      <c r="F154" s="18">
        <v>0</v>
      </c>
      <c r="G154" s="13">
        <v>0</v>
      </c>
    </row>
    <row r="155" spans="1:7" s="1" customFormat="1" ht="12.75">
      <c r="A155" s="61"/>
      <c r="B155" s="19"/>
      <c r="C155" s="72"/>
      <c r="D155" s="45"/>
      <c r="E155" s="76"/>
      <c r="F155" s="18"/>
      <c r="G155" s="13"/>
    </row>
    <row r="156" spans="1:7" s="1" customFormat="1" ht="12.75">
      <c r="A156" s="61"/>
      <c r="B156" s="19"/>
      <c r="C156" s="72" t="s">
        <v>109</v>
      </c>
      <c r="D156" s="45">
        <v>0</v>
      </c>
      <c r="E156" s="76">
        <v>177</v>
      </c>
      <c r="F156" s="18">
        <v>178</v>
      </c>
      <c r="G156" s="18">
        <v>177</v>
      </c>
    </row>
    <row r="157" spans="1:7" s="1" customFormat="1" ht="12.75">
      <c r="A157" s="61"/>
      <c r="B157" s="19"/>
      <c r="C157" s="72" t="s">
        <v>110</v>
      </c>
      <c r="D157" s="45">
        <v>0</v>
      </c>
      <c r="E157" s="76"/>
      <c r="F157" s="18">
        <v>0</v>
      </c>
      <c r="G157" s="18">
        <v>0</v>
      </c>
    </row>
    <row r="158" spans="1:7" s="1" customFormat="1" ht="12.75">
      <c r="A158" s="61"/>
      <c r="B158" s="19"/>
      <c r="D158" s="43"/>
      <c r="E158" s="11"/>
      <c r="F158" s="13"/>
      <c r="G158" s="13"/>
    </row>
    <row r="159" spans="1:7" s="1" customFormat="1" ht="12.75">
      <c r="A159" s="62"/>
      <c r="B159" s="22"/>
      <c r="C159" s="3" t="s">
        <v>35</v>
      </c>
      <c r="D159" s="44">
        <f>SUM(D150:D157)</f>
        <v>3690</v>
      </c>
      <c r="E159" s="44">
        <f>SUM(E150:E157)</f>
        <v>3890</v>
      </c>
      <c r="F159" s="44">
        <f>SUM(F150:F157)</f>
        <v>4269</v>
      </c>
      <c r="G159" s="44">
        <f>SUM(G150:G157)</f>
        <v>3928</v>
      </c>
    </row>
    <row r="160" spans="1:7" s="1" customFormat="1" ht="12.75">
      <c r="A160" s="56"/>
      <c r="B160" s="37"/>
      <c r="C160" s="6"/>
      <c r="D160" s="43"/>
      <c r="E160" s="11"/>
      <c r="F160" s="13"/>
      <c r="G160" s="13"/>
    </row>
    <row r="161" spans="1:7" ht="12.75">
      <c r="A161" s="56" t="s">
        <v>9</v>
      </c>
      <c r="B161" s="19" t="s">
        <v>11</v>
      </c>
      <c r="C161" s="6" t="s">
        <v>70</v>
      </c>
      <c r="D161" s="38"/>
      <c r="E161" s="12"/>
      <c r="F161" s="14"/>
      <c r="G161" s="14"/>
    </row>
    <row r="162" spans="1:7" ht="12.75">
      <c r="A162" s="56"/>
      <c r="B162" s="19"/>
      <c r="C162" s="6"/>
      <c r="D162" s="38"/>
      <c r="E162" s="12"/>
      <c r="F162" s="14"/>
      <c r="G162" s="14"/>
    </row>
    <row r="163" spans="1:7" ht="12.75">
      <c r="A163" s="56"/>
      <c r="B163" s="19"/>
      <c r="C163" s="31" t="s">
        <v>43</v>
      </c>
      <c r="D163" s="38">
        <v>7620</v>
      </c>
      <c r="E163" s="12">
        <v>7620</v>
      </c>
      <c r="F163" s="14">
        <v>7370</v>
      </c>
      <c r="G163" s="14">
        <v>7145</v>
      </c>
    </row>
    <row r="164" spans="1:7" ht="12.75">
      <c r="A164" s="56"/>
      <c r="B164" s="19"/>
      <c r="C164" s="31"/>
      <c r="D164" s="38"/>
      <c r="E164" s="12"/>
      <c r="F164" s="14"/>
      <c r="G164" s="14"/>
    </row>
    <row r="165" spans="1:7" s="1" customFormat="1" ht="12.75">
      <c r="A165" s="57"/>
      <c r="B165" s="22"/>
      <c r="C165" s="3" t="s">
        <v>35</v>
      </c>
      <c r="D165" s="44">
        <f>SUM(D163:D163)</f>
        <v>7620</v>
      </c>
      <c r="E165" s="44">
        <f>SUM(E163:E163)</f>
        <v>7620</v>
      </c>
      <c r="F165" s="44">
        <f>SUM(F163:F163)</f>
        <v>7370</v>
      </c>
      <c r="G165" s="44">
        <f>SUM(G163:G163)</f>
        <v>7145</v>
      </c>
    </row>
    <row r="166" spans="1:7" s="1" customFormat="1" ht="12.75">
      <c r="A166" s="56"/>
      <c r="B166" s="19"/>
      <c r="C166" s="6"/>
      <c r="D166" s="43"/>
      <c r="E166" s="11"/>
      <c r="F166" s="13"/>
      <c r="G166" s="13"/>
    </row>
    <row r="167" spans="1:7" s="1" customFormat="1" ht="12.75">
      <c r="A167" s="56"/>
      <c r="B167" s="19"/>
      <c r="C167" s="6" t="s">
        <v>36</v>
      </c>
      <c r="D167" s="43"/>
      <c r="E167" s="11"/>
      <c r="F167" s="13"/>
      <c r="G167" s="13"/>
    </row>
    <row r="168" spans="1:7" ht="12.75">
      <c r="A168" s="56"/>
      <c r="B168" s="19"/>
      <c r="C168" s="31"/>
      <c r="D168" s="38"/>
      <c r="E168" s="12"/>
      <c r="F168" s="14"/>
      <c r="G168" s="14"/>
    </row>
    <row r="169" spans="1:7" ht="12.75">
      <c r="A169" s="56" t="s">
        <v>0</v>
      </c>
      <c r="B169" s="19"/>
      <c r="C169" s="6" t="s">
        <v>37</v>
      </c>
      <c r="D169" s="38"/>
      <c r="E169" s="12"/>
      <c r="F169" s="14"/>
      <c r="G169" s="14"/>
    </row>
    <row r="170" spans="1:7" ht="12.75">
      <c r="A170" s="56"/>
      <c r="B170" s="19"/>
      <c r="C170" s="6"/>
      <c r="D170" s="38"/>
      <c r="E170" s="12"/>
      <c r="F170" s="14"/>
      <c r="G170" s="14"/>
    </row>
    <row r="171" spans="1:7" ht="12.75">
      <c r="A171" s="56" t="s">
        <v>11</v>
      </c>
      <c r="B171" s="19" t="s">
        <v>6</v>
      </c>
      <c r="C171" s="6" t="s">
        <v>84</v>
      </c>
      <c r="D171" s="38"/>
      <c r="E171" s="12"/>
      <c r="F171" s="14"/>
      <c r="G171" s="14"/>
    </row>
    <row r="172" spans="1:7" ht="12.75">
      <c r="A172" s="56"/>
      <c r="B172" s="19"/>
      <c r="C172" s="6"/>
      <c r="D172" s="38"/>
      <c r="E172" s="12"/>
      <c r="F172" s="14"/>
      <c r="G172" s="14"/>
    </row>
    <row r="173" spans="1:7" ht="12.75">
      <c r="A173" s="56"/>
      <c r="B173" s="19"/>
      <c r="C173" s="72" t="s">
        <v>40</v>
      </c>
      <c r="D173" s="38">
        <v>3012</v>
      </c>
      <c r="E173" s="12">
        <v>3012</v>
      </c>
      <c r="F173" s="14">
        <v>3096</v>
      </c>
      <c r="G173" s="14">
        <v>3034</v>
      </c>
    </row>
    <row r="174" spans="1:7" ht="12.75">
      <c r="A174" s="56"/>
      <c r="B174" s="19"/>
      <c r="C174" s="72" t="s">
        <v>33</v>
      </c>
      <c r="D174" s="38">
        <v>875</v>
      </c>
      <c r="E174" s="12">
        <v>875</v>
      </c>
      <c r="F174" s="14">
        <v>845</v>
      </c>
      <c r="G174" s="14">
        <v>809</v>
      </c>
    </row>
    <row r="175" spans="1:7" ht="12.75">
      <c r="A175" s="56"/>
      <c r="B175" s="19"/>
      <c r="C175" s="72" t="s">
        <v>106</v>
      </c>
      <c r="D175" s="38">
        <v>1170</v>
      </c>
      <c r="E175" s="12">
        <v>1370</v>
      </c>
      <c r="F175" s="14">
        <v>1669</v>
      </c>
      <c r="G175" s="14">
        <v>1196</v>
      </c>
    </row>
    <row r="176" spans="1:7" ht="12.75">
      <c r="A176" s="56"/>
      <c r="B176" s="19"/>
      <c r="C176" s="72" t="s">
        <v>107</v>
      </c>
      <c r="D176" s="45">
        <v>0</v>
      </c>
      <c r="E176" s="76">
        <v>0</v>
      </c>
      <c r="F176" s="18">
        <v>0</v>
      </c>
      <c r="G176" s="14">
        <v>0</v>
      </c>
    </row>
    <row r="177" spans="1:7" s="1" customFormat="1" ht="12.75">
      <c r="A177" s="56"/>
      <c r="B177" s="19"/>
      <c r="C177" s="72" t="s">
        <v>108</v>
      </c>
      <c r="D177" s="45">
        <v>0</v>
      </c>
      <c r="E177" s="76">
        <v>0</v>
      </c>
      <c r="F177" s="18">
        <v>0</v>
      </c>
      <c r="G177" s="18">
        <v>0</v>
      </c>
    </row>
    <row r="178" spans="1:7" s="1" customFormat="1" ht="12.75">
      <c r="A178" s="56"/>
      <c r="B178" s="19"/>
      <c r="C178" s="72"/>
      <c r="D178" s="45"/>
      <c r="E178" s="76"/>
      <c r="F178" s="18"/>
      <c r="G178" s="18"/>
    </row>
    <row r="179" spans="1:7" s="1" customFormat="1" ht="12.75">
      <c r="A179" s="56"/>
      <c r="B179" s="19"/>
      <c r="C179" s="72" t="s">
        <v>109</v>
      </c>
      <c r="D179" s="45">
        <v>0</v>
      </c>
      <c r="E179" s="76">
        <v>0</v>
      </c>
      <c r="F179" s="18">
        <v>0</v>
      </c>
      <c r="G179" s="18">
        <v>0</v>
      </c>
    </row>
    <row r="180" spans="1:7" ht="12.75">
      <c r="A180" s="56"/>
      <c r="B180" s="19"/>
      <c r="C180" s="72" t="s">
        <v>110</v>
      </c>
      <c r="D180" s="38">
        <v>1500</v>
      </c>
      <c r="E180" s="12">
        <v>1500</v>
      </c>
      <c r="F180" s="14">
        <v>1500</v>
      </c>
      <c r="G180" s="18">
        <v>1400</v>
      </c>
    </row>
    <row r="181" spans="1:7" ht="12" customHeight="1">
      <c r="A181" s="56"/>
      <c r="B181" s="19"/>
      <c r="C181" s="31"/>
      <c r="D181" s="38"/>
      <c r="E181" s="12"/>
      <c r="F181" s="14"/>
      <c r="G181" s="14"/>
    </row>
    <row r="182" spans="1:7" s="1" customFormat="1" ht="12.75">
      <c r="A182" s="57"/>
      <c r="B182" s="22"/>
      <c r="C182" s="3" t="s">
        <v>35</v>
      </c>
      <c r="D182" s="44">
        <f>SUM(D173:D180)</f>
        <v>6557</v>
      </c>
      <c r="E182" s="44">
        <f>SUM(E173:E180)</f>
        <v>6757</v>
      </c>
      <c r="F182" s="44">
        <f>SUM(F173:F180)</f>
        <v>7110</v>
      </c>
      <c r="G182" s="44">
        <f>SUM(G173:G180)</f>
        <v>6439</v>
      </c>
    </row>
    <row r="183" spans="1:7" s="1" customFormat="1" ht="12.75">
      <c r="A183" s="56"/>
      <c r="B183" s="19"/>
      <c r="C183" s="6"/>
      <c r="D183" s="43"/>
      <c r="E183" s="11"/>
      <c r="F183" s="13"/>
      <c r="G183" s="13"/>
    </row>
    <row r="184" spans="1:7" s="1" customFormat="1" ht="12.75">
      <c r="A184" s="56" t="s">
        <v>11</v>
      </c>
      <c r="B184" s="19" t="s">
        <v>8</v>
      </c>
      <c r="C184" s="6" t="s">
        <v>85</v>
      </c>
      <c r="D184" s="43"/>
      <c r="E184" s="11"/>
      <c r="F184" s="13"/>
      <c r="G184" s="13"/>
    </row>
    <row r="185" spans="1:7" s="1" customFormat="1" ht="12.75">
      <c r="A185" s="56"/>
      <c r="B185" s="19"/>
      <c r="C185" s="6"/>
      <c r="D185" s="43"/>
      <c r="E185" s="11"/>
      <c r="F185" s="13"/>
      <c r="G185" s="13"/>
    </row>
    <row r="186" spans="1:7" s="1" customFormat="1" ht="12.75">
      <c r="A186" s="56"/>
      <c r="B186" s="19"/>
      <c r="C186" s="31" t="s">
        <v>43</v>
      </c>
      <c r="D186" s="45">
        <v>150</v>
      </c>
      <c r="E186" s="76">
        <v>150</v>
      </c>
      <c r="F186" s="18">
        <v>0</v>
      </c>
      <c r="G186" s="18">
        <v>0</v>
      </c>
    </row>
    <row r="187" spans="1:7" s="1" customFormat="1" ht="12.75">
      <c r="A187" s="56"/>
      <c r="B187" s="19"/>
      <c r="C187" s="6"/>
      <c r="D187" s="43"/>
      <c r="E187" s="11"/>
      <c r="F187" s="13"/>
      <c r="G187" s="13"/>
    </row>
    <row r="188" spans="1:7" s="1" customFormat="1" ht="12.75">
      <c r="A188" s="57"/>
      <c r="B188" s="22"/>
      <c r="C188" s="3" t="s">
        <v>35</v>
      </c>
      <c r="D188" s="44">
        <f>D186</f>
        <v>150</v>
      </c>
      <c r="E188" s="44">
        <f>E186</f>
        <v>150</v>
      </c>
      <c r="F188" s="44">
        <f>F186</f>
        <v>0</v>
      </c>
      <c r="G188" s="44">
        <f>G186</f>
        <v>0</v>
      </c>
    </row>
    <row r="189" spans="1:7" s="1" customFormat="1" ht="12.75">
      <c r="A189" s="56"/>
      <c r="B189" s="19"/>
      <c r="C189" s="6"/>
      <c r="D189" s="43"/>
      <c r="E189" s="11"/>
      <c r="F189" s="13"/>
      <c r="G189" s="13"/>
    </row>
    <row r="190" spans="1:7" s="1" customFormat="1" ht="12.75">
      <c r="A190" s="56" t="s">
        <v>11</v>
      </c>
      <c r="B190" s="19" t="s">
        <v>9</v>
      </c>
      <c r="C190" s="6" t="s">
        <v>86</v>
      </c>
      <c r="D190" s="38"/>
      <c r="E190" s="11"/>
      <c r="F190" s="13"/>
      <c r="G190" s="13"/>
    </row>
    <row r="191" spans="1:7" s="1" customFormat="1" ht="12.75">
      <c r="A191" s="56"/>
      <c r="B191" s="19"/>
      <c r="C191" s="6"/>
      <c r="D191" s="38"/>
      <c r="E191" s="11"/>
      <c r="F191" s="13"/>
      <c r="G191" s="13"/>
    </row>
    <row r="192" spans="1:7" s="1" customFormat="1" ht="12.75">
      <c r="A192" s="56"/>
      <c r="B192" s="19"/>
      <c r="C192" s="72" t="s">
        <v>40</v>
      </c>
      <c r="D192" s="38">
        <v>0</v>
      </c>
      <c r="E192" s="11"/>
      <c r="F192" s="18">
        <v>0</v>
      </c>
      <c r="G192" s="18">
        <v>0</v>
      </c>
    </row>
    <row r="193" spans="1:7" s="1" customFormat="1" ht="12.75">
      <c r="A193" s="56"/>
      <c r="B193" s="19"/>
      <c r="C193" s="72" t="s">
        <v>33</v>
      </c>
      <c r="D193" s="45">
        <v>0</v>
      </c>
      <c r="E193" s="76">
        <v>0</v>
      </c>
      <c r="F193" s="18">
        <v>0</v>
      </c>
      <c r="G193" s="18">
        <v>0</v>
      </c>
    </row>
    <row r="194" spans="1:7" s="1" customFormat="1" ht="12.75">
      <c r="A194" s="56"/>
      <c r="B194" s="19"/>
      <c r="C194" s="72" t="s">
        <v>106</v>
      </c>
      <c r="D194" s="45">
        <v>505</v>
      </c>
      <c r="E194" s="76">
        <v>505</v>
      </c>
      <c r="F194" s="18">
        <v>505</v>
      </c>
      <c r="G194" s="18">
        <v>0</v>
      </c>
    </row>
    <row r="195" spans="1:7" s="1" customFormat="1" ht="12.75">
      <c r="A195" s="56"/>
      <c r="B195" s="19"/>
      <c r="C195" s="72" t="s">
        <v>107</v>
      </c>
      <c r="D195" s="45">
        <v>0</v>
      </c>
      <c r="E195" s="76">
        <v>0</v>
      </c>
      <c r="F195" s="18">
        <v>0</v>
      </c>
      <c r="G195" s="18">
        <v>0</v>
      </c>
    </row>
    <row r="196" spans="1:7" s="1" customFormat="1" ht="12.75">
      <c r="A196" s="56"/>
      <c r="B196" s="19"/>
      <c r="C196" s="72" t="s">
        <v>108</v>
      </c>
      <c r="D196" s="45">
        <v>800</v>
      </c>
      <c r="E196" s="76">
        <v>800</v>
      </c>
      <c r="F196" s="18">
        <v>630</v>
      </c>
      <c r="G196" s="18">
        <v>573</v>
      </c>
    </row>
    <row r="197" spans="1:7" s="1" customFormat="1" ht="12.75">
      <c r="A197" s="56"/>
      <c r="B197" s="19"/>
      <c r="C197" s="72"/>
      <c r="D197" s="45"/>
      <c r="E197" s="76"/>
      <c r="F197" s="18"/>
      <c r="G197" s="18"/>
    </row>
    <row r="198" spans="1:7" s="1" customFormat="1" ht="12.75">
      <c r="A198" s="56"/>
      <c r="B198" s="19"/>
      <c r="C198" s="72" t="s">
        <v>109</v>
      </c>
      <c r="D198" s="45">
        <v>0</v>
      </c>
      <c r="E198" s="76">
        <v>0</v>
      </c>
      <c r="F198" s="18">
        <v>0</v>
      </c>
      <c r="G198" s="18">
        <v>0</v>
      </c>
    </row>
    <row r="199" spans="1:7" s="1" customFormat="1" ht="12.75">
      <c r="A199" s="56"/>
      <c r="B199" s="19"/>
      <c r="C199" s="72" t="s">
        <v>110</v>
      </c>
      <c r="D199" s="45">
        <v>0</v>
      </c>
      <c r="E199" s="76">
        <v>0</v>
      </c>
      <c r="F199" s="18">
        <v>0</v>
      </c>
      <c r="G199" s="18">
        <v>0</v>
      </c>
    </row>
    <row r="200" spans="1:7" s="1" customFormat="1" ht="12.75">
      <c r="A200" s="56"/>
      <c r="B200" s="19"/>
      <c r="C200" s="31"/>
      <c r="D200" s="38"/>
      <c r="E200" s="11"/>
      <c r="F200" s="13"/>
      <c r="G200" s="13"/>
    </row>
    <row r="201" spans="1:7" s="1" customFormat="1" ht="12.75">
      <c r="A201" s="57"/>
      <c r="B201" s="22"/>
      <c r="C201" s="3" t="s">
        <v>35</v>
      </c>
      <c r="D201" s="44">
        <f>SUM(D192:D199)</f>
        <v>1305</v>
      </c>
      <c r="E201" s="44">
        <f>SUM(E192:E199)</f>
        <v>1305</v>
      </c>
      <c r="F201" s="44">
        <f>SUM(F192:F199)</f>
        <v>1135</v>
      </c>
      <c r="G201" s="44">
        <f>SUM(G192:G199)</f>
        <v>573</v>
      </c>
    </row>
    <row r="202" spans="1:7" s="1" customFormat="1" ht="12.75">
      <c r="A202" s="56"/>
      <c r="B202" s="19"/>
      <c r="C202" s="6"/>
      <c r="D202" s="43"/>
      <c r="E202" s="11"/>
      <c r="F202" s="13"/>
      <c r="G202" s="13"/>
    </row>
    <row r="203" spans="1:7" s="1" customFormat="1" ht="12.75">
      <c r="A203" s="63" t="s">
        <v>0</v>
      </c>
      <c r="B203" s="84"/>
      <c r="C203" s="36" t="s">
        <v>38</v>
      </c>
      <c r="D203" s="43"/>
      <c r="E203" s="11"/>
      <c r="F203" s="13"/>
      <c r="G203" s="13"/>
    </row>
    <row r="204" spans="1:7" s="1" customFormat="1" ht="12.75">
      <c r="A204" s="63"/>
      <c r="B204" s="84"/>
      <c r="C204" s="36"/>
      <c r="D204" s="43"/>
      <c r="E204" s="11"/>
      <c r="F204" s="13"/>
      <c r="G204" s="13"/>
    </row>
    <row r="205" spans="1:7" s="1" customFormat="1" ht="12.75">
      <c r="A205" s="56" t="s">
        <v>12</v>
      </c>
      <c r="B205" s="19"/>
      <c r="C205" s="13" t="s">
        <v>87</v>
      </c>
      <c r="D205" s="38"/>
      <c r="E205" s="11"/>
      <c r="F205" s="13"/>
      <c r="G205" s="13"/>
    </row>
    <row r="206" spans="1:7" s="1" customFormat="1" ht="12.75">
      <c r="A206" s="56"/>
      <c r="B206" s="19"/>
      <c r="C206" s="13"/>
      <c r="D206" s="38"/>
      <c r="E206" s="11"/>
      <c r="F206" s="13"/>
      <c r="G206" s="13"/>
    </row>
    <row r="207" spans="1:7" s="1" customFormat="1" ht="12.75">
      <c r="A207" s="56"/>
      <c r="B207" s="19"/>
      <c r="C207" s="72" t="s">
        <v>40</v>
      </c>
      <c r="D207" s="45">
        <v>6860</v>
      </c>
      <c r="E207" s="76">
        <v>7538</v>
      </c>
      <c r="F207" s="18">
        <v>7838</v>
      </c>
      <c r="G207" s="18">
        <v>7763</v>
      </c>
    </row>
    <row r="208" spans="1:7" s="1" customFormat="1" ht="12.75">
      <c r="A208" s="56"/>
      <c r="B208" s="19"/>
      <c r="C208" s="72" t="s">
        <v>33</v>
      </c>
      <c r="D208" s="45">
        <v>1970</v>
      </c>
      <c r="E208" s="76">
        <v>2035</v>
      </c>
      <c r="F208" s="18">
        <v>2365</v>
      </c>
      <c r="G208" s="18">
        <v>1825</v>
      </c>
    </row>
    <row r="209" spans="1:7" s="1" customFormat="1" ht="12.75">
      <c r="A209" s="56"/>
      <c r="B209" s="19"/>
      <c r="C209" s="72" t="s">
        <v>106</v>
      </c>
      <c r="D209" s="45">
        <v>13035</v>
      </c>
      <c r="E209" s="76">
        <v>21235</v>
      </c>
      <c r="F209" s="18">
        <v>23975</v>
      </c>
      <c r="G209" s="18">
        <v>20103</v>
      </c>
    </row>
    <row r="210" spans="1:7" s="1" customFormat="1" ht="12.75">
      <c r="A210" s="56"/>
      <c r="B210" s="19"/>
      <c r="C210" s="72" t="s">
        <v>107</v>
      </c>
      <c r="D210" s="45">
        <v>0</v>
      </c>
      <c r="E210" s="76">
        <v>0</v>
      </c>
      <c r="F210" s="18">
        <v>0</v>
      </c>
      <c r="G210" s="18">
        <v>0</v>
      </c>
    </row>
    <row r="211" spans="1:7" s="1" customFormat="1" ht="12.75">
      <c r="A211" s="56"/>
      <c r="B211" s="19"/>
      <c r="C211" s="72" t="s">
        <v>108</v>
      </c>
      <c r="D211" s="45">
        <v>1585</v>
      </c>
      <c r="E211" s="76">
        <v>1368</v>
      </c>
      <c r="F211" s="18">
        <v>1368</v>
      </c>
      <c r="G211" s="18">
        <v>0</v>
      </c>
    </row>
    <row r="212" spans="1:7" s="1" customFormat="1" ht="12.75">
      <c r="A212" s="56"/>
      <c r="B212" s="19"/>
      <c r="C212" s="72" t="s">
        <v>139</v>
      </c>
      <c r="D212" s="45">
        <v>12043</v>
      </c>
      <c r="E212" s="76">
        <v>0</v>
      </c>
      <c r="F212" s="18">
        <v>0</v>
      </c>
      <c r="G212" s="18">
        <v>0</v>
      </c>
    </row>
    <row r="213" spans="1:7" s="1" customFormat="1" ht="12.75">
      <c r="A213" s="56"/>
      <c r="B213" s="19"/>
      <c r="C213" s="72"/>
      <c r="D213" s="45"/>
      <c r="E213" s="76"/>
      <c r="F213" s="18"/>
      <c r="G213" s="18"/>
    </row>
    <row r="214" spans="1:7" s="1" customFormat="1" ht="12.75">
      <c r="A214" s="56"/>
      <c r="B214" s="19"/>
      <c r="C214" s="72" t="s">
        <v>109</v>
      </c>
      <c r="D214" s="45">
        <v>381</v>
      </c>
      <c r="E214" s="76">
        <v>531</v>
      </c>
      <c r="F214" s="18">
        <v>569</v>
      </c>
      <c r="G214" s="18">
        <v>569</v>
      </c>
    </row>
    <row r="215" spans="1:7" s="1" customFormat="1" ht="12.75">
      <c r="A215" s="56"/>
      <c r="B215" s="19"/>
      <c r="C215" s="72" t="s">
        <v>110</v>
      </c>
      <c r="D215" s="45">
        <v>23801</v>
      </c>
      <c r="E215" s="76">
        <v>23801</v>
      </c>
      <c r="F215" s="18">
        <v>23801</v>
      </c>
      <c r="G215" s="18">
        <v>22884</v>
      </c>
    </row>
    <row r="216" spans="1:7" ht="12.75">
      <c r="A216" s="56"/>
      <c r="B216" s="19"/>
      <c r="C216" s="14"/>
      <c r="D216" s="38"/>
      <c r="E216" s="12"/>
      <c r="F216" s="14"/>
      <c r="G216" s="14"/>
    </row>
    <row r="217" spans="1:7" s="1" customFormat="1" ht="12.75">
      <c r="A217" s="57"/>
      <c r="B217" s="22"/>
      <c r="C217" s="2" t="s">
        <v>35</v>
      </c>
      <c r="D217" s="44">
        <f>SUM(D207:D215)</f>
        <v>59675</v>
      </c>
      <c r="E217" s="44">
        <f>SUM(E207:E215)</f>
        <v>56508</v>
      </c>
      <c r="F217" s="44">
        <f>SUM(F207:F215)</f>
        <v>59916</v>
      </c>
      <c r="G217" s="44">
        <f>SUM(G207:G215)</f>
        <v>53144</v>
      </c>
    </row>
    <row r="218" spans="1:7" s="1" customFormat="1" ht="12.75">
      <c r="A218" s="56"/>
      <c r="B218" s="19"/>
      <c r="C218" s="13"/>
      <c r="D218" s="43"/>
      <c r="E218" s="11"/>
      <c r="F218" s="13"/>
      <c r="G218" s="13"/>
    </row>
    <row r="219" spans="1:7" s="1" customFormat="1" ht="12.75">
      <c r="A219" s="56" t="s">
        <v>13</v>
      </c>
      <c r="B219" s="19" t="s">
        <v>0</v>
      </c>
      <c r="C219" s="13" t="s">
        <v>88</v>
      </c>
      <c r="D219" s="38"/>
      <c r="E219" s="11"/>
      <c r="F219" s="13"/>
      <c r="G219" s="13"/>
    </row>
    <row r="220" spans="1:7" s="1" customFormat="1" ht="12.75">
      <c r="A220" s="56"/>
      <c r="B220" s="19"/>
      <c r="C220" s="13"/>
      <c r="D220" s="38"/>
      <c r="E220" s="11"/>
      <c r="F220" s="13"/>
      <c r="G220" s="13"/>
    </row>
    <row r="221" spans="1:7" s="1" customFormat="1" ht="12.75">
      <c r="A221" s="56"/>
      <c r="B221" s="19"/>
      <c r="C221" s="72" t="s">
        <v>106</v>
      </c>
      <c r="D221" s="45">
        <v>2350</v>
      </c>
      <c r="E221" s="76">
        <v>2950</v>
      </c>
      <c r="F221" s="18">
        <v>2950</v>
      </c>
      <c r="G221" s="18">
        <v>2174</v>
      </c>
    </row>
    <row r="222" spans="1:7" s="1" customFormat="1" ht="12.75">
      <c r="A222" s="56"/>
      <c r="B222" s="19"/>
      <c r="C222" s="72"/>
      <c r="D222" s="45"/>
      <c r="E222" s="76"/>
      <c r="F222" s="18"/>
      <c r="G222" s="18"/>
    </row>
    <row r="223" spans="1:7" s="1" customFormat="1" ht="12.75">
      <c r="A223" s="56"/>
      <c r="B223" s="19"/>
      <c r="C223" s="72" t="s">
        <v>109</v>
      </c>
      <c r="D223" s="45">
        <v>0</v>
      </c>
      <c r="E223" s="76">
        <v>0</v>
      </c>
      <c r="F223" s="18">
        <v>0</v>
      </c>
      <c r="G223" s="18">
        <v>0</v>
      </c>
    </row>
    <row r="224" spans="1:7" s="1" customFormat="1" ht="12.75">
      <c r="A224" s="56"/>
      <c r="B224" s="19"/>
      <c r="C224" s="72" t="s">
        <v>110</v>
      </c>
      <c r="D224" s="45">
        <v>0</v>
      </c>
      <c r="E224" s="76">
        <v>0</v>
      </c>
      <c r="F224" s="18">
        <v>0</v>
      </c>
      <c r="G224" s="18">
        <v>0</v>
      </c>
    </row>
    <row r="225" spans="1:7" s="1" customFormat="1" ht="12.75">
      <c r="A225" s="56"/>
      <c r="B225" s="19"/>
      <c r="C225" s="13"/>
      <c r="D225" s="45"/>
      <c r="E225" s="11"/>
      <c r="F225" s="13"/>
      <c r="G225" s="13"/>
    </row>
    <row r="226" spans="1:7" s="1" customFormat="1" ht="12.75">
      <c r="A226" s="57"/>
      <c r="B226" s="22"/>
      <c r="C226" s="2" t="s">
        <v>35</v>
      </c>
      <c r="D226" s="44">
        <f>SUM(D221:D224)</f>
        <v>2350</v>
      </c>
      <c r="E226" s="44">
        <f>SUM(E221:E224)</f>
        <v>2950</v>
      </c>
      <c r="F226" s="44">
        <f>SUM(F221:F224)</f>
        <v>2950</v>
      </c>
      <c r="G226" s="44">
        <f>SUM(G221:G224)</f>
        <v>2174</v>
      </c>
    </row>
    <row r="227" spans="1:7" s="1" customFormat="1" ht="12.75">
      <c r="A227" s="56"/>
      <c r="B227" s="19"/>
      <c r="C227" s="13"/>
      <c r="D227" s="43"/>
      <c r="E227" s="11"/>
      <c r="F227" s="13"/>
      <c r="G227" s="13"/>
    </row>
    <row r="228" spans="1:7" s="1" customFormat="1" ht="12.75">
      <c r="A228" s="56" t="s">
        <v>14</v>
      </c>
      <c r="B228" s="19"/>
      <c r="C228" s="6" t="s">
        <v>89</v>
      </c>
      <c r="D228" s="38"/>
      <c r="E228" s="11"/>
      <c r="F228" s="13"/>
      <c r="G228" s="13"/>
    </row>
    <row r="229" spans="1:7" s="1" customFormat="1" ht="12.75">
      <c r="A229" s="56"/>
      <c r="B229" s="19"/>
      <c r="C229" s="6"/>
      <c r="D229" s="38"/>
      <c r="E229" s="11"/>
      <c r="F229" s="13"/>
      <c r="G229" s="13"/>
    </row>
    <row r="230" spans="1:7" s="1" customFormat="1" ht="12.75">
      <c r="A230" s="56"/>
      <c r="B230" s="19"/>
      <c r="C230" s="72" t="s">
        <v>40</v>
      </c>
      <c r="D230" s="45">
        <v>3592</v>
      </c>
      <c r="E230" s="76">
        <v>3592</v>
      </c>
      <c r="F230" s="18">
        <v>3592</v>
      </c>
      <c r="G230" s="18">
        <v>3494</v>
      </c>
    </row>
    <row r="231" spans="1:7" s="1" customFormat="1" ht="12.75">
      <c r="A231" s="56"/>
      <c r="B231" s="19"/>
      <c r="C231" s="72" t="s">
        <v>33</v>
      </c>
      <c r="D231" s="45">
        <v>1018</v>
      </c>
      <c r="E231" s="76">
        <v>1043</v>
      </c>
      <c r="F231" s="18">
        <v>1044</v>
      </c>
      <c r="G231" s="18">
        <v>951</v>
      </c>
    </row>
    <row r="232" spans="1:7" s="1" customFormat="1" ht="12.75">
      <c r="A232" s="56"/>
      <c r="B232" s="19"/>
      <c r="C232" s="72" t="s">
        <v>106</v>
      </c>
      <c r="D232" s="45">
        <v>390</v>
      </c>
      <c r="E232" s="76">
        <v>490</v>
      </c>
      <c r="F232" s="18">
        <v>1100</v>
      </c>
      <c r="G232" s="18">
        <v>960</v>
      </c>
    </row>
    <row r="233" spans="1:7" s="1" customFormat="1" ht="12.75">
      <c r="A233" s="56"/>
      <c r="B233" s="19"/>
      <c r="C233" s="72" t="s">
        <v>107</v>
      </c>
      <c r="D233" s="45">
        <v>0</v>
      </c>
      <c r="E233" s="76">
        <v>0</v>
      </c>
      <c r="F233" s="18">
        <v>0</v>
      </c>
      <c r="G233" s="18">
        <v>0</v>
      </c>
    </row>
    <row r="234" spans="1:7" s="1" customFormat="1" ht="12.75">
      <c r="A234" s="56"/>
      <c r="B234" s="19"/>
      <c r="C234" s="72" t="s">
        <v>108</v>
      </c>
      <c r="D234" s="45">
        <v>0</v>
      </c>
      <c r="E234" s="76">
        <v>0</v>
      </c>
      <c r="F234" s="18">
        <v>0</v>
      </c>
      <c r="G234" s="18">
        <v>0</v>
      </c>
    </row>
    <row r="235" spans="1:7" s="1" customFormat="1" ht="12.75">
      <c r="A235" s="56"/>
      <c r="B235" s="19"/>
      <c r="C235" s="72"/>
      <c r="D235" s="45"/>
      <c r="E235" s="76"/>
      <c r="F235" s="18"/>
      <c r="G235" s="18"/>
    </row>
    <row r="236" spans="1:7" s="1" customFormat="1" ht="12.75">
      <c r="A236" s="56"/>
      <c r="B236" s="19"/>
      <c r="C236" s="72" t="s">
        <v>109</v>
      </c>
      <c r="D236" s="45">
        <v>0</v>
      </c>
      <c r="E236" s="76">
        <v>0</v>
      </c>
      <c r="F236" s="18">
        <v>0</v>
      </c>
      <c r="G236" s="18">
        <v>0</v>
      </c>
    </row>
    <row r="237" spans="1:7" s="1" customFormat="1" ht="12.75">
      <c r="A237" s="56"/>
      <c r="B237" s="19"/>
      <c r="C237" s="72" t="s">
        <v>110</v>
      </c>
      <c r="D237" s="45">
        <v>0</v>
      </c>
      <c r="E237" s="76">
        <v>0</v>
      </c>
      <c r="F237" s="18">
        <v>0</v>
      </c>
      <c r="G237" s="18">
        <v>0</v>
      </c>
    </row>
    <row r="238" spans="1:7" s="1" customFormat="1" ht="12.75">
      <c r="A238" s="56"/>
      <c r="B238" s="19"/>
      <c r="C238" s="31"/>
      <c r="D238" s="38"/>
      <c r="E238" s="11"/>
      <c r="F238" s="13"/>
      <c r="G238" s="13"/>
    </row>
    <row r="239" spans="1:7" s="1" customFormat="1" ht="12.75">
      <c r="A239" s="57"/>
      <c r="B239" s="22"/>
      <c r="C239" s="3" t="s">
        <v>35</v>
      </c>
      <c r="D239" s="44">
        <f>SUM(D230:D237)</f>
        <v>5000</v>
      </c>
      <c r="E239" s="44">
        <f>SUM(E230:E237)</f>
        <v>5125</v>
      </c>
      <c r="F239" s="44">
        <f>SUM(F230:F237)</f>
        <v>5736</v>
      </c>
      <c r="G239" s="44">
        <f>SUM(G230:G237)</f>
        <v>5405</v>
      </c>
    </row>
    <row r="240" spans="1:7" s="1" customFormat="1" ht="12.75">
      <c r="A240" s="56"/>
      <c r="B240" s="19"/>
      <c r="C240" s="6"/>
      <c r="D240" s="43"/>
      <c r="E240" s="11"/>
      <c r="F240" s="13"/>
      <c r="G240" s="13"/>
    </row>
    <row r="241" spans="1:7" ht="12.75">
      <c r="A241" s="56" t="s">
        <v>15</v>
      </c>
      <c r="B241" s="19" t="s">
        <v>0</v>
      </c>
      <c r="C241" s="6" t="s">
        <v>79</v>
      </c>
      <c r="D241" s="38"/>
      <c r="E241" s="12"/>
      <c r="F241" s="14"/>
      <c r="G241" s="14"/>
    </row>
    <row r="242" spans="1:7" s="1" customFormat="1" ht="13.5" customHeight="1">
      <c r="A242" s="56"/>
      <c r="B242" s="19"/>
      <c r="C242" s="6"/>
      <c r="D242" s="43"/>
      <c r="E242" s="11"/>
      <c r="F242" s="13"/>
      <c r="G242" s="13"/>
    </row>
    <row r="243" spans="1:7" s="1" customFormat="1" ht="13.5" customHeight="1">
      <c r="A243" s="56"/>
      <c r="B243" s="19"/>
      <c r="C243" s="72" t="s">
        <v>109</v>
      </c>
      <c r="D243" s="45">
        <v>0</v>
      </c>
      <c r="E243" s="76">
        <v>0</v>
      </c>
      <c r="F243" s="18">
        <v>0</v>
      </c>
      <c r="G243" s="18">
        <v>0</v>
      </c>
    </row>
    <row r="244" spans="1:7" s="1" customFormat="1" ht="13.5" customHeight="1">
      <c r="A244" s="56"/>
      <c r="B244" s="19"/>
      <c r="C244" s="72" t="s">
        <v>110</v>
      </c>
      <c r="D244" s="45">
        <v>0</v>
      </c>
      <c r="E244" s="76">
        <v>0</v>
      </c>
      <c r="F244" s="18">
        <v>0</v>
      </c>
      <c r="G244" s="18">
        <v>0</v>
      </c>
    </row>
    <row r="245" spans="1:7" s="1" customFormat="1" ht="13.5" customHeight="1">
      <c r="A245" s="56"/>
      <c r="B245" s="19"/>
      <c r="C245" s="6"/>
      <c r="D245" s="43"/>
      <c r="E245" s="11"/>
      <c r="F245" s="13"/>
      <c r="G245" s="13"/>
    </row>
    <row r="246" spans="1:7" s="1" customFormat="1" ht="12.75">
      <c r="A246" s="57"/>
      <c r="B246" s="22"/>
      <c r="C246" s="3" t="s">
        <v>35</v>
      </c>
      <c r="D246" s="44">
        <f>SUM(D243:D244)</f>
        <v>0</v>
      </c>
      <c r="E246" s="44">
        <f>SUM(E243:E244)</f>
        <v>0</v>
      </c>
      <c r="F246" s="44">
        <f>SUM(F243:F244)</f>
        <v>0</v>
      </c>
      <c r="G246" s="44">
        <f>SUM(G243:G244)</f>
        <v>0</v>
      </c>
    </row>
    <row r="247" spans="1:7" s="1" customFormat="1" ht="12.75">
      <c r="A247" s="56"/>
      <c r="B247" s="19"/>
      <c r="C247" s="6"/>
      <c r="D247" s="43"/>
      <c r="E247" s="11"/>
      <c r="F247" s="13"/>
      <c r="G247" s="13"/>
    </row>
    <row r="248" spans="1:7" ht="12.75">
      <c r="A248" s="56" t="s">
        <v>18</v>
      </c>
      <c r="B248" s="19" t="s">
        <v>0</v>
      </c>
      <c r="C248" s="6" t="s">
        <v>78</v>
      </c>
      <c r="D248" s="38"/>
      <c r="E248" s="12"/>
      <c r="F248" s="14"/>
      <c r="G248" s="14"/>
    </row>
    <row r="249" spans="1:7" ht="12.75">
      <c r="A249" s="56"/>
      <c r="B249" s="19"/>
      <c r="C249" s="6"/>
      <c r="D249" s="38"/>
      <c r="E249" s="12"/>
      <c r="F249" s="14"/>
      <c r="G249" s="14"/>
    </row>
    <row r="250" spans="1:7" ht="12.75">
      <c r="A250" s="56"/>
      <c r="B250" s="19"/>
      <c r="C250" s="72" t="s">
        <v>106</v>
      </c>
      <c r="D250" s="45">
        <v>1120</v>
      </c>
      <c r="E250" s="12">
        <v>1770</v>
      </c>
      <c r="F250" s="14">
        <v>1946</v>
      </c>
      <c r="G250" s="14">
        <v>1532</v>
      </c>
    </row>
    <row r="251" spans="1:7" ht="11.25" customHeight="1">
      <c r="A251" s="56"/>
      <c r="B251" s="19"/>
      <c r="C251" s="72"/>
      <c r="D251" s="45"/>
      <c r="E251" s="12"/>
      <c r="F251" s="14"/>
      <c r="G251" s="14"/>
    </row>
    <row r="252" spans="1:7" ht="11.25" customHeight="1">
      <c r="A252" s="56"/>
      <c r="B252" s="19"/>
      <c r="C252" s="72" t="s">
        <v>109</v>
      </c>
      <c r="D252" s="45">
        <v>16501</v>
      </c>
      <c r="E252" s="12">
        <v>16545</v>
      </c>
      <c r="F252" s="14">
        <v>16545</v>
      </c>
      <c r="G252" s="14">
        <v>12504</v>
      </c>
    </row>
    <row r="253" spans="1:7" ht="12.75">
      <c r="A253" s="56"/>
      <c r="B253" s="19"/>
      <c r="C253" s="72" t="s">
        <v>110</v>
      </c>
      <c r="D253" s="45">
        <v>0</v>
      </c>
      <c r="E253" s="12">
        <v>0</v>
      </c>
      <c r="F253" s="14">
        <v>0</v>
      </c>
      <c r="G253" s="14">
        <v>0</v>
      </c>
    </row>
    <row r="254" spans="1:7" ht="12.75">
      <c r="A254" s="56"/>
      <c r="B254" s="19"/>
      <c r="C254" s="31"/>
      <c r="D254" s="38"/>
      <c r="E254" s="12"/>
      <c r="F254" s="14"/>
      <c r="G254" s="14"/>
    </row>
    <row r="255" spans="1:7" s="1" customFormat="1" ht="12" customHeight="1">
      <c r="A255" s="57"/>
      <c r="B255" s="22"/>
      <c r="C255" s="3" t="s">
        <v>35</v>
      </c>
      <c r="D255" s="44">
        <f>SUM(D250:D252)</f>
        <v>17621</v>
      </c>
      <c r="E255" s="44">
        <f>SUM(E250:E252)</f>
        <v>18315</v>
      </c>
      <c r="F255" s="44">
        <f>SUM(F250:F252)</f>
        <v>18491</v>
      </c>
      <c r="G255" s="44">
        <f>SUM(G250:G252)</f>
        <v>14036</v>
      </c>
    </row>
    <row r="256" spans="1:7" ht="12.75">
      <c r="A256" s="56"/>
      <c r="B256" s="19"/>
      <c r="C256" s="31"/>
      <c r="D256" s="42"/>
      <c r="E256" s="12"/>
      <c r="F256" s="14"/>
      <c r="G256" s="14"/>
    </row>
    <row r="257" spans="1:7" ht="12.75">
      <c r="A257" s="56" t="s">
        <v>20</v>
      </c>
      <c r="B257" s="19" t="s">
        <v>0</v>
      </c>
      <c r="C257" s="6" t="s">
        <v>75</v>
      </c>
      <c r="D257" s="38"/>
      <c r="E257" s="12"/>
      <c r="F257" s="14"/>
      <c r="G257" s="14"/>
    </row>
    <row r="258" spans="1:7" ht="13.5" customHeight="1">
      <c r="A258" s="56"/>
      <c r="B258" s="19"/>
      <c r="C258" s="31"/>
      <c r="D258" s="38"/>
      <c r="E258" s="12"/>
      <c r="F258" s="14"/>
      <c r="G258" s="14"/>
    </row>
    <row r="259" spans="1:7" ht="12.75">
      <c r="A259" s="56"/>
      <c r="B259" s="19"/>
      <c r="C259" s="72" t="s">
        <v>106</v>
      </c>
      <c r="D259" s="45">
        <v>2780</v>
      </c>
      <c r="E259" s="12">
        <v>2880</v>
      </c>
      <c r="F259" s="14">
        <v>3925</v>
      </c>
      <c r="G259" s="14">
        <v>3874</v>
      </c>
    </row>
    <row r="260" spans="1:7" s="1" customFormat="1" ht="12.75">
      <c r="A260" s="56"/>
      <c r="B260" s="19"/>
      <c r="C260" s="72"/>
      <c r="D260" s="45"/>
      <c r="E260" s="11"/>
      <c r="F260" s="13"/>
      <c r="G260" s="13"/>
    </row>
    <row r="261" spans="1:7" ht="12.75">
      <c r="A261" s="56"/>
      <c r="B261" s="19"/>
      <c r="C261" s="72" t="s">
        <v>109</v>
      </c>
      <c r="D261" s="45">
        <v>0</v>
      </c>
      <c r="E261" s="12">
        <v>0</v>
      </c>
      <c r="F261" s="14">
        <v>0</v>
      </c>
      <c r="G261" s="14">
        <v>0</v>
      </c>
    </row>
    <row r="262" spans="1:7" ht="11.25" customHeight="1">
      <c r="A262" s="56"/>
      <c r="B262" s="19"/>
      <c r="C262" s="72" t="s">
        <v>110</v>
      </c>
      <c r="D262" s="45">
        <v>0</v>
      </c>
      <c r="E262" s="12">
        <v>0</v>
      </c>
      <c r="F262" s="14">
        <v>0</v>
      </c>
      <c r="G262" s="14">
        <v>0</v>
      </c>
    </row>
    <row r="263" spans="1:7" ht="12" customHeight="1">
      <c r="A263" s="56"/>
      <c r="B263" s="19"/>
      <c r="C263" s="31"/>
      <c r="D263" s="38"/>
      <c r="E263" s="12"/>
      <c r="F263" s="14"/>
      <c r="G263" s="14"/>
    </row>
    <row r="264" spans="1:7" s="1" customFormat="1" ht="12.75">
      <c r="A264" s="57"/>
      <c r="B264" s="22"/>
      <c r="C264" s="3" t="s">
        <v>35</v>
      </c>
      <c r="D264" s="44">
        <f>SUM(D259:D262)</f>
        <v>2780</v>
      </c>
      <c r="E264" s="44">
        <f>SUM(E259:E262)</f>
        <v>2880</v>
      </c>
      <c r="F264" s="44">
        <f>SUM(F259:F262)</f>
        <v>3925</v>
      </c>
      <c r="G264" s="44">
        <f>SUM(G259:G262)</f>
        <v>3874</v>
      </c>
    </row>
    <row r="265" spans="1:7" ht="12.75">
      <c r="A265" s="56"/>
      <c r="B265" s="19"/>
      <c r="C265" s="14"/>
      <c r="D265" s="38"/>
      <c r="E265" s="12"/>
      <c r="F265" s="14"/>
      <c r="G265" s="14"/>
    </row>
    <row r="266" spans="1:7" s="1" customFormat="1" ht="12.75">
      <c r="A266" s="56" t="s">
        <v>22</v>
      </c>
      <c r="B266" s="19"/>
      <c r="C266" s="6" t="s">
        <v>76</v>
      </c>
      <c r="D266" s="38"/>
      <c r="E266" s="11"/>
      <c r="F266" s="13"/>
      <c r="G266" s="13"/>
    </row>
    <row r="267" spans="1:7" s="1" customFormat="1" ht="13.5" customHeight="1">
      <c r="A267" s="56"/>
      <c r="B267" s="19"/>
      <c r="C267" s="6"/>
      <c r="D267" s="38"/>
      <c r="E267" s="11"/>
      <c r="F267" s="13"/>
      <c r="G267" s="13"/>
    </row>
    <row r="268" spans="1:7" s="1" customFormat="1" ht="12.75">
      <c r="A268" s="56"/>
      <c r="B268" s="19"/>
      <c r="C268" s="72" t="s">
        <v>106</v>
      </c>
      <c r="D268" s="45">
        <v>60</v>
      </c>
      <c r="E268" s="76">
        <v>260</v>
      </c>
      <c r="F268" s="18">
        <v>135</v>
      </c>
      <c r="G268" s="18">
        <v>133</v>
      </c>
    </row>
    <row r="269" spans="1:7" s="1" customFormat="1" ht="12.75">
      <c r="A269" s="56"/>
      <c r="B269" s="19"/>
      <c r="C269" s="72"/>
      <c r="D269" s="45"/>
      <c r="E269" s="76"/>
      <c r="F269" s="18"/>
      <c r="G269" s="18"/>
    </row>
    <row r="270" spans="1:7" ht="12.75">
      <c r="A270" s="56"/>
      <c r="B270" s="19"/>
      <c r="C270" s="72" t="s">
        <v>109</v>
      </c>
      <c r="D270" s="45">
        <v>0</v>
      </c>
      <c r="E270" s="76">
        <v>0</v>
      </c>
      <c r="F270" s="18">
        <v>0</v>
      </c>
      <c r="G270" s="18">
        <v>0</v>
      </c>
    </row>
    <row r="271" spans="1:7" s="1" customFormat="1" ht="12.75">
      <c r="A271" s="56"/>
      <c r="B271" s="19"/>
      <c r="C271" s="72" t="s">
        <v>110</v>
      </c>
      <c r="D271" s="45">
        <v>11878</v>
      </c>
      <c r="E271" s="76">
        <v>11878</v>
      </c>
      <c r="F271" s="18">
        <v>11878</v>
      </c>
      <c r="G271" s="18">
        <v>8271</v>
      </c>
    </row>
    <row r="272" spans="1:7" ht="12.75" customHeight="1">
      <c r="A272" s="56"/>
      <c r="B272" s="19"/>
      <c r="C272" s="31"/>
      <c r="D272" s="38"/>
      <c r="E272" s="12"/>
      <c r="F272" s="14"/>
      <c r="G272" s="14"/>
    </row>
    <row r="273" spans="1:7" s="1" customFormat="1" ht="12.75">
      <c r="A273" s="57"/>
      <c r="B273" s="22"/>
      <c r="C273" s="3" t="s">
        <v>35</v>
      </c>
      <c r="D273" s="44">
        <f>SUM(D268:D271)</f>
        <v>11938</v>
      </c>
      <c r="E273" s="44">
        <f>SUM(E268:E271)</f>
        <v>12138</v>
      </c>
      <c r="F273" s="44">
        <f>SUM(F268:F271)</f>
        <v>12013</v>
      </c>
      <c r="G273" s="44">
        <f>SUM(G268:G271)</f>
        <v>8404</v>
      </c>
    </row>
    <row r="274" spans="1:7" s="1" customFormat="1" ht="12.75" customHeight="1">
      <c r="A274" s="56"/>
      <c r="B274" s="19"/>
      <c r="C274" s="6"/>
      <c r="D274" s="43"/>
      <c r="E274" s="11"/>
      <c r="F274" s="13"/>
      <c r="G274" s="13"/>
    </row>
    <row r="275" spans="1:7" s="1" customFormat="1" ht="12.75">
      <c r="A275" s="56" t="s">
        <v>23</v>
      </c>
      <c r="B275" s="19"/>
      <c r="C275" s="6" t="s">
        <v>77</v>
      </c>
      <c r="D275" s="38"/>
      <c r="E275" s="11"/>
      <c r="F275" s="13"/>
      <c r="G275" s="13"/>
    </row>
    <row r="276" spans="1:7" s="1" customFormat="1" ht="13.5" customHeight="1">
      <c r="A276" s="56"/>
      <c r="B276" s="19"/>
      <c r="C276" s="6"/>
      <c r="D276" s="38"/>
      <c r="E276" s="11"/>
      <c r="F276" s="13"/>
      <c r="G276" s="13"/>
    </row>
    <row r="277" spans="1:7" s="1" customFormat="1" ht="12.75">
      <c r="A277" s="56"/>
      <c r="B277" s="19"/>
      <c r="C277" s="72" t="s">
        <v>106</v>
      </c>
      <c r="D277" s="45">
        <v>520</v>
      </c>
      <c r="E277" s="76">
        <v>520</v>
      </c>
      <c r="F277" s="18">
        <v>548</v>
      </c>
      <c r="G277" s="18">
        <v>531</v>
      </c>
    </row>
    <row r="278" spans="1:7" s="1" customFormat="1" ht="12.75">
      <c r="A278" s="56"/>
      <c r="B278" s="19"/>
      <c r="C278" s="72"/>
      <c r="D278" s="45"/>
      <c r="E278" s="76"/>
      <c r="F278" s="18"/>
      <c r="G278" s="18"/>
    </row>
    <row r="279" spans="1:7" ht="12.75" customHeight="1">
      <c r="A279" s="56"/>
      <c r="B279" s="19"/>
      <c r="C279" s="72" t="s">
        <v>109</v>
      </c>
      <c r="D279" s="45">
        <v>0</v>
      </c>
      <c r="E279" s="76"/>
      <c r="F279" s="18">
        <v>0</v>
      </c>
      <c r="G279" s="18">
        <v>0</v>
      </c>
    </row>
    <row r="280" spans="1:7" ht="12.75" customHeight="1">
      <c r="A280" s="56"/>
      <c r="B280" s="19"/>
      <c r="C280" s="72" t="s">
        <v>110</v>
      </c>
      <c r="D280" s="45">
        <v>48035</v>
      </c>
      <c r="E280" s="76">
        <v>48035</v>
      </c>
      <c r="F280" s="18">
        <v>48035</v>
      </c>
      <c r="G280" s="18">
        <v>6983</v>
      </c>
    </row>
    <row r="281" spans="1:7" ht="12.75" customHeight="1">
      <c r="A281" s="56"/>
      <c r="B281" s="19"/>
      <c r="C281" s="31"/>
      <c r="D281" s="38"/>
      <c r="E281" s="12"/>
      <c r="F281" s="14"/>
      <c r="G281" s="14"/>
    </row>
    <row r="282" spans="1:7" s="1" customFormat="1" ht="12.75">
      <c r="A282" s="57"/>
      <c r="B282" s="22"/>
      <c r="C282" s="3" t="s">
        <v>35</v>
      </c>
      <c r="D282" s="44">
        <f>SUM(D277:D280)</f>
        <v>48555</v>
      </c>
      <c r="E282" s="44">
        <f>SUM(E277:E280)</f>
        <v>48555</v>
      </c>
      <c r="F282" s="44">
        <f>SUM(F277:F280)</f>
        <v>48583</v>
      </c>
      <c r="G282" s="44">
        <f>SUM(G277:G280)</f>
        <v>7514</v>
      </c>
    </row>
    <row r="283" spans="1:7" ht="12.75">
      <c r="A283" s="56"/>
      <c r="B283" s="19"/>
      <c r="C283" s="31"/>
      <c r="D283" s="38"/>
      <c r="E283" s="12"/>
      <c r="F283" s="14"/>
      <c r="G283" s="14"/>
    </row>
    <row r="284" spans="1:7" s="1" customFormat="1" ht="12.75">
      <c r="A284" s="15"/>
      <c r="B284" s="85"/>
      <c r="C284" s="21" t="s">
        <v>57</v>
      </c>
      <c r="D284" s="43"/>
      <c r="E284" s="11"/>
      <c r="F284" s="13"/>
      <c r="G284" s="13"/>
    </row>
    <row r="285" spans="1:7" s="1" customFormat="1" ht="12.75">
      <c r="A285" s="56"/>
      <c r="B285" s="19"/>
      <c r="C285" s="6"/>
      <c r="D285" s="43"/>
      <c r="E285" s="11"/>
      <c r="F285" s="13"/>
      <c r="G285" s="13"/>
    </row>
    <row r="286" spans="1:7" s="1" customFormat="1" ht="12.75">
      <c r="A286" s="56" t="s">
        <v>24</v>
      </c>
      <c r="B286" s="19" t="s">
        <v>6</v>
      </c>
      <c r="C286" s="6" t="s">
        <v>90</v>
      </c>
      <c r="D286" s="38"/>
      <c r="E286" s="11"/>
      <c r="F286" s="13"/>
      <c r="G286" s="13"/>
    </row>
    <row r="287" spans="1:7" s="1" customFormat="1" ht="12.75">
      <c r="A287" s="56"/>
      <c r="B287" s="19"/>
      <c r="C287" s="6"/>
      <c r="D287" s="38"/>
      <c r="E287" s="11"/>
      <c r="F287" s="13"/>
      <c r="G287" s="13"/>
    </row>
    <row r="288" spans="1:7" s="1" customFormat="1" ht="12.75">
      <c r="A288" s="56"/>
      <c r="B288" s="19"/>
      <c r="C288" s="31" t="s">
        <v>120</v>
      </c>
      <c r="D288" s="45">
        <v>800</v>
      </c>
      <c r="E288" s="76">
        <v>800</v>
      </c>
      <c r="F288" s="18">
        <v>2942</v>
      </c>
      <c r="G288" s="18">
        <v>2202</v>
      </c>
    </row>
    <row r="289" spans="1:7" s="1" customFormat="1" ht="12.75">
      <c r="A289" s="56"/>
      <c r="B289" s="19"/>
      <c r="C289" s="31"/>
      <c r="D289" s="38"/>
      <c r="E289" s="11"/>
      <c r="F289" s="13"/>
      <c r="G289" s="13"/>
    </row>
    <row r="290" spans="1:7" s="1" customFormat="1" ht="13.5" customHeight="1">
      <c r="A290" s="62"/>
      <c r="B290" s="86"/>
      <c r="C290" s="2" t="s">
        <v>35</v>
      </c>
      <c r="D290" s="44">
        <f>SUM(D288:D289)</f>
        <v>800</v>
      </c>
      <c r="E290" s="44">
        <f>SUM(E288:E289)</f>
        <v>800</v>
      </c>
      <c r="F290" s="44">
        <f>SUM(F288:F289)</f>
        <v>2942</v>
      </c>
      <c r="G290" s="44">
        <f>SUM(G288:G289)</f>
        <v>2202</v>
      </c>
    </row>
    <row r="291" spans="1:7" s="1" customFormat="1" ht="12.75">
      <c r="A291" s="61"/>
      <c r="B291" s="19"/>
      <c r="C291" s="11"/>
      <c r="D291" s="43"/>
      <c r="E291" s="11"/>
      <c r="F291" s="13"/>
      <c r="G291" s="13"/>
    </row>
    <row r="292" spans="1:7" s="1" customFormat="1" ht="12.75">
      <c r="A292" s="61" t="s">
        <v>24</v>
      </c>
      <c r="B292" s="19" t="s">
        <v>8</v>
      </c>
      <c r="C292" s="11" t="s">
        <v>91</v>
      </c>
      <c r="D292" s="43"/>
      <c r="E292" s="11"/>
      <c r="F292" s="13"/>
      <c r="G292" s="13"/>
    </row>
    <row r="293" spans="1:7" s="1" customFormat="1" ht="12.75">
      <c r="A293" s="61"/>
      <c r="B293" s="19"/>
      <c r="C293" s="12"/>
      <c r="D293" s="38"/>
      <c r="E293" s="11"/>
      <c r="F293" s="13"/>
      <c r="G293" s="13"/>
    </row>
    <row r="294" spans="1:7" s="1" customFormat="1" ht="12.75">
      <c r="A294" s="61"/>
      <c r="B294" s="19"/>
      <c r="C294" s="49" t="s">
        <v>121</v>
      </c>
      <c r="D294" s="45">
        <v>0</v>
      </c>
      <c r="E294" s="76">
        <v>1700</v>
      </c>
      <c r="F294" s="18">
        <v>1820</v>
      </c>
      <c r="G294" s="18">
        <v>1816</v>
      </c>
    </row>
    <row r="295" spans="1:7" s="1" customFormat="1" ht="12.75">
      <c r="A295" s="61"/>
      <c r="B295" s="19"/>
      <c r="C295" s="78" t="s">
        <v>140</v>
      </c>
      <c r="D295" s="45">
        <v>1700</v>
      </c>
      <c r="E295" s="76">
        <v>0</v>
      </c>
      <c r="F295" s="18">
        <v>0</v>
      </c>
      <c r="G295" s="18">
        <v>0</v>
      </c>
    </row>
    <row r="296" spans="1:7" s="1" customFormat="1" ht="12" customHeight="1">
      <c r="A296" s="61"/>
      <c r="B296" s="83"/>
      <c r="C296" s="11"/>
      <c r="D296" s="43"/>
      <c r="E296" s="11"/>
      <c r="F296" s="13"/>
      <c r="G296" s="13"/>
    </row>
    <row r="297" spans="1:7" s="1" customFormat="1" ht="14.25" customHeight="1">
      <c r="A297" s="62"/>
      <c r="B297" s="86"/>
      <c r="C297" s="2" t="s">
        <v>35</v>
      </c>
      <c r="D297" s="44">
        <f>SUM(D293:D296)</f>
        <v>1700</v>
      </c>
      <c r="E297" s="44">
        <f>SUM(E293:E296)</f>
        <v>1700</v>
      </c>
      <c r="F297" s="44">
        <f>SUM(F293:F296)</f>
        <v>1820</v>
      </c>
      <c r="G297" s="44">
        <f>SUM(G293:G296)</f>
        <v>1816</v>
      </c>
    </row>
    <row r="298" spans="1:7" ht="12.75">
      <c r="A298" s="56"/>
      <c r="B298" s="37"/>
      <c r="C298" s="31"/>
      <c r="D298" s="38"/>
      <c r="E298" s="12"/>
      <c r="F298" s="14"/>
      <c r="G298" s="14"/>
    </row>
    <row r="299" spans="1:7" ht="12.75">
      <c r="A299" s="56"/>
      <c r="B299" s="19"/>
      <c r="C299" s="21" t="s">
        <v>58</v>
      </c>
      <c r="D299" s="38"/>
      <c r="E299" s="12"/>
      <c r="F299" s="14"/>
      <c r="G299" s="14"/>
    </row>
    <row r="300" spans="1:7" ht="12.75">
      <c r="A300" s="56"/>
      <c r="B300" s="19"/>
      <c r="C300" s="31"/>
      <c r="D300" s="38"/>
      <c r="E300" s="12"/>
      <c r="F300" s="14"/>
      <c r="G300" s="14"/>
    </row>
    <row r="301" spans="1:7" ht="13.5" customHeight="1">
      <c r="A301" s="56" t="s">
        <v>25</v>
      </c>
      <c r="B301" s="19" t="s">
        <v>6</v>
      </c>
      <c r="C301" s="6" t="s">
        <v>92</v>
      </c>
      <c r="D301" s="38"/>
      <c r="E301" s="12"/>
      <c r="F301" s="14"/>
      <c r="G301" s="14"/>
    </row>
    <row r="302" spans="1:7" ht="12.75">
      <c r="A302" s="56"/>
      <c r="B302" s="19"/>
      <c r="C302" s="31" t="s">
        <v>0</v>
      </c>
      <c r="D302" s="38"/>
      <c r="E302" s="12"/>
      <c r="F302" s="14"/>
      <c r="G302" s="14"/>
    </row>
    <row r="303" spans="1:7" ht="12.75">
      <c r="A303" s="56"/>
      <c r="B303" s="19"/>
      <c r="C303" s="49" t="s">
        <v>122</v>
      </c>
      <c r="D303" s="38">
        <v>0</v>
      </c>
      <c r="E303" s="12">
        <v>0</v>
      </c>
      <c r="F303" s="14">
        <v>320</v>
      </c>
      <c r="G303" s="14">
        <v>317</v>
      </c>
    </row>
    <row r="304" spans="1:7" ht="12.75">
      <c r="A304" s="56"/>
      <c r="B304" s="19"/>
      <c r="C304" s="49" t="s">
        <v>95</v>
      </c>
      <c r="D304" s="38">
        <v>100</v>
      </c>
      <c r="E304" s="12">
        <v>100</v>
      </c>
      <c r="F304" s="14">
        <v>53</v>
      </c>
      <c r="G304" s="14">
        <v>51</v>
      </c>
    </row>
    <row r="305" spans="1:7" ht="12.75">
      <c r="A305" s="56"/>
      <c r="B305" s="19"/>
      <c r="C305" s="49" t="s">
        <v>141</v>
      </c>
      <c r="D305" s="38">
        <v>300</v>
      </c>
      <c r="E305" s="12">
        <v>300</v>
      </c>
      <c r="F305" s="14">
        <v>0</v>
      </c>
      <c r="G305" s="14">
        <v>0</v>
      </c>
    </row>
    <row r="306" spans="1:7" ht="12.75">
      <c r="A306" s="56"/>
      <c r="B306" s="19"/>
      <c r="C306" s="49" t="s">
        <v>142</v>
      </c>
      <c r="D306" s="38">
        <v>150</v>
      </c>
      <c r="E306" s="12">
        <v>150</v>
      </c>
      <c r="F306" s="14">
        <v>150</v>
      </c>
      <c r="G306" s="14">
        <v>0</v>
      </c>
    </row>
    <row r="307" spans="1:7" ht="12.75">
      <c r="A307" s="56"/>
      <c r="B307" s="19"/>
      <c r="C307" s="31"/>
      <c r="D307" s="38"/>
      <c r="E307" s="12"/>
      <c r="F307" s="14"/>
      <c r="G307" s="14"/>
    </row>
    <row r="308" spans="1:7" s="1" customFormat="1" ht="12.75">
      <c r="A308" s="57"/>
      <c r="B308" s="22"/>
      <c r="C308" s="3" t="s">
        <v>35</v>
      </c>
      <c r="D308" s="44">
        <f>SUM(D303:D307)</f>
        <v>550</v>
      </c>
      <c r="E308" s="44">
        <f>SUM(E303:E307)</f>
        <v>550</v>
      </c>
      <c r="F308" s="44">
        <f>SUM(F303:F307)</f>
        <v>523</v>
      </c>
      <c r="G308" s="44">
        <f>SUM(G303:G307)</f>
        <v>368</v>
      </c>
    </row>
    <row r="309" spans="1:7" ht="12" customHeight="1">
      <c r="A309" s="56"/>
      <c r="B309" s="19"/>
      <c r="C309" s="31"/>
      <c r="D309" s="38"/>
      <c r="E309" s="12"/>
      <c r="F309" s="14"/>
      <c r="G309" s="14"/>
    </row>
    <row r="310" spans="1:7" ht="12.75">
      <c r="A310" s="56" t="s">
        <v>25</v>
      </c>
      <c r="B310" s="19" t="s">
        <v>8</v>
      </c>
      <c r="C310" s="6" t="s">
        <v>93</v>
      </c>
      <c r="D310" s="38"/>
      <c r="E310" s="12"/>
      <c r="F310" s="14"/>
      <c r="G310" s="14"/>
    </row>
    <row r="311" spans="1:7" ht="12.75">
      <c r="A311" s="56"/>
      <c r="B311" s="19"/>
      <c r="C311" s="6"/>
      <c r="D311" s="38"/>
      <c r="E311" s="12"/>
      <c r="F311" s="14"/>
      <c r="G311" s="14"/>
    </row>
    <row r="312" spans="1:7" ht="12.75">
      <c r="A312" s="56"/>
      <c r="B312" s="19"/>
      <c r="C312" s="31" t="s">
        <v>123</v>
      </c>
      <c r="D312" s="38">
        <v>600</v>
      </c>
      <c r="E312" s="12">
        <v>600</v>
      </c>
      <c r="F312" s="14">
        <v>600</v>
      </c>
      <c r="G312" s="14">
        <v>460</v>
      </c>
    </row>
    <row r="313" spans="1:7" ht="12.75">
      <c r="A313" s="56"/>
      <c r="B313" s="19"/>
      <c r="C313" s="31"/>
      <c r="D313" s="38"/>
      <c r="E313" s="12"/>
      <c r="F313" s="14"/>
      <c r="G313" s="14"/>
    </row>
    <row r="314" spans="1:7" s="1" customFormat="1" ht="12.75">
      <c r="A314" s="64"/>
      <c r="B314" s="37"/>
      <c r="C314" s="9" t="s">
        <v>35</v>
      </c>
      <c r="D314" s="44">
        <f>SUM(D312:D313)</f>
        <v>600</v>
      </c>
      <c r="E314" s="44">
        <f>SUM(E312:E313)</f>
        <v>600</v>
      </c>
      <c r="F314" s="44">
        <f>SUM(F312:F313)</f>
        <v>600</v>
      </c>
      <c r="G314" s="44">
        <f>SUM(G312:G313)</f>
        <v>460</v>
      </c>
    </row>
    <row r="315" spans="1:7" s="1" customFormat="1" ht="12.75">
      <c r="A315" s="64"/>
      <c r="B315" s="37"/>
      <c r="C315" s="10"/>
      <c r="D315" s="43"/>
      <c r="E315" s="11"/>
      <c r="F315" s="13"/>
      <c r="G315" s="13"/>
    </row>
    <row r="316" spans="1:7" s="1" customFormat="1" ht="12.75">
      <c r="A316" s="56" t="s">
        <v>25</v>
      </c>
      <c r="B316" s="19" t="s">
        <v>9</v>
      </c>
      <c r="C316" s="11" t="s">
        <v>94</v>
      </c>
      <c r="D316" s="43"/>
      <c r="E316" s="11"/>
      <c r="F316" s="13"/>
      <c r="G316" s="13"/>
    </row>
    <row r="317" spans="1:7" s="1" customFormat="1" ht="12.75">
      <c r="A317" s="56"/>
      <c r="B317" s="19"/>
      <c r="C317" s="6"/>
      <c r="D317" s="43"/>
      <c r="E317" s="11"/>
      <c r="F317" s="13"/>
      <c r="G317" s="13"/>
    </row>
    <row r="318" spans="1:7" s="1" customFormat="1" ht="12.75">
      <c r="A318" s="56"/>
      <c r="B318" s="19"/>
      <c r="C318" s="71" t="s">
        <v>144</v>
      </c>
      <c r="D318" s="45">
        <v>50</v>
      </c>
      <c r="E318" s="76">
        <v>50</v>
      </c>
      <c r="F318" s="18">
        <v>267</v>
      </c>
      <c r="G318" s="18">
        <v>267</v>
      </c>
    </row>
    <row r="319" spans="1:7" s="1" customFormat="1" ht="12" customHeight="1">
      <c r="A319" s="56"/>
      <c r="B319" s="19"/>
      <c r="C319" s="11"/>
      <c r="D319" s="43"/>
      <c r="E319" s="11"/>
      <c r="F319" s="13"/>
      <c r="G319" s="13"/>
    </row>
    <row r="320" spans="1:7" s="1" customFormat="1" ht="12" customHeight="1">
      <c r="A320" s="57"/>
      <c r="B320" s="22"/>
      <c r="C320" s="4" t="s">
        <v>35</v>
      </c>
      <c r="D320" s="44">
        <f>SUM(D318:D319)</f>
        <v>50</v>
      </c>
      <c r="E320" s="44">
        <f>SUM(E318:E319)</f>
        <v>50</v>
      </c>
      <c r="F320" s="44">
        <f>SUM(F318:F319)</f>
        <v>267</v>
      </c>
      <c r="G320" s="44">
        <f>SUM(G318:G319)</f>
        <v>267</v>
      </c>
    </row>
    <row r="321" spans="1:7" ht="12.75">
      <c r="A321" s="64"/>
      <c r="B321" s="37"/>
      <c r="C321" s="31"/>
      <c r="D321" s="38"/>
      <c r="E321" s="12"/>
      <c r="F321" s="14"/>
      <c r="G321" s="14"/>
    </row>
    <row r="322" spans="1:7" s="1" customFormat="1" ht="12.75">
      <c r="A322" s="56" t="s">
        <v>25</v>
      </c>
      <c r="B322" s="19" t="s">
        <v>11</v>
      </c>
      <c r="C322" s="73" t="s">
        <v>124</v>
      </c>
      <c r="D322" s="43"/>
      <c r="E322" s="11"/>
      <c r="F322" s="13"/>
      <c r="G322" s="13"/>
    </row>
    <row r="323" spans="1:7" s="1" customFormat="1" ht="12.75">
      <c r="A323" s="56"/>
      <c r="B323" s="19"/>
      <c r="C323" s="11"/>
      <c r="D323" s="43"/>
      <c r="E323" s="11"/>
      <c r="F323" s="13"/>
      <c r="G323" s="13"/>
    </row>
    <row r="324" spans="1:7" s="1" customFormat="1" ht="12.75">
      <c r="A324" s="56"/>
      <c r="B324" s="19"/>
      <c r="C324" s="71" t="s">
        <v>125</v>
      </c>
      <c r="D324" s="38">
        <v>0</v>
      </c>
      <c r="E324" s="76">
        <v>0</v>
      </c>
      <c r="F324" s="18">
        <v>287</v>
      </c>
      <c r="G324" s="18">
        <v>287</v>
      </c>
    </row>
    <row r="325" spans="1:7" s="1" customFormat="1" ht="12" customHeight="1">
      <c r="A325" s="56"/>
      <c r="B325" s="19"/>
      <c r="C325" s="11"/>
      <c r="D325" s="43"/>
      <c r="E325" s="11"/>
      <c r="F325" s="13"/>
      <c r="G325" s="13"/>
    </row>
    <row r="326" spans="1:7" s="1" customFormat="1" ht="12" customHeight="1">
      <c r="A326" s="57"/>
      <c r="B326" s="22"/>
      <c r="C326" s="4" t="s">
        <v>35</v>
      </c>
      <c r="D326" s="44">
        <f>SUM(D324:D325)</f>
        <v>0</v>
      </c>
      <c r="E326" s="44">
        <f>SUM(E324:E325)</f>
        <v>0</v>
      </c>
      <c r="F326" s="44">
        <f>SUM(F324:F325)</f>
        <v>287</v>
      </c>
      <c r="G326" s="44">
        <f>SUM(G324:G325)</f>
        <v>287</v>
      </c>
    </row>
    <row r="327" spans="1:7" s="1" customFormat="1" ht="12" customHeight="1">
      <c r="A327" s="56"/>
      <c r="B327" s="37"/>
      <c r="C327" s="6"/>
      <c r="D327" s="43"/>
      <c r="E327" s="11"/>
      <c r="F327" s="13"/>
      <c r="G327" s="13"/>
    </row>
    <row r="328" spans="1:7" s="1" customFormat="1" ht="12" customHeight="1">
      <c r="A328" s="56" t="s">
        <v>25</v>
      </c>
      <c r="B328" s="19" t="s">
        <v>12</v>
      </c>
      <c r="C328" s="6" t="s">
        <v>74</v>
      </c>
      <c r="D328" s="43"/>
      <c r="E328" s="11"/>
      <c r="F328" s="13"/>
      <c r="G328" s="13"/>
    </row>
    <row r="329" spans="1:7" s="1" customFormat="1" ht="12" customHeight="1">
      <c r="A329" s="56"/>
      <c r="B329" s="19"/>
      <c r="C329" s="6"/>
      <c r="D329" s="43"/>
      <c r="E329" s="11"/>
      <c r="F329" s="13"/>
      <c r="G329" s="13"/>
    </row>
    <row r="330" spans="1:7" s="1" customFormat="1" ht="12" customHeight="1">
      <c r="A330" s="56"/>
      <c r="B330" s="19"/>
      <c r="C330" s="49" t="s">
        <v>126</v>
      </c>
      <c r="D330" s="45">
        <v>600</v>
      </c>
      <c r="E330" s="76">
        <v>600</v>
      </c>
      <c r="F330" s="18">
        <v>400</v>
      </c>
      <c r="G330" s="18">
        <v>380</v>
      </c>
    </row>
    <row r="331" spans="1:7" s="1" customFormat="1" ht="12" customHeight="1">
      <c r="A331" s="56"/>
      <c r="B331" s="19"/>
      <c r="C331" s="6"/>
      <c r="D331" s="45"/>
      <c r="E331" s="76"/>
      <c r="F331" s="18"/>
      <c r="G331" s="13"/>
    </row>
    <row r="332" spans="1:7" s="1" customFormat="1" ht="12" customHeight="1">
      <c r="A332" s="57"/>
      <c r="B332" s="22"/>
      <c r="C332" s="3" t="s">
        <v>35</v>
      </c>
      <c r="D332" s="44">
        <f>D330</f>
        <v>600</v>
      </c>
      <c r="E332" s="44">
        <f>E330</f>
        <v>600</v>
      </c>
      <c r="F332" s="44">
        <f>F330</f>
        <v>400</v>
      </c>
      <c r="G332" s="44">
        <f>G330</f>
        <v>380</v>
      </c>
    </row>
    <row r="333" spans="1:7" ht="12.75">
      <c r="A333" s="61"/>
      <c r="B333" s="19"/>
      <c r="C333" s="31"/>
      <c r="D333" s="38"/>
      <c r="E333" s="12"/>
      <c r="F333" s="14"/>
      <c r="G333" s="14"/>
    </row>
    <row r="334" spans="1:7" ht="12.75">
      <c r="A334" s="61" t="s">
        <v>0</v>
      </c>
      <c r="B334" s="19" t="s">
        <v>0</v>
      </c>
      <c r="C334" s="6" t="s">
        <v>44</v>
      </c>
      <c r="D334" s="38"/>
      <c r="E334" s="12"/>
      <c r="F334" s="14"/>
      <c r="G334" s="14"/>
    </row>
    <row r="335" spans="1:7" ht="12.75">
      <c r="A335" s="61"/>
      <c r="B335" s="19"/>
      <c r="C335" s="6"/>
      <c r="D335" s="38"/>
      <c r="E335" s="12"/>
      <c r="F335" s="14"/>
      <c r="G335" s="14"/>
    </row>
    <row r="336" spans="1:7" ht="12.75">
      <c r="A336" s="61" t="s">
        <v>26</v>
      </c>
      <c r="B336" s="19" t="s">
        <v>0</v>
      </c>
      <c r="C336" s="6" t="s">
        <v>73</v>
      </c>
      <c r="D336" s="38"/>
      <c r="E336" s="12"/>
      <c r="F336" s="14"/>
      <c r="G336" s="14"/>
    </row>
    <row r="337" spans="1:7" ht="12.75">
      <c r="A337" s="61"/>
      <c r="B337" s="19"/>
      <c r="C337" s="31"/>
      <c r="D337" s="38"/>
      <c r="E337" s="12"/>
      <c r="F337" s="14"/>
      <c r="G337" s="14"/>
    </row>
    <row r="338" spans="1:7" ht="12.75">
      <c r="A338" s="61"/>
      <c r="B338" s="19"/>
      <c r="C338" s="72" t="s">
        <v>40</v>
      </c>
      <c r="D338" s="45">
        <v>0</v>
      </c>
      <c r="E338" s="12">
        <v>0</v>
      </c>
      <c r="F338" s="14">
        <v>0</v>
      </c>
      <c r="G338" s="14">
        <v>0</v>
      </c>
    </row>
    <row r="339" spans="1:7" ht="12.75">
      <c r="A339" s="61"/>
      <c r="B339" s="19"/>
      <c r="C339" s="72" t="s">
        <v>33</v>
      </c>
      <c r="D339" s="45">
        <v>0</v>
      </c>
      <c r="E339" s="12">
        <v>0</v>
      </c>
      <c r="F339" s="14">
        <v>0</v>
      </c>
      <c r="G339" s="14">
        <v>0</v>
      </c>
    </row>
    <row r="340" spans="1:7" ht="12.75">
      <c r="A340" s="61"/>
      <c r="B340" s="19"/>
      <c r="C340" s="72" t="s">
        <v>106</v>
      </c>
      <c r="D340" s="45">
        <v>0</v>
      </c>
      <c r="E340" s="12">
        <v>0</v>
      </c>
      <c r="F340" s="14">
        <v>0</v>
      </c>
      <c r="G340" s="14">
        <v>0</v>
      </c>
    </row>
    <row r="341" spans="1:7" ht="12.75">
      <c r="A341" s="61"/>
      <c r="B341" s="19"/>
      <c r="C341" s="72" t="s">
        <v>107</v>
      </c>
      <c r="D341" s="45">
        <v>0</v>
      </c>
      <c r="E341" s="12">
        <v>0</v>
      </c>
      <c r="F341" s="14">
        <v>0</v>
      </c>
      <c r="G341" s="14">
        <v>0</v>
      </c>
    </row>
    <row r="342" spans="1:7" ht="12.75">
      <c r="A342" s="61"/>
      <c r="B342" s="19"/>
      <c r="C342" s="72" t="s">
        <v>108</v>
      </c>
      <c r="D342" s="45">
        <v>0</v>
      </c>
      <c r="E342" s="12">
        <v>0</v>
      </c>
      <c r="F342" s="14">
        <v>0</v>
      </c>
      <c r="G342" s="14">
        <v>0</v>
      </c>
    </row>
    <row r="343" spans="1:7" ht="12.75">
      <c r="A343" s="61"/>
      <c r="B343" s="19"/>
      <c r="C343" s="72"/>
      <c r="D343" s="45"/>
      <c r="E343" s="12"/>
      <c r="F343" s="14"/>
      <c r="G343" s="14"/>
    </row>
    <row r="344" spans="1:7" ht="12.75">
      <c r="A344" s="61"/>
      <c r="B344" s="19"/>
      <c r="C344" s="72" t="s">
        <v>109</v>
      </c>
      <c r="D344" s="45">
        <v>0</v>
      </c>
      <c r="E344" s="12">
        <v>0</v>
      </c>
      <c r="F344" s="14">
        <v>0</v>
      </c>
      <c r="G344" s="14">
        <v>0</v>
      </c>
    </row>
    <row r="345" spans="1:7" s="1" customFormat="1" ht="12.75">
      <c r="A345" s="61"/>
      <c r="B345" s="19"/>
      <c r="C345" s="72" t="s">
        <v>110</v>
      </c>
      <c r="D345" s="45">
        <v>0</v>
      </c>
      <c r="E345" s="76">
        <v>0</v>
      </c>
      <c r="F345" s="18">
        <v>0</v>
      </c>
      <c r="G345" s="18">
        <v>0</v>
      </c>
    </row>
    <row r="346" spans="1:7" ht="12.75">
      <c r="A346" s="61"/>
      <c r="B346" s="19"/>
      <c r="C346" s="31"/>
      <c r="D346" s="38"/>
      <c r="E346" s="12"/>
      <c r="F346" s="14"/>
      <c r="G346" s="14"/>
    </row>
    <row r="347" spans="1:7" s="1" customFormat="1" ht="12.75">
      <c r="A347" s="62"/>
      <c r="B347" s="22"/>
      <c r="C347" s="3" t="s">
        <v>35</v>
      </c>
      <c r="D347" s="44">
        <f>SUM(D338:D345)</f>
        <v>0</v>
      </c>
      <c r="E347" s="44">
        <f>SUM(E338:E345)</f>
        <v>0</v>
      </c>
      <c r="F347" s="44">
        <f>SUM(F338:F345)</f>
        <v>0</v>
      </c>
      <c r="G347" s="44">
        <f>SUM(G338:G345)</f>
        <v>0</v>
      </c>
    </row>
    <row r="348" spans="1:7" ht="12.75">
      <c r="A348" s="56"/>
      <c r="B348" s="37"/>
      <c r="C348" s="24"/>
      <c r="D348" s="38"/>
      <c r="E348" s="12"/>
      <c r="F348" s="14"/>
      <c r="G348" s="14"/>
    </row>
    <row r="349" spans="1:7" ht="12.75">
      <c r="A349" s="56" t="s">
        <v>28</v>
      </c>
      <c r="B349" s="19"/>
      <c r="C349" s="13" t="s">
        <v>71</v>
      </c>
      <c r="D349" s="38"/>
      <c r="E349" s="12"/>
      <c r="F349" s="14"/>
      <c r="G349" s="14"/>
    </row>
    <row r="350" spans="1:7" ht="12.75">
      <c r="A350" s="56"/>
      <c r="B350" s="19"/>
      <c r="C350" s="13"/>
      <c r="D350" s="38"/>
      <c r="E350" s="12"/>
      <c r="F350" s="14"/>
      <c r="G350" s="14"/>
    </row>
    <row r="351" spans="1:7" ht="12.75">
      <c r="A351" s="56"/>
      <c r="B351" s="19"/>
      <c r="C351" s="72" t="s">
        <v>40</v>
      </c>
      <c r="D351" s="38">
        <v>2406</v>
      </c>
      <c r="E351" s="12">
        <v>2406</v>
      </c>
      <c r="F351" s="14">
        <v>2446</v>
      </c>
      <c r="G351" s="14">
        <v>2400</v>
      </c>
    </row>
    <row r="352" spans="1:7" ht="12.75">
      <c r="A352" s="56"/>
      <c r="B352" s="19"/>
      <c r="C352" s="72" t="s">
        <v>33</v>
      </c>
      <c r="D352" s="38">
        <v>680</v>
      </c>
      <c r="E352" s="12">
        <v>680</v>
      </c>
      <c r="F352" s="14">
        <v>670</v>
      </c>
      <c r="G352" s="14">
        <v>666</v>
      </c>
    </row>
    <row r="353" spans="1:7" ht="12.75">
      <c r="A353" s="56"/>
      <c r="B353" s="19"/>
      <c r="C353" s="72" t="s">
        <v>106</v>
      </c>
      <c r="D353" s="38">
        <v>614</v>
      </c>
      <c r="E353" s="12">
        <v>614</v>
      </c>
      <c r="F353" s="14">
        <v>1520</v>
      </c>
      <c r="G353" s="14">
        <v>1439</v>
      </c>
    </row>
    <row r="354" spans="1:7" ht="12.75">
      <c r="A354" s="56"/>
      <c r="B354" s="19"/>
      <c r="C354" s="72" t="s">
        <v>107</v>
      </c>
      <c r="D354" s="38">
        <v>0</v>
      </c>
      <c r="E354" s="12">
        <v>0</v>
      </c>
      <c r="F354" s="14">
        <v>0</v>
      </c>
      <c r="G354" s="14">
        <v>0</v>
      </c>
    </row>
    <row r="355" spans="1:7" ht="12.75">
      <c r="A355" s="56"/>
      <c r="B355" s="19"/>
      <c r="C355" s="72" t="s">
        <v>108</v>
      </c>
      <c r="D355" s="38">
        <v>0</v>
      </c>
      <c r="E355" s="12"/>
      <c r="F355" s="14">
        <v>0</v>
      </c>
      <c r="G355" s="14">
        <v>0</v>
      </c>
    </row>
    <row r="356" spans="1:7" ht="12.75">
      <c r="A356" s="56"/>
      <c r="B356" s="19"/>
      <c r="C356" s="72"/>
      <c r="D356" s="38"/>
      <c r="E356" s="12"/>
      <c r="F356" s="14"/>
      <c r="G356" s="14"/>
    </row>
    <row r="357" spans="1:7" ht="12.75">
      <c r="A357" s="56"/>
      <c r="B357" s="19"/>
      <c r="C357" s="72" t="s">
        <v>109</v>
      </c>
      <c r="D357" s="38">
        <v>0</v>
      </c>
      <c r="E357" s="12">
        <v>0</v>
      </c>
      <c r="F357" s="14">
        <v>0</v>
      </c>
      <c r="G357" s="14">
        <v>0</v>
      </c>
    </row>
    <row r="358" spans="1:7" ht="12.75">
      <c r="A358" s="56"/>
      <c r="B358" s="19"/>
      <c r="C358" s="72" t="s">
        <v>110</v>
      </c>
      <c r="D358" s="38">
        <v>0</v>
      </c>
      <c r="E358" s="12">
        <v>0</v>
      </c>
      <c r="F358" s="14">
        <v>0</v>
      </c>
      <c r="G358" s="14">
        <v>0</v>
      </c>
    </row>
    <row r="359" spans="1:7" ht="12.75">
      <c r="A359" s="56"/>
      <c r="B359" s="19"/>
      <c r="C359" s="13"/>
      <c r="D359" s="43"/>
      <c r="E359" s="12"/>
      <c r="F359" s="14"/>
      <c r="G359" s="14"/>
    </row>
    <row r="360" spans="1:7" ht="12.75">
      <c r="A360" s="57"/>
      <c r="B360" s="22"/>
      <c r="C360" s="3" t="s">
        <v>35</v>
      </c>
      <c r="D360" s="46">
        <f>SUM(D351:D358)</f>
        <v>3700</v>
      </c>
      <c r="E360" s="46">
        <f>SUM(E351:E358)</f>
        <v>3700</v>
      </c>
      <c r="F360" s="46">
        <f>SUM(F351:F358)</f>
        <v>4636</v>
      </c>
      <c r="G360" s="46">
        <f>SUM(G351:G358)</f>
        <v>4505</v>
      </c>
    </row>
  </sheetData>
  <mergeCells count="6">
    <mergeCell ref="C25:D25"/>
    <mergeCell ref="A1:D1"/>
    <mergeCell ref="A2:D2"/>
    <mergeCell ref="A3:D3"/>
    <mergeCell ref="A4:D4"/>
    <mergeCell ref="A5:D5"/>
  </mergeCells>
  <printOptions gridLines="1" horizontalCentered="1" verticalCentered="1"/>
  <pageMargins left="0.3937007874015748" right="0.3937007874015748" top="0.3937007874015748" bottom="0.3937007874015748" header="0.5118110236220472" footer="0.5118110236220472"/>
  <pageSetup firstPageNumber="2" useFirstPageNumber="1" horizontalDpi="360" verticalDpi="360" orientation="portrait" paperSize="9" scale="57" r:id="rId1"/>
  <headerFooter alignWithMargins="0">
    <oddHeader>&amp;C&amp;9
&amp;R&amp;10 3.sz.melléklet</oddHeader>
  </headerFooter>
  <rowBreaks count="4" manualBreakCount="4">
    <brk id="86" max="6" man="1"/>
    <brk id="165" max="6" man="1"/>
    <brk id="226" max="6" man="1"/>
    <brk id="30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Felhasználó</cp:lastModifiedBy>
  <cp:lastPrinted>2015-04-09T11:47:44Z</cp:lastPrinted>
  <dcterms:created xsi:type="dcterms:W3CDTF">2001-08-13T05:31:06Z</dcterms:created>
  <dcterms:modified xsi:type="dcterms:W3CDTF">2015-04-09T11:47:48Z</dcterms:modified>
  <cp:category/>
  <cp:version/>
  <cp:contentType/>
  <cp:contentStatus/>
</cp:coreProperties>
</file>