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5" i="1" l="1"/>
  <c r="D43" i="1" l="1"/>
  <c r="C43" i="1"/>
  <c r="B43" i="1"/>
  <c r="C15" i="1" l="1"/>
  <c r="D33" i="1" l="1"/>
  <c r="C33" i="1"/>
  <c r="B33" i="1"/>
  <c r="D28" i="1"/>
  <c r="C28" i="1"/>
  <c r="B28" i="1"/>
  <c r="D24" i="1"/>
  <c r="C24" i="1"/>
  <c r="B24" i="1"/>
  <c r="B15" i="1"/>
  <c r="D11" i="1"/>
  <c r="C11" i="1"/>
  <c r="B11" i="1"/>
  <c r="D8" i="1"/>
  <c r="C8" i="1"/>
  <c r="B8" i="1"/>
  <c r="C23" i="1" l="1"/>
  <c r="D23" i="1"/>
  <c r="B6" i="1"/>
  <c r="D6" i="1"/>
  <c r="B23" i="1"/>
  <c r="C6" i="1"/>
  <c r="C39" i="1" l="1"/>
  <c r="C44" i="1" s="1"/>
  <c r="B39" i="1"/>
  <c r="B44" i="1" s="1"/>
  <c r="D39" i="1"/>
  <c r="D44" i="1" s="1"/>
</calcChain>
</file>

<file path=xl/sharedStrings.xml><?xml version="1.0" encoding="utf-8"?>
<sst xmlns="http://schemas.openxmlformats.org/spreadsheetml/2006/main" count="47" uniqueCount="47">
  <si>
    <t xml:space="preserve">1. számú melléklet </t>
  </si>
  <si>
    <t xml:space="preserve"> Ft-ban</t>
  </si>
  <si>
    <t>Megnevezés</t>
  </si>
  <si>
    <t>eredeti
előirányzat</t>
  </si>
  <si>
    <t>módosított
előirányzat</t>
  </si>
  <si>
    <t>teljesítés</t>
  </si>
  <si>
    <t>I. KÖLTSÉGVETÉSI BEVÉTELEK</t>
  </si>
  <si>
    <t>1. MŰKÖDÉSI BEVÉTELEK</t>
  </si>
  <si>
    <t>1.1. Működési bevételek</t>
  </si>
  <si>
    <t>1.2. Önkormányzat sajátos működési bevétele</t>
  </si>
  <si>
    <t>1.2.1.Közhatalmi bevételek</t>
  </si>
  <si>
    <t>1.2.3. Bírság, pótlék, egyéb közhatalmi bevételek</t>
  </si>
  <si>
    <t>1.3. Működési támogatások</t>
  </si>
  <si>
    <t>1.3.1. Működési támogatások</t>
  </si>
  <si>
    <t>1.3.2. Központosított előirányzatok működési célú</t>
  </si>
  <si>
    <t>1.3.3. Önkorm. költségvetési és kiegészítő támogatása</t>
  </si>
  <si>
    <t>1.4. Egyéb működési támogatások</t>
  </si>
  <si>
    <t>1.4.1. Működési célú támogatások össz.</t>
  </si>
  <si>
    <t>1.4.2. Működési célú pénzeszk.átvétel államházt.kívülről</t>
  </si>
  <si>
    <t>2. FELHALMOZÁSI BEVÉTELEK</t>
  </si>
  <si>
    <t>2.1. Felhalmozási bevételek</t>
  </si>
  <si>
    <t>2.1.1. Tárgyi eszközök, immater.javak értékesítése</t>
  </si>
  <si>
    <t>2.1.2. Önkormányzat sajátos felhalm.bevételei</t>
  </si>
  <si>
    <t>2.2. Felhalmozási támogatások</t>
  </si>
  <si>
    <t>2.2.1. Felhalmozási célú önkormányzati támogatások</t>
  </si>
  <si>
    <t>2.2.2. Fejlesztési célú támogatások</t>
  </si>
  <si>
    <t>2.3. Egyéb felhalmozási bevételek</t>
  </si>
  <si>
    <t>2.3.1. Egyéb fehalmozási célú támogatások összesen</t>
  </si>
  <si>
    <t>2.3.2. Felhalmozási célú pénzeszköz átvétel államh.kívülről</t>
  </si>
  <si>
    <t>2.3.3. Előző évi felhalmozási célú maradvány</t>
  </si>
  <si>
    <t>3. Támogatási kölcsönök visszatérülése, igénybevétele</t>
  </si>
  <si>
    <t>4. Pénzforgalom nélküli bevételek</t>
  </si>
  <si>
    <t>5. KÖLTSÉGVETÉSI BEVÉTELEK ÖSSZESEN</t>
  </si>
  <si>
    <t xml:space="preserve">      1 4.1.1.központi költségvetési szervektől</t>
  </si>
  <si>
    <t>2.1.3. részesedések értékesítése</t>
  </si>
  <si>
    <t>10. TÁRGYÉVI BEVÉTELEK,  a belső és a külső 
finanszírozási műveletekkel együtt</t>
  </si>
  <si>
    <t xml:space="preserve">          9. FINANSZÍROZÁSI BEVÉTELEK ÖSSZESEN</t>
  </si>
  <si>
    <t xml:space="preserve">       6. maradványának igénybevétele</t>
  </si>
  <si>
    <t xml:space="preserve">       7. Áh-on belüli megelőlegezések</t>
  </si>
  <si>
    <t xml:space="preserve">       8. lekötött bankbetét megszűntetése</t>
  </si>
  <si>
    <t>Nagyrada Község Önkormányzat 2019. évi bevételeinek teljesítése</t>
  </si>
  <si>
    <t xml:space="preserve">1.4.1.2. fejezeti kezelésű ei. EU-s pr. </t>
  </si>
  <si>
    <t>1.4.1.3.Egyéb fejezeti kezelésű ei.</t>
  </si>
  <si>
    <t>1.4.1.4. Elkülönített állami pénzalapoktól átvett</t>
  </si>
  <si>
    <t>1.4.1.5. Önkormányzat költségvetési szervektől átvett</t>
  </si>
  <si>
    <t xml:space="preserve">   2.2.1.1. fejezeti kezeléű ei. Eu-s pr.</t>
  </si>
  <si>
    <t xml:space="preserve">   2.2.1.2. elkülönített állami pénzalapok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</si>
</sst>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3" fontId="0" fillId="0" borderId="4" xfId="0" applyNumberFormat="1" applyBorder="1"/>
    <xf numFmtId="0" fontId="5" fillId="0" borderId="5" xfId="0" applyFont="1" applyBorder="1" applyAlignment="1">
      <alignment horizontal="left" indent="3"/>
    </xf>
    <xf numFmtId="3" fontId="5" fillId="0" borderId="6" xfId="0" applyNumberFormat="1" applyFont="1" applyBorder="1"/>
    <xf numFmtId="0" fontId="2" fillId="0" borderId="7" xfId="0" applyFont="1" applyBorder="1" applyAlignment="1">
      <alignment horizontal="left" indent="6"/>
    </xf>
    <xf numFmtId="3" fontId="2" fillId="0" borderId="8" xfId="0" applyNumberFormat="1" applyFont="1" applyBorder="1"/>
    <xf numFmtId="0" fontId="0" fillId="0" borderId="3" xfId="0" applyBorder="1" applyAlignment="1">
      <alignment horizontal="left" indent="8"/>
    </xf>
    <xf numFmtId="3" fontId="0" fillId="0" borderId="4" xfId="0" applyNumberFormat="1" applyBorder="1" applyAlignment="1">
      <alignment horizontal="left"/>
    </xf>
    <xf numFmtId="0" fontId="0" fillId="0" borderId="3" xfId="0" applyBorder="1" applyAlignment="1">
      <alignment horizontal="left" indent="10"/>
    </xf>
    <xf numFmtId="0" fontId="5" fillId="0" borderId="9" xfId="0" applyFont="1" applyBorder="1" applyAlignment="1">
      <alignment horizontal="left" indent="3"/>
    </xf>
    <xf numFmtId="3" fontId="5" fillId="0" borderId="10" xfId="0" applyNumberFormat="1" applyFont="1" applyBorder="1"/>
    <xf numFmtId="0" fontId="2" fillId="0" borderId="1" xfId="0" applyFont="1" applyBorder="1" applyAlignment="1">
      <alignment horizontal="left" indent="6"/>
    </xf>
    <xf numFmtId="3" fontId="2" fillId="0" borderId="2" xfId="0" applyNumberFormat="1" applyFont="1" applyBorder="1"/>
    <xf numFmtId="0" fontId="5" fillId="0" borderId="3" xfId="0" applyFont="1" applyBorder="1" applyAlignment="1">
      <alignment horizontal="left" indent="3"/>
    </xf>
    <xf numFmtId="3" fontId="5" fillId="0" borderId="4" xfId="0" applyNumberFormat="1" applyFont="1" applyBorder="1"/>
    <xf numFmtId="0" fontId="5" fillId="0" borderId="9" xfId="0" applyFont="1" applyBorder="1" applyAlignment="1">
      <alignment horizontal="left" indent="8"/>
    </xf>
    <xf numFmtId="0" fontId="5" fillId="0" borderId="9" xfId="0" applyFont="1" applyBorder="1" applyAlignment="1">
      <alignment horizontal="left" wrapText="1" indent="8"/>
    </xf>
    <xf numFmtId="0" fontId="1" fillId="0" borderId="3" xfId="0" applyFont="1" applyBorder="1" applyAlignment="1">
      <alignment horizontal="left" indent="3"/>
    </xf>
    <xf numFmtId="3" fontId="1" fillId="0" borderId="4" xfId="0" applyNumberFormat="1" applyFont="1" applyBorder="1"/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Normal="100" workbookViewId="0">
      <selection activeCell="D43" sqref="D43"/>
    </sheetView>
  </sheetViews>
  <sheetFormatPr defaultRowHeight="15" x14ac:dyDescent="0.25"/>
  <cols>
    <col min="1" max="1" width="64.85546875" bestFit="1" customWidth="1"/>
    <col min="2" max="2" width="13.5703125" customWidth="1"/>
    <col min="3" max="3" width="14.85546875" customWidth="1"/>
    <col min="4" max="4" width="15.7109375" customWidth="1"/>
  </cols>
  <sheetData>
    <row r="1" spans="1:4" x14ac:dyDescent="0.25">
      <c r="C1" s="1" t="s">
        <v>0</v>
      </c>
      <c r="D1" s="1"/>
    </row>
    <row r="2" spans="1:4" ht="15.75" x14ac:dyDescent="0.25">
      <c r="A2" s="24" t="s">
        <v>40</v>
      </c>
      <c r="B2" s="24"/>
      <c r="C2" s="24"/>
      <c r="D2" s="24"/>
    </row>
    <row r="3" spans="1:4" ht="15.75" thickBot="1" x14ac:dyDescent="0.3">
      <c r="D3" s="2" t="s">
        <v>1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ht="16.5" thickBot="1" x14ac:dyDescent="0.3">
      <c r="A5" s="5" t="s">
        <v>6</v>
      </c>
      <c r="B5" s="6"/>
      <c r="C5" s="6"/>
      <c r="D5" s="6"/>
    </row>
    <row r="6" spans="1:4" ht="15.75" x14ac:dyDescent="0.25">
      <c r="A6" s="7" t="s">
        <v>7</v>
      </c>
      <c r="B6" s="8">
        <f>SUM(B7,B8,B11,B15)</f>
        <v>46522567</v>
      </c>
      <c r="C6" s="8">
        <f>SUM(C7,C8,C11,C15)</f>
        <v>53375245</v>
      </c>
      <c r="D6" s="8">
        <f>SUM(D7,D8,D11,D15)</f>
        <v>49123238</v>
      </c>
    </row>
    <row r="7" spans="1:4" x14ac:dyDescent="0.25">
      <c r="A7" s="9" t="s">
        <v>8</v>
      </c>
      <c r="B7" s="10">
        <v>2493925</v>
      </c>
      <c r="C7" s="10">
        <v>3965409</v>
      </c>
      <c r="D7" s="10">
        <v>2733369</v>
      </c>
    </row>
    <row r="8" spans="1:4" x14ac:dyDescent="0.25">
      <c r="A8" s="9" t="s">
        <v>9</v>
      </c>
      <c r="B8" s="10">
        <f>SUM(B9:B10)</f>
        <v>11823400</v>
      </c>
      <c r="C8" s="10">
        <f t="shared" ref="C8:D8" si="0">SUM(C9:C10)</f>
        <v>14163399</v>
      </c>
      <c r="D8" s="10">
        <f t="shared" si="0"/>
        <v>11242124</v>
      </c>
    </row>
    <row r="9" spans="1:4" x14ac:dyDescent="0.25">
      <c r="A9" s="11" t="s">
        <v>10</v>
      </c>
      <c r="B9" s="12">
        <v>11753400</v>
      </c>
      <c r="C9" s="12">
        <v>13869031</v>
      </c>
      <c r="D9" s="12">
        <v>11181058</v>
      </c>
    </row>
    <row r="10" spans="1:4" x14ac:dyDescent="0.25">
      <c r="A10" s="11" t="s">
        <v>11</v>
      </c>
      <c r="B10" s="12">
        <v>70000</v>
      </c>
      <c r="C10" s="12">
        <v>294368</v>
      </c>
      <c r="D10" s="12">
        <v>61066</v>
      </c>
    </row>
    <row r="11" spans="1:4" x14ac:dyDescent="0.25">
      <c r="A11" s="9" t="s">
        <v>12</v>
      </c>
      <c r="B11" s="10">
        <f>SUM(B12:B14)</f>
        <v>22282419</v>
      </c>
      <c r="C11" s="10">
        <f>SUM(C12:C14)</f>
        <v>23248239</v>
      </c>
      <c r="D11" s="10">
        <f>SUM(D12:D14)</f>
        <v>23248239</v>
      </c>
    </row>
    <row r="12" spans="1:4" x14ac:dyDescent="0.25">
      <c r="A12" s="11" t="s">
        <v>13</v>
      </c>
      <c r="B12" s="12">
        <v>22282419</v>
      </c>
      <c r="C12" s="12">
        <v>22402419</v>
      </c>
      <c r="D12" s="12">
        <v>22402419</v>
      </c>
    </row>
    <row r="13" spans="1:4" x14ac:dyDescent="0.25">
      <c r="A13" s="11" t="s">
        <v>14</v>
      </c>
      <c r="B13" s="12">
        <v>0</v>
      </c>
      <c r="C13" s="12">
        <v>0</v>
      </c>
      <c r="D13" s="12">
        <v>0</v>
      </c>
    </row>
    <row r="14" spans="1:4" x14ac:dyDescent="0.25">
      <c r="A14" s="11" t="s">
        <v>15</v>
      </c>
      <c r="B14" s="12">
        <v>0</v>
      </c>
      <c r="C14" s="12">
        <v>845820</v>
      </c>
      <c r="D14" s="12">
        <v>845820</v>
      </c>
    </row>
    <row r="15" spans="1:4" x14ac:dyDescent="0.25">
      <c r="A15" s="9" t="s">
        <v>16</v>
      </c>
      <c r="B15" s="10">
        <f>SUM(B16,B22:B22)</f>
        <v>9922823</v>
      </c>
      <c r="C15" s="10">
        <f>C16+C18+C20+C22</f>
        <v>11998198</v>
      </c>
      <c r="D15" s="10">
        <f>D17+D18+D20+D22+D19</f>
        <v>11899506</v>
      </c>
    </row>
    <row r="16" spans="1:4" x14ac:dyDescent="0.25">
      <c r="A16" s="11" t="s">
        <v>17</v>
      </c>
      <c r="B16" s="6">
        <v>9922823</v>
      </c>
      <c r="C16" s="6">
        <v>11998198</v>
      </c>
      <c r="D16" s="6"/>
    </row>
    <row r="17" spans="1:4" x14ac:dyDescent="0.25">
      <c r="A17" s="11" t="s">
        <v>33</v>
      </c>
      <c r="B17" s="6"/>
      <c r="C17" s="6"/>
      <c r="D17" s="6">
        <v>25000</v>
      </c>
    </row>
    <row r="18" spans="1:4" x14ac:dyDescent="0.25">
      <c r="A18" s="13" t="s">
        <v>41</v>
      </c>
      <c r="B18" s="12"/>
      <c r="C18" s="12"/>
      <c r="D18" s="12">
        <v>1409540</v>
      </c>
    </row>
    <row r="19" spans="1:4" x14ac:dyDescent="0.25">
      <c r="A19" s="13" t="s">
        <v>42</v>
      </c>
      <c r="B19" s="12"/>
      <c r="C19" s="12"/>
      <c r="D19" s="12">
        <v>350000</v>
      </c>
    </row>
    <row r="20" spans="1:4" x14ac:dyDescent="0.25">
      <c r="A20" s="13" t="s">
        <v>43</v>
      </c>
      <c r="B20" s="12"/>
      <c r="C20" s="12"/>
      <c r="D20" s="12">
        <v>10114966</v>
      </c>
    </row>
    <row r="21" spans="1:4" x14ac:dyDescent="0.25">
      <c r="A21" s="13" t="s">
        <v>44</v>
      </c>
      <c r="B21" s="12"/>
      <c r="C21" s="12"/>
      <c r="D21" s="12"/>
    </row>
    <row r="22" spans="1:4" ht="15.75" thickBot="1" x14ac:dyDescent="0.3">
      <c r="A22" s="11" t="s">
        <v>18</v>
      </c>
      <c r="B22" s="6">
        <v>0</v>
      </c>
      <c r="C22" s="6">
        <v>0</v>
      </c>
      <c r="D22" s="6">
        <v>0</v>
      </c>
    </row>
    <row r="23" spans="1:4" ht="16.5" thickBot="1" x14ac:dyDescent="0.3">
      <c r="A23" s="14" t="s">
        <v>19</v>
      </c>
      <c r="B23" s="15">
        <f>SUM(B24,B28,B33)</f>
        <v>34191227</v>
      </c>
      <c r="C23" s="15">
        <f t="shared" ref="C23:D23" si="1">SUM(C24,C28,C33)</f>
        <v>34191227</v>
      </c>
      <c r="D23" s="15">
        <f t="shared" si="1"/>
        <v>28064570</v>
      </c>
    </row>
    <row r="24" spans="1:4" x14ac:dyDescent="0.25">
      <c r="A24" s="16" t="s">
        <v>20</v>
      </c>
      <c r="B24" s="17">
        <f>SUM(B25:B27)</f>
        <v>0</v>
      </c>
      <c r="C24" s="17">
        <f t="shared" ref="C24:D24" si="2">SUM(C25:C27)</f>
        <v>0</v>
      </c>
      <c r="D24" s="17">
        <f t="shared" si="2"/>
        <v>0</v>
      </c>
    </row>
    <row r="25" spans="1:4" x14ac:dyDescent="0.25">
      <c r="A25" s="11" t="s">
        <v>21</v>
      </c>
      <c r="B25" s="12">
        <v>0</v>
      </c>
      <c r="C25" s="12">
        <v>0</v>
      </c>
      <c r="D25" s="12">
        <v>0</v>
      </c>
    </row>
    <row r="26" spans="1:4" x14ac:dyDescent="0.25">
      <c r="A26" s="11" t="s">
        <v>22</v>
      </c>
      <c r="B26" s="12">
        <v>0</v>
      </c>
      <c r="C26" s="12">
        <v>0</v>
      </c>
      <c r="D26" s="12">
        <v>0</v>
      </c>
    </row>
    <row r="27" spans="1:4" x14ac:dyDescent="0.25">
      <c r="A27" s="11" t="s">
        <v>34</v>
      </c>
      <c r="B27" s="12">
        <v>0</v>
      </c>
      <c r="C27" s="12">
        <v>0</v>
      </c>
      <c r="D27" s="12">
        <v>0</v>
      </c>
    </row>
    <row r="28" spans="1:4" x14ac:dyDescent="0.25">
      <c r="A28" s="9" t="s">
        <v>23</v>
      </c>
      <c r="B28" s="10">
        <f>SUM(B29:B32)</f>
        <v>34191227</v>
      </c>
      <c r="C28" s="10">
        <f t="shared" ref="C28:D28" si="3">SUM(C29:C32)</f>
        <v>34191227</v>
      </c>
      <c r="D28" s="10">
        <f t="shared" si="3"/>
        <v>28064570</v>
      </c>
    </row>
    <row r="29" spans="1:4" x14ac:dyDescent="0.25">
      <c r="A29" s="11" t="s">
        <v>24</v>
      </c>
      <c r="B29" s="12">
        <v>34191227</v>
      </c>
      <c r="C29" s="12">
        <v>34191227</v>
      </c>
      <c r="D29" s="12"/>
    </row>
    <row r="30" spans="1:4" x14ac:dyDescent="0.25">
      <c r="A30" s="11" t="s">
        <v>45</v>
      </c>
      <c r="B30" s="12"/>
      <c r="C30" s="12"/>
      <c r="D30" s="12">
        <v>21278960</v>
      </c>
    </row>
    <row r="31" spans="1:4" x14ac:dyDescent="0.25">
      <c r="A31" s="11" t="s">
        <v>46</v>
      </c>
      <c r="B31" s="12"/>
      <c r="C31" s="12"/>
      <c r="D31" s="12">
        <v>6785610</v>
      </c>
    </row>
    <row r="32" spans="1:4" x14ac:dyDescent="0.25">
      <c r="A32" s="11" t="s">
        <v>25</v>
      </c>
      <c r="B32" s="12"/>
      <c r="C32" s="12"/>
      <c r="D32" s="12"/>
    </row>
    <row r="33" spans="1:4" x14ac:dyDescent="0.25">
      <c r="A33" s="9" t="s">
        <v>26</v>
      </c>
      <c r="B33" s="10">
        <f>SUM(B34:B36)</f>
        <v>0</v>
      </c>
      <c r="C33" s="10">
        <f t="shared" ref="C33:D33" si="4">SUM(C34:C36)</f>
        <v>0</v>
      </c>
      <c r="D33" s="10">
        <f t="shared" si="4"/>
        <v>0</v>
      </c>
    </row>
    <row r="34" spans="1:4" x14ac:dyDescent="0.25">
      <c r="A34" s="11" t="s">
        <v>27</v>
      </c>
      <c r="B34" s="12"/>
      <c r="C34" s="12"/>
      <c r="D34" s="12"/>
    </row>
    <row r="35" spans="1:4" x14ac:dyDescent="0.25">
      <c r="A35" s="11" t="s">
        <v>28</v>
      </c>
      <c r="B35" s="12"/>
      <c r="C35" s="12"/>
      <c r="D35" s="12"/>
    </row>
    <row r="36" spans="1:4" x14ac:dyDescent="0.25">
      <c r="A36" s="11" t="s">
        <v>29</v>
      </c>
      <c r="B36" s="12"/>
      <c r="C36" s="12"/>
      <c r="D36" s="12"/>
    </row>
    <row r="37" spans="1:4" ht="15.75" x14ac:dyDescent="0.25">
      <c r="A37" s="18" t="s">
        <v>30</v>
      </c>
      <c r="B37" s="19">
        <v>0</v>
      </c>
      <c r="C37" s="19">
        <v>0</v>
      </c>
      <c r="D37" s="19">
        <v>0</v>
      </c>
    </row>
    <row r="38" spans="1:4" ht="16.5" thickBot="1" x14ac:dyDescent="0.3">
      <c r="A38" s="18" t="s">
        <v>31</v>
      </c>
      <c r="B38" s="19">
        <v>0</v>
      </c>
      <c r="C38" s="19">
        <v>0</v>
      </c>
      <c r="D38" s="19">
        <v>0</v>
      </c>
    </row>
    <row r="39" spans="1:4" ht="16.5" thickBot="1" x14ac:dyDescent="0.3">
      <c r="A39" s="20" t="s">
        <v>32</v>
      </c>
      <c r="B39" s="15">
        <f>SUM(B6,B23,B37:B38)</f>
        <v>80713794</v>
      </c>
      <c r="C39" s="15">
        <f>SUM(C6,C23,C37:C38)</f>
        <v>87566472</v>
      </c>
      <c r="D39" s="15">
        <f>SUM(D6,D23,D37:D38)</f>
        <v>77187808</v>
      </c>
    </row>
    <row r="40" spans="1:4" x14ac:dyDescent="0.25">
      <c r="A40" s="22" t="s">
        <v>37</v>
      </c>
      <c r="B40" s="23">
        <v>58659318</v>
      </c>
      <c r="C40" s="23">
        <v>66322016</v>
      </c>
      <c r="D40" s="23">
        <v>66322016</v>
      </c>
    </row>
    <row r="41" spans="1:4" x14ac:dyDescent="0.25">
      <c r="A41" s="22" t="s">
        <v>38</v>
      </c>
      <c r="B41" s="23">
        <v>0</v>
      </c>
      <c r="C41" s="23">
        <v>0</v>
      </c>
      <c r="D41" s="23">
        <v>1012862</v>
      </c>
    </row>
    <row r="42" spans="1:4" x14ac:dyDescent="0.25">
      <c r="A42" s="22" t="s">
        <v>39</v>
      </c>
      <c r="B42" s="23"/>
      <c r="C42" s="23">
        <v>80000000</v>
      </c>
      <c r="D42" s="23">
        <v>80000000</v>
      </c>
    </row>
    <row r="43" spans="1:4" ht="16.5" thickBot="1" x14ac:dyDescent="0.3">
      <c r="A43" s="18" t="s">
        <v>36</v>
      </c>
      <c r="B43" s="19">
        <f>SUM(B40:B42)</f>
        <v>58659318</v>
      </c>
      <c r="C43" s="19">
        <f>SUM(C40:C42)</f>
        <v>146322016</v>
      </c>
      <c r="D43" s="19">
        <f>SUM(D40:D42)</f>
        <v>147334878</v>
      </c>
    </row>
    <row r="44" spans="1:4" ht="32.25" thickBot="1" x14ac:dyDescent="0.3">
      <c r="A44" s="21" t="s">
        <v>35</v>
      </c>
      <c r="B44" s="15">
        <f>B39+B43</f>
        <v>139373112</v>
      </c>
      <c r="C44" s="15">
        <f t="shared" ref="C44:D44" si="5">C39+C43</f>
        <v>233888488</v>
      </c>
      <c r="D44" s="15">
        <f t="shared" si="5"/>
        <v>224522686</v>
      </c>
    </row>
  </sheetData>
  <mergeCells count="1">
    <mergeCell ref="A2:D2"/>
  </mergeCells>
  <pageMargins left="0" right="0" top="0.15748031496062992" bottom="0.15748031496062992" header="0.31496062992125984" footer="0.31496062992125984"/>
  <pageSetup paperSize="9" scale="9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2020-05-18T11:32:17Z</dcterms:modified>
</cp:coreProperties>
</file>