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1.sz.mell." sheetId="1" r:id="rId1"/>
  </sheets>
  <externalReferences>
    <externalReference r:id="rId2"/>
  </externalReferences>
  <definedNames>
    <definedName name="_xlnm.Print_Area" localSheetId="0">'1.sz.mell.'!$A$1:$E$148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" i="1" l="1"/>
  <c r="G148" i="1"/>
  <c r="F148" i="1"/>
  <c r="E142" i="1"/>
  <c r="D142" i="1"/>
  <c r="C142" i="1"/>
  <c r="E137" i="1"/>
  <c r="D137" i="1"/>
  <c r="C137" i="1"/>
  <c r="E132" i="1"/>
  <c r="D132" i="1"/>
  <c r="C132" i="1"/>
  <c r="E128" i="1"/>
  <c r="E147" i="1" s="1"/>
  <c r="D128" i="1"/>
  <c r="D147" i="1" s="1"/>
  <c r="D153" i="1" s="1"/>
  <c r="C128" i="1"/>
  <c r="C147" i="1" s="1"/>
  <c r="C153" i="1" s="1"/>
  <c r="E124" i="1"/>
  <c r="D124" i="1"/>
  <c r="C124" i="1"/>
  <c r="E115" i="1"/>
  <c r="D115" i="1"/>
  <c r="D112" i="1" s="1"/>
  <c r="C115" i="1"/>
  <c r="C112" i="1" s="1"/>
  <c r="E112" i="1"/>
  <c r="E103" i="1"/>
  <c r="E99" i="1"/>
  <c r="D99" i="1"/>
  <c r="C99" i="1"/>
  <c r="C94" i="1" s="1"/>
  <c r="C127" i="1" s="1"/>
  <c r="E94" i="1"/>
  <c r="E127" i="1" s="1"/>
  <c r="E148" i="1" s="1"/>
  <c r="D94" i="1"/>
  <c r="H87" i="1"/>
  <c r="G87" i="1"/>
  <c r="F87" i="1"/>
  <c r="C87" i="1"/>
  <c r="E80" i="1"/>
  <c r="E76" i="1"/>
  <c r="E73" i="1"/>
  <c r="E68" i="1"/>
  <c r="E64" i="1"/>
  <c r="E86" i="1" s="1"/>
  <c r="E58" i="1"/>
  <c r="E53" i="1"/>
  <c r="E47" i="1"/>
  <c r="E35" i="1"/>
  <c r="E29" i="1"/>
  <c r="E28" i="1"/>
  <c r="E27" i="1" s="1"/>
  <c r="D28" i="1"/>
  <c r="C28" i="1"/>
  <c r="E20" i="1"/>
  <c r="E13" i="1"/>
  <c r="E6" i="1"/>
  <c r="E63" i="1" s="1"/>
  <c r="E152" i="1" s="1"/>
  <c r="D127" i="1" l="1"/>
  <c r="C152" i="1"/>
  <c r="C148" i="1"/>
  <c r="E153" i="1"/>
  <c r="E87" i="1"/>
  <c r="D152" i="1" l="1"/>
  <c r="D148" i="1"/>
</calcChain>
</file>

<file path=xl/sharedStrings.xml><?xml version="1.0" encoding="utf-8"?>
<sst xmlns="http://schemas.openxmlformats.org/spreadsheetml/2006/main" count="306" uniqueCount="257">
  <si>
    <t>B E V É T E L E K</t>
  </si>
  <si>
    <t>1. sz. táblázat</t>
  </si>
  <si>
    <t>Forintban!</t>
  </si>
  <si>
    <t>Sor-
szám</t>
  </si>
  <si>
    <t>Bevételi jogcím</t>
  </si>
  <si>
    <t>2018. évi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</si>
  <si>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</si>
  <si>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</si>
  <si>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</si>
  <si>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</si>
  <si>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</si>
  <si>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</si>
  <si>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</si>
  <si>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</si>
  <si>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</si>
  <si>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</si>
  <si>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</si>
  <si>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</si>
  <si>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</si>
  <si>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</si>
  <si>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</si>
  <si>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</si>
  <si>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</si>
  <si>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</si>
  <si>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</si>
  <si>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Elszámolásból származó bevételek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</si>
  <si>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</si>
  <si>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</si>
  <si>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</si>
  <si>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</si>
  <si>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</si>
  <si>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</si>
  <si>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</si>
  <si>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</si>
  <si>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</si>
  <si>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</si>
  <si>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</si>
  <si>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</si>
  <si>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</si>
  <si>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</si>
  <si>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</si>
  <si>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</si>
  <si>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</si>
  <si>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</si>
  <si>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</si>
  <si>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</si>
  <si>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</si>
  <si>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</si>
  <si>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</si>
  <si>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</si>
  <si>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</si>
  <si>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</si>
  <si>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</si>
  <si>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</si>
  <si>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</si>
  <si>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</si>
  <si>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</si>
  <si>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</si>
  <si>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</si>
  <si>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</si>
  <si>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</si>
  <si>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</si>
  <si>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</si>
  <si>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</t>
  </si>
  <si>
    <t>4.2</t>
  </si>
  <si>
    <t xml:space="preserve">  Jövedelemadó</t>
  </si>
  <si>
    <t>4.3</t>
  </si>
  <si>
    <t>Gépjárműadó</t>
  </si>
  <si>
    <t>4.4</t>
  </si>
  <si>
    <t>Egyéb áruhasználati és szolgáltatási adók</t>
  </si>
  <si>
    <t>4.5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</si>
  <si>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</si>
  <si>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</si>
  <si>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</si>
  <si>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</si>
  <si>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</si>
  <si>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</si>
  <si>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</si>
  <si>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</si>
  <si>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</si>
  <si>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</si>
  <si>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</si>
  <si>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</si>
  <si>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</si>
  <si>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</si>
  <si>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</si>
  <si>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</si>
  <si>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</si>
  <si>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</si>
  <si>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</si>
  <si>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</si>
  <si>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</si>
  <si>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</si>
  <si>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</si>
  <si>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</si>
  <si>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</si>
  <si>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</si>
  <si>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</si>
  <si>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</si>
  <si>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</si>
  <si>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</si>
  <si>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</si>
  <si>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</si>
  <si>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</si>
  <si>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</si>
  <si>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</si>
  <si>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</si>
  <si>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</si>
  <si>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</si>
  <si>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</si>
  <si>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</si>
  <si>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</si>
  <si>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</si>
  <si>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</si>
  <si>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</si>
  <si>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</si>
  <si>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</si>
  <si>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</si>
  <si>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</si>
  <si>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</si>
  <si>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</si>
  <si>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</si>
  <si>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</si>
  <si>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</si>
  <si>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</si>
  <si>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</si>
  <si>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</si>
  <si>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</si>
  <si>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</si>
  <si>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</si>
  <si>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</si>
  <si>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</si>
  <si>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</si>
  <si>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</si>
  <si>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</si>
  <si>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</si>
  <si>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</si>
  <si>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</si>
  <si>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</si>
  <si>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</si>
  <si>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</si>
  <si>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</si>
  <si>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</si>
  <si>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</si>
  <si>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</si>
  <si>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</si>
  <si>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</si>
  <si>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</si>
  <si>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</si>
  <si>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</si>
  <si>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</si>
  <si>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</si>
  <si>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</si>
  <si>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</si>
  <si>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</si>
  <si>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</si>
  <si>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</si>
  <si>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</si>
  <si>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</si>
  <si>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</si>
  <si>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</si>
  <si>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</si>
  <si>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</si>
  <si>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</si>
  <si>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</si>
  <si>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</si>
  <si>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</si>
  <si>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</si>
  <si>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</si>
  <si>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</si>
  <si>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</si>
  <si>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</si>
  <si>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</si>
  <si>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</si>
  <si>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</si>
  <si>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</si>
  <si>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</si>
  <si>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</si>
  <si>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</si>
  <si>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</si>
  <si>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</si>
  <si>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</si>
  <si>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</si>
  <si>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</si>
  <si>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</si>
  <si>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</si>
  <si>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</si>
  <si>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</si>
  <si>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</si>
  <si>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Törvényi előíráson alapuló befizetések</t>
  </si>
  <si>
    <t xml:space="preserve">   - Garancia- és kezességvállalásból kifizetés ÁH-n belülre</t>
  </si>
  <si>
    <t>1.7.</t>
  </si>
  <si>
    <t xml:space="preserve">   - Előző évi elszámolásból származó befizetések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</si>
  <si>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</si>
  <si>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</si>
  <si>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</si>
  <si>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</si>
  <si>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</si>
  <si>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</si>
  <si>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</si>
  <si>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</si>
  <si>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</si>
  <si>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</si>
  <si>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</si>
  <si>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</si>
  <si>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</si>
  <si>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</si>
  <si>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</si>
  <si>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</si>
  <si>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</si>
  <si>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</si>
  <si>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</si>
  <si>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</si>
  <si>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2.3.-ből        - Garancia- és kezességvállalásból kifizetés ÁH-n belülre</t>
  </si>
  <si>
    <t xml:space="preserve">   - Visszatérítendő támogatások, kölcsönök nyújtása ÁH-n belülre</t>
  </si>
  <si>
    <t>2.7.</t>
  </si>
  <si>
    <t xml:space="preserve">   - Egyéb felhalmozási célú támogatások ÁH-n belülre</t>
  </si>
  <si>
    <t>2.8.</t>
  </si>
  <si>
    <t xml:space="preserve">   - Garancia- és kezességvállalásból kifizetés ÁH-n kívülre</t>
  </si>
  <si>
    <t>2.9.</t>
  </si>
  <si>
    <t>2.10.</t>
  </si>
  <si>
    <t xml:space="preserve">   - Lakástámogatás</t>
  </si>
  <si>
    <t>2.11.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</si>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</sst>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1" fillId="0" borderId="0"/>
    <xf numFmtId="0" fontId="4" fillId="0" borderId="0"/>
  </cellStyleXfs>
  <cellXfs count="126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0" fontId="1" fillId="0" borderId="0" xfId="2" applyFill="1" applyProtection="1"/>
    <xf numFmtId="164" fontId="3" fillId="0" borderId="1" xfId="2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4" xfId="2" applyNumberFormat="1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0" fontId="1" fillId="0" borderId="0" xfId="2" applyFont="1" applyFill="1" applyProtection="1"/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9" fillId="0" borderId="0" xfId="2" applyFont="1" applyFill="1" applyProtection="1"/>
    <xf numFmtId="0" fontId="8" fillId="0" borderId="11" xfId="2" applyFont="1" applyFill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 applyProtection="1"/>
    <xf numFmtId="49" fontId="9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3" xfId="3" applyFont="1" applyBorder="1" applyAlignment="1" applyProtection="1">
      <alignment horizontal="left" wrapText="1" indent="1"/>
    </xf>
    <xf numFmtId="164" fontId="13" fillId="0" borderId="3" xfId="2" applyNumberFormat="1" applyFont="1" applyFill="1" applyBorder="1" applyAlignment="1" applyProtection="1">
      <alignment horizontal="right" vertical="center" wrapText="1" indent="1"/>
    </xf>
    <xf numFmtId="164" fontId="9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2" applyNumberFormat="1" applyFont="1" applyFill="1" applyBorder="1" applyAlignment="1" applyProtection="1">
      <alignment horizontal="left" vertical="center" wrapText="1" indent="1"/>
    </xf>
    <xf numFmtId="0" fontId="12" fillId="0" borderId="15" xfId="3" applyFont="1" applyBorder="1" applyAlignment="1" applyProtection="1">
      <alignment horizontal="left" wrapText="1" indent="1"/>
    </xf>
    <xf numFmtId="164" fontId="13" fillId="0" borderId="15" xfId="2" applyNumberFormat="1" applyFont="1" applyFill="1" applyBorder="1" applyAlignment="1" applyProtection="1">
      <alignment horizontal="right" vertical="center" wrapText="1" indent="1"/>
    </xf>
    <xf numFmtId="164" fontId="9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5" xfId="2" applyNumberFormat="1" applyFont="1" applyFill="1" applyBorder="1" applyAlignment="1" applyProtection="1">
      <alignment horizontal="left" vertical="center" wrapText="1" indent="1"/>
    </xf>
    <xf numFmtId="0" fontId="12" fillId="0" borderId="6" xfId="3" applyFont="1" applyBorder="1" applyAlignment="1" applyProtection="1">
      <alignment horizontal="left" wrapText="1" indent="1"/>
    </xf>
    <xf numFmtId="164" fontId="13" fillId="0" borderId="6" xfId="2" applyNumberFormat="1" applyFont="1" applyFill="1" applyBorder="1" applyAlignment="1" applyProtection="1">
      <alignment horizontal="righ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2" applyFont="1" applyFill="1" applyBorder="1" applyAlignment="1" applyProtection="1">
      <alignment horizontal="left" vertical="center" wrapText="1" indent="1"/>
    </xf>
    <xf numFmtId="0" fontId="14" fillId="0" borderId="17" xfId="3" applyFont="1" applyBorder="1" applyAlignment="1" applyProtection="1">
      <alignment horizontal="left" vertical="center" wrapText="1" indent="1"/>
    </xf>
    <xf numFmtId="49" fontId="9" fillId="0" borderId="18" xfId="2" applyNumberFormat="1" applyFont="1" applyFill="1" applyBorder="1" applyAlignment="1" applyProtection="1">
      <alignment horizontal="left" vertical="center" wrapText="1" indent="1"/>
    </xf>
    <xf numFmtId="0" fontId="12" fillId="0" borderId="19" xfId="3" applyFont="1" applyBorder="1" applyAlignment="1" applyProtection="1">
      <alignment horizontal="left" wrapText="1" indent="1"/>
    </xf>
    <xf numFmtId="164" fontId="13" fillId="0" borderId="20" xfId="2" applyNumberFormat="1" applyFont="1" applyFill="1" applyBorder="1" applyAlignment="1" applyProtection="1">
      <alignment horizontal="right" vertical="center" wrapText="1" indent="1"/>
    </xf>
    <xf numFmtId="164" fontId="9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4" xfId="2" applyNumberFormat="1" applyFont="1" applyFill="1" applyBorder="1" applyAlignment="1" applyProtection="1">
      <alignment horizontal="left" vertical="center" wrapText="1" indent="1"/>
    </xf>
    <xf numFmtId="0" fontId="12" fillId="0" borderId="25" xfId="3" applyFont="1" applyBorder="1" applyAlignment="1" applyProtection="1">
      <alignment horizontal="left" wrapText="1" indent="1"/>
    </xf>
    <xf numFmtId="164" fontId="13" fillId="0" borderId="26" xfId="2" applyNumberFormat="1" applyFont="1" applyFill="1" applyBorder="1" applyAlignment="1" applyProtection="1">
      <alignment horizontal="right" vertical="center" wrapText="1" indent="1"/>
    </xf>
    <xf numFmtId="164" fontId="9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2" applyFont="1" applyFill="1" applyBorder="1" applyAlignment="1" applyProtection="1">
      <alignment horizontal="left" vertical="center" wrapText="1" indent="1"/>
    </xf>
    <xf numFmtId="164" fontId="10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9" xfId="2" applyNumberFormat="1" applyFont="1" applyFill="1" applyBorder="1" applyAlignment="1" applyProtection="1">
      <alignment horizontal="right" vertical="center" wrapText="1" indent="1"/>
    </xf>
    <xf numFmtId="164" fontId="8" fillId="0" borderId="10" xfId="2" applyNumberFormat="1" applyFont="1" applyFill="1" applyBorder="1" applyAlignment="1" applyProtection="1">
      <alignment horizontal="right" vertical="center" wrapText="1" indent="1"/>
    </xf>
    <xf numFmtId="0" fontId="12" fillId="0" borderId="25" xfId="3" applyFont="1" applyBorder="1" applyAlignment="1" applyProtection="1">
      <alignment horizontal="left" vertical="center" wrapText="1" indent="1"/>
    </xf>
    <xf numFmtId="0" fontId="12" fillId="0" borderId="15" xfId="3" quotePrefix="1" applyFont="1" applyBorder="1" applyAlignment="1" applyProtection="1">
      <alignment horizontal="left" wrapText="1" indent="1"/>
    </xf>
    <xf numFmtId="164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3" applyFont="1" applyBorder="1" applyAlignment="1" applyProtection="1">
      <alignment horizontal="left" vertical="center" wrapText="1" indent="1"/>
    </xf>
    <xf numFmtId="164" fontId="15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2" applyNumberFormat="1" applyFont="1" applyFill="1" applyBorder="1" applyAlignment="1" applyProtection="1">
      <alignment horizontal="right" vertical="center" wrapText="1" indent="1"/>
    </xf>
    <xf numFmtId="0" fontId="14" fillId="0" borderId="8" xfId="3" applyFont="1" applyBorder="1" applyAlignment="1" applyProtection="1">
      <alignment vertical="center" wrapText="1"/>
    </xf>
    <xf numFmtId="164" fontId="10" fillId="0" borderId="29" xfId="2" applyNumberFormat="1" applyFont="1" applyFill="1" applyBorder="1" applyAlignment="1" applyProtection="1">
      <alignment horizontal="right" vertical="center" wrapText="1" indent="1"/>
    </xf>
    <xf numFmtId="0" fontId="12" fillId="0" borderId="25" xfId="3" applyFont="1" applyBorder="1" applyAlignment="1" applyProtection="1">
      <alignment vertical="center" wrapText="1"/>
    </xf>
    <xf numFmtId="164" fontId="13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12" fillId="0" borderId="18" xfId="3" applyFont="1" applyBorder="1" applyAlignment="1" applyProtection="1">
      <alignment wrapText="1"/>
    </xf>
    <xf numFmtId="0" fontId="12" fillId="0" borderId="14" xfId="3" applyFont="1" applyBorder="1" applyAlignment="1" applyProtection="1">
      <alignment wrapText="1"/>
    </xf>
    <xf numFmtId="0" fontId="12" fillId="0" borderId="24" xfId="3" applyFont="1" applyBorder="1" applyAlignment="1" applyProtection="1">
      <alignment vertical="center" wrapText="1"/>
    </xf>
    <xf numFmtId="0" fontId="14" fillId="0" borderId="8" xfId="3" applyFont="1" applyBorder="1" applyAlignment="1" applyProtection="1">
      <alignment horizontal="center" vertical="center" wrapText="1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3" applyFont="1" applyBorder="1" applyAlignment="1" applyProtection="1">
      <alignment vertical="center" wrapText="1"/>
    </xf>
    <xf numFmtId="164" fontId="10" fillId="0" borderId="10" xfId="2" applyNumberFormat="1" applyFont="1" applyFill="1" applyBorder="1" applyAlignment="1" applyProtection="1">
      <alignment horizontal="right" vertical="center" wrapText="1" indent="1"/>
    </xf>
    <xf numFmtId="0" fontId="14" fillId="0" borderId="30" xfId="3" applyFont="1" applyBorder="1" applyAlignment="1" applyProtection="1">
      <alignment horizontal="center" vertical="center" wrapText="1"/>
    </xf>
    <xf numFmtId="0" fontId="14" fillId="0" borderId="31" xfId="3" applyFont="1" applyBorder="1" applyAlignment="1" applyProtection="1">
      <alignment vertical="center" wrapText="1"/>
    </xf>
    <xf numFmtId="0" fontId="16" fillId="0" borderId="0" xfId="3" applyFont="1" applyBorder="1" applyAlignment="1" applyProtection="1">
      <alignment horizontal="left" vertical="center" wrapText="1" indent="1"/>
    </xf>
    <xf numFmtId="164" fontId="7" fillId="0" borderId="0" xfId="2" applyNumberFormat="1" applyFont="1" applyFill="1" applyBorder="1" applyAlignment="1" applyProtection="1">
      <alignment horizontal="right" vertical="center" wrapText="1" indent="1"/>
    </xf>
    <xf numFmtId="164" fontId="3" fillId="0" borderId="1" xfId="2" applyNumberFormat="1" applyFont="1" applyFill="1" applyBorder="1" applyAlignment="1" applyProtection="1"/>
    <xf numFmtId="0" fontId="5" fillId="0" borderId="1" xfId="3" applyFont="1" applyFill="1" applyBorder="1" applyAlignment="1" applyProtection="1">
      <alignment horizontal="right"/>
    </xf>
    <xf numFmtId="0" fontId="1" fillId="0" borderId="0" xfId="2" applyFill="1" applyAlignment="1" applyProtection="1"/>
    <xf numFmtId="165" fontId="7" fillId="0" borderId="32" xfId="1" applyNumberFormat="1" applyFont="1" applyFill="1" applyBorder="1" applyAlignment="1" applyProtection="1">
      <alignment vertical="center"/>
    </xf>
    <xf numFmtId="165" fontId="7" fillId="0" borderId="33" xfId="1" applyNumberFormat="1" applyFont="1" applyFill="1" applyBorder="1" applyAlignment="1" applyProtection="1">
      <alignment horizontal="center" vertical="center"/>
    </xf>
    <xf numFmtId="165" fontId="7" fillId="0" borderId="34" xfId="1" applyNumberFormat="1" applyFont="1" applyFill="1" applyBorder="1" applyAlignment="1" applyProtection="1">
      <alignment vertical="center"/>
    </xf>
    <xf numFmtId="0" fontId="8" fillId="0" borderId="28" xfId="2" applyFont="1" applyFill="1" applyBorder="1" applyAlignment="1" applyProtection="1">
      <alignment horizontal="center" vertical="center" wrapText="1"/>
    </xf>
    <xf numFmtId="0" fontId="8" fillId="0" borderId="35" xfId="2" applyFont="1" applyFill="1" applyBorder="1" applyAlignment="1" applyProtection="1">
      <alignment vertical="center" wrapText="1"/>
    </xf>
    <xf numFmtId="164" fontId="8" fillId="0" borderId="35" xfId="2" applyNumberFormat="1" applyFont="1" applyFill="1" applyBorder="1" applyAlignment="1" applyProtection="1">
      <alignment horizontal="right" vertical="center" wrapText="1" indent="1"/>
    </xf>
    <xf numFmtId="164" fontId="8" fillId="0" borderId="36" xfId="2" applyNumberFormat="1" applyFont="1" applyFill="1" applyBorder="1" applyAlignment="1" applyProtection="1">
      <alignment horizontal="righ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164" fontId="9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2" applyFont="1" applyFill="1" applyBorder="1" applyAlignment="1" applyProtection="1">
      <alignment horizontal="left" vertical="center" wrapText="1" indent="1"/>
    </xf>
    <xf numFmtId="164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7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15" xfId="2" applyFont="1" applyFill="1" applyBorder="1" applyAlignment="1" applyProtection="1">
      <alignment horizontal="left" indent="6"/>
    </xf>
    <xf numFmtId="0" fontId="9" fillId="0" borderId="15" xfId="2" applyFont="1" applyFill="1" applyBorder="1" applyAlignment="1" applyProtection="1">
      <alignment horizontal="left" vertical="center" wrapText="1" indent="6"/>
    </xf>
    <xf numFmtId="49" fontId="9" fillId="0" borderId="38" xfId="2" applyNumberFormat="1" applyFont="1" applyFill="1" applyBorder="1" applyAlignment="1" applyProtection="1">
      <alignment horizontal="left" vertical="center" wrapText="1" indent="1"/>
    </xf>
    <xf numFmtId="0" fontId="9" fillId="0" borderId="25" xfId="2" applyFont="1" applyFill="1" applyBorder="1" applyAlignment="1" applyProtection="1">
      <alignment horizontal="left" vertical="center" wrapText="1" indent="6"/>
    </xf>
    <xf numFmtId="0" fontId="9" fillId="0" borderId="6" xfId="2" applyFont="1" applyFill="1" applyBorder="1" applyAlignment="1" applyProtection="1">
      <alignment horizontal="left" vertical="center" wrapText="1" indent="6"/>
    </xf>
    <xf numFmtId="164" fontId="9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2" applyFont="1" applyFill="1" applyBorder="1" applyAlignment="1" applyProtection="1">
      <alignment vertical="center" wrapText="1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2" applyFont="1" applyFill="1" applyBorder="1" applyAlignment="1" applyProtection="1">
      <alignment horizontal="left" vertical="center" wrapText="1" indent="1"/>
    </xf>
    <xf numFmtId="0" fontId="12" fillId="0" borderId="15" xfId="3" applyFont="1" applyBorder="1" applyAlignment="1" applyProtection="1">
      <alignment horizontal="left" vertical="center" wrapText="1" indent="1"/>
    </xf>
    <xf numFmtId="0" fontId="9" fillId="0" borderId="19" xfId="2" applyFont="1" applyFill="1" applyBorder="1" applyAlignment="1" applyProtection="1">
      <alignment horizontal="left" vertical="center" wrapText="1" indent="6"/>
    </xf>
    <xf numFmtId="0" fontId="1" fillId="0" borderId="0" xfId="2" applyFill="1" applyAlignment="1" applyProtection="1">
      <alignment horizontal="left" vertical="center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0" fontId="9" fillId="0" borderId="19" xfId="2" applyFont="1" applyFill="1" applyBorder="1" applyAlignment="1" applyProtection="1">
      <alignment horizontal="left" vertical="center" wrapText="1" indent="1"/>
    </xf>
    <xf numFmtId="0" fontId="9" fillId="0" borderId="40" xfId="2" applyFont="1" applyFill="1" applyBorder="1" applyAlignment="1" applyProtection="1">
      <alignment horizontal="left" vertical="center" wrapText="1" indent="1"/>
    </xf>
    <xf numFmtId="164" fontId="14" fillId="0" borderId="9" xfId="3" applyNumberFormat="1" applyFont="1" applyBorder="1" applyAlignment="1" applyProtection="1">
      <alignment horizontal="right" vertical="center" wrapText="1" indent="1"/>
    </xf>
    <xf numFmtId="164" fontId="14" fillId="0" borderId="10" xfId="3" applyNumberFormat="1" applyFont="1" applyBorder="1" applyAlignment="1" applyProtection="1">
      <alignment horizontal="right" vertical="center" wrapText="1" indent="1"/>
    </xf>
    <xf numFmtId="0" fontId="18" fillId="0" borderId="0" xfId="2" applyFont="1" applyFill="1" applyProtection="1"/>
    <xf numFmtId="0" fontId="19" fillId="0" borderId="0" xfId="2" applyFont="1" applyFill="1" applyProtection="1"/>
    <xf numFmtId="164" fontId="16" fillId="0" borderId="9" xfId="3" quotePrefix="1" applyNumberFormat="1" applyFont="1" applyBorder="1" applyAlignment="1" applyProtection="1">
      <alignment horizontal="right" vertical="center" wrapText="1" indent="1"/>
    </xf>
    <xf numFmtId="164" fontId="16" fillId="0" borderId="10" xfId="3" quotePrefix="1" applyNumberFormat="1" applyFont="1" applyBorder="1" applyAlignment="1" applyProtection="1">
      <alignment horizontal="right" vertical="center" wrapText="1" indent="1"/>
    </xf>
    <xf numFmtId="0" fontId="14" fillId="0" borderId="30" xfId="3" applyFont="1" applyBorder="1" applyAlignment="1" applyProtection="1">
      <alignment horizontal="left" vertical="center" wrapText="1" indent="1"/>
    </xf>
    <xf numFmtId="0" fontId="16" fillId="0" borderId="31" xfId="3" applyFont="1" applyBorder="1" applyAlignment="1" applyProtection="1">
      <alignment horizontal="left" vertical="center" wrapText="1" indent="1"/>
    </xf>
    <xf numFmtId="0" fontId="19" fillId="0" borderId="0" xfId="2" applyFont="1" applyFill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left" vertical="center"/>
    </xf>
    <xf numFmtId="0" fontId="1" fillId="0" borderId="0" xfId="2" applyFont="1" applyFill="1" applyAlignment="1" applyProtection="1">
      <alignment horizontal="right" vertical="center" inden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</cellXfs>
  <cellStyles count="4">
    <cellStyle name="Ezres" xfId="1" builtinId="3"/>
    <cellStyle name="Normál" xfId="0" builtinId="0"/>
    <cellStyle name="Normál_KVRENMUNKA" xfId="2"/>
    <cellStyle name="Normál_ZARSZREND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2018.%20besz&#225;mol&#243;/sz&#233;tszed&#233;s/19_2019.(V.30.)%20&#246;nk.%20rendelet%20mell&#233;klete-2018.%20&#233;vi%20k&#246;lts&#233;gvet&#233;s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1.sz.mell."/>
      <sheetName val="3.2sz.mell."/>
      <sheetName val="4.sz.mell."/>
      <sheetName val="5.1sz. mell."/>
      <sheetName val="5.2sz. mell."/>
      <sheetName val="5.3sz. mell."/>
      <sheetName val="5.4sz. mell."/>
      <sheetName val="5.5sz. mell."/>
      <sheetName val="5.6sz. mell."/>
      <sheetName val="5.7sz. mell."/>
      <sheetName val="5.8sz. mell. "/>
      <sheetName val="6. sz. mell"/>
      <sheetName val="7.1. sz. mell"/>
      <sheetName val=" 7.2.sz.mell."/>
      <sheetName val="7.3. sz. mell."/>
      <sheetName val="7.4. sz. mell."/>
      <sheetName val="7.5. sz. mell."/>
      <sheetName val="7.6. sz. mell. "/>
      <sheetName val="8. sz. mell"/>
      <sheetName val="1. tájékoztató tábla "/>
      <sheetName val="2. tájékoztató tábla"/>
      <sheetName val="3. tájékoztató tábla"/>
      <sheetName val="4. tájékoztató tábla "/>
      <sheetName val="5.1. tájékoztató tábla"/>
      <sheetName val="5.2. tájékoztató tábla"/>
      <sheetName val="5.3. tájékoztató tábla"/>
      <sheetName val="5.4. tájékoztató tábla"/>
      <sheetName val="6. tájékoztató tábla"/>
      <sheetName val="7. tájékoztató tábla"/>
      <sheetName val="8. tájékoztató tábla"/>
      <sheetName val="9. tájékoztató"/>
      <sheetName val="10. tájékoztató tábla "/>
    </sheetNames>
    <sheetDataSet>
      <sheetData sheetId="0"/>
      <sheetData sheetId="1">
        <row r="29">
          <cell r="C29">
            <v>2982526070</v>
          </cell>
          <cell r="D29">
            <v>3023984098</v>
          </cell>
          <cell r="E29">
            <v>2847890715</v>
          </cell>
          <cell r="G29">
            <v>2544454789</v>
          </cell>
          <cell r="H29">
            <v>2493651208</v>
          </cell>
          <cell r="I29">
            <v>2175521775</v>
          </cell>
        </row>
      </sheetData>
      <sheetData sheetId="2">
        <row r="31">
          <cell r="C31">
            <v>137253233</v>
          </cell>
          <cell r="D31">
            <v>225587288</v>
          </cell>
          <cell r="E31">
            <v>100136599</v>
          </cell>
          <cell r="G31">
            <v>575324514</v>
          </cell>
          <cell r="H31">
            <v>755920178</v>
          </cell>
          <cell r="I31">
            <v>405237604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63"/>
  <sheetViews>
    <sheetView tabSelected="1" view="pageLayout" zoomScaleNormal="130" zoomScaleSheetLayoutView="100" workbookViewId="0">
      <selection activeCell="E4" sqref="E4"/>
    </sheetView>
  </sheetViews>
  <sheetFormatPr defaultColWidth="8" defaultRowHeight="15.75" x14ac:dyDescent="0.25"/>
  <cols>
    <col min="1" max="1" width="8.140625" style="13" customWidth="1"/>
    <col min="2" max="2" width="52.140625" style="13" customWidth="1"/>
    <col min="3" max="5" width="13.5703125" style="124" customWidth="1"/>
    <col min="6" max="8" width="13.28515625" style="2" hidden="1" customWidth="1"/>
    <col min="9" max="16384" width="8" style="2"/>
  </cols>
  <sheetData>
    <row r="1" spans="1:8" ht="15.95" customHeight="1" x14ac:dyDescent="0.25">
      <c r="A1" s="1" t="s">
        <v>0</v>
      </c>
      <c r="B1" s="1"/>
      <c r="C1" s="1"/>
      <c r="D1" s="1"/>
      <c r="E1" s="1"/>
    </row>
    <row r="2" spans="1:8" ht="15.95" customHeight="1" thickBot="1" x14ac:dyDescent="0.3">
      <c r="A2" s="3" t="s">
        <v>1</v>
      </c>
      <c r="B2" s="3"/>
      <c r="C2" s="4"/>
      <c r="D2" s="4"/>
      <c r="E2" s="4" t="s">
        <v>2</v>
      </c>
    </row>
    <row r="3" spans="1:8" ht="15.95" customHeight="1" x14ac:dyDescent="0.25">
      <c r="A3" s="5" t="s">
        <v>3</v>
      </c>
      <c r="B3" s="6" t="s">
        <v>4</v>
      </c>
      <c r="C3" s="7" t="s">
        <v>5</v>
      </c>
      <c r="D3" s="7"/>
      <c r="E3" s="8"/>
    </row>
    <row r="4" spans="1:8" ht="38.1" customHeight="1" thickBot="1" x14ac:dyDescent="0.3">
      <c r="A4" s="9"/>
      <c r="B4" s="10"/>
      <c r="C4" s="11" t="s">
        <v>6</v>
      </c>
      <c r="D4" s="11" t="s">
        <v>7</v>
      </c>
      <c r="E4" s="12" t="s">
        <v>8</v>
      </c>
      <c r="F4" s="13"/>
      <c r="G4" s="13"/>
      <c r="H4" s="13"/>
    </row>
    <row r="5" spans="1:8" s="17" customFormat="1" ht="12" customHeight="1" thickBot="1" x14ac:dyDescent="0.25">
      <c r="A5" s="14" t="s">
        <v>9</v>
      </c>
      <c r="B5" s="15" t="s">
        <v>10</v>
      </c>
      <c r="C5" s="15" t="s">
        <v>11</v>
      </c>
      <c r="D5" s="15" t="s">
        <v>12</v>
      </c>
      <c r="E5" s="16" t="s">
        <v>13</v>
      </c>
    </row>
    <row r="6" spans="1:8" s="22" customFormat="1" ht="12" customHeight="1" thickBot="1" x14ac:dyDescent="0.25">
      <c r="A6" s="18" t="s">
        <v>14</v>
      </c>
      <c r="B6" s="19" t="s">
        <v>15</v>
      </c>
      <c r="C6" s="20">
        <v>1317581468</v>
      </c>
      <c r="D6" s="21">
        <v>1170233686</v>
      </c>
      <c r="E6" s="21">
        <f>SUM(E7:E12)</f>
        <v>1170233686</v>
      </c>
    </row>
    <row r="7" spans="1:8" s="22" customFormat="1" ht="12" customHeight="1" x14ac:dyDescent="0.2">
      <c r="A7" s="23" t="s">
        <v>16</v>
      </c>
      <c r="B7" s="24" t="s">
        <v>17</v>
      </c>
      <c r="C7" s="25">
        <v>227855923</v>
      </c>
      <c r="D7" s="26">
        <v>228389971</v>
      </c>
      <c r="E7" s="27">
        <v>228389971</v>
      </c>
    </row>
    <row r="8" spans="1:8" s="22" customFormat="1" ht="12" customHeight="1" x14ac:dyDescent="0.2">
      <c r="A8" s="28" t="s">
        <v>18</v>
      </c>
      <c r="B8" s="29" t="s">
        <v>19</v>
      </c>
      <c r="C8" s="30">
        <v>224734134</v>
      </c>
      <c r="D8" s="31">
        <v>227307468</v>
      </c>
      <c r="E8" s="32">
        <v>227307468</v>
      </c>
    </row>
    <row r="9" spans="1:8" s="22" customFormat="1" ht="12" customHeight="1" x14ac:dyDescent="0.2">
      <c r="A9" s="28" t="s">
        <v>20</v>
      </c>
      <c r="B9" s="29" t="s">
        <v>21</v>
      </c>
      <c r="C9" s="30">
        <v>565964345</v>
      </c>
      <c r="D9" s="31">
        <v>660574907</v>
      </c>
      <c r="E9" s="32">
        <v>660574907</v>
      </c>
    </row>
    <row r="10" spans="1:8" s="22" customFormat="1" ht="12" customHeight="1" x14ac:dyDescent="0.2">
      <c r="A10" s="28" t="s">
        <v>22</v>
      </c>
      <c r="B10" s="29" t="s">
        <v>23</v>
      </c>
      <c r="C10" s="30">
        <v>28744040</v>
      </c>
      <c r="D10" s="31">
        <v>34596226</v>
      </c>
      <c r="E10" s="32">
        <v>34596226</v>
      </c>
    </row>
    <row r="11" spans="1:8" s="22" customFormat="1" ht="12" customHeight="1" x14ac:dyDescent="0.2">
      <c r="A11" s="28" t="s">
        <v>24</v>
      </c>
      <c r="B11" s="29" t="s">
        <v>25</v>
      </c>
      <c r="C11" s="30"/>
      <c r="D11" s="31"/>
      <c r="E11" s="32"/>
    </row>
    <row r="12" spans="1:8" s="22" customFormat="1" ht="12" customHeight="1" thickBot="1" x14ac:dyDescent="0.25">
      <c r="A12" s="33" t="s">
        <v>26</v>
      </c>
      <c r="B12" s="34" t="s">
        <v>27</v>
      </c>
      <c r="C12" s="35">
        <v>270283026</v>
      </c>
      <c r="D12" s="36">
        <v>19365114</v>
      </c>
      <c r="E12" s="37">
        <v>19365114</v>
      </c>
    </row>
    <row r="13" spans="1:8" s="22" customFormat="1" ht="26.25" customHeight="1" thickBot="1" x14ac:dyDescent="0.25">
      <c r="A13" s="38" t="s">
        <v>28</v>
      </c>
      <c r="B13" s="39" t="s">
        <v>29</v>
      </c>
      <c r="C13" s="20">
        <v>180965882</v>
      </c>
      <c r="D13" s="21">
        <v>279095571</v>
      </c>
      <c r="E13" s="21">
        <f>SUM(E14:E18)</f>
        <v>215496398</v>
      </c>
    </row>
    <row r="14" spans="1:8" s="22" customFormat="1" ht="12" customHeight="1" x14ac:dyDescent="0.2">
      <c r="A14" s="40" t="s">
        <v>30</v>
      </c>
      <c r="B14" s="41" t="s">
        <v>31</v>
      </c>
      <c r="C14" s="42"/>
      <c r="D14" s="26">
        <v>0</v>
      </c>
      <c r="E14" s="43"/>
    </row>
    <row r="15" spans="1:8" s="22" customFormat="1" ht="12" customHeight="1" x14ac:dyDescent="0.2">
      <c r="A15" s="28" t="s">
        <v>32</v>
      </c>
      <c r="B15" s="29" t="s">
        <v>33</v>
      </c>
      <c r="C15" s="44"/>
      <c r="D15" s="31">
        <v>0</v>
      </c>
      <c r="E15" s="45"/>
    </row>
    <row r="16" spans="1:8" s="22" customFormat="1" ht="12" customHeight="1" x14ac:dyDescent="0.2">
      <c r="A16" s="28" t="s">
        <v>34</v>
      </c>
      <c r="B16" s="29" t="s">
        <v>35</v>
      </c>
      <c r="C16" s="44"/>
      <c r="D16" s="31">
        <v>0</v>
      </c>
      <c r="E16" s="45"/>
    </row>
    <row r="17" spans="1:5" s="22" customFormat="1" ht="12" customHeight="1" x14ac:dyDescent="0.2">
      <c r="A17" s="28" t="s">
        <v>36</v>
      </c>
      <c r="B17" s="29" t="s">
        <v>37</v>
      </c>
      <c r="C17" s="44"/>
      <c r="D17" s="31">
        <v>0</v>
      </c>
      <c r="E17" s="45"/>
    </row>
    <row r="18" spans="1:5" s="22" customFormat="1" ht="12" customHeight="1" x14ac:dyDescent="0.2">
      <c r="A18" s="28" t="s">
        <v>38</v>
      </c>
      <c r="B18" s="29" t="s">
        <v>39</v>
      </c>
      <c r="C18" s="44">
        <v>180965882</v>
      </c>
      <c r="D18" s="31">
        <v>279095571</v>
      </c>
      <c r="E18" s="45">
        <v>215496398</v>
      </c>
    </row>
    <row r="19" spans="1:5" s="22" customFormat="1" ht="12" customHeight="1" thickBot="1" x14ac:dyDescent="0.25">
      <c r="A19" s="46" t="s">
        <v>40</v>
      </c>
      <c r="B19" s="47" t="s">
        <v>41</v>
      </c>
      <c r="C19" s="48">
        <v>399535</v>
      </c>
      <c r="D19" s="36">
        <v>85930791</v>
      </c>
      <c r="E19" s="49">
        <v>27120913</v>
      </c>
    </row>
    <row r="20" spans="1:5" s="22" customFormat="1" ht="25.5" customHeight="1" thickBot="1" x14ac:dyDescent="0.25">
      <c r="A20" s="38" t="s">
        <v>42</v>
      </c>
      <c r="B20" s="50" t="s">
        <v>43</v>
      </c>
      <c r="C20" s="51">
        <v>13442271</v>
      </c>
      <c r="D20" s="52">
        <v>82911198</v>
      </c>
      <c r="E20" s="53">
        <f>SUM(E21:E25)</f>
        <v>27196638</v>
      </c>
    </row>
    <row r="21" spans="1:5" s="22" customFormat="1" ht="12" customHeight="1" x14ac:dyDescent="0.2">
      <c r="A21" s="40" t="s">
        <v>44</v>
      </c>
      <c r="B21" s="41" t="s">
        <v>45</v>
      </c>
      <c r="C21" s="42"/>
      <c r="D21" s="26">
        <v>19753000</v>
      </c>
      <c r="E21" s="43">
        <v>19753000</v>
      </c>
    </row>
    <row r="22" spans="1:5" s="22" customFormat="1" ht="12" customHeight="1" x14ac:dyDescent="0.2">
      <c r="A22" s="28" t="s">
        <v>46</v>
      </c>
      <c r="B22" s="29" t="s">
        <v>47</v>
      </c>
      <c r="C22" s="44"/>
      <c r="D22" s="31">
        <v>0</v>
      </c>
      <c r="E22" s="45"/>
    </row>
    <row r="23" spans="1:5" s="22" customFormat="1" ht="12" customHeight="1" x14ac:dyDescent="0.2">
      <c r="A23" s="28" t="s">
        <v>48</v>
      </c>
      <c r="B23" s="29" t="s">
        <v>49</v>
      </c>
      <c r="C23" s="44"/>
      <c r="D23" s="31">
        <v>0</v>
      </c>
      <c r="E23" s="45"/>
    </row>
    <row r="24" spans="1:5" s="22" customFormat="1" ht="12" customHeight="1" x14ac:dyDescent="0.2">
      <c r="A24" s="28" t="s">
        <v>50</v>
      </c>
      <c r="B24" s="29" t="s">
        <v>51</v>
      </c>
      <c r="C24" s="44"/>
      <c r="D24" s="31">
        <v>0</v>
      </c>
      <c r="E24" s="45"/>
    </row>
    <row r="25" spans="1:5" s="22" customFormat="1" ht="12" customHeight="1" x14ac:dyDescent="0.2">
      <c r="A25" s="28" t="s">
        <v>52</v>
      </c>
      <c r="B25" s="29" t="s">
        <v>53</v>
      </c>
      <c r="C25" s="44">
        <v>13442271</v>
      </c>
      <c r="D25" s="31">
        <v>63158198</v>
      </c>
      <c r="E25" s="45">
        <v>7443638</v>
      </c>
    </row>
    <row r="26" spans="1:5" s="22" customFormat="1" ht="12" customHeight="1" thickBot="1" x14ac:dyDescent="0.25">
      <c r="A26" s="46" t="s">
        <v>54</v>
      </c>
      <c r="B26" s="54" t="s">
        <v>55</v>
      </c>
      <c r="C26" s="48">
        <v>13442271</v>
      </c>
      <c r="D26" s="36">
        <v>58668454</v>
      </c>
      <c r="E26" s="49">
        <v>3104638</v>
      </c>
    </row>
    <row r="27" spans="1:5" s="22" customFormat="1" ht="12" customHeight="1" thickBot="1" x14ac:dyDescent="0.25">
      <c r="A27" s="38" t="s">
        <v>56</v>
      </c>
      <c r="B27" s="50" t="s">
        <v>57</v>
      </c>
      <c r="C27" s="51">
        <v>352658000</v>
      </c>
      <c r="D27" s="51">
        <v>402108000</v>
      </c>
      <c r="E27" s="51">
        <f>E28+E32+E33+E34+E31</f>
        <v>401728642</v>
      </c>
    </row>
    <row r="28" spans="1:5" s="22" customFormat="1" ht="12" customHeight="1" x14ac:dyDescent="0.2">
      <c r="A28" s="40" t="s">
        <v>58</v>
      </c>
      <c r="B28" s="41" t="s">
        <v>59</v>
      </c>
      <c r="C28" s="42">
        <f>SUM(C29:C30)</f>
        <v>308654000</v>
      </c>
      <c r="D28" s="42">
        <f t="shared" ref="D28:E28" si="0">SUM(D29:D30)</f>
        <v>361554000</v>
      </c>
      <c r="E28" s="42">
        <f t="shared" si="0"/>
        <v>361268804</v>
      </c>
    </row>
    <row r="29" spans="1:5" s="22" customFormat="1" ht="12" customHeight="1" x14ac:dyDescent="0.2">
      <c r="A29" s="28" t="s">
        <v>60</v>
      </c>
      <c r="B29" s="29" t="s">
        <v>61</v>
      </c>
      <c r="C29" s="44">
        <v>77500000</v>
      </c>
      <c r="D29" s="31">
        <v>76900000</v>
      </c>
      <c r="E29" s="45">
        <f>70828692+5830974</f>
        <v>76659666</v>
      </c>
    </row>
    <row r="30" spans="1:5" s="22" customFormat="1" ht="12" customHeight="1" x14ac:dyDescent="0.2">
      <c r="A30" s="28" t="s">
        <v>62</v>
      </c>
      <c r="B30" s="55" t="s">
        <v>63</v>
      </c>
      <c r="C30" s="44">
        <v>231154000</v>
      </c>
      <c r="D30" s="31">
        <v>284654000</v>
      </c>
      <c r="E30" s="45">
        <v>284609138</v>
      </c>
    </row>
    <row r="31" spans="1:5" s="22" customFormat="1" ht="12" customHeight="1" x14ac:dyDescent="0.2">
      <c r="A31" s="28" t="s">
        <v>64</v>
      </c>
      <c r="B31" s="29" t="s">
        <v>65</v>
      </c>
      <c r="C31" s="44"/>
      <c r="D31" s="31">
        <v>0</v>
      </c>
      <c r="E31" s="45">
        <v>67510</v>
      </c>
    </row>
    <row r="32" spans="1:5" s="22" customFormat="1" ht="12" customHeight="1" x14ac:dyDescent="0.2">
      <c r="A32" s="28" t="s">
        <v>66</v>
      </c>
      <c r="B32" s="29" t="s">
        <v>67</v>
      </c>
      <c r="C32" s="44">
        <v>28000000</v>
      </c>
      <c r="D32" s="31">
        <v>30050000</v>
      </c>
      <c r="E32" s="45">
        <v>30048092</v>
      </c>
    </row>
    <row r="33" spans="1:5" s="22" customFormat="1" ht="12" customHeight="1" x14ac:dyDescent="0.2">
      <c r="A33" s="28" t="s">
        <v>68</v>
      </c>
      <c r="B33" s="29" t="s">
        <v>69</v>
      </c>
      <c r="C33" s="44">
        <v>4504000</v>
      </c>
      <c r="D33" s="31">
        <v>4000</v>
      </c>
      <c r="E33" s="45"/>
    </row>
    <row r="34" spans="1:5" s="22" customFormat="1" ht="12" customHeight="1" thickBot="1" x14ac:dyDescent="0.25">
      <c r="A34" s="46" t="s">
        <v>70</v>
      </c>
      <c r="B34" s="29" t="s">
        <v>71</v>
      </c>
      <c r="C34" s="48">
        <v>11500000</v>
      </c>
      <c r="D34" s="36">
        <v>10500000</v>
      </c>
      <c r="E34" s="49">
        <v>10344236</v>
      </c>
    </row>
    <row r="35" spans="1:5" s="22" customFormat="1" ht="12" customHeight="1" thickBot="1" x14ac:dyDescent="0.25">
      <c r="A35" s="38" t="s">
        <v>72</v>
      </c>
      <c r="B35" s="50" t="s">
        <v>73</v>
      </c>
      <c r="C35" s="51">
        <v>431324867</v>
      </c>
      <c r="D35" s="51">
        <v>405741309</v>
      </c>
      <c r="E35" s="51">
        <f>SUM(E36:E46)</f>
        <v>393429144</v>
      </c>
    </row>
    <row r="36" spans="1:5" s="22" customFormat="1" ht="12" customHeight="1" x14ac:dyDescent="0.2">
      <c r="A36" s="40" t="s">
        <v>74</v>
      </c>
      <c r="B36" s="41" t="s">
        <v>75</v>
      </c>
      <c r="C36" s="42">
        <v>12179000</v>
      </c>
      <c r="D36" s="26">
        <v>13289065</v>
      </c>
      <c r="E36" s="43">
        <v>13719843</v>
      </c>
    </row>
    <row r="37" spans="1:5" s="22" customFormat="1" ht="12" customHeight="1" x14ac:dyDescent="0.2">
      <c r="A37" s="28" t="s">
        <v>76</v>
      </c>
      <c r="B37" s="29" t="s">
        <v>77</v>
      </c>
      <c r="C37" s="44">
        <v>72301925</v>
      </c>
      <c r="D37" s="31">
        <v>77743172</v>
      </c>
      <c r="E37" s="45">
        <v>75708415</v>
      </c>
    </row>
    <row r="38" spans="1:5" s="22" customFormat="1" ht="12" customHeight="1" x14ac:dyDescent="0.2">
      <c r="A38" s="28" t="s">
        <v>78</v>
      </c>
      <c r="B38" s="29" t="s">
        <v>79</v>
      </c>
      <c r="C38" s="44">
        <v>103017000</v>
      </c>
      <c r="D38" s="31">
        <v>75324504</v>
      </c>
      <c r="E38" s="45">
        <v>70681986</v>
      </c>
    </row>
    <row r="39" spans="1:5" s="22" customFormat="1" ht="12" customHeight="1" x14ac:dyDescent="0.2">
      <c r="A39" s="28" t="s">
        <v>80</v>
      </c>
      <c r="B39" s="29" t="s">
        <v>81</v>
      </c>
      <c r="C39" s="44">
        <v>430000</v>
      </c>
      <c r="D39" s="31">
        <v>430000</v>
      </c>
      <c r="E39" s="45">
        <v>671293</v>
      </c>
    </row>
    <row r="40" spans="1:5" s="22" customFormat="1" ht="12" customHeight="1" x14ac:dyDescent="0.2">
      <c r="A40" s="28" t="s">
        <v>82</v>
      </c>
      <c r="B40" s="29" t="s">
        <v>83</v>
      </c>
      <c r="C40" s="44">
        <v>179085653</v>
      </c>
      <c r="D40" s="31">
        <v>172385653</v>
      </c>
      <c r="E40" s="45">
        <v>168360806</v>
      </c>
    </row>
    <row r="41" spans="1:5" s="22" customFormat="1" ht="12" customHeight="1" x14ac:dyDescent="0.2">
      <c r="A41" s="28" t="s">
        <v>84</v>
      </c>
      <c r="B41" s="29" t="s">
        <v>85</v>
      </c>
      <c r="C41" s="44">
        <v>44810289</v>
      </c>
      <c r="D41" s="31">
        <v>37704455</v>
      </c>
      <c r="E41" s="45">
        <v>34776685</v>
      </c>
    </row>
    <row r="42" spans="1:5" s="22" customFormat="1" ht="12" customHeight="1" x14ac:dyDescent="0.2">
      <c r="A42" s="28" t="s">
        <v>86</v>
      </c>
      <c r="B42" s="29" t="s">
        <v>87</v>
      </c>
      <c r="C42" s="44">
        <v>18210000</v>
      </c>
      <c r="D42" s="31">
        <v>18210000</v>
      </c>
      <c r="E42" s="45">
        <v>17251000</v>
      </c>
    </row>
    <row r="43" spans="1:5" s="22" customFormat="1" ht="12" customHeight="1" x14ac:dyDescent="0.2">
      <c r="A43" s="28" t="s">
        <v>88</v>
      </c>
      <c r="B43" s="29" t="s">
        <v>89</v>
      </c>
      <c r="C43" s="44">
        <v>31000</v>
      </c>
      <c r="D43" s="31">
        <v>31000</v>
      </c>
      <c r="E43" s="45">
        <v>603</v>
      </c>
    </row>
    <row r="44" spans="1:5" s="22" customFormat="1" ht="12" customHeight="1" x14ac:dyDescent="0.2">
      <c r="A44" s="28" t="s">
        <v>90</v>
      </c>
      <c r="B44" s="29" t="s">
        <v>91</v>
      </c>
      <c r="C44" s="44"/>
      <c r="D44" s="56">
        <v>0</v>
      </c>
      <c r="E44" s="57"/>
    </row>
    <row r="45" spans="1:5" s="22" customFormat="1" ht="12" customHeight="1" x14ac:dyDescent="0.2">
      <c r="A45" s="46" t="s">
        <v>92</v>
      </c>
      <c r="B45" s="47" t="s">
        <v>93</v>
      </c>
      <c r="C45" s="44">
        <v>500000</v>
      </c>
      <c r="D45" s="58">
        <v>200000</v>
      </c>
      <c r="E45" s="59">
        <v>194740</v>
      </c>
    </row>
    <row r="46" spans="1:5" s="22" customFormat="1" ht="12" customHeight="1" thickBot="1" x14ac:dyDescent="0.25">
      <c r="A46" s="46" t="s">
        <v>94</v>
      </c>
      <c r="B46" s="47" t="s">
        <v>95</v>
      </c>
      <c r="C46" s="48">
        <v>760000</v>
      </c>
      <c r="D46" s="60">
        <v>10423460</v>
      </c>
      <c r="E46" s="59">
        <v>12063773</v>
      </c>
    </row>
    <row r="47" spans="1:5" s="22" customFormat="1" ht="12" customHeight="1" thickBot="1" x14ac:dyDescent="0.25">
      <c r="A47" s="38" t="s">
        <v>96</v>
      </c>
      <c r="B47" s="50" t="s">
        <v>97</v>
      </c>
      <c r="C47" s="51">
        <v>30332500</v>
      </c>
      <c r="D47" s="51">
        <v>30332500</v>
      </c>
      <c r="E47" s="51">
        <f>SUM(E48:E52)</f>
        <v>9600404</v>
      </c>
    </row>
    <row r="48" spans="1:5" s="22" customFormat="1" ht="12" customHeight="1" x14ac:dyDescent="0.2">
      <c r="A48" s="40" t="s">
        <v>98</v>
      </c>
      <c r="B48" s="41" t="s">
        <v>99</v>
      </c>
      <c r="C48" s="42"/>
      <c r="D48" s="61">
        <v>0</v>
      </c>
      <c r="E48" s="62"/>
    </row>
    <row r="49" spans="1:5" s="22" customFormat="1" ht="12" customHeight="1" x14ac:dyDescent="0.2">
      <c r="A49" s="28" t="s">
        <v>100</v>
      </c>
      <c r="B49" s="29" t="s">
        <v>101</v>
      </c>
      <c r="C49" s="44">
        <v>30332500</v>
      </c>
      <c r="D49" s="56">
        <v>30332500</v>
      </c>
      <c r="E49" s="57">
        <v>9581550</v>
      </c>
    </row>
    <row r="50" spans="1:5" s="22" customFormat="1" ht="12" customHeight="1" x14ac:dyDescent="0.2">
      <c r="A50" s="28" t="s">
        <v>102</v>
      </c>
      <c r="B50" s="29" t="s">
        <v>103</v>
      </c>
      <c r="C50" s="44"/>
      <c r="D50" s="56">
        <v>0</v>
      </c>
      <c r="E50" s="57">
        <v>18854</v>
      </c>
    </row>
    <row r="51" spans="1:5" s="22" customFormat="1" ht="12" customHeight="1" x14ac:dyDescent="0.2">
      <c r="A51" s="28" t="s">
        <v>104</v>
      </c>
      <c r="B51" s="29" t="s">
        <v>105</v>
      </c>
      <c r="C51" s="44"/>
      <c r="D51" s="56">
        <v>0</v>
      </c>
      <c r="E51" s="57"/>
    </row>
    <row r="52" spans="1:5" s="22" customFormat="1" ht="12" customHeight="1" thickBot="1" x14ac:dyDescent="0.25">
      <c r="A52" s="46" t="s">
        <v>106</v>
      </c>
      <c r="B52" s="47" t="s">
        <v>107</v>
      </c>
      <c r="C52" s="48"/>
      <c r="D52" s="60">
        <v>0</v>
      </c>
      <c r="E52" s="59"/>
    </row>
    <row r="53" spans="1:5" s="22" customFormat="1" ht="17.25" customHeight="1" thickBot="1" x14ac:dyDescent="0.25">
      <c r="A53" s="38" t="s">
        <v>108</v>
      </c>
      <c r="B53" s="50" t="s">
        <v>109</v>
      </c>
      <c r="C53" s="51">
        <v>4766000</v>
      </c>
      <c r="D53" s="51">
        <v>4224000</v>
      </c>
      <c r="E53" s="51">
        <f>SUM(E54:E56)</f>
        <v>4421313</v>
      </c>
    </row>
    <row r="54" spans="1:5" s="22" customFormat="1" ht="11.25" customHeight="1" x14ac:dyDescent="0.2">
      <c r="A54" s="40" t="s">
        <v>110</v>
      </c>
      <c r="B54" s="41" t="s">
        <v>111</v>
      </c>
      <c r="C54" s="42"/>
      <c r="D54" s="26">
        <v>0</v>
      </c>
      <c r="E54" s="43"/>
    </row>
    <row r="55" spans="1:5" s="22" customFormat="1" ht="21" customHeight="1" x14ac:dyDescent="0.2">
      <c r="A55" s="28" t="s">
        <v>112</v>
      </c>
      <c r="B55" s="29" t="s">
        <v>113</v>
      </c>
      <c r="C55" s="44">
        <v>1866000</v>
      </c>
      <c r="D55" s="31">
        <v>1866000</v>
      </c>
      <c r="E55" s="45">
        <v>2079965</v>
      </c>
    </row>
    <row r="56" spans="1:5" s="22" customFormat="1" ht="12" customHeight="1" x14ac:dyDescent="0.2">
      <c r="A56" s="28" t="s">
        <v>114</v>
      </c>
      <c r="B56" s="29" t="s">
        <v>115</v>
      </c>
      <c r="C56" s="44">
        <v>2900000</v>
      </c>
      <c r="D56" s="31">
        <v>2358000</v>
      </c>
      <c r="E56" s="45">
        <v>2341348</v>
      </c>
    </row>
    <row r="57" spans="1:5" s="22" customFormat="1" ht="12" customHeight="1" thickBot="1" x14ac:dyDescent="0.25">
      <c r="A57" s="46" t="s">
        <v>116</v>
      </c>
      <c r="B57" s="47" t="s">
        <v>117</v>
      </c>
      <c r="C57" s="48"/>
      <c r="D57" s="36">
        <v>0</v>
      </c>
      <c r="E57" s="49"/>
    </row>
    <row r="58" spans="1:5" s="22" customFormat="1" ht="12" customHeight="1" thickBot="1" x14ac:dyDescent="0.25">
      <c r="A58" s="38" t="s">
        <v>118</v>
      </c>
      <c r="B58" s="63" t="s">
        <v>119</v>
      </c>
      <c r="C58" s="51"/>
      <c r="D58" s="52">
        <v>0</v>
      </c>
      <c r="E58" s="53">
        <f>SUM(E59:E61)</f>
        <v>20000</v>
      </c>
    </row>
    <row r="59" spans="1:5" s="22" customFormat="1" ht="12" customHeight="1" x14ac:dyDescent="0.2">
      <c r="A59" s="40" t="s">
        <v>120</v>
      </c>
      <c r="B59" s="41" t="s">
        <v>121</v>
      </c>
      <c r="C59" s="42"/>
      <c r="D59" s="61">
        <v>0</v>
      </c>
      <c r="E59" s="57"/>
    </row>
    <row r="60" spans="1:5" s="22" customFormat="1" ht="22.5" customHeight="1" x14ac:dyDescent="0.2">
      <c r="A60" s="28" t="s">
        <v>122</v>
      </c>
      <c r="B60" s="29" t="s">
        <v>123</v>
      </c>
      <c r="C60" s="44"/>
      <c r="D60" s="56">
        <v>0</v>
      </c>
      <c r="E60" s="57"/>
    </row>
    <row r="61" spans="1:5" s="22" customFormat="1" ht="12" customHeight="1" x14ac:dyDescent="0.2">
      <c r="A61" s="28" t="s">
        <v>124</v>
      </c>
      <c r="B61" s="29" t="s">
        <v>125</v>
      </c>
      <c r="C61" s="44"/>
      <c r="D61" s="56">
        <v>0</v>
      </c>
      <c r="E61" s="57">
        <v>20000</v>
      </c>
    </row>
    <row r="62" spans="1:5" s="22" customFormat="1" ht="12" customHeight="1" thickBot="1" x14ac:dyDescent="0.25">
      <c r="A62" s="46" t="s">
        <v>126</v>
      </c>
      <c r="B62" s="47" t="s">
        <v>127</v>
      </c>
      <c r="C62" s="48"/>
      <c r="D62" s="64">
        <v>0</v>
      </c>
      <c r="E62" s="57"/>
    </row>
    <row r="63" spans="1:5" s="22" customFormat="1" ht="12" customHeight="1" thickBot="1" x14ac:dyDescent="0.25">
      <c r="A63" s="38" t="s">
        <v>128</v>
      </c>
      <c r="B63" s="50" t="s">
        <v>129</v>
      </c>
      <c r="C63" s="65">
        <v>2331070988</v>
      </c>
      <c r="D63" s="65">
        <v>2374646264</v>
      </c>
      <c r="E63" s="65">
        <f>E6+E13+E20+E27+E35+E47+E53+E58</f>
        <v>2222126225</v>
      </c>
    </row>
    <row r="64" spans="1:5" s="22" customFormat="1" ht="12" customHeight="1" thickBot="1" x14ac:dyDescent="0.25">
      <c r="A64" s="66" t="s">
        <v>130</v>
      </c>
      <c r="B64" s="63" t="s">
        <v>131</v>
      </c>
      <c r="C64" s="67">
        <v>193478462</v>
      </c>
      <c r="D64" s="67">
        <v>212343590</v>
      </c>
      <c r="E64" s="67">
        <f>SUM(E65:E67)</f>
        <v>63319557</v>
      </c>
    </row>
    <row r="65" spans="1:5" s="22" customFormat="1" ht="12" customHeight="1" x14ac:dyDescent="0.2">
      <c r="A65" s="40" t="s">
        <v>132</v>
      </c>
      <c r="B65" s="41" t="s">
        <v>133</v>
      </c>
      <c r="C65" s="42">
        <v>93478462</v>
      </c>
      <c r="D65" s="61">
        <v>112343590</v>
      </c>
      <c r="E65" s="57">
        <v>63319557</v>
      </c>
    </row>
    <row r="66" spans="1:5" s="22" customFormat="1" ht="12" customHeight="1" x14ac:dyDescent="0.2">
      <c r="A66" s="28" t="s">
        <v>134</v>
      </c>
      <c r="B66" s="29" t="s">
        <v>135</v>
      </c>
      <c r="C66" s="44">
        <v>100000000</v>
      </c>
      <c r="D66" s="56">
        <v>100000000</v>
      </c>
    </row>
    <row r="67" spans="1:5" s="22" customFormat="1" ht="12" customHeight="1" thickBot="1" x14ac:dyDescent="0.25">
      <c r="A67" s="46" t="s">
        <v>136</v>
      </c>
      <c r="B67" s="68" t="s">
        <v>137</v>
      </c>
      <c r="C67" s="48"/>
      <c r="D67" s="60">
        <v>0</v>
      </c>
      <c r="E67" s="57"/>
    </row>
    <row r="68" spans="1:5" s="22" customFormat="1" ht="12" customHeight="1" thickBot="1" x14ac:dyDescent="0.25">
      <c r="A68" s="66" t="s">
        <v>138</v>
      </c>
      <c r="B68" s="63" t="s">
        <v>139</v>
      </c>
      <c r="C68" s="69"/>
      <c r="D68" s="52">
        <v>0</v>
      </c>
      <c r="E68" s="53">
        <f>+E69+E70+E71+E72</f>
        <v>0</v>
      </c>
    </row>
    <row r="69" spans="1:5" s="22" customFormat="1" ht="13.5" customHeight="1" x14ac:dyDescent="0.2">
      <c r="A69" s="40" t="s">
        <v>140</v>
      </c>
      <c r="B69" s="41" t="s">
        <v>141</v>
      </c>
      <c r="C69" s="42"/>
      <c r="D69" s="61">
        <v>0</v>
      </c>
      <c r="E69" s="57"/>
    </row>
    <row r="70" spans="1:5" s="22" customFormat="1" ht="12" customHeight="1" x14ac:dyDescent="0.2">
      <c r="A70" s="28" t="s">
        <v>142</v>
      </c>
      <c r="B70" s="29" t="s">
        <v>143</v>
      </c>
      <c r="C70" s="44"/>
      <c r="D70" s="56">
        <v>0</v>
      </c>
      <c r="E70" s="57"/>
    </row>
    <row r="71" spans="1:5" s="22" customFormat="1" ht="12" customHeight="1" x14ac:dyDescent="0.2">
      <c r="A71" s="28" t="s">
        <v>144</v>
      </c>
      <c r="B71" s="29" t="s">
        <v>145</v>
      </c>
      <c r="C71" s="44"/>
      <c r="D71" s="56">
        <v>0</v>
      </c>
      <c r="E71" s="57"/>
    </row>
    <row r="72" spans="1:5" s="22" customFormat="1" ht="12" customHeight="1" thickBot="1" x14ac:dyDescent="0.25">
      <c r="A72" s="46" t="s">
        <v>146</v>
      </c>
      <c r="B72" s="47" t="s">
        <v>147</v>
      </c>
      <c r="C72" s="48"/>
      <c r="D72" s="60">
        <v>0</v>
      </c>
      <c r="E72" s="57"/>
    </row>
    <row r="73" spans="1:5" s="22" customFormat="1" ht="12" customHeight="1" thickBot="1" x14ac:dyDescent="0.25">
      <c r="A73" s="66" t="s">
        <v>148</v>
      </c>
      <c r="B73" s="63" t="s">
        <v>149</v>
      </c>
      <c r="C73" s="51">
        <v>595229853</v>
      </c>
      <c r="D73" s="51">
        <v>620677200</v>
      </c>
      <c r="E73" s="51">
        <f>SUM(E74:E75)</f>
        <v>620677200</v>
      </c>
    </row>
    <row r="74" spans="1:5" s="22" customFormat="1" ht="12" customHeight="1" x14ac:dyDescent="0.2">
      <c r="A74" s="40" t="s">
        <v>150</v>
      </c>
      <c r="B74" s="41" t="s">
        <v>151</v>
      </c>
      <c r="C74" s="42">
        <v>595229853</v>
      </c>
      <c r="D74" s="61">
        <v>620677200</v>
      </c>
      <c r="E74" s="57">
        <v>620677200</v>
      </c>
    </row>
    <row r="75" spans="1:5" s="22" customFormat="1" ht="12" customHeight="1" thickBot="1" x14ac:dyDescent="0.25">
      <c r="A75" s="46" t="s">
        <v>152</v>
      </c>
      <c r="B75" s="47" t="s">
        <v>153</v>
      </c>
      <c r="C75" s="48"/>
      <c r="D75" s="60">
        <v>0</v>
      </c>
      <c r="E75" s="57"/>
    </row>
    <row r="76" spans="1:5" s="22" customFormat="1" ht="12" customHeight="1" thickBot="1" x14ac:dyDescent="0.25">
      <c r="A76" s="66" t="s">
        <v>154</v>
      </c>
      <c r="B76" s="63" t="s">
        <v>155</v>
      </c>
      <c r="C76" s="70"/>
      <c r="D76" s="21">
        <v>41904332</v>
      </c>
      <c r="E76" s="53">
        <f>+E77+E78+E79</f>
        <v>41904332</v>
      </c>
    </row>
    <row r="77" spans="1:5" s="22" customFormat="1" ht="12" customHeight="1" x14ac:dyDescent="0.2">
      <c r="A77" s="40" t="s">
        <v>156</v>
      </c>
      <c r="B77" s="41" t="s">
        <v>157</v>
      </c>
      <c r="C77" s="42">
        <v>0</v>
      </c>
      <c r="D77" s="61">
        <v>41904332</v>
      </c>
      <c r="E77" s="57">
        <v>41904332</v>
      </c>
    </row>
    <row r="78" spans="1:5" s="22" customFormat="1" ht="12" customHeight="1" x14ac:dyDescent="0.2">
      <c r="A78" s="28" t="s">
        <v>158</v>
      </c>
      <c r="B78" s="29" t="s">
        <v>159</v>
      </c>
      <c r="C78" s="44">
        <v>0</v>
      </c>
      <c r="D78" s="56">
        <v>0</v>
      </c>
      <c r="E78" s="57"/>
    </row>
    <row r="79" spans="1:5" s="22" customFormat="1" ht="12" customHeight="1" thickBot="1" x14ac:dyDescent="0.25">
      <c r="A79" s="46" t="s">
        <v>160</v>
      </c>
      <c r="B79" s="54" t="s">
        <v>161</v>
      </c>
      <c r="C79" s="48">
        <v>0</v>
      </c>
      <c r="D79" s="60">
        <v>0</v>
      </c>
      <c r="E79" s="57"/>
    </row>
    <row r="80" spans="1:5" s="22" customFormat="1" ht="12" customHeight="1" thickBot="1" x14ac:dyDescent="0.25">
      <c r="A80" s="66" t="s">
        <v>162</v>
      </c>
      <c r="B80" s="63" t="s">
        <v>163</v>
      </c>
      <c r="C80" s="52">
        <v>0</v>
      </c>
      <c r="D80" s="52">
        <v>0</v>
      </c>
      <c r="E80" s="53">
        <f>+E81+E82+E83+E84</f>
        <v>0</v>
      </c>
    </row>
    <row r="81" spans="1:8" s="22" customFormat="1" ht="12" customHeight="1" x14ac:dyDescent="0.2">
      <c r="A81" s="71" t="s">
        <v>164</v>
      </c>
      <c r="B81" s="41" t="s">
        <v>165</v>
      </c>
      <c r="C81" s="42">
        <v>0</v>
      </c>
      <c r="D81" s="61">
        <v>0</v>
      </c>
      <c r="E81" s="57"/>
    </row>
    <row r="82" spans="1:8" s="22" customFormat="1" ht="12" customHeight="1" x14ac:dyDescent="0.2">
      <c r="A82" s="72" t="s">
        <v>166</v>
      </c>
      <c r="B82" s="29" t="s">
        <v>167</v>
      </c>
      <c r="C82" s="44">
        <v>0</v>
      </c>
      <c r="D82" s="56">
        <v>0</v>
      </c>
      <c r="E82" s="57"/>
    </row>
    <row r="83" spans="1:8" s="22" customFormat="1" ht="12" customHeight="1" x14ac:dyDescent="0.2">
      <c r="A83" s="72" t="s">
        <v>168</v>
      </c>
      <c r="B83" s="29" t="s">
        <v>169</v>
      </c>
      <c r="C83" s="44">
        <v>0</v>
      </c>
      <c r="D83" s="56">
        <v>0</v>
      </c>
      <c r="E83" s="57"/>
    </row>
    <row r="84" spans="1:8" s="22" customFormat="1" ht="12" customHeight="1" thickBot="1" x14ac:dyDescent="0.25">
      <c r="A84" s="73" t="s">
        <v>170</v>
      </c>
      <c r="B84" s="54" t="s">
        <v>171</v>
      </c>
      <c r="C84" s="30">
        <v>0</v>
      </c>
      <c r="D84" s="56">
        <v>0</v>
      </c>
      <c r="E84" s="57"/>
    </row>
    <row r="85" spans="1:8" s="22" customFormat="1" ht="12" customHeight="1" thickBot="1" x14ac:dyDescent="0.25">
      <c r="A85" s="74" t="s">
        <v>172</v>
      </c>
      <c r="B85" s="63" t="s">
        <v>173</v>
      </c>
      <c r="C85" s="51">
        <v>0</v>
      </c>
      <c r="D85" s="75">
        <v>0</v>
      </c>
      <c r="E85" s="76"/>
    </row>
    <row r="86" spans="1:8" s="22" customFormat="1" ht="12" customHeight="1" thickBot="1" x14ac:dyDescent="0.25">
      <c r="A86" s="74" t="s">
        <v>174</v>
      </c>
      <c r="B86" s="77" t="s">
        <v>175</v>
      </c>
      <c r="C86" s="65">
        <v>788708315</v>
      </c>
      <c r="D86" s="65">
        <v>874925122</v>
      </c>
      <c r="E86" s="78">
        <f>+E64+E68+E73+E76+E80+E85</f>
        <v>725901089</v>
      </c>
    </row>
    <row r="87" spans="1:8" s="22" customFormat="1" ht="20.25" customHeight="1" thickBot="1" x14ac:dyDescent="0.25">
      <c r="A87" s="79" t="s">
        <v>176</v>
      </c>
      <c r="B87" s="80" t="s">
        <v>177</v>
      </c>
      <c r="C87" s="65">
        <f>C86+C63</f>
        <v>3119779303</v>
      </c>
      <c r="D87" s="65">
        <v>3249571386</v>
      </c>
      <c r="E87" s="65">
        <f>E86+E63</f>
        <v>2948027314</v>
      </c>
      <c r="F87" s="22">
        <f>'[1]2.1.sz.mell  '!C29+'[1]2.2.sz.mell  '!C31</f>
        <v>3119779303</v>
      </c>
      <c r="G87" s="22">
        <f>'[1]2.1.sz.mell  '!D29+'[1]2.2.sz.mell  '!D31</f>
        <v>3249571386</v>
      </c>
      <c r="H87" s="22">
        <f>'[1]2.1.sz.mell  '!E29+'[1]2.2.sz.mell  '!E31</f>
        <v>2948027314</v>
      </c>
    </row>
    <row r="88" spans="1:8" s="22" customFormat="1" ht="12" customHeight="1" x14ac:dyDescent="0.2">
      <c r="A88" s="81"/>
      <c r="B88" s="81"/>
      <c r="C88" s="82"/>
      <c r="D88" s="82"/>
      <c r="E88" s="82"/>
    </row>
    <row r="89" spans="1:8" ht="16.5" customHeight="1" x14ac:dyDescent="0.25">
      <c r="A89" s="1" t="s">
        <v>178</v>
      </c>
      <c r="B89" s="1"/>
      <c r="C89" s="1"/>
      <c r="D89" s="1"/>
      <c r="E89" s="1"/>
    </row>
    <row r="90" spans="1:8" s="85" customFormat="1" ht="16.5" customHeight="1" thickBot="1" x14ac:dyDescent="0.3">
      <c r="A90" s="83" t="s">
        <v>179</v>
      </c>
      <c r="B90" s="83"/>
      <c r="C90" s="84"/>
      <c r="D90" s="84"/>
      <c r="E90" s="84" t="s">
        <v>2</v>
      </c>
    </row>
    <row r="91" spans="1:8" s="85" customFormat="1" ht="16.5" customHeight="1" x14ac:dyDescent="0.25">
      <c r="A91" s="5" t="s">
        <v>3</v>
      </c>
      <c r="B91" s="6" t="s">
        <v>180</v>
      </c>
      <c r="C91" s="86"/>
      <c r="D91" s="87" t="s">
        <v>5</v>
      </c>
      <c r="E91" s="88"/>
    </row>
    <row r="92" spans="1:8" ht="38.1" customHeight="1" thickBot="1" x14ac:dyDescent="0.3">
      <c r="A92" s="9"/>
      <c r="B92" s="10"/>
      <c r="C92" s="11" t="s">
        <v>6</v>
      </c>
      <c r="D92" s="11" t="s">
        <v>7</v>
      </c>
      <c r="E92" s="12" t="s">
        <v>8</v>
      </c>
    </row>
    <row r="93" spans="1:8" s="17" customFormat="1" ht="12" customHeight="1" thickBot="1" x14ac:dyDescent="0.25">
      <c r="A93" s="14" t="s">
        <v>9</v>
      </c>
      <c r="B93" s="15" t="s">
        <v>10</v>
      </c>
      <c r="C93" s="15" t="s">
        <v>11</v>
      </c>
      <c r="D93" s="15" t="s">
        <v>12</v>
      </c>
      <c r="E93" s="89" t="s">
        <v>13</v>
      </c>
    </row>
    <row r="94" spans="1:8" ht="12" customHeight="1" thickBot="1" x14ac:dyDescent="0.3">
      <c r="A94" s="18" t="s">
        <v>14</v>
      </c>
      <c r="B94" s="90" t="s">
        <v>181</v>
      </c>
      <c r="C94" s="91">
        <f>SUM(C95:C99)</f>
        <v>2337275200</v>
      </c>
      <c r="D94" s="91">
        <f>SUM(D95:D99)</f>
        <v>2293484923</v>
      </c>
      <c r="E94" s="92">
        <f>SUM(E95:E99)</f>
        <v>2137354184</v>
      </c>
    </row>
    <row r="95" spans="1:8" ht="12" customHeight="1" x14ac:dyDescent="0.25">
      <c r="A95" s="23" t="s">
        <v>16</v>
      </c>
      <c r="B95" s="93" t="s">
        <v>182</v>
      </c>
      <c r="C95" s="26">
        <v>972189321</v>
      </c>
      <c r="D95" s="26">
        <v>973950639</v>
      </c>
      <c r="E95" s="94">
        <v>954601761</v>
      </c>
    </row>
    <row r="96" spans="1:8" ht="12" customHeight="1" x14ac:dyDescent="0.25">
      <c r="A96" s="28" t="s">
        <v>18</v>
      </c>
      <c r="B96" s="95" t="s">
        <v>183</v>
      </c>
      <c r="C96" s="31">
        <v>205103347</v>
      </c>
      <c r="D96" s="31">
        <v>205493807</v>
      </c>
      <c r="E96" s="45">
        <v>198202661</v>
      </c>
    </row>
    <row r="97" spans="1:5" ht="12" customHeight="1" x14ac:dyDescent="0.25">
      <c r="A97" s="28" t="s">
        <v>20</v>
      </c>
      <c r="B97" s="95" t="s">
        <v>184</v>
      </c>
      <c r="C97" s="96">
        <v>914471448</v>
      </c>
      <c r="D97" s="96">
        <v>810844114</v>
      </c>
      <c r="E97" s="49">
        <v>759722479</v>
      </c>
    </row>
    <row r="98" spans="1:5" ht="12" customHeight="1" x14ac:dyDescent="0.25">
      <c r="A98" s="28" t="s">
        <v>22</v>
      </c>
      <c r="B98" s="97" t="s">
        <v>185</v>
      </c>
      <c r="C98" s="96">
        <v>97250000</v>
      </c>
      <c r="D98" s="96">
        <v>139384000</v>
      </c>
      <c r="E98" s="49">
        <v>67052084</v>
      </c>
    </row>
    <row r="99" spans="1:5" ht="12" customHeight="1" x14ac:dyDescent="0.25">
      <c r="A99" s="28" t="s">
        <v>186</v>
      </c>
      <c r="B99" s="98" t="s">
        <v>187</v>
      </c>
      <c r="C99" s="31">
        <f t="shared" ref="C99:D99" si="1">SUM(C100:C111)</f>
        <v>148261084</v>
      </c>
      <c r="D99" s="31">
        <f t="shared" si="1"/>
        <v>163812363</v>
      </c>
      <c r="E99" s="49">
        <f>SUM(E100:E111)</f>
        <v>157775199</v>
      </c>
    </row>
    <row r="100" spans="1:5" ht="12" customHeight="1" x14ac:dyDescent="0.25">
      <c r="A100" s="28" t="s">
        <v>26</v>
      </c>
      <c r="B100" s="95" t="s">
        <v>188</v>
      </c>
      <c r="C100" s="96"/>
      <c r="D100" s="96">
        <v>159000</v>
      </c>
      <c r="E100" s="49"/>
    </row>
    <row r="101" spans="1:5" ht="12" customHeight="1" x14ac:dyDescent="0.25">
      <c r="A101" s="28"/>
      <c r="B101" s="99" t="s">
        <v>189</v>
      </c>
      <c r="C101" s="96"/>
      <c r="D101" s="96"/>
      <c r="E101" s="49"/>
    </row>
    <row r="102" spans="1:5" ht="12" customHeight="1" x14ac:dyDescent="0.25">
      <c r="A102" s="28"/>
      <c r="B102" s="99" t="s">
        <v>190</v>
      </c>
      <c r="C102" s="96"/>
      <c r="D102" s="96"/>
      <c r="E102" s="49"/>
    </row>
    <row r="103" spans="1:5" ht="12" customHeight="1" x14ac:dyDescent="0.25">
      <c r="A103" s="28" t="s">
        <v>191</v>
      </c>
      <c r="B103" s="99" t="s">
        <v>192</v>
      </c>
      <c r="C103" s="96">
        <v>100000</v>
      </c>
      <c r="D103" s="96">
        <v>5258498</v>
      </c>
      <c r="E103" s="49">
        <f>5090844+159000</f>
        <v>5249844</v>
      </c>
    </row>
    <row r="104" spans="1:5" ht="16.5" customHeight="1" x14ac:dyDescent="0.25">
      <c r="A104" s="28" t="s">
        <v>193</v>
      </c>
      <c r="B104" s="100" t="s">
        <v>194</v>
      </c>
      <c r="C104" s="96"/>
      <c r="D104" s="96"/>
      <c r="E104" s="49"/>
    </row>
    <row r="105" spans="1:5" ht="19.5" customHeight="1" x14ac:dyDescent="0.25">
      <c r="A105" s="28" t="s">
        <v>195</v>
      </c>
      <c r="B105" s="100" t="s">
        <v>196</v>
      </c>
      <c r="C105" s="96"/>
      <c r="D105" s="96"/>
      <c r="E105" s="49"/>
    </row>
    <row r="106" spans="1:5" ht="12" customHeight="1" x14ac:dyDescent="0.25">
      <c r="A106" s="28" t="s">
        <v>197</v>
      </c>
      <c r="B106" s="99" t="s">
        <v>198</v>
      </c>
      <c r="C106" s="96"/>
      <c r="D106" s="96">
        <v>660000</v>
      </c>
      <c r="E106" s="49">
        <v>746500</v>
      </c>
    </row>
    <row r="107" spans="1:5" ht="12" customHeight="1" x14ac:dyDescent="0.25">
      <c r="A107" s="28" t="s">
        <v>199</v>
      </c>
      <c r="B107" s="99" t="s">
        <v>200</v>
      </c>
      <c r="C107" s="96"/>
      <c r="D107" s="96"/>
      <c r="E107" s="49"/>
    </row>
    <row r="108" spans="1:5" ht="22.5" x14ac:dyDescent="0.25">
      <c r="A108" s="28" t="s">
        <v>201</v>
      </c>
      <c r="B108" s="100" t="s">
        <v>202</v>
      </c>
      <c r="C108" s="96"/>
      <c r="D108" s="96"/>
      <c r="E108" s="49"/>
    </row>
    <row r="109" spans="1:5" ht="12" customHeight="1" x14ac:dyDescent="0.25">
      <c r="A109" s="101" t="s">
        <v>203</v>
      </c>
      <c r="B109" s="102" t="s">
        <v>204</v>
      </c>
      <c r="C109" s="96"/>
      <c r="D109" s="96"/>
      <c r="E109" s="49"/>
    </row>
    <row r="110" spans="1:5" ht="12" customHeight="1" x14ac:dyDescent="0.25">
      <c r="A110" s="28" t="s">
        <v>205</v>
      </c>
      <c r="B110" s="102" t="s">
        <v>206</v>
      </c>
      <c r="C110" s="96"/>
      <c r="D110" s="96"/>
      <c r="E110" s="49"/>
    </row>
    <row r="111" spans="1:5" ht="18.75" customHeight="1" thickBot="1" x14ac:dyDescent="0.3">
      <c r="A111" s="33" t="s">
        <v>207</v>
      </c>
      <c r="B111" s="103" t="s">
        <v>208</v>
      </c>
      <c r="C111" s="36">
        <v>148161084</v>
      </c>
      <c r="D111" s="36">
        <v>157734865</v>
      </c>
      <c r="E111" s="104">
        <v>151778855</v>
      </c>
    </row>
    <row r="112" spans="1:5" ht="12" customHeight="1" thickBot="1" x14ac:dyDescent="0.3">
      <c r="A112" s="38" t="s">
        <v>28</v>
      </c>
      <c r="B112" s="105" t="s">
        <v>209</v>
      </c>
      <c r="C112" s="52">
        <f>+C113+C115+C114</f>
        <v>555003286</v>
      </c>
      <c r="D112" s="52">
        <f>SUM(D113:D115)</f>
        <v>717442110</v>
      </c>
      <c r="E112" s="52">
        <f>+E113+E115+E114</f>
        <v>397118900</v>
      </c>
    </row>
    <row r="113" spans="1:5" ht="12" customHeight="1" x14ac:dyDescent="0.25">
      <c r="A113" s="40" t="s">
        <v>30</v>
      </c>
      <c r="B113" s="95" t="s">
        <v>210</v>
      </c>
      <c r="C113" s="106">
        <v>306481603</v>
      </c>
      <c r="D113" s="106">
        <v>374710583</v>
      </c>
      <c r="E113" s="43">
        <v>117395559</v>
      </c>
    </row>
    <row r="114" spans="1:5" x14ac:dyDescent="0.25">
      <c r="A114" s="40" t="s">
        <v>32</v>
      </c>
      <c r="B114" s="107" t="s">
        <v>211</v>
      </c>
      <c r="C114" s="31">
        <v>182810962</v>
      </c>
      <c r="D114" s="31">
        <v>276110806</v>
      </c>
      <c r="E114" s="45">
        <v>234332492</v>
      </c>
    </row>
    <row r="115" spans="1:5" ht="12" customHeight="1" x14ac:dyDescent="0.25">
      <c r="A115" s="40" t="s">
        <v>34</v>
      </c>
      <c r="B115" s="54" t="s">
        <v>212</v>
      </c>
      <c r="C115" s="31">
        <f>SUM(C116:C123)</f>
        <v>65710721</v>
      </c>
      <c r="D115" s="31">
        <f t="shared" ref="D115:E115" si="2">SUM(D116:D123)</f>
        <v>66620721</v>
      </c>
      <c r="E115" s="31">
        <f t="shared" si="2"/>
        <v>45390849</v>
      </c>
    </row>
    <row r="116" spans="1:5" ht="21.75" customHeight="1" x14ac:dyDescent="0.25">
      <c r="A116" s="40" t="s">
        <v>36</v>
      </c>
      <c r="B116" s="108" t="s">
        <v>213</v>
      </c>
      <c r="C116" s="31"/>
      <c r="D116" s="31"/>
      <c r="E116" s="45"/>
    </row>
    <row r="117" spans="1:5" ht="24" customHeight="1" x14ac:dyDescent="0.25">
      <c r="A117" s="40" t="s">
        <v>38</v>
      </c>
      <c r="B117" s="109" t="s">
        <v>214</v>
      </c>
      <c r="C117" s="31"/>
      <c r="D117" s="31"/>
      <c r="E117" s="45"/>
    </row>
    <row r="118" spans="1:5" ht="20.25" customHeight="1" x14ac:dyDescent="0.25">
      <c r="A118" s="40" t="s">
        <v>40</v>
      </c>
      <c r="B118" s="100" t="s">
        <v>196</v>
      </c>
      <c r="C118" s="31"/>
      <c r="D118" s="31"/>
      <c r="E118" s="45"/>
    </row>
    <row r="119" spans="1:5" ht="12" customHeight="1" x14ac:dyDescent="0.25">
      <c r="A119" s="40" t="s">
        <v>215</v>
      </c>
      <c r="B119" s="100" t="s">
        <v>216</v>
      </c>
      <c r="C119" s="31"/>
      <c r="D119" s="31"/>
      <c r="E119" s="45"/>
    </row>
    <row r="120" spans="1:5" ht="12" customHeight="1" x14ac:dyDescent="0.25">
      <c r="A120" s="40" t="s">
        <v>217</v>
      </c>
      <c r="B120" s="100" t="s">
        <v>218</v>
      </c>
      <c r="C120" s="31"/>
      <c r="D120" s="31"/>
      <c r="E120" s="45"/>
    </row>
    <row r="121" spans="1:5" s="110" customFormat="1" ht="19.5" customHeight="1" x14ac:dyDescent="0.25">
      <c r="A121" s="40" t="s">
        <v>219</v>
      </c>
      <c r="B121" s="100" t="s">
        <v>202</v>
      </c>
      <c r="C121" s="31"/>
      <c r="D121" s="31"/>
      <c r="E121" s="45"/>
    </row>
    <row r="122" spans="1:5" ht="12" customHeight="1" x14ac:dyDescent="0.25">
      <c r="A122" s="40" t="s">
        <v>220</v>
      </c>
      <c r="B122" s="100" t="s">
        <v>221</v>
      </c>
      <c r="C122" s="31"/>
      <c r="D122" s="31"/>
      <c r="E122" s="45"/>
    </row>
    <row r="123" spans="1:5" ht="20.25" customHeight="1" thickBot="1" x14ac:dyDescent="0.3">
      <c r="A123" s="101" t="s">
        <v>222</v>
      </c>
      <c r="B123" s="100" t="s">
        <v>223</v>
      </c>
      <c r="C123" s="96">
        <v>65710721</v>
      </c>
      <c r="D123" s="96">
        <v>66620721</v>
      </c>
      <c r="E123" s="49">
        <v>45390849</v>
      </c>
    </row>
    <row r="124" spans="1:5" ht="12" customHeight="1" thickBot="1" x14ac:dyDescent="0.3">
      <c r="A124" s="38" t="s">
        <v>42</v>
      </c>
      <c r="B124" s="111" t="s">
        <v>224</v>
      </c>
      <c r="C124" s="52">
        <f>+C125+C126</f>
        <v>80846522</v>
      </c>
      <c r="D124" s="52">
        <f>+D125+D126</f>
        <v>91990058</v>
      </c>
      <c r="E124" s="53">
        <f>+E125+E126</f>
        <v>0</v>
      </c>
    </row>
    <row r="125" spans="1:5" ht="12" customHeight="1" x14ac:dyDescent="0.25">
      <c r="A125" s="40" t="s">
        <v>44</v>
      </c>
      <c r="B125" s="112" t="s">
        <v>225</v>
      </c>
      <c r="C125" s="106">
        <v>15000000</v>
      </c>
      <c r="D125" s="106">
        <v>10857171</v>
      </c>
      <c r="E125" s="43"/>
    </row>
    <row r="126" spans="1:5" ht="12" customHeight="1" thickBot="1" x14ac:dyDescent="0.3">
      <c r="A126" s="46" t="s">
        <v>46</v>
      </c>
      <c r="B126" s="107" t="s">
        <v>226</v>
      </c>
      <c r="C126" s="96">
        <v>65846522</v>
      </c>
      <c r="D126" s="96">
        <v>81132887</v>
      </c>
      <c r="E126" s="49"/>
    </row>
    <row r="127" spans="1:5" ht="12" customHeight="1" thickBot="1" x14ac:dyDescent="0.3">
      <c r="A127" s="38" t="s">
        <v>227</v>
      </c>
      <c r="B127" s="111" t="s">
        <v>228</v>
      </c>
      <c r="C127" s="52">
        <f>+C94+C112+C124</f>
        <v>2973125008</v>
      </c>
      <c r="D127" s="52">
        <f>+D94+D112+D124</f>
        <v>3102917091</v>
      </c>
      <c r="E127" s="53">
        <f>+E94+E112+E124</f>
        <v>2534473084</v>
      </c>
    </row>
    <row r="128" spans="1:5" ht="12" customHeight="1" thickBot="1" x14ac:dyDescent="0.3">
      <c r="A128" s="38" t="s">
        <v>72</v>
      </c>
      <c r="B128" s="111" t="s">
        <v>229</v>
      </c>
      <c r="C128" s="52">
        <f>+C129+C130+C131</f>
        <v>108486704</v>
      </c>
      <c r="D128" s="52">
        <f>+D129+D130+D131</f>
        <v>108486704</v>
      </c>
      <c r="E128" s="53">
        <f>+E129+E130+E131</f>
        <v>8118704</v>
      </c>
    </row>
    <row r="129" spans="1:9" ht="12" customHeight="1" x14ac:dyDescent="0.25">
      <c r="A129" s="40" t="s">
        <v>74</v>
      </c>
      <c r="B129" s="112" t="s">
        <v>230</v>
      </c>
      <c r="C129" s="31">
        <v>8486704</v>
      </c>
      <c r="D129" s="31">
        <v>8486704</v>
      </c>
      <c r="E129" s="45">
        <v>8118704</v>
      </c>
    </row>
    <row r="130" spans="1:9" ht="12" customHeight="1" x14ac:dyDescent="0.25">
      <c r="A130" s="40" t="s">
        <v>76</v>
      </c>
      <c r="B130" s="112" t="s">
        <v>231</v>
      </c>
      <c r="C130" s="31">
        <v>100000000</v>
      </c>
      <c r="D130" s="31">
        <v>100000000</v>
      </c>
      <c r="E130" s="45"/>
    </row>
    <row r="131" spans="1:9" ht="12" customHeight="1" thickBot="1" x14ac:dyDescent="0.3">
      <c r="A131" s="101" t="s">
        <v>78</v>
      </c>
      <c r="B131" s="113" t="s">
        <v>232</v>
      </c>
      <c r="C131" s="31"/>
      <c r="D131" s="31"/>
      <c r="E131" s="45"/>
    </row>
    <row r="132" spans="1:9" ht="12" customHeight="1" thickBot="1" x14ac:dyDescent="0.3">
      <c r="A132" s="38" t="s">
        <v>96</v>
      </c>
      <c r="B132" s="111" t="s">
        <v>233</v>
      </c>
      <c r="C132" s="52">
        <f>+C133+C134+C136+C135</f>
        <v>0</v>
      </c>
      <c r="D132" s="52">
        <f>+D133+D134+D136+D135</f>
        <v>0</v>
      </c>
      <c r="E132" s="53">
        <f>+E133+E134+E136+E135</f>
        <v>0</v>
      </c>
    </row>
    <row r="133" spans="1:9" ht="12" customHeight="1" x14ac:dyDescent="0.25">
      <c r="A133" s="40" t="s">
        <v>98</v>
      </c>
      <c r="B133" s="112" t="s">
        <v>234</v>
      </c>
      <c r="C133" s="31"/>
      <c r="D133" s="31"/>
      <c r="E133" s="45"/>
    </row>
    <row r="134" spans="1:9" ht="12" customHeight="1" x14ac:dyDescent="0.25">
      <c r="A134" s="40" t="s">
        <v>100</v>
      </c>
      <c r="B134" s="112" t="s">
        <v>235</v>
      </c>
      <c r="C134" s="31"/>
      <c r="D134" s="31"/>
      <c r="E134" s="45"/>
    </row>
    <row r="135" spans="1:9" ht="12" customHeight="1" x14ac:dyDescent="0.25">
      <c r="A135" s="40" t="s">
        <v>102</v>
      </c>
      <c r="B135" s="112" t="s">
        <v>236</v>
      </c>
      <c r="C135" s="31"/>
      <c r="D135" s="31"/>
      <c r="E135" s="45"/>
    </row>
    <row r="136" spans="1:9" ht="12" customHeight="1" thickBot="1" x14ac:dyDescent="0.3">
      <c r="A136" s="101" t="s">
        <v>104</v>
      </c>
      <c r="B136" s="113" t="s">
        <v>237</v>
      </c>
      <c r="C136" s="31"/>
      <c r="D136" s="31"/>
      <c r="E136" s="45"/>
    </row>
    <row r="137" spans="1:9" ht="12" customHeight="1" thickBot="1" x14ac:dyDescent="0.3">
      <c r="A137" s="38" t="s">
        <v>238</v>
      </c>
      <c r="B137" s="111" t="s">
        <v>239</v>
      </c>
      <c r="C137" s="65">
        <f>+C138+C139+C140+C141</f>
        <v>38167591</v>
      </c>
      <c r="D137" s="65">
        <f>+D138+D139+D140+D141</f>
        <v>38167591</v>
      </c>
      <c r="E137" s="78">
        <f>+E138+E139+E140+E141</f>
        <v>38167591</v>
      </c>
    </row>
    <row r="138" spans="1:9" ht="12" customHeight="1" x14ac:dyDescent="0.25">
      <c r="A138" s="40" t="s">
        <v>110</v>
      </c>
      <c r="B138" s="112" t="s">
        <v>240</v>
      </c>
      <c r="C138" s="31"/>
      <c r="D138" s="31"/>
      <c r="E138" s="45"/>
    </row>
    <row r="139" spans="1:9" ht="12" customHeight="1" x14ac:dyDescent="0.25">
      <c r="A139" s="40" t="s">
        <v>112</v>
      </c>
      <c r="B139" s="112" t="s">
        <v>241</v>
      </c>
      <c r="C139" s="31">
        <v>38167591</v>
      </c>
      <c r="D139" s="31">
        <v>38167591</v>
      </c>
      <c r="E139" s="45">
        <v>38167591</v>
      </c>
    </row>
    <row r="140" spans="1:9" ht="12" customHeight="1" x14ac:dyDescent="0.25">
      <c r="A140" s="40" t="s">
        <v>114</v>
      </c>
      <c r="B140" s="112" t="s">
        <v>242</v>
      </c>
      <c r="C140" s="31"/>
      <c r="D140" s="31"/>
      <c r="E140" s="45"/>
    </row>
    <row r="141" spans="1:9" ht="12" customHeight="1" thickBot="1" x14ac:dyDescent="0.3">
      <c r="A141" s="101" t="s">
        <v>116</v>
      </c>
      <c r="B141" s="113" t="s">
        <v>243</v>
      </c>
      <c r="C141" s="31"/>
      <c r="D141" s="31"/>
      <c r="E141" s="45"/>
    </row>
    <row r="142" spans="1:9" ht="15" customHeight="1" thickBot="1" x14ac:dyDescent="0.3">
      <c r="A142" s="38" t="s">
        <v>118</v>
      </c>
      <c r="B142" s="111" t="s">
        <v>244</v>
      </c>
      <c r="C142" s="114">
        <f>+C143+C144+C145+C146</f>
        <v>0</v>
      </c>
      <c r="D142" s="114">
        <f>+D143+D144+D145+D146</f>
        <v>0</v>
      </c>
      <c r="E142" s="115">
        <f>+E143+E144+E145+E146</f>
        <v>0</v>
      </c>
      <c r="F142" s="116"/>
      <c r="G142" s="117"/>
      <c r="H142" s="117"/>
      <c r="I142" s="117"/>
    </row>
    <row r="143" spans="1:9" s="22" customFormat="1" ht="12.95" customHeight="1" x14ac:dyDescent="0.2">
      <c r="A143" s="40" t="s">
        <v>120</v>
      </c>
      <c r="B143" s="112" t="s">
        <v>245</v>
      </c>
      <c r="C143" s="31"/>
      <c r="D143" s="31"/>
      <c r="E143" s="45"/>
    </row>
    <row r="144" spans="1:9" ht="12.75" customHeight="1" x14ac:dyDescent="0.25">
      <c r="A144" s="40" t="s">
        <v>122</v>
      </c>
      <c r="B144" s="112" t="s">
        <v>246</v>
      </c>
      <c r="C144" s="31"/>
      <c r="D144" s="31"/>
      <c r="E144" s="45"/>
    </row>
    <row r="145" spans="1:8" ht="12.75" customHeight="1" x14ac:dyDescent="0.25">
      <c r="A145" s="40" t="s">
        <v>124</v>
      </c>
      <c r="B145" s="112" t="s">
        <v>247</v>
      </c>
      <c r="C145" s="31"/>
      <c r="D145" s="31"/>
      <c r="E145" s="45"/>
    </row>
    <row r="146" spans="1:8" ht="12.75" customHeight="1" thickBot="1" x14ac:dyDescent="0.3">
      <c r="A146" s="40" t="s">
        <v>126</v>
      </c>
      <c r="B146" s="112" t="s">
        <v>248</v>
      </c>
      <c r="C146" s="31"/>
      <c r="D146" s="31"/>
      <c r="E146" s="45"/>
    </row>
    <row r="147" spans="1:8" ht="16.5" thickBot="1" x14ac:dyDescent="0.3">
      <c r="A147" s="38" t="s">
        <v>128</v>
      </c>
      <c r="B147" s="111" t="s">
        <v>249</v>
      </c>
      <c r="C147" s="118">
        <f>+C128+C132+C137+C142</f>
        <v>146654295</v>
      </c>
      <c r="D147" s="118">
        <f>+D128+D132+D137+D142</f>
        <v>146654295</v>
      </c>
      <c r="E147" s="119">
        <f>+E128+E132+E137+E142</f>
        <v>46286295</v>
      </c>
    </row>
    <row r="148" spans="1:8" ht="16.5" thickBot="1" x14ac:dyDescent="0.3">
      <c r="A148" s="120" t="s">
        <v>250</v>
      </c>
      <c r="B148" s="121" t="s">
        <v>251</v>
      </c>
      <c r="C148" s="118">
        <f>+C127+C147</f>
        <v>3119779303</v>
      </c>
      <c r="D148" s="118">
        <f>+D127+D147</f>
        <v>3249571386</v>
      </c>
      <c r="E148" s="119">
        <f>+E127+E147</f>
        <v>2580759379</v>
      </c>
      <c r="F148" s="2">
        <f>'[1]2.1.sz.mell  '!G29+'[1]2.2.sz.mell  '!G31</f>
        <v>3119779303</v>
      </c>
      <c r="G148" s="2">
        <f>'[1]2.1.sz.mell  '!H29+'[1]2.2.sz.mell  '!H31</f>
        <v>3249571386</v>
      </c>
      <c r="H148" s="2">
        <f>'[1]2.1.sz.mell  '!I29+'[1]2.2.sz.mell  '!I31</f>
        <v>2580759379</v>
      </c>
    </row>
    <row r="150" spans="1:8" ht="18.75" customHeight="1" x14ac:dyDescent="0.25">
      <c r="A150" s="122" t="s">
        <v>252</v>
      </c>
      <c r="B150" s="122"/>
      <c r="C150" s="122"/>
      <c r="D150" s="122"/>
      <c r="E150" s="122"/>
    </row>
    <row r="151" spans="1:8" ht="13.5" customHeight="1" thickBot="1" x14ac:dyDescent="0.3">
      <c r="A151" s="123" t="s">
        <v>253</v>
      </c>
      <c r="B151" s="123"/>
      <c r="C151" s="2"/>
      <c r="E151" s="4" t="s">
        <v>254</v>
      </c>
    </row>
    <row r="152" spans="1:8" ht="21.75" thickBot="1" x14ac:dyDescent="0.3">
      <c r="A152" s="38">
        <v>1</v>
      </c>
      <c r="B152" s="105" t="s">
        <v>255</v>
      </c>
      <c r="C152" s="125">
        <f>+C63-C127</f>
        <v>-642054020</v>
      </c>
      <c r="D152" s="125">
        <f>+D63-D127</f>
        <v>-728270827</v>
      </c>
      <c r="E152" s="125">
        <f>+E63-E127</f>
        <v>-312346859</v>
      </c>
    </row>
    <row r="153" spans="1:8" ht="21.75" thickBot="1" x14ac:dyDescent="0.3">
      <c r="A153" s="38" t="s">
        <v>28</v>
      </c>
      <c r="B153" s="105" t="s">
        <v>256</v>
      </c>
      <c r="C153" s="125">
        <f>+C86-C147</f>
        <v>642054020</v>
      </c>
      <c r="D153" s="125">
        <f>+D86-D147</f>
        <v>728270827</v>
      </c>
      <c r="E153" s="125">
        <f>+E86-E147</f>
        <v>679614794</v>
      </c>
    </row>
    <row r="154" spans="1:8" ht="7.5" customHeight="1" x14ac:dyDescent="0.25"/>
    <row r="156" spans="1:8" ht="12.75" customHeight="1" x14ac:dyDescent="0.25"/>
    <row r="157" spans="1:8" ht="12.75" customHeight="1" x14ac:dyDescent="0.25"/>
    <row r="158" spans="1:8" ht="12.75" customHeight="1" x14ac:dyDescent="0.25"/>
    <row r="159" spans="1:8" ht="12.75" customHeight="1" x14ac:dyDescent="0.25"/>
    <row r="160" spans="1:8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8">
    <mergeCell ref="A150:E150"/>
    <mergeCell ref="A1:E1"/>
    <mergeCell ref="A3:A4"/>
    <mergeCell ref="B3:B4"/>
    <mergeCell ref="C3:E3"/>
    <mergeCell ref="A89:E89"/>
    <mergeCell ref="A91:A92"/>
    <mergeCell ref="B91:B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2018. ÉVI ZÁRSZÁMADÁSÁNAK PÉNZÜGYI MÉRLEGE&amp;10
&amp;R&amp;"Times New Roman CE,Félkövér dőlt"&amp;11 1.melléklet a 19/2019.(V.30.) önkormányzati rendelethez</oddHeader>
  </headerFooter>
  <rowBreaks count="1" manualBreakCount="1"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2019-05-30T16:21:43Z</dcterms:created>
  <dcterms:modified xsi:type="dcterms:W3CDTF">2019-05-30T16:21:44Z</dcterms:modified>
</cp:coreProperties>
</file>