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összesített" sheetId="1" r:id="rId1"/>
    <sheet name="Munka1" sheetId="2" r:id="rId2"/>
    <sheet name="Munka2" sheetId="3" r:id="rId3"/>
    <sheet name="néme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1">'Munka1'!$1:$8</definedName>
    <definedName name="_xlnm.Print_Area" localSheetId="1">'Munka1'!$A$1:$F$795</definedName>
    <definedName name="_xlnm.Print_Area" localSheetId="0">'összesített'!$A$1:$H$54</definedName>
  </definedNames>
  <calcPr fullCalcOnLoad="1"/>
</workbook>
</file>

<file path=xl/sharedStrings.xml><?xml version="1.0" encoding="utf-8"?>
<sst xmlns="http://schemas.openxmlformats.org/spreadsheetml/2006/main" count="1083" uniqueCount="289">
  <si>
    <t>3. sz. melléklet</t>
  </si>
  <si>
    <t xml:space="preserve"> </t>
  </si>
  <si>
    <t xml:space="preserve">  </t>
  </si>
  <si>
    <t>Sor-</t>
  </si>
  <si>
    <t>szám</t>
  </si>
  <si>
    <t xml:space="preserve">              Megnevezés</t>
  </si>
  <si>
    <t>terv</t>
  </si>
  <si>
    <t>MŰKÖDÉSI KIADÁSOK:</t>
  </si>
  <si>
    <t>1.</t>
  </si>
  <si>
    <t>Személyi juttatások</t>
  </si>
  <si>
    <t>2.</t>
  </si>
  <si>
    <t>Munkaadót terhelő juttatások</t>
  </si>
  <si>
    <t>3.</t>
  </si>
  <si>
    <t>Dologi kiadások</t>
  </si>
  <si>
    <t>4.</t>
  </si>
  <si>
    <t>5.</t>
  </si>
  <si>
    <t>Pénzeszközátadás államházt. kívülre</t>
  </si>
  <si>
    <t>6.</t>
  </si>
  <si>
    <t>Szociálpolitikai juttatások</t>
  </si>
  <si>
    <t>7.</t>
  </si>
  <si>
    <t>Tartalék (működési célú)</t>
  </si>
  <si>
    <t xml:space="preserve">   ebből: Céltartalék : </t>
  </si>
  <si>
    <t xml:space="preserve">             Polgármester tartalék</t>
  </si>
  <si>
    <t>8.</t>
  </si>
  <si>
    <t>MŰKÖDÉSI KIADÁSOK ÖSSZESEN: (1+...+7)</t>
  </si>
  <si>
    <t>FELHALMOZÁSI KIADÁSOK:</t>
  </si>
  <si>
    <t>9.</t>
  </si>
  <si>
    <t>Felújítások</t>
  </si>
  <si>
    <t>10.</t>
  </si>
  <si>
    <t>Beruházások</t>
  </si>
  <si>
    <t>11.</t>
  </si>
  <si>
    <t>Felhalmozási célú pénzeszközátadás államházt. belülre</t>
  </si>
  <si>
    <t>12.</t>
  </si>
  <si>
    <t>Felhalmozási célú pénzeszközátadás államházt. kívülre</t>
  </si>
  <si>
    <t>14.</t>
  </si>
  <si>
    <t>15.</t>
  </si>
  <si>
    <t>16.</t>
  </si>
  <si>
    <t>17.</t>
  </si>
  <si>
    <t>FINANSZÍROZÁSI KIADÁSOK:</t>
  </si>
  <si>
    <t>18.</t>
  </si>
  <si>
    <t>19.</t>
  </si>
  <si>
    <t>Cím</t>
  </si>
  <si>
    <t>Al-</t>
  </si>
  <si>
    <t>cím</t>
  </si>
  <si>
    <t>ÖNÁLLÓAN GAZDÁLKODÓ KÖLTSÉGVETÉSI SZERVEK</t>
  </si>
  <si>
    <t xml:space="preserve">     Személyi juttatások</t>
  </si>
  <si>
    <t xml:space="preserve">     Munkaadót terhelő járulékok</t>
  </si>
  <si>
    <t xml:space="preserve">     Dologi és egyéb folyó kiadások</t>
  </si>
  <si>
    <t xml:space="preserve">     Pénzeszközátadás államháztartáson kívülre</t>
  </si>
  <si>
    <t xml:space="preserve">     Szociálpolitikai juttatás</t>
  </si>
  <si>
    <t xml:space="preserve">     Tartalékok</t>
  </si>
  <si>
    <t xml:space="preserve">     Működési kiadások összesen:</t>
  </si>
  <si>
    <t xml:space="preserve">     Felhalmozási célú pénzeszközátadás államházt. kívülre</t>
  </si>
  <si>
    <t xml:space="preserve">     KIADÁSOK MINDÖSSZESEN:</t>
  </si>
  <si>
    <t xml:space="preserve">     KIADÁSOK ÖSSZESEN:</t>
  </si>
  <si>
    <t xml:space="preserve">     Munkaadói járulékok</t>
  </si>
  <si>
    <t xml:space="preserve">      Munkaadói járulékok</t>
  </si>
  <si>
    <t xml:space="preserve">      Működési kiadások összesen:</t>
  </si>
  <si>
    <t xml:space="preserve">      Felhalmozási kiadások összesen:</t>
  </si>
  <si>
    <t xml:space="preserve">      KIADÁSOK ÖSSZESEN:</t>
  </si>
  <si>
    <t xml:space="preserve">      Dologi és egyéb folyó kiadások</t>
  </si>
  <si>
    <t xml:space="preserve">      Személyi juttatások</t>
  </si>
  <si>
    <t xml:space="preserve">      Munkaadót terhelő járulékok</t>
  </si>
  <si>
    <t xml:space="preserve">      Pénzeszközátadás államházt. kívülre</t>
  </si>
  <si>
    <t xml:space="preserve">      Felújítások</t>
  </si>
  <si>
    <t>NEM INTÉZMÉNYI KIADÁSOK:</t>
  </si>
  <si>
    <t>EGÉSZSÉGÜGYI ELLÁTÁS</t>
  </si>
  <si>
    <t>TELEPÜLÉSÜZEMELTETÉS</t>
  </si>
  <si>
    <t>13.</t>
  </si>
  <si>
    <t xml:space="preserve">      Szociálpolitikai juttatások</t>
  </si>
  <si>
    <t>Bevételek:</t>
  </si>
  <si>
    <t xml:space="preserve">      Előző évi pénzmaradvány</t>
  </si>
  <si>
    <t xml:space="preserve">      Központi költségvetési támogatás</t>
  </si>
  <si>
    <t xml:space="preserve">      Kamatbevétel</t>
  </si>
  <si>
    <t>BEVÉTELEK ÖSSZESEN:</t>
  </si>
  <si>
    <t>Kiadások:</t>
  </si>
  <si>
    <t xml:space="preserve">                       - Normatív támogatásról lemondás</t>
  </si>
  <si>
    <t>FELHALMOZÁSI KIADÁSOK ÖSSZESEN: (9+...+14)</t>
  </si>
  <si>
    <t xml:space="preserve">      Dologi kiadás</t>
  </si>
  <si>
    <t>koncepció</t>
  </si>
  <si>
    <t xml:space="preserve">     Személyi juttatások </t>
  </si>
  <si>
    <t xml:space="preserve">     Dologi és egyéb folyó kiadások </t>
  </si>
  <si>
    <t xml:space="preserve">             Általános tartalék </t>
  </si>
  <si>
    <t xml:space="preserve">                       - Polgármester vál. </t>
  </si>
  <si>
    <t xml:space="preserve">             Gyógyszerutalványra elkülönítve</t>
  </si>
  <si>
    <t xml:space="preserve">             Pályázati önrész</t>
  </si>
  <si>
    <r>
      <t xml:space="preserve">      </t>
    </r>
    <r>
      <rPr>
        <b/>
        <sz val="10"/>
        <rFont val="Times New Roman CE"/>
        <family val="1"/>
      </rPr>
      <t>KIADÁSOK ÖSSZESEN:</t>
    </r>
  </si>
  <si>
    <t xml:space="preserve">             Német Nemzetiségi Önkorm. tartalék</t>
  </si>
  <si>
    <t>NÉMET NEMZETISÉGI ÖNKORMÁNYZAT</t>
  </si>
  <si>
    <t xml:space="preserve">                                                              Összesített Kiadások</t>
  </si>
  <si>
    <t xml:space="preserve">                                                           Kiadások címenként</t>
  </si>
  <si>
    <t xml:space="preserve">                                          Kiemelt előirányzatonként részletezve</t>
  </si>
  <si>
    <t xml:space="preserve">                                              Német Nemzetiségi Önkormányzat</t>
  </si>
  <si>
    <t xml:space="preserve">                                                        Bevételei és Kiadásai</t>
  </si>
  <si>
    <t>KIADÁSOK (8+13)</t>
  </si>
  <si>
    <t>Hosszú lejáratú hiteltörlesztés</t>
  </si>
  <si>
    <t>FINANSZÍROZÁSI KIADÁSOK ÖSSZESEN:</t>
  </si>
  <si>
    <t>KIADÁSOK MINDÖSSZESEN: (14+16)</t>
  </si>
  <si>
    <t xml:space="preserve">   ("Beruházás a XXI. Sz-i iskolába" hitel kamata:        e Ft)</t>
  </si>
  <si>
    <t xml:space="preserve">      Munkaadói járulék</t>
  </si>
  <si>
    <t>FELHALMOZÁSI KIADÁSOK ÖSSZESEN: (8+...+11)</t>
  </si>
  <si>
    <t>KIADÁSOK (1+…+11)</t>
  </si>
  <si>
    <t xml:space="preserve">    Felhalmozási kiadás összesen:</t>
  </si>
  <si>
    <t xml:space="preserve">     Beruházási kiadások összesen:</t>
  </si>
  <si>
    <t xml:space="preserve">      Beruházási kiadások összesen:</t>
  </si>
  <si>
    <t>5.oldal</t>
  </si>
  <si>
    <t xml:space="preserve">      Dologi kiadások</t>
  </si>
  <si>
    <t xml:space="preserve">      Működési kiadások összesen:       </t>
  </si>
  <si>
    <t>VÁLASZTÁSSAL KAPCSOLATOS KIADÁSOK</t>
  </si>
  <si>
    <t xml:space="preserve">      Felújítások összesen:</t>
  </si>
  <si>
    <t xml:space="preserve">      Felújítások:</t>
  </si>
  <si>
    <t xml:space="preserve">      Felújítási kiadások összesen:</t>
  </si>
  <si>
    <t>HELYI KÖZMŰVELŐDÉSI TEVÉKENYSÉG</t>
  </si>
  <si>
    <t>Rövid lejáratú hiteltörlesztés</t>
  </si>
  <si>
    <t xml:space="preserve">     Hitel törlesztés összesen:</t>
  </si>
  <si>
    <t xml:space="preserve">      Szociálipolitikai juttatások</t>
  </si>
  <si>
    <t>22.</t>
  </si>
  <si>
    <t>21.</t>
  </si>
  <si>
    <t xml:space="preserve">Rövid lejártaú </t>
  </si>
  <si>
    <t>Támogatás értékű kiadások</t>
  </si>
  <si>
    <t xml:space="preserve">      Munkaadót terhelő járulékok </t>
  </si>
  <si>
    <t>KIADÁSOK MINDÖSSZESEN: (1+…+13)</t>
  </si>
  <si>
    <t xml:space="preserve">     Támogatás értékű kiadás</t>
  </si>
  <si>
    <t>751186 Önkormányzati képviselő választás</t>
  </si>
  <si>
    <t>Tartalék</t>
  </si>
  <si>
    <t xml:space="preserve">    Pályázati saját forrásra:</t>
  </si>
  <si>
    <t xml:space="preserve">     Felújítási kiadások összesen:</t>
  </si>
  <si>
    <t>VÁLASZTÁSOK</t>
  </si>
  <si>
    <t xml:space="preserve">      Beruházások (fényképező vásárlás)</t>
  </si>
  <si>
    <t xml:space="preserve">      Személyi juttatások (magáncélú telefonhasználat)</t>
  </si>
  <si>
    <t>2008.évi</t>
  </si>
  <si>
    <t xml:space="preserve">                                                          2007. évi koncepció</t>
  </si>
  <si>
    <t xml:space="preserve">     Rajka hosszú lejáratú hitel </t>
  </si>
  <si>
    <t xml:space="preserve">     Lachnen Stiftung alapítvány támogatása</t>
  </si>
  <si>
    <t xml:space="preserve">     Jővő Alapítvány támogatása</t>
  </si>
  <si>
    <t xml:space="preserve">     Polgárőrség támogatása</t>
  </si>
  <si>
    <t xml:space="preserve">     Ágfalvi Mozgáskorl. Egyesülete</t>
  </si>
  <si>
    <t xml:space="preserve">     Lovas Klub</t>
  </si>
  <si>
    <t xml:space="preserve">     Virágos Egyesület</t>
  </si>
  <si>
    <t xml:space="preserve">     Sopron Rendőrség Alapítvány támogatása (benzin)</t>
  </si>
  <si>
    <t xml:space="preserve">     Kistérségi Társulati tagdíj (Fertőd KT Sopron)</t>
  </si>
  <si>
    <t xml:space="preserve">     Natúr Park</t>
  </si>
  <si>
    <t xml:space="preserve">     Megyei Területfejlesztési Tanács tagdíj </t>
  </si>
  <si>
    <t xml:space="preserve">     Egyéb gazdasági szervezetek támogatása (Kapuvári Vizitársulat)</t>
  </si>
  <si>
    <t xml:space="preserve">     Ágfalvi Sport Egyesület tám</t>
  </si>
  <si>
    <t xml:space="preserve">     Ágfalvi Fúvószenekar tám.</t>
  </si>
  <si>
    <t xml:space="preserve">     Énekkar tám</t>
  </si>
  <si>
    <t>VÁCI MIHÁLY ÁLTALÁNOS ISKOLA</t>
  </si>
  <si>
    <r>
      <t xml:space="preserve">                                               </t>
    </r>
    <r>
      <rPr>
        <b/>
        <sz val="10"/>
        <rFont val="Times New Roman CE"/>
        <family val="1"/>
      </rPr>
      <t>ÁGFALVA KÖZSÉGI ÖNKORMÁNYZAT</t>
    </r>
  </si>
  <si>
    <r>
      <t xml:space="preserve">                                           </t>
    </r>
    <r>
      <rPr>
        <b/>
        <sz val="10"/>
        <rFont val="Times New Roman CE"/>
        <family val="1"/>
      </rPr>
      <t>ÁGFALVA KÖZSÉGI ÖNKORMÁNYZAT</t>
    </r>
  </si>
  <si>
    <r>
      <t xml:space="preserve">     </t>
    </r>
    <r>
      <rPr>
        <b/>
        <sz val="10"/>
        <rFont val="Times New Roman CE"/>
        <family val="1"/>
      </rPr>
      <t>Felújítási kiadások összesen:</t>
    </r>
  </si>
  <si>
    <r>
      <t xml:space="preserve">      </t>
    </r>
    <r>
      <rPr>
        <b/>
        <sz val="10"/>
        <rFont val="Times New Roman CE"/>
        <family val="1"/>
      </rPr>
      <t>Felújítási kiadások összesen:</t>
    </r>
  </si>
  <si>
    <r>
      <t xml:space="preserve">      </t>
    </r>
    <r>
      <rPr>
        <b/>
        <sz val="10"/>
        <rFont val="Times New Roman CE"/>
        <family val="1"/>
      </rPr>
      <t>Beruházási kiadások összesen:</t>
    </r>
  </si>
  <si>
    <r>
      <t xml:space="preserve">      </t>
    </r>
    <r>
      <rPr>
        <b/>
        <sz val="10"/>
        <rFont val="Times New Roman CE"/>
        <family val="1"/>
      </rPr>
      <t>Felhalmozási kiadások összesen:</t>
    </r>
  </si>
  <si>
    <r>
      <t xml:space="preserve">      </t>
    </r>
    <r>
      <rPr>
        <sz val="10"/>
        <rFont val="Times New Roman CE"/>
        <family val="1"/>
      </rPr>
      <t>Számítógép felújítás</t>
    </r>
  </si>
  <si>
    <r>
      <t xml:space="preserve">      </t>
    </r>
    <r>
      <rPr>
        <b/>
        <sz val="10"/>
        <rFont val="Times New Roman CE"/>
        <family val="1"/>
      </rPr>
      <t>Működési kiadások összesen:</t>
    </r>
  </si>
  <si>
    <r>
      <t xml:space="preserve">                                          </t>
    </r>
    <r>
      <rPr>
        <b/>
        <sz val="10"/>
        <rFont val="Times New Roman CE"/>
        <family val="1"/>
      </rPr>
      <t>ÁGFALVA KÖZSÉGI ÖNKORMÁNYZAT</t>
    </r>
  </si>
  <si>
    <t xml:space="preserve">                                                     ELLENŐRZŐ TÁBLA</t>
  </si>
  <si>
    <t>852012 SNI ált.iskolai tanulók nappali rendsz.oktatás (1-4. évfolyam)</t>
  </si>
  <si>
    <t>852011 Ált.isk. tanulók nappali rendszerű oktatás (1-4. évfolyam)</t>
  </si>
  <si>
    <t xml:space="preserve">             1.oldal</t>
  </si>
  <si>
    <t>ALSÓ TAGOZAT</t>
  </si>
  <si>
    <t>852013 Nemzeti és etnikai kisebbs.tanulók nappali rend.oktatás (1-4. évfolyam)</t>
  </si>
  <si>
    <t>FELSŐ TAGOZAT</t>
  </si>
  <si>
    <t>852021 Ált.isk. tanulók nappali rendszerű oktatás (5-8. évfolyam)</t>
  </si>
  <si>
    <t>852022 SNI ált.isk.tanulók nappali rend.oktatás (5-8. évfolyam)</t>
  </si>
  <si>
    <t>852023 Nemzeti és etnikai kisebbs.tanulók nappali rend.oktatás (5-8. évfolyam)</t>
  </si>
  <si>
    <t>ALAPFOKÚ MŰVÉSZETOKTATÁS</t>
  </si>
  <si>
    <t>852031 Alapfokú művészetokt. zeneművészeti ágban</t>
  </si>
  <si>
    <t>852032 Alapfokú művészetokt. képző- és iparművészeti ágban</t>
  </si>
  <si>
    <t>855911 Általános iskolai napközi otthoni nevelés</t>
  </si>
  <si>
    <t>KÖZOKTATÁSHOZ KAPCSOLÓDÓ EGYÉB NEVELÉS</t>
  </si>
  <si>
    <t>855914 Általános iskolai tanulószobai nevelés</t>
  </si>
  <si>
    <t>NAPSUGÁR ÓVODA</t>
  </si>
  <si>
    <t xml:space="preserve">      Ágfalva-Somfalva közötti útépítés</t>
  </si>
  <si>
    <t xml:space="preserve">      Kerékpárút temetőtől Sopron felé</t>
  </si>
  <si>
    <t xml:space="preserve">      Felújítások ÁFA-ja</t>
  </si>
  <si>
    <t>889921 Szociális étkezetés</t>
  </si>
  <si>
    <t>RENDSZERES PÉNZBELI ELLÁTÁSOK</t>
  </si>
  <si>
    <t>882112 Időskorúak járadéka</t>
  </si>
  <si>
    <t>882118 Kiegészítő gyermekvédelmi támogatás</t>
  </si>
  <si>
    <t>882119 Óvodáztatási támogatás</t>
  </si>
  <si>
    <t>ESETI PÉNZBELI ELLÁTÁSOK</t>
  </si>
  <si>
    <t>TERMÉSZETBENI ELLÁTÁSOK</t>
  </si>
  <si>
    <t>882203 Köztemetés</t>
  </si>
  <si>
    <t xml:space="preserve">      Munkaadót terhelő járulék</t>
  </si>
  <si>
    <t>26.</t>
  </si>
  <si>
    <t>27.</t>
  </si>
  <si>
    <t>841127 Települési kisebbségi önkormányzatok igazgatási tevékenysége</t>
  </si>
  <si>
    <t xml:space="preserve">      Feladatalapú támogatás</t>
  </si>
  <si>
    <t xml:space="preserve">    Rajka hosszú lejáratú hiteltörlesztés</t>
  </si>
  <si>
    <t>Képviselő választás</t>
  </si>
  <si>
    <t xml:space="preserve">     Beruházások</t>
  </si>
  <si>
    <t>2011.évi</t>
  </si>
  <si>
    <t xml:space="preserve">    Rajka likvid hitel (Somfalvi u.)</t>
  </si>
  <si>
    <t xml:space="preserve">     Rajka likvid hitel (Somfalvi u.)</t>
  </si>
  <si>
    <t xml:space="preserve">                                                        2011. évi koncepció</t>
  </si>
  <si>
    <t xml:space="preserve">      Működési célú pénzeszközátadás államháztáson kívülre</t>
  </si>
  <si>
    <t xml:space="preserve">      Támogatás értékű műk.célú kiadás</t>
  </si>
  <si>
    <t>ÁGFALVA KÖZSÉGI ÖNKORMÁNYZAT</t>
  </si>
  <si>
    <t>Kiemelt előirányzatonként részletezve</t>
  </si>
  <si>
    <t>Kiadások címenként</t>
  </si>
  <si>
    <t xml:space="preserve"> Német Nemzetiségi Önkormányzat</t>
  </si>
  <si>
    <t>Bevételei és Kiadásai</t>
  </si>
  <si>
    <t xml:space="preserve">     Tartalékok (pályázati sajátforrásra)</t>
  </si>
  <si>
    <t xml:space="preserve">        ebből: - Rajka hosszú lej. hitel kamata: 2.700 e Ft, folyószla hitel kamat: 3.300 e Ft</t>
  </si>
  <si>
    <t>841906 Finanszírozási műveletek</t>
  </si>
  <si>
    <t>Szakfeladat nélküli kiadás</t>
  </si>
  <si>
    <t xml:space="preserve">     Rövid lejáratú hitel törlesztés</t>
  </si>
  <si>
    <t>20.</t>
  </si>
  <si>
    <t>841116 Országos települési és területi kisebbségi önkorm. választásokhoz kapcs.tev.</t>
  </si>
  <si>
    <t xml:space="preserve">      Településrendezési terv</t>
  </si>
  <si>
    <t xml:space="preserve">    TIOP eszközök</t>
  </si>
  <si>
    <t xml:space="preserve">      Leader pályázat kivitelezése (Egyesületek Háza, játszótér)</t>
  </si>
  <si>
    <t>I. mód</t>
  </si>
  <si>
    <t>I. félévi telj.</t>
  </si>
  <si>
    <t>I-III.n.évi telj.</t>
  </si>
  <si>
    <t xml:space="preserve">     Beruházások (ISPA)</t>
  </si>
  <si>
    <t xml:space="preserve">     Beruházások ÁFA-ja</t>
  </si>
  <si>
    <t xml:space="preserve">      Transborder emlékmű</t>
  </si>
  <si>
    <t xml:space="preserve">      Jármű (Transporter)</t>
  </si>
  <si>
    <t xml:space="preserve">      Támogatás értékű kiadás  (Pereszteg Orvosi Ügyelet)</t>
  </si>
  <si>
    <t xml:space="preserve">     Előző évi maradvány visszafizetés</t>
  </si>
  <si>
    <t xml:space="preserve">     Egyéb folyó kiadások összesen:</t>
  </si>
  <si>
    <t>I.-III.n.évi</t>
  </si>
  <si>
    <t xml:space="preserve">      </t>
  </si>
  <si>
    <t xml:space="preserve">     Működési célú pénzeszköz átadás non-profit szervtől</t>
  </si>
  <si>
    <t>2012.évi</t>
  </si>
  <si>
    <t xml:space="preserve">        ebből: - Rajka hosszú lej. hitel kamata: 2.800 e Ft, folyószla hitel kamat: 3.000 e Ft</t>
  </si>
  <si>
    <t xml:space="preserve">     Beruházások (számítógép bővítés, szoftver vásárlás)</t>
  </si>
  <si>
    <t xml:space="preserve">     Egyéb befizetési kötelezettség</t>
  </si>
  <si>
    <t xml:space="preserve">                                                       </t>
  </si>
  <si>
    <t>2012. évi költségvetés</t>
  </si>
  <si>
    <t>2013.évi</t>
  </si>
  <si>
    <t xml:space="preserve">     Rajka likvid hitel (Transborder hitel )</t>
  </si>
  <si>
    <t xml:space="preserve">      Számítógép</t>
  </si>
  <si>
    <t xml:space="preserve">      Szociálipolitikai juttatások (BURSA)</t>
  </si>
  <si>
    <t>841133 Adó, illeték kiszabása, beszedése, ellenőrzés - Polgármesteri Hivatal 2 hó</t>
  </si>
  <si>
    <t>841133 Adó, illeték kiszabása, beszedése, ellenőrzés - Közös Hivatal 10 hó</t>
  </si>
  <si>
    <t>882111 Aktív korúak ellátása - Polgármesteri Hivatal 2 hó</t>
  </si>
  <si>
    <t>882115 Ápolási díj alanyi jogon -  Polgármesteri Hivatal 2 hó</t>
  </si>
  <si>
    <t>882117 Rendszeres gyermekvédelmi pénzbeli ellátás -  Polgármesteri Hivatal 2 hó</t>
  </si>
  <si>
    <t>882117 Rendszeres gyermekvédelmi pénzbeli ellátás  - Önkormányzat 10 hó</t>
  </si>
  <si>
    <t>882202 Közgyógyellátás - Önkormányzat 10 hó</t>
  </si>
  <si>
    <t>882202 Közgyógyellátás  -  Polgármesteri Hivatal 2 hó</t>
  </si>
  <si>
    <t>2014.évi</t>
  </si>
  <si>
    <t xml:space="preserve">                                                              2014. évi költségvetés</t>
  </si>
  <si>
    <t xml:space="preserve"> 2014. évi költségvetés</t>
  </si>
  <si>
    <t>011130 Önkormányzatok és önkormányzati hivatalok jogalkotó és általános igazgatási tevékenysége
Közös Hivatal</t>
  </si>
  <si>
    <t>011220 Adó-, vám- és jövedéki igazgatás - Közös Hivatal</t>
  </si>
  <si>
    <t>011130 Önkormányzatok és önkormányzati hivatalok jogalkotó és általános igazgatási tevékenysége
Önkormányzat</t>
  </si>
  <si>
    <t>091110 Óvodai nevelés, ellátás szakmai feladatai</t>
  </si>
  <si>
    <t>091130 Nemzetiségi óvodai nevelés, ellátás szakmai feladatai</t>
  </si>
  <si>
    <t>091140 Óvodai nevelés, ellátás működtetési feladatai</t>
  </si>
  <si>
    <t>096010 Óvodai intézményi étkeztetés</t>
  </si>
  <si>
    <t>082092 Közművelődés - hagyományos közösségi kulturális értékek gondozása</t>
  </si>
  <si>
    <t>096020 ISKOLA INTÉZMÉNYI ÉTKEZTETÉS</t>
  </si>
  <si>
    <t>082044 Könyvtári szolgáltatások</t>
  </si>
  <si>
    <t>094260 Hallgatói és oktatói ösztöndíjak, egyéb juttatások</t>
  </si>
  <si>
    <t>064010 KÖZVILÁGÍTÁSI FELADATOK</t>
  </si>
  <si>
    <t>063020 VÍZTERMELÉS, -KEZELÉS, -ELLÁTÁS</t>
  </si>
  <si>
    <t>052020 SZENNYVÍZ GYŰJTÉSE, TISZTÍTÁSA, ELHELYEZÉSE</t>
  </si>
  <si>
    <t>013320 Köztemető fenntartás- és működtetés</t>
  </si>
  <si>
    <t>045120 Út, autópálya építése</t>
  </si>
  <si>
    <t>084031 CIVIL SZERVEZETEK MŰKÖDÉSI TÁMOGATÁSA</t>
  </si>
  <si>
    <t>086090 Mindenféle egyéb szabadidős szolgáltatás</t>
  </si>
  <si>
    <t>013350 Önkorm. vagyonnal való gazdálkodás</t>
  </si>
  <si>
    <t>018020 KÖZPONTI KÖLTSÉGVETÉSI BEFIZETÉSEK</t>
  </si>
  <si>
    <t>074031 Család- és nővédelmi egészségügyi gondozás</t>
  </si>
  <si>
    <t xml:space="preserve">074032 Ifjúság - eü. védelem </t>
  </si>
  <si>
    <t>072190 Általános orvosi szolgáltatások finanszírozása és támogatása</t>
  </si>
  <si>
    <t>066020 Város-, községgazdálkodási egyéb szolgáltatások</t>
  </si>
  <si>
    <t xml:space="preserve">      Ingatlanok, gépek, berendezések, felszerelések felújítása (óvoda KEOP)</t>
  </si>
  <si>
    <t>045160 Közutak üzemeltetése</t>
  </si>
  <si>
    <t>066010 Zöldterület-kezelés</t>
  </si>
  <si>
    <t>óvoda bevétel</t>
  </si>
  <si>
    <t>pénzmaradvény</t>
  </si>
  <si>
    <t>étkeztetés</t>
  </si>
  <si>
    <t>int.finansz.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</si>
  <si>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</si>
  <si>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</si>
  <si>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</si>
  <si>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</si>
  <si>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</si>
  <si>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>101231 Fogyatékossággal összefüggő pénzbeli ellátások, támogatások</t>
  </si>
  <si>
    <t>107060 Egyéb szociális természetbeni és pénzbeli ellátások</t>
  </si>
  <si>
    <t xml:space="preserve">      Ingatlanok, gépek, berendezések, felszerelések felújítása (urnafal, ravatalozó)</t>
  </si>
  <si>
    <t xml:space="preserve">      Támogatás értékű kiadások</t>
  </si>
  <si>
    <t xml:space="preserve">     Egészségház felújítása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</si>
</sst>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sz val="8"/>
      <name val="MS Sans Serif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0" fontId="6" fillId="0" borderId="0" xfId="21" applyNumberFormat="1" applyFont="1" applyAlignment="1">
      <alignment/>
    </xf>
    <xf numFmtId="10" fontId="0" fillId="0" borderId="0" xfId="21" applyNumberFormat="1" applyAlignment="1">
      <alignment/>
    </xf>
    <xf numFmtId="3" fontId="4" fillId="0" borderId="0" xfId="0" applyNumberFormat="1" applyFont="1" applyAlignment="1">
      <alignment horizontal="right"/>
    </xf>
    <xf numFmtId="3" fontId="5" fillId="2" borderId="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5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1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%20isk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011.&#233;vi%20R&#233;szletes%20ktgvet&#233;s%20&#243;vo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Ktgvet&#233;s-P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K&#246;z&#246;s%20hivatal%20k&#246;lts&#233;gvet&#233;se-201401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i\AppData\Local\Temp\2.sz.mell.-2014.&#233;vi%20r&#233;szletes%20bev&#233;telek%20(ter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890301"/>
      <sheetName val="iskola-óvoda"/>
      <sheetName val="eü-i ellátás"/>
      <sheetName val="településüz."/>
      <sheetName val="szociális"/>
      <sheetName val="kultúrális kiad."/>
      <sheetName val="német"/>
      <sheetName val="Munka5"/>
      <sheetName val="Munka3"/>
    </sheetNames>
    <sheetDataSet>
      <sheetData sheetId="0">
        <row r="132">
          <cell r="C132">
            <v>0</v>
          </cell>
        </row>
      </sheetData>
      <sheetData sheetId="1">
        <row r="136">
          <cell r="C136">
            <v>0</v>
          </cell>
        </row>
      </sheetData>
      <sheetData sheetId="3">
        <row r="13">
          <cell r="C13">
            <v>150</v>
          </cell>
        </row>
        <row r="14">
          <cell r="C14">
            <v>150</v>
          </cell>
        </row>
        <row r="15">
          <cell r="C15">
            <v>50</v>
          </cell>
        </row>
        <row r="16">
          <cell r="C16">
            <v>50</v>
          </cell>
        </row>
        <row r="17">
          <cell r="C17">
            <v>50</v>
          </cell>
        </row>
        <row r="18">
          <cell r="C18">
            <v>150</v>
          </cell>
        </row>
        <row r="19">
          <cell r="C19">
            <v>50</v>
          </cell>
        </row>
        <row r="22">
          <cell r="C22">
            <v>250</v>
          </cell>
        </row>
        <row r="25">
          <cell r="C25">
            <v>30</v>
          </cell>
        </row>
        <row r="26">
          <cell r="C26">
            <v>50</v>
          </cell>
        </row>
        <row r="27">
          <cell r="C27">
            <v>20</v>
          </cell>
        </row>
        <row r="40">
          <cell r="C40">
            <v>500</v>
          </cell>
        </row>
        <row r="48">
          <cell r="C48">
            <v>300</v>
          </cell>
        </row>
        <row r="49">
          <cell r="C49">
            <v>150</v>
          </cell>
        </row>
      </sheetData>
      <sheetData sheetId="6">
        <row r="215">
          <cell r="C215">
            <v>100</v>
          </cell>
        </row>
      </sheetData>
      <sheetData sheetId="7">
        <row r="78">
          <cell r="C78">
            <v>400</v>
          </cell>
        </row>
        <row r="83">
          <cell r="C83">
            <v>800</v>
          </cell>
        </row>
        <row r="106">
          <cell r="C106">
            <v>100</v>
          </cell>
        </row>
        <row r="117">
          <cell r="C117">
            <v>0</v>
          </cell>
        </row>
        <row r="137">
          <cell r="C137">
            <v>500</v>
          </cell>
        </row>
        <row r="146">
          <cell r="C146">
            <v>500</v>
          </cell>
        </row>
        <row r="153">
          <cell r="C153">
            <v>100</v>
          </cell>
        </row>
        <row r="180">
          <cell r="C180">
            <v>50</v>
          </cell>
        </row>
        <row r="189">
          <cell r="C189">
            <v>600</v>
          </cell>
        </row>
        <row r="198">
          <cell r="D198">
            <v>200</v>
          </cell>
        </row>
        <row r="209">
          <cell r="C209">
            <v>100</v>
          </cell>
        </row>
      </sheetData>
      <sheetData sheetId="9">
        <row r="15">
          <cell r="E15">
            <v>208</v>
          </cell>
        </row>
        <row r="17">
          <cell r="E17">
            <v>210</v>
          </cell>
        </row>
        <row r="18">
          <cell r="E18">
            <v>200</v>
          </cell>
        </row>
        <row r="26">
          <cell r="E26">
            <v>58</v>
          </cell>
        </row>
        <row r="27">
          <cell r="D27">
            <v>50</v>
          </cell>
          <cell r="E27">
            <v>50</v>
          </cell>
        </row>
        <row r="28">
          <cell r="D28">
            <v>500</v>
          </cell>
          <cell r="E28">
            <v>210</v>
          </cell>
        </row>
        <row r="29">
          <cell r="D29">
            <v>300</v>
          </cell>
          <cell r="E29">
            <v>300</v>
          </cell>
        </row>
        <row r="30">
          <cell r="D30">
            <v>0</v>
          </cell>
          <cell r="E30">
            <v>0</v>
          </cell>
        </row>
        <row r="39">
          <cell r="D39">
            <v>0</v>
          </cell>
          <cell r="E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52011"/>
      <sheetName val="852012"/>
      <sheetName val="852013"/>
      <sheetName val="852021"/>
      <sheetName val="852022"/>
      <sheetName val="852023"/>
      <sheetName val="852031"/>
      <sheetName val="852032"/>
      <sheetName val="855911"/>
      <sheetName val="855914"/>
      <sheetName val="összesítés"/>
      <sheetName val="Munka2"/>
    </sheetNames>
    <sheetDataSet>
      <sheetData sheetId="0">
        <row r="115">
          <cell r="C115">
            <v>0</v>
          </cell>
        </row>
      </sheetData>
      <sheetData sheetId="1">
        <row r="117">
          <cell r="C11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51011"/>
      <sheetName val="851013"/>
      <sheetName val="562912"/>
      <sheetName val="összesítés"/>
      <sheetName val="Munka2"/>
    </sheetNames>
    <sheetDataSet>
      <sheetData sheetId="0">
        <row r="117">
          <cell r="C11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41112"/>
      <sheetName val="841126"/>
      <sheetName val="841133"/>
      <sheetName val="Munka1"/>
      <sheetName val="869041"/>
      <sheetName val="843044"/>
      <sheetName val="841403"/>
      <sheetName val="960302"/>
      <sheetName val="910123"/>
      <sheetName val="910501"/>
      <sheetName val="Munka2"/>
      <sheetName val="Munka3"/>
      <sheetName val="841906"/>
      <sheetName val="890301"/>
      <sheetName val="iskola"/>
      <sheetName val="óvoda"/>
      <sheetName val="421100"/>
      <sheetName val="településüz."/>
      <sheetName val="szociális"/>
      <sheetName val="németek!!!"/>
    </sheetNames>
    <sheetDataSet>
      <sheetData sheetId="0">
        <row r="60">
          <cell r="D60">
            <v>5912</v>
          </cell>
        </row>
        <row r="72">
          <cell r="D72">
            <v>1840</v>
          </cell>
        </row>
        <row r="146">
          <cell r="D146">
            <v>0</v>
          </cell>
        </row>
        <row r="150">
          <cell r="D150">
            <v>0</v>
          </cell>
        </row>
      </sheetData>
      <sheetData sheetId="1">
        <row r="146">
          <cell r="D146">
            <v>0</v>
          </cell>
        </row>
      </sheetData>
      <sheetData sheetId="2">
        <row r="146">
          <cell r="D146">
            <v>0</v>
          </cell>
        </row>
        <row r="150">
          <cell r="D150">
            <v>0</v>
          </cell>
        </row>
      </sheetData>
      <sheetData sheetId="4">
        <row r="60">
          <cell r="D60">
            <v>2530</v>
          </cell>
        </row>
        <row r="72">
          <cell r="D72">
            <v>865</v>
          </cell>
        </row>
        <row r="122">
          <cell r="D122">
            <v>1545</v>
          </cell>
        </row>
        <row r="137">
          <cell r="D137">
            <v>0</v>
          </cell>
        </row>
      </sheetData>
      <sheetData sheetId="5">
        <row r="142">
          <cell r="D142">
            <v>800</v>
          </cell>
        </row>
      </sheetData>
      <sheetData sheetId="7">
        <row r="60">
          <cell r="D60">
            <v>0</v>
          </cell>
        </row>
        <row r="72">
          <cell r="D72">
            <v>0</v>
          </cell>
        </row>
        <row r="122">
          <cell r="D122">
            <v>700</v>
          </cell>
        </row>
        <row r="137">
          <cell r="D137">
            <v>0</v>
          </cell>
        </row>
      </sheetData>
      <sheetData sheetId="8">
        <row r="60">
          <cell r="D60">
            <v>120</v>
          </cell>
        </row>
        <row r="72">
          <cell r="D72">
            <v>46</v>
          </cell>
        </row>
        <row r="122">
          <cell r="D122">
            <v>490</v>
          </cell>
        </row>
        <row r="137">
          <cell r="D137">
            <v>0</v>
          </cell>
        </row>
      </sheetData>
      <sheetData sheetId="9">
        <row r="60">
          <cell r="D60">
            <v>2310</v>
          </cell>
        </row>
        <row r="72">
          <cell r="D72">
            <v>673</v>
          </cell>
        </row>
        <row r="122">
          <cell r="D122">
            <v>267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rka"/>
      <sheetName val="Ágfalva"/>
      <sheetName val="Bérek"/>
      <sheetName val="összes-jav"/>
      <sheetName val="KÖH támogatás"/>
    </sheetNames>
    <sheetDataSet>
      <sheetData sheetId="3">
        <row r="61">
          <cell r="V61">
            <v>6198</v>
          </cell>
          <cell r="W61">
            <v>27924</v>
          </cell>
        </row>
        <row r="73">
          <cell r="V73">
            <v>1620</v>
          </cell>
          <cell r="W73">
            <v>7700</v>
          </cell>
        </row>
        <row r="123">
          <cell r="V123">
            <v>0</v>
          </cell>
          <cell r="W123">
            <v>1869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"/>
      <sheetName val="2b"/>
      <sheetName val="Munka2"/>
    </sheetNames>
    <sheetDataSet>
      <sheetData sheetId="0">
        <row r="73">
          <cell r="E73">
            <v>305329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6">
      <selection activeCell="I57" sqref="I57"/>
    </sheetView>
  </sheetViews>
  <sheetFormatPr defaultColWidth="8.88671875" defaultRowHeight="15.75"/>
  <cols>
    <col min="1" max="1" width="6.6640625" style="0" customWidth="1"/>
    <col min="2" max="2" width="51.99609375" style="0" customWidth="1"/>
    <col min="3" max="4" width="0" style="0" hidden="1" customWidth="1"/>
    <col min="6" max="6" width="7.5546875" style="0" hidden="1" customWidth="1"/>
    <col min="7" max="7" width="13.88671875" style="0" hidden="1" customWidth="1"/>
    <col min="8" max="8" width="8.21484375" style="0" hidden="1" customWidth="1"/>
  </cols>
  <sheetData>
    <row r="1" spans="1:8" ht="15.75">
      <c r="A1" s="35"/>
      <c r="B1" s="12" t="s">
        <v>148</v>
      </c>
      <c r="C1" s="1"/>
      <c r="D1" s="92" t="s">
        <v>0</v>
      </c>
      <c r="E1" s="92" t="s">
        <v>0</v>
      </c>
      <c r="F1" s="92" t="s">
        <v>0</v>
      </c>
      <c r="H1" s="92" t="s">
        <v>0</v>
      </c>
    </row>
    <row r="2" spans="1:8" ht="15.75">
      <c r="A2" s="35"/>
      <c r="B2" s="2" t="s">
        <v>89</v>
      </c>
      <c r="C2" s="1"/>
      <c r="D2" s="92" t="s">
        <v>160</v>
      </c>
      <c r="E2" s="92" t="s">
        <v>160</v>
      </c>
      <c r="F2" s="92" t="s">
        <v>160</v>
      </c>
      <c r="H2" s="92" t="s">
        <v>160</v>
      </c>
    </row>
    <row r="3" spans="1:8" ht="15.75">
      <c r="A3" s="35"/>
      <c r="B3" s="2" t="s">
        <v>246</v>
      </c>
      <c r="C3" s="12"/>
      <c r="D3" s="12"/>
      <c r="E3" s="12"/>
      <c r="F3" s="12"/>
      <c r="H3" s="12"/>
    </row>
    <row r="4" spans="1:8" ht="15.75">
      <c r="A4" s="35"/>
      <c r="B4" s="2"/>
      <c r="C4" s="12"/>
      <c r="D4" s="12"/>
      <c r="E4" s="12"/>
      <c r="F4" s="12"/>
      <c r="H4" s="12"/>
    </row>
    <row r="5" spans="1:8" ht="15.75">
      <c r="A5" s="35"/>
      <c r="B5" s="12"/>
      <c r="C5" s="12"/>
      <c r="D5" s="12"/>
      <c r="E5" s="12"/>
      <c r="F5" s="12"/>
      <c r="H5" s="12"/>
    </row>
    <row r="6" spans="1:8" ht="15.75">
      <c r="A6" s="15" t="s">
        <v>3</v>
      </c>
      <c r="B6" s="36" t="s">
        <v>1</v>
      </c>
      <c r="C6" s="37" t="s">
        <v>233</v>
      </c>
      <c r="D6" s="37" t="s">
        <v>245</v>
      </c>
      <c r="E6" s="37" t="s">
        <v>245</v>
      </c>
      <c r="F6" s="37" t="s">
        <v>193</v>
      </c>
      <c r="H6" s="37" t="s">
        <v>193</v>
      </c>
    </row>
    <row r="7" spans="1:8" ht="15.75">
      <c r="A7" s="25" t="s">
        <v>4</v>
      </c>
      <c r="B7" s="24" t="s">
        <v>5</v>
      </c>
      <c r="C7" s="39" t="s">
        <v>79</v>
      </c>
      <c r="D7" s="39" t="s">
        <v>6</v>
      </c>
      <c r="E7" s="39" t="s">
        <v>6</v>
      </c>
      <c r="F7" s="39" t="s">
        <v>215</v>
      </c>
      <c r="H7" s="39" t="s">
        <v>216</v>
      </c>
    </row>
    <row r="8" spans="1:8" ht="15.75">
      <c r="A8" s="42"/>
      <c r="B8" s="43"/>
      <c r="C8" s="38" t="s">
        <v>1</v>
      </c>
      <c r="D8" s="38" t="s">
        <v>1</v>
      </c>
      <c r="E8" s="38" t="s">
        <v>1</v>
      </c>
      <c r="F8" s="38" t="s">
        <v>1</v>
      </c>
      <c r="H8" s="38" t="s">
        <v>1</v>
      </c>
    </row>
    <row r="9" spans="1:8" ht="15.75">
      <c r="A9" s="15"/>
      <c r="B9" s="16" t="s">
        <v>7</v>
      </c>
      <c r="C9" s="36"/>
      <c r="D9" s="36"/>
      <c r="E9" s="36"/>
      <c r="F9" s="36"/>
      <c r="H9" s="36"/>
    </row>
    <row r="10" spans="1:8" ht="15.75">
      <c r="A10" s="25"/>
      <c r="B10" s="47"/>
      <c r="C10" s="24"/>
      <c r="D10" s="24"/>
      <c r="E10" s="24"/>
      <c r="F10" s="24"/>
      <c r="H10" s="24"/>
    </row>
    <row r="11" spans="1:8" ht="15.75">
      <c r="A11" s="25" t="s">
        <v>8</v>
      </c>
      <c r="B11" s="9" t="s">
        <v>9</v>
      </c>
      <c r="C11" s="23">
        <f>Munka1!D818</f>
        <v>56772</v>
      </c>
      <c r="D11" s="23">
        <f>Munka1!E818</f>
        <v>59607</v>
      </c>
      <c r="E11" s="23">
        <f>Munka1!F818</f>
        <v>93374</v>
      </c>
      <c r="F11" s="23" t="e">
        <f>Munka1!#REF!</f>
        <v>#REF!</v>
      </c>
      <c r="G11" s="91" t="e">
        <f>F11/E11</f>
        <v>#REF!</v>
      </c>
      <c r="H11" s="23" t="e">
        <f>Munka1!#REF!</f>
        <v>#REF!</v>
      </c>
    </row>
    <row r="12" spans="1:8" ht="15.75">
      <c r="A12" s="25" t="s">
        <v>10</v>
      </c>
      <c r="B12" s="9" t="s">
        <v>11</v>
      </c>
      <c r="C12" s="23">
        <f>Munka1!D819</f>
        <v>15844</v>
      </c>
      <c r="D12" s="23">
        <f>Munka1!E819</f>
        <v>16571</v>
      </c>
      <c r="E12" s="23">
        <f>Munka1!F819</f>
        <v>26013</v>
      </c>
      <c r="F12" s="23" t="e">
        <f>Munka1!#REF!</f>
        <v>#REF!</v>
      </c>
      <c r="G12" s="91" t="e">
        <f>F12/E12</f>
        <v>#REF!</v>
      </c>
      <c r="H12" s="23" t="e">
        <f>Munka1!#REF!</f>
        <v>#REF!</v>
      </c>
    </row>
    <row r="13" spans="1:11" ht="15.75">
      <c r="A13" s="25" t="s">
        <v>12</v>
      </c>
      <c r="B13" s="9" t="s">
        <v>13</v>
      </c>
      <c r="C13" s="23">
        <f>Munka1!D820</f>
        <v>57176</v>
      </c>
      <c r="D13" s="23">
        <f>Munka1!E820</f>
        <v>57242</v>
      </c>
      <c r="E13" s="23">
        <f>Munka1!F820</f>
        <v>54468</v>
      </c>
      <c r="F13" s="23" t="e">
        <f>Munka1!#REF!</f>
        <v>#REF!</v>
      </c>
      <c r="G13" s="91" t="e">
        <f>F13/E13</f>
        <v>#REF!</v>
      </c>
      <c r="H13" s="23" t="e">
        <f>Munka1!#REF!</f>
        <v>#REF!</v>
      </c>
      <c r="K13" s="121"/>
    </row>
    <row r="14" spans="1:8" ht="15.75" hidden="1">
      <c r="A14" s="39"/>
      <c r="B14" s="62" t="s">
        <v>205</v>
      </c>
      <c r="C14" s="24" t="s">
        <v>1</v>
      </c>
      <c r="D14" s="24" t="s">
        <v>1</v>
      </c>
      <c r="E14" s="24" t="s">
        <v>1</v>
      </c>
      <c r="F14" s="24" t="s">
        <v>1</v>
      </c>
      <c r="G14" s="91"/>
      <c r="H14" s="24" t="s">
        <v>1</v>
      </c>
    </row>
    <row r="15" spans="1:8" ht="15.75">
      <c r="A15" s="25" t="s">
        <v>14</v>
      </c>
      <c r="B15" s="9" t="s">
        <v>119</v>
      </c>
      <c r="C15" s="23">
        <f>Munka1!D822</f>
        <v>800</v>
      </c>
      <c r="D15" s="23">
        <f>Munka1!E822</f>
        <v>800</v>
      </c>
      <c r="E15" s="23">
        <f>Munka1!F822</f>
        <v>14428</v>
      </c>
      <c r="F15" s="23" t="e">
        <f>Munka1!#REF!</f>
        <v>#REF!</v>
      </c>
      <c r="G15" s="91" t="e">
        <f>F15/E15</f>
        <v>#REF!</v>
      </c>
      <c r="H15" s="23" t="e">
        <f>Munka1!#REF!</f>
        <v>#REF!</v>
      </c>
    </row>
    <row r="16" spans="1:8" ht="15.75">
      <c r="A16" s="25" t="s">
        <v>15</v>
      </c>
      <c r="B16" s="9" t="s">
        <v>16</v>
      </c>
      <c r="C16" s="23">
        <f>Munka1!D823</f>
        <v>1950</v>
      </c>
      <c r="D16" s="23">
        <f>Munka1!E823</f>
        <v>1650</v>
      </c>
      <c r="E16" s="23">
        <f>Munka1!F823</f>
        <v>1650</v>
      </c>
      <c r="F16" s="23" t="e">
        <f>Munka1!#REF!</f>
        <v>#REF!</v>
      </c>
      <c r="G16" s="91" t="e">
        <f>F16/E16</f>
        <v>#REF!</v>
      </c>
      <c r="H16" s="23" t="e">
        <f>Munka1!#REF!</f>
        <v>#REF!</v>
      </c>
    </row>
    <row r="17" spans="1:8" ht="15.75">
      <c r="A17" s="25" t="s">
        <v>17</v>
      </c>
      <c r="B17" s="9" t="s">
        <v>18</v>
      </c>
      <c r="C17" s="23">
        <f>Munka1!D824</f>
        <v>3450</v>
      </c>
      <c r="D17" s="23">
        <f>Munka1!E824</f>
        <v>3450</v>
      </c>
      <c r="E17" s="23">
        <f>Munka1!F824</f>
        <v>4300</v>
      </c>
      <c r="F17" s="23" t="e">
        <f>Munka1!#REF!</f>
        <v>#REF!</v>
      </c>
      <c r="G17" s="91" t="e">
        <f>F17/E17</f>
        <v>#REF!</v>
      </c>
      <c r="H17" s="23" t="e">
        <f>Munka1!#REF!</f>
        <v>#REF!</v>
      </c>
    </row>
    <row r="18" spans="1:8" ht="15.75">
      <c r="A18" s="25" t="s">
        <v>19</v>
      </c>
      <c r="B18" s="9" t="s">
        <v>124</v>
      </c>
      <c r="C18" s="23"/>
      <c r="D18" s="23"/>
      <c r="E18" s="23"/>
      <c r="F18" s="23" t="e">
        <f>F19</f>
        <v>#REF!</v>
      </c>
      <c r="G18" s="91" t="e">
        <f>F18/E18</f>
        <v>#REF!</v>
      </c>
      <c r="H18" s="23" t="e">
        <f>H19</f>
        <v>#REF!</v>
      </c>
    </row>
    <row r="19" spans="1:8" ht="15.75" hidden="1">
      <c r="A19" s="25"/>
      <c r="B19" s="47" t="s">
        <v>125</v>
      </c>
      <c r="C19" s="24" t="s">
        <v>1</v>
      </c>
      <c r="D19" s="24" t="s">
        <v>1</v>
      </c>
      <c r="E19" s="24" t="s">
        <v>1</v>
      </c>
      <c r="F19" s="24" t="e">
        <f>Munka1!#REF!</f>
        <v>#REF!</v>
      </c>
      <c r="G19" s="91" t="e">
        <f>F19/E19</f>
        <v>#REF!</v>
      </c>
      <c r="H19" s="24" t="e">
        <f>Munka1!#REF!</f>
        <v>#REF!</v>
      </c>
    </row>
    <row r="20" spans="1:8" ht="15.75">
      <c r="A20" s="25"/>
      <c r="B20" s="47" t="s">
        <v>2</v>
      </c>
      <c r="C20" s="24" t="s">
        <v>1</v>
      </c>
      <c r="D20" s="24" t="s">
        <v>1</v>
      </c>
      <c r="E20" s="24" t="s">
        <v>1</v>
      </c>
      <c r="F20" s="24" t="s">
        <v>1</v>
      </c>
      <c r="G20" s="91"/>
      <c r="H20" s="24" t="s">
        <v>1</v>
      </c>
    </row>
    <row r="21" spans="1:8" ht="15.75">
      <c r="A21" s="25"/>
      <c r="B21" s="47"/>
      <c r="C21" s="44"/>
      <c r="D21" s="44"/>
      <c r="E21" s="44"/>
      <c r="F21" s="44"/>
      <c r="G21" s="91"/>
      <c r="H21" s="44"/>
    </row>
    <row r="22" spans="1:8" ht="15.75">
      <c r="A22" s="6" t="s">
        <v>1</v>
      </c>
      <c r="B22" s="4" t="s">
        <v>24</v>
      </c>
      <c r="C22" s="3">
        <f>SUM(C11:C18)</f>
        <v>135992</v>
      </c>
      <c r="D22" s="3">
        <f>SUM(D11:D18)</f>
        <v>139320</v>
      </c>
      <c r="E22" s="3">
        <f>SUM(E11:E18)</f>
        <v>194233</v>
      </c>
      <c r="F22" s="3" t="e">
        <f>SUM(F11:F18)</f>
        <v>#REF!</v>
      </c>
      <c r="G22" s="91" t="e">
        <f>F22/E22</f>
        <v>#REF!</v>
      </c>
      <c r="H22" s="3" t="e">
        <f>SUM(H11:H18)</f>
        <v>#REF!</v>
      </c>
    </row>
    <row r="23" spans="1:8" ht="15.75">
      <c r="A23" s="25"/>
      <c r="B23" s="47"/>
      <c r="C23" s="36"/>
      <c r="D23" s="36"/>
      <c r="E23" s="36"/>
      <c r="F23" s="36"/>
      <c r="G23" s="91"/>
      <c r="H23" s="36"/>
    </row>
    <row r="24" spans="1:8" ht="15.75">
      <c r="A24" s="25"/>
      <c r="B24" s="47"/>
      <c r="C24" s="24"/>
      <c r="D24" s="24"/>
      <c r="E24" s="24"/>
      <c r="F24" s="24"/>
      <c r="G24" s="91"/>
      <c r="H24" s="24"/>
    </row>
    <row r="25" spans="1:8" ht="15.75">
      <c r="A25" s="25"/>
      <c r="B25" s="9" t="s">
        <v>25</v>
      </c>
      <c r="C25" s="24"/>
      <c r="D25" s="24"/>
      <c r="E25" s="24"/>
      <c r="F25" s="24"/>
      <c r="G25" s="91"/>
      <c r="H25" s="24"/>
    </row>
    <row r="26" spans="1:8" ht="15.75">
      <c r="A26" s="25"/>
      <c r="B26" s="47"/>
      <c r="C26" s="24"/>
      <c r="D26" s="24"/>
      <c r="E26" s="24"/>
      <c r="F26" s="24"/>
      <c r="G26" s="91"/>
      <c r="H26" s="24"/>
    </row>
    <row r="27" spans="1:8" ht="15.75">
      <c r="A27" s="51" t="s">
        <v>23</v>
      </c>
      <c r="B27" s="53" t="s">
        <v>27</v>
      </c>
      <c r="C27" s="23">
        <f>Munka1!D841</f>
        <v>50619</v>
      </c>
      <c r="D27" s="23">
        <f>Munka1!E841</f>
        <v>50242</v>
      </c>
      <c r="E27" s="23">
        <f>Munka1!F841</f>
        <v>101715</v>
      </c>
      <c r="F27" s="23" t="e">
        <f>Munka1!#REF!</f>
        <v>#REF!</v>
      </c>
      <c r="G27" s="91" t="e">
        <f>F27/E27</f>
        <v>#REF!</v>
      </c>
      <c r="H27" s="23" t="e">
        <f>Munka1!#REF!</f>
        <v>#REF!</v>
      </c>
    </row>
    <row r="28" spans="1:8" ht="15.75">
      <c r="A28" s="51" t="s">
        <v>26</v>
      </c>
      <c r="B28" s="53" t="s">
        <v>29</v>
      </c>
      <c r="C28" s="23">
        <f>Munka1!D842</f>
        <v>400</v>
      </c>
      <c r="D28" s="23">
        <f>Munka1!E842</f>
        <v>381</v>
      </c>
      <c r="E28" s="23">
        <f>Munka1!F842</f>
        <v>381</v>
      </c>
      <c r="F28" s="23" t="e">
        <f>Munka1!#REF!</f>
        <v>#REF!</v>
      </c>
      <c r="G28" s="91" t="e">
        <f>F28/E28</f>
        <v>#REF!</v>
      </c>
      <c r="H28" s="23" t="e">
        <f>Munka1!#REF!</f>
        <v>#REF!</v>
      </c>
    </row>
    <row r="29" spans="1:8" ht="15.75">
      <c r="A29" s="51" t="s">
        <v>28</v>
      </c>
      <c r="B29" s="53" t="s">
        <v>31</v>
      </c>
      <c r="C29" s="23">
        <f>Munka1!D843</f>
        <v>0</v>
      </c>
      <c r="D29" s="23">
        <f>Munka1!E843</f>
        <v>0</v>
      </c>
      <c r="E29" s="23">
        <f>Munka1!F843</f>
        <v>0</v>
      </c>
      <c r="F29" s="23" t="e">
        <f>Munka1!#REF!</f>
        <v>#REF!</v>
      </c>
      <c r="G29" s="91"/>
      <c r="H29" s="23" t="e">
        <f>Munka1!#REF!</f>
        <v>#REF!</v>
      </c>
    </row>
    <row r="30" spans="1:8" ht="15.75">
      <c r="A30" s="51" t="s">
        <v>30</v>
      </c>
      <c r="B30" s="53" t="s">
        <v>33</v>
      </c>
      <c r="C30" s="23">
        <f>Munka1!D844</f>
        <v>0</v>
      </c>
      <c r="D30" s="23">
        <f>Munka1!E844</f>
        <v>0</v>
      </c>
      <c r="E30" s="23">
        <f>Munka1!F844</f>
        <v>0</v>
      </c>
      <c r="F30" s="23" t="e">
        <f>Munka1!#REF!</f>
        <v>#REF!</v>
      </c>
      <c r="G30" s="91" t="e">
        <f>F30/E30</f>
        <v>#REF!</v>
      </c>
      <c r="H30" s="23" t="e">
        <f>Munka1!#REF!</f>
        <v>#REF!</v>
      </c>
    </row>
    <row r="31" spans="1:8" ht="15.75">
      <c r="A31" s="25" t="s">
        <v>1</v>
      </c>
      <c r="B31" s="9" t="s">
        <v>1</v>
      </c>
      <c r="C31" s="24"/>
      <c r="D31" s="24"/>
      <c r="E31" s="24"/>
      <c r="F31" s="24"/>
      <c r="G31" s="91"/>
      <c r="H31" s="24"/>
    </row>
    <row r="32" spans="1:8" ht="15.75">
      <c r="A32" s="42"/>
      <c r="B32" s="47" t="s">
        <v>1</v>
      </c>
      <c r="C32" s="24"/>
      <c r="D32" s="24"/>
      <c r="E32" s="24"/>
      <c r="F32" s="24"/>
      <c r="G32" s="91"/>
      <c r="H32" s="24"/>
    </row>
    <row r="33" spans="1:8" ht="15.75">
      <c r="A33" s="6" t="s">
        <v>1</v>
      </c>
      <c r="B33" s="4" t="s">
        <v>100</v>
      </c>
      <c r="C33" s="3">
        <f>SUM(C27:C30)</f>
        <v>51019</v>
      </c>
      <c r="D33" s="3">
        <f>SUM(D27:D30)</f>
        <v>50623</v>
      </c>
      <c r="E33" s="3">
        <f>SUM(E27:E30)</f>
        <v>102096</v>
      </c>
      <c r="F33" s="3" t="e">
        <f>SUM(F27:F30)</f>
        <v>#REF!</v>
      </c>
      <c r="G33" s="91" t="e">
        <f>F33/E33</f>
        <v>#REF!</v>
      </c>
      <c r="H33" s="3" t="e">
        <f>SUM(H27:H30)</f>
        <v>#REF!</v>
      </c>
    </row>
    <row r="34" spans="1:8" ht="15.75">
      <c r="A34" s="25"/>
      <c r="B34" s="47"/>
      <c r="C34" s="24"/>
      <c r="D34" s="24"/>
      <c r="E34" s="24"/>
      <c r="F34" s="24"/>
      <c r="G34" s="91"/>
      <c r="H34" s="24"/>
    </row>
    <row r="35" spans="1:8" ht="15.75">
      <c r="A35" s="25"/>
      <c r="B35" s="47"/>
      <c r="C35" s="24"/>
      <c r="D35" s="24"/>
      <c r="E35" s="24"/>
      <c r="F35" s="24"/>
      <c r="G35" s="91"/>
      <c r="H35" s="24"/>
    </row>
    <row r="36" spans="1:8" ht="15.75">
      <c r="A36" s="6" t="s">
        <v>1</v>
      </c>
      <c r="B36" s="4" t="s">
        <v>101</v>
      </c>
      <c r="C36" s="50">
        <f>+C22+C33</f>
        <v>187011</v>
      </c>
      <c r="D36" s="50">
        <f>+D22+D33</f>
        <v>189943</v>
      </c>
      <c r="E36" s="50">
        <f>+E22+E33</f>
        <v>296329</v>
      </c>
      <c r="F36" s="50" t="e">
        <f>+F22+F33</f>
        <v>#REF!</v>
      </c>
      <c r="G36" s="91" t="e">
        <f>F36/E36</f>
        <v>#REF!</v>
      </c>
      <c r="H36" s="50" t="e">
        <f>+H22+H33</f>
        <v>#REF!</v>
      </c>
    </row>
    <row r="37" spans="1:8" ht="15.75">
      <c r="A37" s="25"/>
      <c r="B37" s="47"/>
      <c r="C37" s="24"/>
      <c r="D37" s="24"/>
      <c r="E37" s="24"/>
      <c r="F37" s="24"/>
      <c r="G37" s="91"/>
      <c r="H37" s="24"/>
    </row>
    <row r="38" spans="1:8" ht="15.75">
      <c r="A38" s="25"/>
      <c r="B38" s="47"/>
      <c r="C38" s="24"/>
      <c r="D38" s="24"/>
      <c r="E38" s="24"/>
      <c r="F38" s="24"/>
      <c r="G38" s="91"/>
      <c r="H38" s="24"/>
    </row>
    <row r="39" spans="1:8" ht="15.75">
      <c r="A39" s="25" t="s">
        <v>1</v>
      </c>
      <c r="B39" s="9" t="s">
        <v>38</v>
      </c>
      <c r="C39" s="24"/>
      <c r="D39" s="24"/>
      <c r="E39" s="24"/>
      <c r="F39" s="24"/>
      <c r="G39" s="91"/>
      <c r="H39" s="24"/>
    </row>
    <row r="40" spans="1:8" ht="15.75">
      <c r="A40" s="25"/>
      <c r="B40" s="47"/>
      <c r="C40" s="24"/>
      <c r="D40" s="24"/>
      <c r="E40" s="24"/>
      <c r="F40" s="24"/>
      <c r="G40" s="91"/>
      <c r="H40" s="24"/>
    </row>
    <row r="41" spans="1:8" ht="15.75">
      <c r="A41" s="25" t="s">
        <v>1</v>
      </c>
      <c r="B41" s="9" t="s">
        <v>1</v>
      </c>
      <c r="C41" s="24"/>
      <c r="D41" s="24"/>
      <c r="E41" s="24"/>
      <c r="F41" s="24"/>
      <c r="G41" s="91"/>
      <c r="H41" s="24"/>
    </row>
    <row r="42" spans="1:8" ht="15.75">
      <c r="A42" s="25" t="s">
        <v>32</v>
      </c>
      <c r="B42" s="9" t="s">
        <v>95</v>
      </c>
      <c r="C42" s="23">
        <f>C43</f>
        <v>0</v>
      </c>
      <c r="D42" s="23">
        <f>D43</f>
        <v>0</v>
      </c>
      <c r="E42" s="23">
        <f>E43</f>
        <v>0</v>
      </c>
      <c r="F42" s="72" t="e">
        <f>SUM(F43:F44)</f>
        <v>#REF!</v>
      </c>
      <c r="G42" s="91" t="e">
        <f>F42/E42</f>
        <v>#REF!</v>
      </c>
      <c r="H42" s="72" t="e">
        <f>SUM(H43:H44)</f>
        <v>#REF!</v>
      </c>
    </row>
    <row r="43" spans="1:8" ht="15.75">
      <c r="A43" s="25"/>
      <c r="B43" s="47" t="s">
        <v>190</v>
      </c>
      <c r="C43" s="24">
        <f>Munka1!D868</f>
        <v>0</v>
      </c>
      <c r="D43" s="24">
        <f>Munka1!E868</f>
        <v>0</v>
      </c>
      <c r="E43" s="24">
        <f>Munka1!F868</f>
        <v>0</v>
      </c>
      <c r="F43" s="66" t="e">
        <f>Munka1!#REF!</f>
        <v>#REF!</v>
      </c>
      <c r="G43" s="91" t="e">
        <f>F43/E43</f>
        <v>#REF!</v>
      </c>
      <c r="H43" s="66" t="e">
        <f>Munka1!#REF!</f>
        <v>#REF!</v>
      </c>
    </row>
    <row r="44" spans="1:8" ht="15.75" hidden="1">
      <c r="A44" s="25"/>
      <c r="B44" s="47" t="s">
        <v>194</v>
      </c>
      <c r="C44" s="24">
        <f>Munka1!D867</f>
        <v>20000</v>
      </c>
      <c r="D44" s="24">
        <f>Munka1!E867</f>
        <v>20000</v>
      </c>
      <c r="E44" s="24">
        <f>Munka1!F867</f>
        <v>20000</v>
      </c>
      <c r="F44" s="66"/>
      <c r="G44" s="91">
        <f>F44/E44</f>
        <v>0</v>
      </c>
      <c r="H44" s="66"/>
    </row>
    <row r="45" spans="1:8" ht="15.75">
      <c r="A45" s="25"/>
      <c r="B45" s="47"/>
      <c r="C45" s="24"/>
      <c r="D45" s="24"/>
      <c r="E45" s="24"/>
      <c r="F45" s="66"/>
      <c r="G45" s="91"/>
      <c r="H45" s="66"/>
    </row>
    <row r="46" spans="1:8" ht="15.75">
      <c r="A46" s="25" t="s">
        <v>68</v>
      </c>
      <c r="B46" s="9" t="s">
        <v>113</v>
      </c>
      <c r="C46" s="23">
        <f>SUM(C47)</f>
        <v>0</v>
      </c>
      <c r="D46" s="23">
        <f>SUM(D47)</f>
        <v>9000</v>
      </c>
      <c r="E46" s="23">
        <f>SUM(E47)</f>
        <v>9000</v>
      </c>
      <c r="F46" s="72" t="e">
        <f>SUM(F47)</f>
        <v>#REF!</v>
      </c>
      <c r="G46" s="91" t="e">
        <f>F46/E46</f>
        <v>#REF!</v>
      </c>
      <c r="H46" s="72" t="e">
        <f>SUM(H47)</f>
        <v>#REF!</v>
      </c>
    </row>
    <row r="47" spans="1:8" ht="15.75">
      <c r="A47" s="25"/>
      <c r="B47" s="47" t="s">
        <v>194</v>
      </c>
      <c r="C47" s="24">
        <f>Munka1!D98</f>
        <v>0</v>
      </c>
      <c r="D47" s="24">
        <f>Munka1!E98</f>
        <v>9000</v>
      </c>
      <c r="E47" s="24">
        <f>Munka1!F98</f>
        <v>9000</v>
      </c>
      <c r="F47" s="66" t="e">
        <f>Munka1!#REF!</f>
        <v>#REF!</v>
      </c>
      <c r="G47" s="91" t="e">
        <f>F47/E47</f>
        <v>#REF!</v>
      </c>
      <c r="H47" s="66" t="e">
        <f>Munka1!#REF!</f>
        <v>#REF!</v>
      </c>
    </row>
    <row r="48" spans="1:8" ht="15.75">
      <c r="A48" s="25" t="s">
        <v>1</v>
      </c>
      <c r="B48" s="47" t="s">
        <v>1</v>
      </c>
      <c r="C48" s="24"/>
      <c r="D48" s="24"/>
      <c r="E48" s="24"/>
      <c r="F48" s="24"/>
      <c r="G48" s="91"/>
      <c r="H48" s="24"/>
    </row>
    <row r="49" spans="1:8" ht="15.75">
      <c r="A49" s="6" t="s">
        <v>1</v>
      </c>
      <c r="B49" s="4" t="s">
        <v>96</v>
      </c>
      <c r="C49" s="50">
        <f>+C42+C46</f>
        <v>0</v>
      </c>
      <c r="D49" s="50">
        <f>+D42+D46</f>
        <v>9000</v>
      </c>
      <c r="E49" s="50">
        <f>+E42+E46</f>
        <v>9000</v>
      </c>
      <c r="F49" s="50" t="e">
        <f>+F42+F46</f>
        <v>#REF!</v>
      </c>
      <c r="G49" s="91" t="e">
        <f>F49/E49</f>
        <v>#REF!</v>
      </c>
      <c r="H49" s="50" t="e">
        <f>+H42+H46</f>
        <v>#REF!</v>
      </c>
    </row>
    <row r="50" spans="1:8" ht="15.75">
      <c r="A50" s="25" t="s">
        <v>1</v>
      </c>
      <c r="B50" s="47"/>
      <c r="C50" s="24"/>
      <c r="D50" s="24"/>
      <c r="E50" s="24"/>
      <c r="F50" s="24"/>
      <c r="G50" s="91"/>
      <c r="H50" s="24"/>
    </row>
    <row r="51" spans="1:8" ht="15.75" hidden="1">
      <c r="A51" s="6" t="s">
        <v>1</v>
      </c>
      <c r="B51" s="4" t="s">
        <v>1</v>
      </c>
      <c r="C51" s="24"/>
      <c r="D51" s="24"/>
      <c r="E51" s="24"/>
      <c r="F51" s="24"/>
      <c r="G51" s="91"/>
      <c r="H51" s="24"/>
    </row>
    <row r="52" spans="1:8" ht="15.75" hidden="1">
      <c r="A52" s="25"/>
      <c r="B52" s="47"/>
      <c r="C52" s="24"/>
      <c r="D52" s="24"/>
      <c r="E52" s="24"/>
      <c r="F52" s="24"/>
      <c r="G52" s="91"/>
      <c r="H52" s="24"/>
    </row>
    <row r="53" spans="1:8" ht="15.75">
      <c r="A53" s="25"/>
      <c r="B53" s="47"/>
      <c r="C53" s="24"/>
      <c r="D53" s="24"/>
      <c r="E53" s="24"/>
      <c r="F53" s="24"/>
      <c r="G53" s="91"/>
      <c r="H53" s="24"/>
    </row>
    <row r="54" spans="1:8" ht="15.75">
      <c r="A54" s="6" t="s">
        <v>1</v>
      </c>
      <c r="B54" s="4" t="s">
        <v>121</v>
      </c>
      <c r="C54" s="3">
        <f>+C36+C49</f>
        <v>187011</v>
      </c>
      <c r="D54" s="3">
        <f>+D36+D49</f>
        <v>198943</v>
      </c>
      <c r="E54" s="3">
        <f>+E36+E49</f>
        <v>305329</v>
      </c>
      <c r="F54" s="3" t="e">
        <f>+F36+F49</f>
        <v>#REF!</v>
      </c>
      <c r="G54" s="91" t="e">
        <f>F54/E54</f>
        <v>#REF!</v>
      </c>
      <c r="H54" s="3" t="e">
        <f>+H36+H49</f>
        <v>#REF!</v>
      </c>
    </row>
    <row r="55" spans="4:10" ht="15.75">
      <c r="D55">
        <v>198943</v>
      </c>
      <c r="E55" s="121"/>
      <c r="J55" s="121"/>
    </row>
    <row r="56" ht="15.75">
      <c r="E56" s="121"/>
    </row>
    <row r="57" ht="15.75">
      <c r="I57" s="121">
        <f>'[6]2.'!$E$73</f>
        <v>305329</v>
      </c>
    </row>
    <row r="58" ht="15.75">
      <c r="I58" s="121">
        <f>I57-E54</f>
        <v>0</v>
      </c>
    </row>
  </sheetData>
  <printOptions gridLines="1"/>
  <pageMargins left="0.75" right="0.75" top="1" bottom="1" header="0.5" footer="0.5"/>
  <pageSetup horizontalDpi="600" verticalDpi="600" orientation="portrait" paperSize="9" scale="93" r:id="rId1"/>
  <headerFooter alignWithMargins="0">
    <oddHeader>&amp;R&amp;"Arial,Normál"&amp;10 3.sz.melléklet
&amp;P.oldal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76"/>
  <sheetViews>
    <sheetView view="pageBreakPreview" zoomScaleSheetLayoutView="100" workbookViewId="0" topLeftCell="A639">
      <selection activeCell="C879" sqref="C879"/>
    </sheetView>
  </sheetViews>
  <sheetFormatPr defaultColWidth="8.88671875" defaultRowHeight="15.75"/>
  <cols>
    <col min="1" max="1" width="3.10546875" style="35" customWidth="1"/>
    <col min="2" max="2" width="3.10546875" style="49" customWidth="1"/>
    <col min="3" max="3" width="56.88671875" style="12" customWidth="1"/>
    <col min="4" max="5" width="9.3359375" style="68" hidden="1" customWidth="1"/>
    <col min="6" max="6" width="9.3359375" style="68" customWidth="1"/>
    <col min="7" max="16384" width="8.88671875" style="12" customWidth="1"/>
  </cols>
  <sheetData>
    <row r="1" spans="1:5" ht="12.75" customHeight="1">
      <c r="A1" s="128" t="s">
        <v>199</v>
      </c>
      <c r="B1" s="129"/>
      <c r="C1" s="129"/>
      <c r="D1" s="129"/>
      <c r="E1" s="129"/>
    </row>
    <row r="2" spans="1:5" ht="12.75" customHeight="1">
      <c r="A2" s="128" t="s">
        <v>201</v>
      </c>
      <c r="B2" s="129"/>
      <c r="C2" s="129"/>
      <c r="D2" s="129"/>
      <c r="E2" s="129"/>
    </row>
    <row r="3" spans="1:5" ht="15.75">
      <c r="A3" s="133" t="s">
        <v>200</v>
      </c>
      <c r="B3" s="129"/>
      <c r="C3" s="129"/>
      <c r="D3" s="129"/>
      <c r="E3" s="129"/>
    </row>
    <row r="4" spans="1:5" ht="15.75">
      <c r="A4" s="128" t="s">
        <v>247</v>
      </c>
      <c r="B4" s="131"/>
      <c r="C4" s="131"/>
      <c r="D4" s="131"/>
      <c r="E4" s="131"/>
    </row>
    <row r="5" spans="1:6" ht="12.75">
      <c r="A5" s="13"/>
      <c r="B5" s="13"/>
      <c r="C5" s="47"/>
      <c r="D5" s="62"/>
      <c r="E5" s="62"/>
      <c r="F5" s="62"/>
    </row>
    <row r="6" spans="1:6" ht="12.75">
      <c r="A6" s="15" t="s">
        <v>41</v>
      </c>
      <c r="B6" s="15" t="s">
        <v>42</v>
      </c>
      <c r="C6" s="36" t="s">
        <v>1</v>
      </c>
      <c r="D6" s="69" t="s">
        <v>233</v>
      </c>
      <c r="E6" s="69" t="s">
        <v>233</v>
      </c>
      <c r="F6" s="69" t="s">
        <v>245</v>
      </c>
    </row>
    <row r="7" spans="1:6" ht="12.75">
      <c r="A7" s="25" t="s">
        <v>1</v>
      </c>
      <c r="B7" s="25" t="s">
        <v>43</v>
      </c>
      <c r="C7" s="24" t="s">
        <v>5</v>
      </c>
      <c r="D7" s="70" t="s">
        <v>79</v>
      </c>
      <c r="E7" s="70" t="s">
        <v>6</v>
      </c>
      <c r="F7" s="70" t="s">
        <v>6</v>
      </c>
    </row>
    <row r="8" spans="1:6" ht="12.75">
      <c r="A8" s="42"/>
      <c r="B8" s="42"/>
      <c r="C8" s="43"/>
      <c r="D8" s="71" t="s">
        <v>1</v>
      </c>
      <c r="E8" s="71" t="s">
        <v>1</v>
      </c>
      <c r="F8" s="71" t="s">
        <v>1</v>
      </c>
    </row>
    <row r="9" spans="1:6" ht="12.75">
      <c r="A9" s="26" t="s">
        <v>1</v>
      </c>
      <c r="B9" s="39"/>
      <c r="C9" s="9" t="s">
        <v>44</v>
      </c>
      <c r="D9" s="66"/>
      <c r="E9" s="66"/>
      <c r="F9" s="66"/>
    </row>
    <row r="10" spans="1:6" ht="12.75">
      <c r="A10" s="26"/>
      <c r="B10" s="39"/>
      <c r="C10" s="9"/>
      <c r="D10" s="66"/>
      <c r="E10" s="66"/>
      <c r="F10" s="66"/>
    </row>
    <row r="11" spans="1:6" ht="12.75">
      <c r="A11" s="26"/>
      <c r="B11" s="39"/>
      <c r="C11" s="9"/>
      <c r="D11" s="66"/>
      <c r="E11" s="66"/>
      <c r="F11" s="66"/>
    </row>
    <row r="12" spans="1:6" ht="24.75" customHeight="1">
      <c r="A12" s="26" t="s">
        <v>8</v>
      </c>
      <c r="B12" s="39" t="s">
        <v>8</v>
      </c>
      <c r="C12" s="130" t="s">
        <v>250</v>
      </c>
      <c r="D12" s="131"/>
      <c r="E12" s="131"/>
      <c r="F12" s="132"/>
    </row>
    <row r="13" spans="1:6" ht="12.75">
      <c r="A13" s="26"/>
      <c r="B13" s="39"/>
      <c r="C13" s="47" t="s">
        <v>80</v>
      </c>
      <c r="D13" s="66">
        <f>'[4]841112'!$D$60</f>
        <v>5912</v>
      </c>
      <c r="E13" s="66">
        <v>7014</v>
      </c>
      <c r="F13" s="66">
        <v>8430</v>
      </c>
    </row>
    <row r="14" spans="1:6" ht="12.75">
      <c r="A14" s="26"/>
      <c r="B14" s="39"/>
      <c r="C14" s="47" t="s">
        <v>46</v>
      </c>
      <c r="D14" s="66">
        <f>'[4]841112'!$D$72</f>
        <v>1840</v>
      </c>
      <c r="E14" s="66">
        <v>1770</v>
      </c>
      <c r="F14" s="66">
        <v>2450</v>
      </c>
    </row>
    <row r="15" spans="1:6" ht="12.75">
      <c r="A15" s="26"/>
      <c r="B15" s="39"/>
      <c r="C15" s="47" t="s">
        <v>81</v>
      </c>
      <c r="D15" s="66">
        <v>6500</v>
      </c>
      <c r="E15" s="66">
        <v>970</v>
      </c>
      <c r="F15" s="66">
        <v>9255</v>
      </c>
    </row>
    <row r="16" spans="1:6" ht="12.75" hidden="1">
      <c r="A16" s="26"/>
      <c r="B16" s="39"/>
      <c r="C16" s="47" t="s">
        <v>122</v>
      </c>
      <c r="D16" s="66">
        <v>0</v>
      </c>
      <c r="E16" s="66">
        <v>0</v>
      </c>
      <c r="F16" s="66">
        <v>0</v>
      </c>
    </row>
    <row r="17" spans="1:6" ht="12.75" hidden="1">
      <c r="A17" s="26"/>
      <c r="B17" s="39"/>
      <c r="C17" s="47" t="s">
        <v>48</v>
      </c>
      <c r="D17" s="66">
        <v>0</v>
      </c>
      <c r="E17" s="66">
        <v>0</v>
      </c>
      <c r="F17" s="66">
        <v>0</v>
      </c>
    </row>
    <row r="18" spans="1:6" ht="12.75" hidden="1">
      <c r="A18" s="26"/>
      <c r="B18" s="39"/>
      <c r="C18" s="47" t="s">
        <v>49</v>
      </c>
      <c r="D18" s="66">
        <v>0</v>
      </c>
      <c r="E18" s="66">
        <v>0</v>
      </c>
      <c r="F18" s="66">
        <v>0</v>
      </c>
    </row>
    <row r="19" spans="1:6" ht="12.75" hidden="1">
      <c r="A19" s="26"/>
      <c r="B19" s="39"/>
      <c r="C19" s="47" t="s">
        <v>50</v>
      </c>
      <c r="D19" s="66">
        <v>0</v>
      </c>
      <c r="E19" s="66">
        <v>0</v>
      </c>
      <c r="F19" s="66">
        <v>0</v>
      </c>
    </row>
    <row r="20" spans="1:6" ht="12.75">
      <c r="A20" s="26"/>
      <c r="B20" s="25"/>
      <c r="C20" s="9" t="s">
        <v>51</v>
      </c>
      <c r="D20" s="72">
        <f>SUM(D13:D19)</f>
        <v>14252</v>
      </c>
      <c r="E20" s="72">
        <f>SUM(E13:E19)</f>
        <v>9754</v>
      </c>
      <c r="F20" s="72">
        <f>SUM(F13:F19)</f>
        <v>20135</v>
      </c>
    </row>
    <row r="21" spans="1:6" ht="12.75">
      <c r="A21" s="26"/>
      <c r="B21" s="39"/>
      <c r="C21" s="47"/>
      <c r="D21" s="66"/>
      <c r="E21" s="66"/>
      <c r="F21" s="66"/>
    </row>
    <row r="22" spans="1:6" ht="12.75">
      <c r="A22" s="26"/>
      <c r="B22" s="39"/>
      <c r="C22" s="47" t="s">
        <v>150</v>
      </c>
      <c r="D22" s="72">
        <f>'[4]841112'!$D$146</f>
        <v>0</v>
      </c>
      <c r="E22" s="72">
        <f>'[4]841112'!$D$146</f>
        <v>0</v>
      </c>
      <c r="F22" s="72">
        <f>'[4]841112'!$D$146</f>
        <v>0</v>
      </c>
    </row>
    <row r="23" spans="1:6" ht="12.75">
      <c r="A23" s="26"/>
      <c r="B23" s="39"/>
      <c r="C23" s="47"/>
      <c r="D23" s="72"/>
      <c r="E23" s="72"/>
      <c r="F23" s="72"/>
    </row>
    <row r="24" spans="1:6" ht="12.75">
      <c r="A24" s="26"/>
      <c r="B24" s="39"/>
      <c r="C24" s="47" t="s">
        <v>192</v>
      </c>
      <c r="D24" s="66">
        <f>'[4]841112'!$D$150</f>
        <v>0</v>
      </c>
      <c r="E24" s="66">
        <f>'[4]841112'!$D$150</f>
        <v>0</v>
      </c>
      <c r="F24" s="66">
        <f>'[4]841112'!$D$150</f>
        <v>0</v>
      </c>
    </row>
    <row r="25" spans="1:6" ht="12.75" hidden="1">
      <c r="A25" s="26"/>
      <c r="B25" s="39"/>
      <c r="C25" s="47" t="s">
        <v>52</v>
      </c>
      <c r="D25" s="66">
        <f>'[1]841112'!$C$132</f>
        <v>0</v>
      </c>
      <c r="E25" s="66">
        <f>'[1]841112'!$C$132</f>
        <v>0</v>
      </c>
      <c r="F25" s="66">
        <f>'[1]841112'!$C$132</f>
        <v>0</v>
      </c>
    </row>
    <row r="26" spans="1:6" ht="12.75">
      <c r="A26" s="26"/>
      <c r="B26" s="25" t="s">
        <v>1</v>
      </c>
      <c r="C26" s="9" t="s">
        <v>103</v>
      </c>
      <c r="D26" s="72">
        <f>SUM(D24:D25)</f>
        <v>0</v>
      </c>
      <c r="E26" s="72">
        <f>SUM(E24:E25)</f>
        <v>0</v>
      </c>
      <c r="F26" s="72">
        <f>SUM(F24:F25)</f>
        <v>0</v>
      </c>
    </row>
    <row r="27" spans="1:6" ht="12.75">
      <c r="A27" s="26"/>
      <c r="B27" s="39"/>
      <c r="C27" s="47"/>
      <c r="D27" s="66"/>
      <c r="E27" s="66"/>
      <c r="F27" s="66"/>
    </row>
    <row r="28" spans="1:6" ht="12.75">
      <c r="A28" s="26"/>
      <c r="B28" s="39"/>
      <c r="C28" s="47"/>
      <c r="D28" s="66"/>
      <c r="E28" s="66"/>
      <c r="F28" s="66"/>
    </row>
    <row r="29" spans="1:6" ht="12.75">
      <c r="A29" s="8"/>
      <c r="B29" s="6"/>
      <c r="C29" s="4" t="s">
        <v>53</v>
      </c>
      <c r="D29" s="73">
        <f>D20+D22+D26</f>
        <v>14252</v>
      </c>
      <c r="E29" s="73">
        <f>E20+E22+E26</f>
        <v>9754</v>
      </c>
      <c r="F29" s="73">
        <f>F20+F22+F26</f>
        <v>20135</v>
      </c>
    </row>
    <row r="30" spans="1:6" ht="12.75">
      <c r="A30" s="26"/>
      <c r="B30" s="39"/>
      <c r="C30" s="9"/>
      <c r="D30" s="66"/>
      <c r="E30" s="66"/>
      <c r="F30" s="66"/>
    </row>
    <row r="31" spans="1:6" ht="26.25" customHeight="1">
      <c r="A31" s="26" t="s">
        <v>10</v>
      </c>
      <c r="B31" s="39" t="s">
        <v>8</v>
      </c>
      <c r="C31" s="130" t="s">
        <v>248</v>
      </c>
      <c r="D31" s="131"/>
      <c r="E31" s="131"/>
      <c r="F31" s="132"/>
    </row>
    <row r="32" spans="1:6" ht="12.75">
      <c r="A32" s="26"/>
      <c r="B32" s="39"/>
      <c r="C32" s="47" t="s">
        <v>80</v>
      </c>
      <c r="D32" s="66">
        <v>12500</v>
      </c>
      <c r="E32" s="66">
        <v>12740</v>
      </c>
      <c r="F32" s="66">
        <f>'[5]összes-jav'!$W$61</f>
        <v>27924</v>
      </c>
    </row>
    <row r="33" spans="1:6" ht="12.75">
      <c r="A33" s="26"/>
      <c r="B33" s="39"/>
      <c r="C33" s="47" t="s">
        <v>46</v>
      </c>
      <c r="D33" s="66">
        <v>3400</v>
      </c>
      <c r="E33" s="66">
        <v>3700</v>
      </c>
      <c r="F33" s="66">
        <f>'[5]összes-jav'!$W$73</f>
        <v>7700</v>
      </c>
    </row>
    <row r="34" spans="1:6" ht="12.75">
      <c r="A34" s="26"/>
      <c r="B34" s="39"/>
      <c r="C34" s="47" t="s">
        <v>81</v>
      </c>
      <c r="D34" s="66">
        <v>6000</v>
      </c>
      <c r="E34" s="66">
        <v>7375</v>
      </c>
      <c r="F34" s="66">
        <f>'[5]összes-jav'!$W$123</f>
        <v>1869</v>
      </c>
    </row>
    <row r="35" spans="1:6" ht="12.75" hidden="1">
      <c r="A35" s="26"/>
      <c r="B35" s="39"/>
      <c r="C35" s="62" t="s">
        <v>228</v>
      </c>
      <c r="D35" s="66"/>
      <c r="E35" s="66"/>
      <c r="F35" s="66"/>
    </row>
    <row r="36" spans="1:6" ht="12.75">
      <c r="A36" s="26"/>
      <c r="B36" s="39"/>
      <c r="C36" s="47" t="s">
        <v>122</v>
      </c>
      <c r="D36" s="66">
        <v>0</v>
      </c>
      <c r="E36" s="66">
        <v>0</v>
      </c>
      <c r="F36" s="66">
        <v>0</v>
      </c>
    </row>
    <row r="37" spans="1:6" ht="12.75">
      <c r="A37" s="26"/>
      <c r="B37" s="39"/>
      <c r="C37" s="47" t="s">
        <v>48</v>
      </c>
      <c r="D37" s="66">
        <v>0</v>
      </c>
      <c r="E37" s="66">
        <v>0</v>
      </c>
      <c r="F37" s="66">
        <v>0</v>
      </c>
    </row>
    <row r="38" spans="1:6" ht="12.75">
      <c r="A38" s="26"/>
      <c r="B38" s="39"/>
      <c r="C38" s="47" t="s">
        <v>49</v>
      </c>
      <c r="D38" s="66"/>
      <c r="E38" s="66"/>
      <c r="F38" s="66"/>
    </row>
    <row r="39" spans="1:6" ht="12" customHeight="1">
      <c r="A39" s="26"/>
      <c r="B39" s="39"/>
      <c r="C39" s="47" t="s">
        <v>204</v>
      </c>
      <c r="D39" s="66">
        <v>0</v>
      </c>
      <c r="E39" s="66">
        <v>0</v>
      </c>
      <c r="F39" s="66">
        <v>0</v>
      </c>
    </row>
    <row r="40" spans="1:6" s="2" customFormat="1" ht="13.5" customHeight="1">
      <c r="A40" s="26"/>
      <c r="B40" s="25"/>
      <c r="C40" s="9" t="s">
        <v>51</v>
      </c>
      <c r="D40" s="72">
        <f>SUM(D32:D39)</f>
        <v>21900</v>
      </c>
      <c r="E40" s="72">
        <f>SUM(E32:E39)</f>
        <v>23815</v>
      </c>
      <c r="F40" s="72">
        <f>SUM(F32:F39)</f>
        <v>37493</v>
      </c>
    </row>
    <row r="41" spans="1:6" ht="11.25" customHeight="1">
      <c r="A41" s="26"/>
      <c r="B41" s="39"/>
      <c r="C41" s="47"/>
      <c r="D41" s="66"/>
      <c r="E41" s="66"/>
      <c r="F41" s="66"/>
    </row>
    <row r="42" spans="1:6" ht="12.75">
      <c r="A42" s="26"/>
      <c r="B42" s="39"/>
      <c r="C42" s="47" t="s">
        <v>150</v>
      </c>
      <c r="D42" s="72">
        <f>'[4]841126'!$D$146</f>
        <v>0</v>
      </c>
      <c r="E42" s="72">
        <f>'[4]841126'!$D$146</f>
        <v>0</v>
      </c>
      <c r="F42" s="72">
        <f>'[4]841126'!$D$146</f>
        <v>0</v>
      </c>
    </row>
    <row r="43" spans="1:6" ht="12.75">
      <c r="A43" s="26"/>
      <c r="B43" s="39"/>
      <c r="C43" s="47"/>
      <c r="D43" s="72"/>
      <c r="E43" s="72"/>
      <c r="F43" s="72"/>
    </row>
    <row r="44" spans="1:6" ht="12.75">
      <c r="A44" s="26"/>
      <c r="B44" s="39"/>
      <c r="C44" s="47" t="s">
        <v>229</v>
      </c>
      <c r="D44" s="66">
        <v>400</v>
      </c>
      <c r="E44" s="66"/>
      <c r="F44" s="66"/>
    </row>
    <row r="45" spans="1:6" s="2" customFormat="1" ht="12.75">
      <c r="A45" s="26"/>
      <c r="B45" s="25" t="s">
        <v>1</v>
      </c>
      <c r="C45" s="9" t="s">
        <v>103</v>
      </c>
      <c r="D45" s="72">
        <f>D44</f>
        <v>400</v>
      </c>
      <c r="E45" s="72">
        <f>E44</f>
        <v>0</v>
      </c>
      <c r="F45" s="72">
        <f>F44</f>
        <v>0</v>
      </c>
    </row>
    <row r="46" spans="1:6" s="2" customFormat="1" ht="12.75">
      <c r="A46" s="26"/>
      <c r="B46" s="25"/>
      <c r="C46" s="9"/>
      <c r="D46" s="72"/>
      <c r="E46" s="72"/>
      <c r="F46" s="72"/>
    </row>
    <row r="47" spans="1:6" ht="11.25" customHeight="1">
      <c r="A47" s="26"/>
      <c r="B47" s="39"/>
      <c r="C47" s="32" t="s">
        <v>52</v>
      </c>
      <c r="D47" s="67">
        <f>'[1]841126'!$C$136</f>
        <v>0</v>
      </c>
      <c r="E47" s="67">
        <f>'[1]841126'!$C$136</f>
        <v>0</v>
      </c>
      <c r="F47" s="67">
        <f>'[1]841126'!$C$136</f>
        <v>0</v>
      </c>
    </row>
    <row r="48" spans="1:6" ht="11.25" customHeight="1">
      <c r="A48" s="26"/>
      <c r="B48" s="39"/>
      <c r="C48" s="32"/>
      <c r="D48" s="67"/>
      <c r="E48" s="67"/>
      <c r="F48" s="67"/>
    </row>
    <row r="49" spans="1:6" s="2" customFormat="1" ht="12.75">
      <c r="A49" s="8"/>
      <c r="B49" s="6"/>
      <c r="C49" s="4" t="s">
        <v>53</v>
      </c>
      <c r="D49" s="73">
        <f>D40+D45+D47</f>
        <v>22300</v>
      </c>
      <c r="E49" s="73">
        <f>E40+E45+E47</f>
        <v>23815</v>
      </c>
      <c r="F49" s="73">
        <f>F40+F45+F47</f>
        <v>37493</v>
      </c>
    </row>
    <row r="50" spans="1:6" s="2" customFormat="1" ht="12.75">
      <c r="A50" s="26"/>
      <c r="B50" s="25"/>
      <c r="C50" s="9"/>
      <c r="D50" s="72"/>
      <c r="E50" s="72"/>
      <c r="F50" s="72"/>
    </row>
    <row r="51" spans="1:6" s="2" customFormat="1" ht="12.75">
      <c r="A51" s="26" t="s">
        <v>10</v>
      </c>
      <c r="B51" s="39" t="s">
        <v>10</v>
      </c>
      <c r="C51" s="23" t="s">
        <v>249</v>
      </c>
      <c r="D51" s="9"/>
      <c r="E51" s="9"/>
      <c r="F51" s="123"/>
    </row>
    <row r="52" spans="1:6" s="2" customFormat="1" ht="12.75">
      <c r="A52" s="26"/>
      <c r="B52" s="39"/>
      <c r="C52" s="47" t="s">
        <v>80</v>
      </c>
      <c r="D52" s="66">
        <v>12500</v>
      </c>
      <c r="E52" s="66">
        <v>0</v>
      </c>
      <c r="F52" s="66">
        <f>'[5]összes-jav'!$V$61</f>
        <v>6198</v>
      </c>
    </row>
    <row r="53" spans="1:6" s="2" customFormat="1" ht="12.75">
      <c r="A53" s="26"/>
      <c r="B53" s="39"/>
      <c r="C53" s="47" t="s">
        <v>46</v>
      </c>
      <c r="D53" s="66">
        <v>3400</v>
      </c>
      <c r="E53" s="66">
        <v>0</v>
      </c>
      <c r="F53" s="66">
        <f>'[5]összes-jav'!$V$73</f>
        <v>1620</v>
      </c>
    </row>
    <row r="54" spans="1:6" s="2" customFormat="1" ht="12.75">
      <c r="A54" s="26"/>
      <c r="B54" s="39"/>
      <c r="C54" s="47" t="s">
        <v>81</v>
      </c>
      <c r="D54" s="66">
        <v>6000</v>
      </c>
      <c r="E54" s="66">
        <v>0</v>
      </c>
      <c r="F54" s="66">
        <f>'[5]összes-jav'!$V$123</f>
        <v>0</v>
      </c>
    </row>
    <row r="55" spans="1:6" s="2" customFormat="1" ht="12.75" hidden="1">
      <c r="A55" s="26"/>
      <c r="B55" s="39"/>
      <c r="C55" s="62" t="s">
        <v>228</v>
      </c>
      <c r="D55" s="66"/>
      <c r="E55" s="66"/>
      <c r="F55" s="66"/>
    </row>
    <row r="56" spans="1:6" s="2" customFormat="1" ht="12.75" hidden="1">
      <c r="A56" s="26"/>
      <c r="B56" s="39"/>
      <c r="C56" s="47" t="s">
        <v>122</v>
      </c>
      <c r="D56" s="66">
        <v>0</v>
      </c>
      <c r="E56" s="66">
        <v>0</v>
      </c>
      <c r="F56" s="66">
        <v>0</v>
      </c>
    </row>
    <row r="57" spans="1:6" s="2" customFormat="1" ht="12.75" hidden="1">
      <c r="A57" s="26"/>
      <c r="B57" s="39"/>
      <c r="C57" s="47" t="s">
        <v>48</v>
      </c>
      <c r="D57" s="66">
        <v>0</v>
      </c>
      <c r="E57" s="66">
        <v>0</v>
      </c>
      <c r="F57" s="66">
        <v>0</v>
      </c>
    </row>
    <row r="58" spans="1:6" s="2" customFormat="1" ht="12.75" hidden="1">
      <c r="A58" s="26"/>
      <c r="B58" s="39"/>
      <c r="C58" s="47" t="s">
        <v>49</v>
      </c>
      <c r="D58" s="66"/>
      <c r="E58" s="66"/>
      <c r="F58" s="66"/>
    </row>
    <row r="59" spans="1:6" s="2" customFormat="1" ht="12.75" hidden="1">
      <c r="A59" s="26"/>
      <c r="B59" s="39"/>
      <c r="C59" s="47" t="s">
        <v>204</v>
      </c>
      <c r="D59" s="66">
        <v>0</v>
      </c>
      <c r="E59" s="66">
        <v>0</v>
      </c>
      <c r="F59" s="66">
        <v>0</v>
      </c>
    </row>
    <row r="60" spans="1:6" s="2" customFormat="1" ht="12.75">
      <c r="A60" s="26"/>
      <c r="B60" s="25"/>
      <c r="C60" s="9" t="s">
        <v>51</v>
      </c>
      <c r="D60" s="72">
        <f>SUM(D52:D59)</f>
        <v>21900</v>
      </c>
      <c r="E60" s="72">
        <f>SUM(E52:E59)</f>
        <v>0</v>
      </c>
      <c r="F60" s="72">
        <f>SUM(F52:F59)</f>
        <v>7818</v>
      </c>
    </row>
    <row r="61" spans="1:6" s="2" customFormat="1" ht="12.75">
      <c r="A61" s="26"/>
      <c r="B61" s="39"/>
      <c r="C61" s="47"/>
      <c r="D61" s="66"/>
      <c r="E61" s="66"/>
      <c r="F61" s="66"/>
    </row>
    <row r="62" spans="1:6" s="2" customFormat="1" ht="12.75">
      <c r="A62" s="26"/>
      <c r="B62" s="39"/>
      <c r="C62" s="47" t="s">
        <v>150</v>
      </c>
      <c r="D62" s="72">
        <f>'[4]841126'!$D$146</f>
        <v>0</v>
      </c>
      <c r="E62" s="72">
        <f>'[4]841126'!$D$146</f>
        <v>0</v>
      </c>
      <c r="F62" s="72">
        <f>'[4]841126'!$D$146</f>
        <v>0</v>
      </c>
    </row>
    <row r="63" spans="1:6" s="2" customFormat="1" ht="12.75">
      <c r="A63" s="26"/>
      <c r="B63" s="39"/>
      <c r="C63" s="47"/>
      <c r="D63" s="72"/>
      <c r="E63" s="72"/>
      <c r="F63" s="72"/>
    </row>
    <row r="64" spans="1:6" s="2" customFormat="1" ht="12.75" hidden="1">
      <c r="A64" s="26"/>
      <c r="B64" s="39"/>
      <c r="C64" s="47" t="s">
        <v>229</v>
      </c>
      <c r="D64" s="66">
        <v>400</v>
      </c>
      <c r="E64" s="66"/>
      <c r="F64" s="66"/>
    </row>
    <row r="65" spans="1:6" s="2" customFormat="1" ht="12.75">
      <c r="A65" s="26"/>
      <c r="B65" s="25" t="s">
        <v>1</v>
      </c>
      <c r="C65" s="9" t="s">
        <v>103</v>
      </c>
      <c r="D65" s="72">
        <f>D64</f>
        <v>400</v>
      </c>
      <c r="E65" s="72">
        <f>E64</f>
        <v>0</v>
      </c>
      <c r="F65" s="72">
        <f>F64</f>
        <v>0</v>
      </c>
    </row>
    <row r="66" spans="1:6" s="2" customFormat="1" ht="12.75">
      <c r="A66" s="26"/>
      <c r="B66" s="25"/>
      <c r="C66" s="9"/>
      <c r="D66" s="72"/>
      <c r="E66" s="72"/>
      <c r="F66" s="72"/>
    </row>
    <row r="67" spans="1:6" s="2" customFormat="1" ht="12.75">
      <c r="A67" s="26"/>
      <c r="B67" s="39"/>
      <c r="C67" s="32" t="s">
        <v>52</v>
      </c>
      <c r="D67" s="67">
        <f>'[1]841126'!$C$136</f>
        <v>0</v>
      </c>
      <c r="E67" s="67">
        <f>'[1]841126'!$C$136</f>
        <v>0</v>
      </c>
      <c r="F67" s="67">
        <f>'[1]841126'!$C$136</f>
        <v>0</v>
      </c>
    </row>
    <row r="68" spans="1:6" s="2" customFormat="1" ht="12.75">
      <c r="A68" s="26"/>
      <c r="B68" s="39"/>
      <c r="C68" s="32"/>
      <c r="D68" s="67"/>
      <c r="E68" s="67"/>
      <c r="F68" s="67"/>
    </row>
    <row r="69" spans="1:8" s="2" customFormat="1" ht="12.75">
      <c r="A69" s="8"/>
      <c r="B69" s="6"/>
      <c r="C69" s="4" t="s">
        <v>53</v>
      </c>
      <c r="D69" s="73">
        <f>D60+D65+D67</f>
        <v>22300</v>
      </c>
      <c r="E69" s="73">
        <f>E60+E65+E67</f>
        <v>0</v>
      </c>
      <c r="F69" s="73">
        <f>F60+F65+F67</f>
        <v>7818</v>
      </c>
      <c r="H69" s="2">
        <f>F49+F69</f>
        <v>45311</v>
      </c>
    </row>
    <row r="70" spans="1:6" s="2" customFormat="1" ht="12.75">
      <c r="A70" s="26"/>
      <c r="B70" s="25"/>
      <c r="C70" s="9"/>
      <c r="D70" s="72"/>
      <c r="E70" s="72"/>
      <c r="F70" s="72"/>
    </row>
    <row r="71" spans="1:6" s="2" customFormat="1" ht="12.75">
      <c r="A71" s="26"/>
      <c r="B71" s="25"/>
      <c r="C71" s="9"/>
      <c r="D71" s="72"/>
      <c r="E71" s="72"/>
      <c r="F71" s="72"/>
    </row>
    <row r="72" spans="1:7" ht="12.75">
      <c r="A72" s="26" t="s">
        <v>8</v>
      </c>
      <c r="B72" s="39" t="s">
        <v>26</v>
      </c>
      <c r="C72" s="9" t="s">
        <v>266</v>
      </c>
      <c r="D72" s="66"/>
      <c r="E72" s="66"/>
      <c r="F72" s="66"/>
      <c r="G72" s="119"/>
    </row>
    <row r="73" spans="1:7" ht="12.75">
      <c r="A73" s="26"/>
      <c r="B73" s="39"/>
      <c r="C73" s="47" t="s">
        <v>81</v>
      </c>
      <c r="D73" s="66"/>
      <c r="E73" s="66">
        <v>500</v>
      </c>
      <c r="F73" s="66">
        <v>500</v>
      </c>
      <c r="G73" s="119"/>
    </row>
    <row r="74" spans="1:7" ht="12.75">
      <c r="A74" s="26"/>
      <c r="B74" s="39"/>
      <c r="C74" s="9" t="s">
        <v>51</v>
      </c>
      <c r="D74" s="66"/>
      <c r="E74" s="67">
        <f>E73</f>
        <v>500</v>
      </c>
      <c r="F74" s="67">
        <f>F73</f>
        <v>500</v>
      </c>
      <c r="G74" s="120"/>
    </row>
    <row r="75" spans="1:7" ht="12.75">
      <c r="A75" s="26"/>
      <c r="B75" s="39"/>
      <c r="C75" s="9"/>
      <c r="D75" s="66"/>
      <c r="E75" s="66"/>
      <c r="F75" s="66"/>
      <c r="G75" s="119"/>
    </row>
    <row r="76" spans="1:7" ht="12.75">
      <c r="A76" s="8"/>
      <c r="B76" s="10"/>
      <c r="C76" s="4" t="s">
        <v>53</v>
      </c>
      <c r="D76" s="118"/>
      <c r="E76" s="75">
        <f>E74</f>
        <v>500</v>
      </c>
      <c r="F76" s="75">
        <f>F74</f>
        <v>500</v>
      </c>
      <c r="G76" s="120"/>
    </row>
    <row r="77" spans="1:6" s="2" customFormat="1" ht="12.75">
      <c r="A77" s="26"/>
      <c r="B77" s="25"/>
      <c r="C77" s="9"/>
      <c r="D77" s="72"/>
      <c r="E77" s="72"/>
      <c r="F77" s="72"/>
    </row>
    <row r="78" spans="1:6" ht="11.25" customHeight="1">
      <c r="A78" s="26" t="s">
        <v>8</v>
      </c>
      <c r="B78" s="39" t="s">
        <v>12</v>
      </c>
      <c r="C78" s="9" t="s">
        <v>267</v>
      </c>
      <c r="D78" s="67"/>
      <c r="E78" s="67"/>
      <c r="F78" s="67"/>
    </row>
    <row r="79" spans="1:6" ht="12" customHeight="1">
      <c r="A79" s="26"/>
      <c r="B79" s="39"/>
      <c r="C79" s="47"/>
      <c r="D79" s="66"/>
      <c r="E79" s="66"/>
      <c r="F79" s="66"/>
    </row>
    <row r="80" spans="1:6" ht="12" customHeight="1">
      <c r="A80" s="26"/>
      <c r="B80" s="39"/>
      <c r="C80" s="47" t="s">
        <v>222</v>
      </c>
      <c r="D80" s="66"/>
      <c r="E80" s="66"/>
      <c r="F80" s="66"/>
    </row>
    <row r="81" spans="1:6" ht="12.75">
      <c r="A81" s="26"/>
      <c r="B81" s="39"/>
      <c r="C81" s="47" t="s">
        <v>230</v>
      </c>
      <c r="D81" s="66">
        <v>1500</v>
      </c>
      <c r="E81" s="66">
        <v>1500</v>
      </c>
      <c r="F81" s="66">
        <v>1500</v>
      </c>
    </row>
    <row r="82" spans="1:6" s="2" customFormat="1" ht="12.75">
      <c r="A82" s="26"/>
      <c r="B82" s="25"/>
      <c r="C82" s="9" t="s">
        <v>223</v>
      </c>
      <c r="D82" s="72">
        <f>SUM(D80:D81)</f>
        <v>1500</v>
      </c>
      <c r="E82" s="72">
        <f>SUM(E80:E81)</f>
        <v>1500</v>
      </c>
      <c r="F82" s="72">
        <f>SUM(F80:F81)</f>
        <v>1500</v>
      </c>
    </row>
    <row r="83" spans="1:6" ht="11.25" customHeight="1">
      <c r="A83" s="26"/>
      <c r="B83" s="39"/>
      <c r="C83" s="47"/>
      <c r="D83" s="66"/>
      <c r="E83" s="66"/>
      <c r="F83" s="66"/>
    </row>
    <row r="84" spans="1:6" s="2" customFormat="1" ht="12.75">
      <c r="A84" s="8"/>
      <c r="B84" s="6"/>
      <c r="C84" s="4" t="s">
        <v>53</v>
      </c>
      <c r="D84" s="73">
        <f>D82</f>
        <v>1500</v>
      </c>
      <c r="E84" s="73">
        <f>E82</f>
        <v>1500</v>
      </c>
      <c r="F84" s="73">
        <f>F82</f>
        <v>1500</v>
      </c>
    </row>
    <row r="85" spans="1:6" s="2" customFormat="1" ht="12.75" hidden="1">
      <c r="A85" s="26"/>
      <c r="B85" s="25"/>
      <c r="C85" s="9"/>
      <c r="D85" s="72"/>
      <c r="E85" s="72"/>
      <c r="F85" s="72"/>
    </row>
    <row r="86" spans="1:6" s="2" customFormat="1" ht="12.75" hidden="1">
      <c r="A86" s="26"/>
      <c r="B86" s="25"/>
      <c r="C86" s="9"/>
      <c r="D86" s="72"/>
      <c r="E86" s="72"/>
      <c r="F86" s="72"/>
    </row>
    <row r="87" spans="1:6" ht="11.25" customHeight="1" hidden="1">
      <c r="A87" s="26" t="s">
        <v>8</v>
      </c>
      <c r="B87" s="39">
        <v>10</v>
      </c>
      <c r="C87" s="9" t="s">
        <v>206</v>
      </c>
      <c r="D87" s="67"/>
      <c r="E87" s="67"/>
      <c r="F87" s="67"/>
    </row>
    <row r="88" spans="1:6" ht="12" customHeight="1" hidden="1">
      <c r="A88" s="26"/>
      <c r="B88" s="39"/>
      <c r="C88" s="47"/>
      <c r="D88" s="66"/>
      <c r="E88" s="66"/>
      <c r="F88" s="66"/>
    </row>
    <row r="89" spans="1:6" ht="12" customHeight="1" hidden="1">
      <c r="A89" s="26"/>
      <c r="B89" s="39"/>
      <c r="C89" s="47" t="s">
        <v>195</v>
      </c>
      <c r="D89" s="66" t="e">
        <f>'[1]841126'!$C$158</f>
        <v>#REF!</v>
      </c>
      <c r="E89" s="66" t="e">
        <f>'[1]841126'!$C$158</f>
        <v>#REF!</v>
      </c>
      <c r="F89" s="66" t="e">
        <f>'[1]841126'!$C$158</f>
        <v>#REF!</v>
      </c>
    </row>
    <row r="90" spans="1:6" ht="12" customHeight="1" hidden="1">
      <c r="A90" s="26"/>
      <c r="B90" s="39"/>
      <c r="C90" s="47" t="s">
        <v>195</v>
      </c>
      <c r="D90" s="66" t="e">
        <f>'[1]841126'!$C$158</f>
        <v>#REF!</v>
      </c>
      <c r="E90" s="66" t="e">
        <f>'[1]841126'!$C$158</f>
        <v>#REF!</v>
      </c>
      <c r="F90" s="66" t="e">
        <f>'[1]841126'!$C$158</f>
        <v>#REF!</v>
      </c>
    </row>
    <row r="91" spans="1:6" ht="12.75" hidden="1">
      <c r="A91" s="26"/>
      <c r="B91" s="39"/>
      <c r="C91" s="47" t="s">
        <v>132</v>
      </c>
      <c r="D91" s="66"/>
      <c r="E91" s="66"/>
      <c r="F91" s="66"/>
    </row>
    <row r="92" spans="1:6" s="2" customFormat="1" ht="12.75" hidden="1">
      <c r="A92" s="26"/>
      <c r="B92" s="25"/>
      <c r="C92" s="9" t="s">
        <v>114</v>
      </c>
      <c r="D92" s="72">
        <f>D91</f>
        <v>0</v>
      </c>
      <c r="E92" s="72">
        <f>E91</f>
        <v>0</v>
      </c>
      <c r="F92" s="72">
        <f>F91</f>
        <v>0</v>
      </c>
    </row>
    <row r="93" spans="1:6" ht="11.25" customHeight="1" hidden="1">
      <c r="A93" s="26"/>
      <c r="B93" s="39"/>
      <c r="C93" s="47"/>
      <c r="D93" s="66"/>
      <c r="E93" s="66"/>
      <c r="F93" s="66"/>
    </row>
    <row r="94" spans="1:6" s="2" customFormat="1" ht="12.75" hidden="1">
      <c r="A94" s="8"/>
      <c r="B94" s="6"/>
      <c r="C94" s="4" t="s">
        <v>53</v>
      </c>
      <c r="D94" s="73">
        <f>D92</f>
        <v>0</v>
      </c>
      <c r="E94" s="73">
        <f>E92</f>
        <v>0</v>
      </c>
      <c r="F94" s="73">
        <f>F92</f>
        <v>0</v>
      </c>
    </row>
    <row r="95" spans="1:6" s="2" customFormat="1" ht="12.75">
      <c r="A95" s="26"/>
      <c r="B95" s="25"/>
      <c r="C95" s="9"/>
      <c r="D95" s="72"/>
      <c r="E95" s="72"/>
      <c r="F95" s="72"/>
    </row>
    <row r="96" spans="1:6" s="2" customFormat="1" ht="12.75">
      <c r="A96" s="26"/>
      <c r="B96" s="25"/>
      <c r="C96" s="9" t="s">
        <v>207</v>
      </c>
      <c r="D96" s="72"/>
      <c r="E96" s="72"/>
      <c r="F96" s="72"/>
    </row>
    <row r="97" spans="1:6" s="2" customFormat="1" ht="12.75">
      <c r="A97" s="26"/>
      <c r="B97" s="25"/>
      <c r="C97" s="9"/>
      <c r="D97" s="72"/>
      <c r="E97" s="72"/>
      <c r="F97" s="72"/>
    </row>
    <row r="98" spans="1:6" ht="12.75">
      <c r="A98" s="26"/>
      <c r="B98" s="39"/>
      <c r="C98" s="47" t="s">
        <v>234</v>
      </c>
      <c r="D98" s="66"/>
      <c r="E98" s="66">
        <v>9000</v>
      </c>
      <c r="F98" s="66">
        <v>9000</v>
      </c>
    </row>
    <row r="99" spans="1:6" ht="12.75">
      <c r="A99" s="26"/>
      <c r="B99" s="39"/>
      <c r="C99" s="32" t="s">
        <v>208</v>
      </c>
      <c r="D99" s="67">
        <f>D98</f>
        <v>0</v>
      </c>
      <c r="E99" s="67">
        <f>E98</f>
        <v>9000</v>
      </c>
      <c r="F99" s="67">
        <f>F98</f>
        <v>9000</v>
      </c>
    </row>
    <row r="100" spans="1:6" ht="12.75">
      <c r="A100" s="26"/>
      <c r="B100" s="39"/>
      <c r="C100" s="47"/>
      <c r="D100" s="66"/>
      <c r="E100" s="66"/>
      <c r="F100" s="66"/>
    </row>
    <row r="101" spans="1:6" s="2" customFormat="1" ht="12.75">
      <c r="A101" s="8"/>
      <c r="B101" s="6"/>
      <c r="C101" s="4" t="s">
        <v>53</v>
      </c>
      <c r="D101" s="73">
        <f>D99</f>
        <v>0</v>
      </c>
      <c r="E101" s="73">
        <f>E99</f>
        <v>9000</v>
      </c>
      <c r="F101" s="73">
        <f>F99</f>
        <v>9000</v>
      </c>
    </row>
    <row r="102" spans="1:6" s="2" customFormat="1" ht="12.75" hidden="1">
      <c r="A102" s="26"/>
      <c r="B102" s="25"/>
      <c r="C102" s="9"/>
      <c r="D102" s="72"/>
      <c r="E102" s="72"/>
      <c r="F102" s="72"/>
    </row>
    <row r="103" spans="1:6" s="2" customFormat="1" ht="12.75" hidden="1">
      <c r="A103" s="26" t="s">
        <v>8</v>
      </c>
      <c r="B103" s="39" t="s">
        <v>12</v>
      </c>
      <c r="C103" s="9" t="s">
        <v>237</v>
      </c>
      <c r="D103" s="66"/>
      <c r="E103" s="66"/>
      <c r="F103" s="66"/>
    </row>
    <row r="104" spans="1:6" s="2" customFormat="1" ht="12.75" hidden="1">
      <c r="A104" s="26"/>
      <c r="B104" s="39"/>
      <c r="C104" s="47" t="s">
        <v>80</v>
      </c>
      <c r="D104" s="66">
        <v>2500</v>
      </c>
      <c r="E104" s="66">
        <v>3446</v>
      </c>
      <c r="F104" s="66"/>
    </row>
    <row r="105" spans="1:6" s="2" customFormat="1" ht="12.75" hidden="1">
      <c r="A105" s="26"/>
      <c r="B105" s="39"/>
      <c r="C105" s="47" t="s">
        <v>46</v>
      </c>
      <c r="D105" s="66">
        <v>650</v>
      </c>
      <c r="E105" s="66">
        <v>870</v>
      </c>
      <c r="F105" s="66"/>
    </row>
    <row r="106" spans="1:6" s="2" customFormat="1" ht="12.75" hidden="1">
      <c r="A106" s="26"/>
      <c r="B106" s="39"/>
      <c r="C106" s="47" t="s">
        <v>81</v>
      </c>
      <c r="D106" s="66">
        <v>300</v>
      </c>
      <c r="E106" s="66">
        <v>200</v>
      </c>
      <c r="F106" s="66">
        <v>0</v>
      </c>
    </row>
    <row r="107" spans="1:6" s="2" customFormat="1" ht="12.75" hidden="1">
      <c r="A107" s="26"/>
      <c r="B107" s="39"/>
      <c r="C107" s="47" t="s">
        <v>122</v>
      </c>
      <c r="D107" s="66">
        <v>0</v>
      </c>
      <c r="E107" s="66">
        <v>0</v>
      </c>
      <c r="F107" s="66">
        <v>0</v>
      </c>
    </row>
    <row r="108" spans="1:6" s="2" customFormat="1" ht="12.75" hidden="1">
      <c r="A108" s="26"/>
      <c r="B108" s="39"/>
      <c r="C108" s="47" t="s">
        <v>48</v>
      </c>
      <c r="D108" s="66">
        <v>0</v>
      </c>
      <c r="E108" s="66">
        <v>0</v>
      </c>
      <c r="F108" s="66">
        <v>0</v>
      </c>
    </row>
    <row r="109" spans="1:6" s="2" customFormat="1" ht="12.75" hidden="1">
      <c r="A109" s="26"/>
      <c r="B109" s="39"/>
      <c r="C109" s="47" t="s">
        <v>49</v>
      </c>
      <c r="D109" s="66">
        <v>0</v>
      </c>
      <c r="E109" s="66">
        <v>0</v>
      </c>
      <c r="F109" s="66">
        <v>0</v>
      </c>
    </row>
    <row r="110" spans="1:6" s="2" customFormat="1" ht="12.75" hidden="1">
      <c r="A110" s="26"/>
      <c r="B110" s="39"/>
      <c r="C110" s="47" t="s">
        <v>50</v>
      </c>
      <c r="D110" s="66">
        <v>0</v>
      </c>
      <c r="E110" s="66">
        <v>0</v>
      </c>
      <c r="F110" s="66">
        <v>0</v>
      </c>
    </row>
    <row r="111" spans="1:6" s="2" customFormat="1" ht="12.75" hidden="1">
      <c r="A111" s="26"/>
      <c r="B111" s="25"/>
      <c r="C111" s="9" t="s">
        <v>51</v>
      </c>
      <c r="D111" s="72">
        <f>SUM(D104:D110)</f>
        <v>3450</v>
      </c>
      <c r="E111" s="72">
        <f>SUM(E104:E110)</f>
        <v>4516</v>
      </c>
      <c r="F111" s="72">
        <f>SUM(F104:F110)</f>
        <v>0</v>
      </c>
    </row>
    <row r="112" spans="1:6" s="2" customFormat="1" ht="12.75" hidden="1">
      <c r="A112" s="26"/>
      <c r="B112" s="39"/>
      <c r="C112" s="47"/>
      <c r="D112" s="66"/>
      <c r="E112" s="66"/>
      <c r="F112" s="66"/>
    </row>
    <row r="113" spans="1:6" s="2" customFormat="1" ht="12.75" hidden="1">
      <c r="A113" s="26"/>
      <c r="B113" s="39"/>
      <c r="C113" s="47" t="s">
        <v>150</v>
      </c>
      <c r="D113" s="72">
        <f>'[4]841133'!$D$146</f>
        <v>0</v>
      </c>
      <c r="E113" s="72">
        <f>'[4]841133'!$D$146</f>
        <v>0</v>
      </c>
      <c r="F113" s="72">
        <f>'[4]841133'!$D$146</f>
        <v>0</v>
      </c>
    </row>
    <row r="114" spans="1:6" s="2" customFormat="1" ht="12.75" hidden="1">
      <c r="A114" s="26"/>
      <c r="B114" s="39"/>
      <c r="C114" s="47"/>
      <c r="D114" s="72"/>
      <c r="E114" s="72"/>
      <c r="F114" s="72"/>
    </row>
    <row r="115" spans="1:6" s="2" customFormat="1" ht="12.75" hidden="1">
      <c r="A115" s="26"/>
      <c r="B115" s="39"/>
      <c r="C115" s="47" t="s">
        <v>192</v>
      </c>
      <c r="D115" s="66">
        <f>'[4]841133'!$D$150</f>
        <v>0</v>
      </c>
      <c r="E115" s="66">
        <f>'[4]841133'!$D$150</f>
        <v>0</v>
      </c>
      <c r="F115" s="66">
        <f>'[4]841133'!$D$150</f>
        <v>0</v>
      </c>
    </row>
    <row r="116" spans="1:6" s="2" customFormat="1" ht="12.75" hidden="1">
      <c r="A116" s="26"/>
      <c r="B116" s="39"/>
      <c r="C116" s="47" t="s">
        <v>52</v>
      </c>
      <c r="D116" s="66">
        <v>0</v>
      </c>
      <c r="E116" s="66">
        <v>0</v>
      </c>
      <c r="F116" s="66">
        <v>0</v>
      </c>
    </row>
    <row r="117" spans="1:6" s="2" customFormat="1" ht="12.75" hidden="1">
      <c r="A117" s="26"/>
      <c r="B117" s="25" t="s">
        <v>1</v>
      </c>
      <c r="C117" s="9" t="s">
        <v>103</v>
      </c>
      <c r="D117" s="72">
        <f>SUM(D115:D116)</f>
        <v>0</v>
      </c>
      <c r="E117" s="72">
        <f>SUM(E115:E116)</f>
        <v>0</v>
      </c>
      <c r="F117" s="72">
        <f>SUM(F115:F116)</f>
        <v>0</v>
      </c>
    </row>
    <row r="118" spans="1:6" s="2" customFormat="1" ht="12.75" hidden="1">
      <c r="A118" s="26"/>
      <c r="B118" s="39"/>
      <c r="C118" s="47"/>
      <c r="D118" s="66"/>
      <c r="E118" s="66"/>
      <c r="F118" s="66"/>
    </row>
    <row r="119" spans="1:6" s="2" customFormat="1" ht="12.75" hidden="1">
      <c r="A119" s="26"/>
      <c r="B119" s="39"/>
      <c r="C119" s="47"/>
      <c r="D119" s="66"/>
      <c r="E119" s="66"/>
      <c r="F119" s="66"/>
    </row>
    <row r="120" spans="1:6" s="2" customFormat="1" ht="12.75" hidden="1">
      <c r="A120" s="8"/>
      <c r="B120" s="6"/>
      <c r="C120" s="4" t="s">
        <v>53</v>
      </c>
      <c r="D120" s="73">
        <f>D111+D113+D117</f>
        <v>3450</v>
      </c>
      <c r="E120" s="73">
        <f>E111+E113+E117</f>
        <v>4516</v>
      </c>
      <c r="F120" s="73">
        <f>F111+F113+F117</f>
        <v>0</v>
      </c>
    </row>
    <row r="121" spans="1:6" s="2" customFormat="1" ht="12.75" hidden="1">
      <c r="A121" s="26"/>
      <c r="B121" s="25"/>
      <c r="C121" s="9"/>
      <c r="D121" s="72"/>
      <c r="E121" s="72"/>
      <c r="F121" s="72"/>
    </row>
    <row r="122" spans="1:6" s="2" customFormat="1" ht="12.75" hidden="1">
      <c r="A122" s="26" t="s">
        <v>8</v>
      </c>
      <c r="B122" s="39" t="s">
        <v>12</v>
      </c>
      <c r="C122" s="9" t="s">
        <v>238</v>
      </c>
      <c r="D122" s="66"/>
      <c r="E122" s="66"/>
      <c r="F122" s="66"/>
    </row>
    <row r="123" spans="1:6" s="2" customFormat="1" ht="12.75" hidden="1">
      <c r="A123" s="26"/>
      <c r="B123" s="39"/>
      <c r="C123" s="47" t="s">
        <v>80</v>
      </c>
      <c r="D123" s="66">
        <v>2500</v>
      </c>
      <c r="E123" s="66">
        <v>0</v>
      </c>
      <c r="F123" s="66"/>
    </row>
    <row r="124" spans="1:6" s="2" customFormat="1" ht="12.75" hidden="1">
      <c r="A124" s="26"/>
      <c r="B124" s="39"/>
      <c r="C124" s="47" t="s">
        <v>46</v>
      </c>
      <c r="D124" s="66">
        <v>650</v>
      </c>
      <c r="E124" s="66">
        <v>0</v>
      </c>
      <c r="F124" s="66"/>
    </row>
    <row r="125" spans="1:6" s="2" customFormat="1" ht="12.75" hidden="1">
      <c r="A125" s="26"/>
      <c r="B125" s="39"/>
      <c r="C125" s="47" t="s">
        <v>81</v>
      </c>
      <c r="D125" s="66">
        <v>300</v>
      </c>
      <c r="E125" s="66">
        <v>0</v>
      </c>
      <c r="F125" s="66">
        <v>0</v>
      </c>
    </row>
    <row r="126" spans="1:6" s="2" customFormat="1" ht="12.75" hidden="1">
      <c r="A126" s="26"/>
      <c r="B126" s="39"/>
      <c r="C126" s="47" t="s">
        <v>122</v>
      </c>
      <c r="D126" s="66">
        <v>0</v>
      </c>
      <c r="E126" s="66">
        <v>0</v>
      </c>
      <c r="F126" s="66">
        <v>0</v>
      </c>
    </row>
    <row r="127" spans="1:6" s="2" customFormat="1" ht="12.75" hidden="1">
      <c r="A127" s="26"/>
      <c r="B127" s="39"/>
      <c r="C127" s="47" t="s">
        <v>48</v>
      </c>
      <c r="D127" s="66">
        <v>0</v>
      </c>
      <c r="E127" s="66">
        <v>0</v>
      </c>
      <c r="F127" s="66">
        <v>0</v>
      </c>
    </row>
    <row r="128" spans="1:6" s="2" customFormat="1" ht="12.75" hidden="1">
      <c r="A128" s="26"/>
      <c r="B128" s="39"/>
      <c r="C128" s="47" t="s">
        <v>49</v>
      </c>
      <c r="D128" s="66">
        <v>0</v>
      </c>
      <c r="E128" s="66">
        <v>0</v>
      </c>
      <c r="F128" s="66">
        <v>0</v>
      </c>
    </row>
    <row r="129" spans="1:6" s="2" customFormat="1" ht="12.75" hidden="1">
      <c r="A129" s="26"/>
      <c r="B129" s="39"/>
      <c r="C129" s="47" t="s">
        <v>50</v>
      </c>
      <c r="D129" s="66">
        <v>0</v>
      </c>
      <c r="E129" s="66">
        <v>0</v>
      </c>
      <c r="F129" s="66">
        <v>0</v>
      </c>
    </row>
    <row r="130" spans="1:6" s="2" customFormat="1" ht="12.75" hidden="1">
      <c r="A130" s="26"/>
      <c r="B130" s="25"/>
      <c r="C130" s="9" t="s">
        <v>51</v>
      </c>
      <c r="D130" s="72">
        <f>SUM(D123:D129)</f>
        <v>3450</v>
      </c>
      <c r="E130" s="72">
        <f>SUM(E123:E129)</f>
        <v>0</v>
      </c>
      <c r="F130" s="72">
        <f>SUM(F123:F129)</f>
        <v>0</v>
      </c>
    </row>
    <row r="131" spans="1:6" s="2" customFormat="1" ht="12.75" hidden="1">
      <c r="A131" s="26"/>
      <c r="B131" s="39"/>
      <c r="C131" s="47"/>
      <c r="D131" s="66"/>
      <c r="E131" s="66"/>
      <c r="F131" s="66"/>
    </row>
    <row r="132" spans="1:6" s="2" customFormat="1" ht="12.75" hidden="1">
      <c r="A132" s="26"/>
      <c r="B132" s="39"/>
      <c r="C132" s="47" t="s">
        <v>150</v>
      </c>
      <c r="D132" s="72">
        <f>'[4]841133'!$D$146</f>
        <v>0</v>
      </c>
      <c r="E132" s="72">
        <f>'[4]841133'!$D$146</f>
        <v>0</v>
      </c>
      <c r="F132" s="72">
        <f>'[4]841133'!$D$146</f>
        <v>0</v>
      </c>
    </row>
    <row r="133" spans="1:6" s="2" customFormat="1" ht="12.75" hidden="1">
      <c r="A133" s="26"/>
      <c r="B133" s="39"/>
      <c r="C133" s="47"/>
      <c r="D133" s="72"/>
      <c r="E133" s="72"/>
      <c r="F133" s="72"/>
    </row>
    <row r="134" spans="1:6" s="2" customFormat="1" ht="12.75" hidden="1">
      <c r="A134" s="26"/>
      <c r="B134" s="39"/>
      <c r="C134" s="47" t="s">
        <v>192</v>
      </c>
      <c r="D134" s="66">
        <f>'[4]841133'!$D$150</f>
        <v>0</v>
      </c>
      <c r="E134" s="66">
        <f>'[4]841133'!$D$150</f>
        <v>0</v>
      </c>
      <c r="F134" s="66">
        <f>'[4]841133'!$D$150</f>
        <v>0</v>
      </c>
    </row>
    <row r="135" spans="1:6" s="2" customFormat="1" ht="12.75" hidden="1">
      <c r="A135" s="26"/>
      <c r="B135" s="39"/>
      <c r="C135" s="47" t="s">
        <v>52</v>
      </c>
      <c r="D135" s="66">
        <v>0</v>
      </c>
      <c r="E135" s="66">
        <v>0</v>
      </c>
      <c r="F135" s="66">
        <v>0</v>
      </c>
    </row>
    <row r="136" spans="1:6" s="2" customFormat="1" ht="12.75" hidden="1">
      <c r="A136" s="26"/>
      <c r="B136" s="25" t="s">
        <v>1</v>
      </c>
      <c r="C136" s="9" t="s">
        <v>103</v>
      </c>
      <c r="D136" s="72">
        <f>SUM(D134:D135)</f>
        <v>0</v>
      </c>
      <c r="E136" s="72">
        <f>SUM(E134:E135)</f>
        <v>0</v>
      </c>
      <c r="F136" s="72">
        <f>SUM(F134:F135)</f>
        <v>0</v>
      </c>
    </row>
    <row r="137" spans="1:6" s="2" customFormat="1" ht="12.75" hidden="1">
      <c r="A137" s="26"/>
      <c r="B137" s="39"/>
      <c r="C137" s="47"/>
      <c r="D137" s="66"/>
      <c r="E137" s="66"/>
      <c r="F137" s="66"/>
    </row>
    <row r="138" spans="1:6" s="2" customFormat="1" ht="12.75" hidden="1">
      <c r="A138" s="26"/>
      <c r="B138" s="39"/>
      <c r="C138" s="47"/>
      <c r="D138" s="66"/>
      <c r="E138" s="66"/>
      <c r="F138" s="66"/>
    </row>
    <row r="139" spans="1:6" s="2" customFormat="1" ht="12.75" hidden="1">
      <c r="A139" s="8"/>
      <c r="B139" s="6"/>
      <c r="C139" s="4" t="s">
        <v>53</v>
      </c>
      <c r="D139" s="73">
        <f>D130+D132+D136</f>
        <v>3450</v>
      </c>
      <c r="E139" s="73">
        <f>E130+E132+E136</f>
        <v>0</v>
      </c>
      <c r="F139" s="73">
        <f>F130+F132+F136</f>
        <v>0</v>
      </c>
    </row>
    <row r="140" spans="1:6" s="2" customFormat="1" ht="12.75">
      <c r="A140" s="26"/>
      <c r="B140" s="25"/>
      <c r="C140" s="9"/>
      <c r="D140" s="72"/>
      <c r="E140" s="72"/>
      <c r="F140" s="72"/>
    </row>
    <row r="141" spans="1:6" s="2" customFormat="1" ht="12.75">
      <c r="A141" s="26" t="s">
        <v>8</v>
      </c>
      <c r="B141" s="25" t="s">
        <v>17</v>
      </c>
      <c r="C141" s="9" t="s">
        <v>264</v>
      </c>
      <c r="D141" s="72" t="s">
        <v>1</v>
      </c>
      <c r="E141" s="72" t="s">
        <v>1</v>
      </c>
      <c r="F141" s="72" t="s">
        <v>1</v>
      </c>
    </row>
    <row r="142" spans="1:6" s="2" customFormat="1" ht="12.75">
      <c r="A142" s="26"/>
      <c r="B142" s="25"/>
      <c r="C142" s="27" t="s">
        <v>133</v>
      </c>
      <c r="D142" s="74">
        <f>'[1]890301'!$C13</f>
        <v>150</v>
      </c>
      <c r="E142" s="74">
        <v>0</v>
      </c>
      <c r="F142" s="74">
        <v>0</v>
      </c>
    </row>
    <row r="143" spans="1:6" s="2" customFormat="1" ht="12.75">
      <c r="A143" s="26"/>
      <c r="B143" s="25"/>
      <c r="C143" s="27" t="s">
        <v>134</v>
      </c>
      <c r="D143" s="74">
        <f>'[1]890301'!$C14</f>
        <v>150</v>
      </c>
      <c r="E143" s="74">
        <v>0</v>
      </c>
      <c r="F143" s="74">
        <v>0</v>
      </c>
    </row>
    <row r="144" spans="1:6" s="2" customFormat="1" ht="12.75">
      <c r="A144" s="26"/>
      <c r="B144" s="25"/>
      <c r="C144" s="27" t="s">
        <v>135</v>
      </c>
      <c r="D144" s="74">
        <f>'[1]890301'!$C15</f>
        <v>50</v>
      </c>
      <c r="E144" s="74">
        <v>50</v>
      </c>
      <c r="F144" s="74">
        <v>50</v>
      </c>
    </row>
    <row r="145" spans="1:6" s="2" customFormat="1" ht="12.75">
      <c r="A145" s="26"/>
      <c r="B145" s="25"/>
      <c r="C145" s="27" t="s">
        <v>136</v>
      </c>
      <c r="D145" s="74">
        <f>'[1]890301'!$C16</f>
        <v>50</v>
      </c>
      <c r="E145" s="74">
        <v>50</v>
      </c>
      <c r="F145" s="74">
        <v>50</v>
      </c>
    </row>
    <row r="146" spans="1:6" s="2" customFormat="1" ht="12.75">
      <c r="A146" s="26"/>
      <c r="B146" s="25"/>
      <c r="C146" s="27" t="s">
        <v>137</v>
      </c>
      <c r="D146" s="74">
        <f>'[1]890301'!$C17</f>
        <v>50</v>
      </c>
      <c r="E146" s="74">
        <v>50</v>
      </c>
      <c r="F146" s="74">
        <v>50</v>
      </c>
    </row>
    <row r="147" spans="1:6" s="2" customFormat="1" ht="12.75">
      <c r="A147" s="26"/>
      <c r="B147" s="25"/>
      <c r="C147" s="27" t="s">
        <v>138</v>
      </c>
      <c r="D147" s="74">
        <f>'[1]890301'!$C18</f>
        <v>150</v>
      </c>
      <c r="E147" s="74">
        <v>150</v>
      </c>
      <c r="F147" s="74">
        <v>150</v>
      </c>
    </row>
    <row r="148" spans="1:6" s="31" customFormat="1" ht="12.75">
      <c r="A148" s="29"/>
      <c r="B148" s="30"/>
      <c r="C148" s="27" t="s">
        <v>139</v>
      </c>
      <c r="D148" s="74">
        <f>'[1]890301'!$C19</f>
        <v>50</v>
      </c>
      <c r="E148" s="74">
        <v>50</v>
      </c>
      <c r="F148" s="74">
        <v>50</v>
      </c>
    </row>
    <row r="149" spans="1:6" s="31" customFormat="1" ht="12.75">
      <c r="A149" s="29"/>
      <c r="B149" s="30"/>
      <c r="C149" s="27" t="s">
        <v>140</v>
      </c>
      <c r="D149" s="74">
        <f>'[1]890301'!$C$22</f>
        <v>250</v>
      </c>
      <c r="E149" s="74">
        <v>250</v>
      </c>
      <c r="F149" s="74">
        <v>250</v>
      </c>
    </row>
    <row r="150" spans="1:6" s="31" customFormat="1" ht="12.75">
      <c r="A150" s="29"/>
      <c r="B150" s="30"/>
      <c r="C150" s="27" t="s">
        <v>141</v>
      </c>
      <c r="D150" s="74">
        <f>'[1]890301'!$C$25</f>
        <v>30</v>
      </c>
      <c r="E150" s="74">
        <v>30</v>
      </c>
      <c r="F150" s="74">
        <v>30</v>
      </c>
    </row>
    <row r="151" spans="1:6" s="31" customFormat="1" ht="12.75">
      <c r="A151" s="29"/>
      <c r="B151" s="30"/>
      <c r="C151" s="27" t="s">
        <v>142</v>
      </c>
      <c r="D151" s="74">
        <f>'[1]890301'!$C$26</f>
        <v>50</v>
      </c>
      <c r="E151" s="74">
        <v>50</v>
      </c>
      <c r="F151" s="74">
        <v>50</v>
      </c>
    </row>
    <row r="152" spans="1:6" s="31" customFormat="1" ht="12.75">
      <c r="A152" s="29"/>
      <c r="B152" s="30"/>
      <c r="C152" s="27" t="s">
        <v>143</v>
      </c>
      <c r="D152" s="74">
        <f>'[1]890301'!$C$27</f>
        <v>20</v>
      </c>
      <c r="E152" s="74">
        <v>20</v>
      </c>
      <c r="F152" s="74">
        <v>20</v>
      </c>
    </row>
    <row r="153" spans="1:6" s="31" customFormat="1" ht="12.75">
      <c r="A153" s="29"/>
      <c r="B153" s="30"/>
      <c r="C153" s="32" t="s">
        <v>48</v>
      </c>
      <c r="D153" s="67">
        <f>SUM(D142:D152)</f>
        <v>1000</v>
      </c>
      <c r="E153" s="67">
        <f>SUM(E142:E152)</f>
        <v>700</v>
      </c>
      <c r="F153" s="67">
        <f>SUM(F142:F152)</f>
        <v>700</v>
      </c>
    </row>
    <row r="154" spans="1:6" s="31" customFormat="1" ht="12.75">
      <c r="A154" s="29"/>
      <c r="B154" s="30"/>
      <c r="C154" s="32"/>
      <c r="D154" s="67"/>
      <c r="E154" s="67"/>
      <c r="F154" s="67"/>
    </row>
    <row r="155" spans="1:6" s="31" customFormat="1" ht="12.75">
      <c r="A155" s="33"/>
      <c r="B155" s="34"/>
      <c r="C155" s="4" t="s">
        <v>53</v>
      </c>
      <c r="D155" s="75">
        <f>SUM(D153)</f>
        <v>1000</v>
      </c>
      <c r="E155" s="75">
        <f>SUM(E153)</f>
        <v>700</v>
      </c>
      <c r="F155" s="75">
        <f>SUM(F153)</f>
        <v>700</v>
      </c>
    </row>
    <row r="156" spans="1:6" s="31" customFormat="1" ht="12.75">
      <c r="A156" s="29"/>
      <c r="B156" s="30"/>
      <c r="C156" s="27"/>
      <c r="D156" s="74"/>
      <c r="E156" s="74"/>
      <c r="F156" s="74"/>
    </row>
    <row r="157" spans="1:6" s="31" customFormat="1" ht="12.75">
      <c r="A157" s="29" t="s">
        <v>8</v>
      </c>
      <c r="B157" s="30" t="s">
        <v>19</v>
      </c>
      <c r="C157" s="32" t="s">
        <v>265</v>
      </c>
      <c r="D157" s="74"/>
      <c r="E157" s="74"/>
      <c r="F157" s="74"/>
    </row>
    <row r="158" spans="1:6" s="31" customFormat="1" ht="12.75">
      <c r="A158" s="29"/>
      <c r="B158" s="30"/>
      <c r="C158" s="27" t="s">
        <v>144</v>
      </c>
      <c r="D158" s="74">
        <f>'[1]890301'!$C$40</f>
        <v>500</v>
      </c>
      <c r="E158" s="74">
        <f>'[1]890301'!$C$40</f>
        <v>500</v>
      </c>
      <c r="F158" s="74">
        <f>'[1]890301'!$C$40</f>
        <v>500</v>
      </c>
    </row>
    <row r="159" spans="1:6" s="31" customFormat="1" ht="12.75">
      <c r="A159" s="29"/>
      <c r="B159" s="30"/>
      <c r="C159" s="32" t="s">
        <v>48</v>
      </c>
      <c r="D159" s="67">
        <f>SUM(D158)</f>
        <v>500</v>
      </c>
      <c r="E159" s="67">
        <f>SUM(E158)</f>
        <v>500</v>
      </c>
      <c r="F159" s="67">
        <f>SUM(F158)</f>
        <v>500</v>
      </c>
    </row>
    <row r="160" spans="1:6" s="31" customFormat="1" ht="12.75">
      <c r="A160" s="29"/>
      <c r="B160" s="30"/>
      <c r="C160" s="27"/>
      <c r="D160" s="74"/>
      <c r="E160" s="74"/>
      <c r="F160" s="74"/>
    </row>
    <row r="161" spans="1:6" s="31" customFormat="1" ht="12.75">
      <c r="A161" s="33"/>
      <c r="B161" s="34"/>
      <c r="C161" s="4" t="s">
        <v>53</v>
      </c>
      <c r="D161" s="75">
        <f>SUM(D159)</f>
        <v>500</v>
      </c>
      <c r="E161" s="75">
        <f>SUM(E159)</f>
        <v>500</v>
      </c>
      <c r="F161" s="75">
        <f>SUM(F159)</f>
        <v>500</v>
      </c>
    </row>
    <row r="162" spans="1:6" s="31" customFormat="1" ht="12.75">
      <c r="A162" s="29"/>
      <c r="B162" s="30"/>
      <c r="C162" s="27"/>
      <c r="D162" s="74"/>
      <c r="E162" s="74"/>
      <c r="F162" s="74"/>
    </row>
    <row r="163" spans="1:6" s="31" customFormat="1" ht="12.75">
      <c r="A163" s="29" t="s">
        <v>8</v>
      </c>
      <c r="B163" s="30" t="s">
        <v>19</v>
      </c>
      <c r="C163" s="32" t="s">
        <v>265</v>
      </c>
      <c r="D163" s="74"/>
      <c r="E163" s="74"/>
      <c r="F163" s="74"/>
    </row>
    <row r="164" spans="1:6" s="31" customFormat="1" ht="12.75">
      <c r="A164" s="29"/>
      <c r="B164" s="30"/>
      <c r="C164" s="27" t="s">
        <v>145</v>
      </c>
      <c r="D164" s="74">
        <f>'[1]890301'!$C$48</f>
        <v>300</v>
      </c>
      <c r="E164" s="74">
        <f>'[1]890301'!$C$48</f>
        <v>300</v>
      </c>
      <c r="F164" s="74">
        <f>'[1]890301'!$C$48</f>
        <v>300</v>
      </c>
    </row>
    <row r="165" spans="1:6" s="31" customFormat="1" ht="12.75">
      <c r="A165" s="29"/>
      <c r="B165" s="30"/>
      <c r="C165" s="27" t="s">
        <v>146</v>
      </c>
      <c r="D165" s="74">
        <f>'[1]890301'!$C$49</f>
        <v>150</v>
      </c>
      <c r="E165" s="74">
        <f>'[1]890301'!$C$49</f>
        <v>150</v>
      </c>
      <c r="F165" s="74">
        <f>'[1]890301'!$C$49</f>
        <v>150</v>
      </c>
    </row>
    <row r="166" spans="1:6" s="31" customFormat="1" ht="12.75">
      <c r="A166" s="29"/>
      <c r="B166" s="30"/>
      <c r="C166" s="32" t="s">
        <v>48</v>
      </c>
      <c r="D166" s="67">
        <f>SUM(D164:D165)</f>
        <v>450</v>
      </c>
      <c r="E166" s="67">
        <f>SUM(E164:E165)</f>
        <v>450</v>
      </c>
      <c r="F166" s="67">
        <f>SUM(F164:F165)</f>
        <v>450</v>
      </c>
    </row>
    <row r="167" spans="1:6" s="31" customFormat="1" ht="12.75">
      <c r="A167" s="29"/>
      <c r="B167" s="30"/>
      <c r="C167" s="27"/>
      <c r="D167" s="74"/>
      <c r="E167" s="74"/>
      <c r="F167" s="74"/>
    </row>
    <row r="168" spans="1:6" s="31" customFormat="1" ht="12" customHeight="1">
      <c r="A168" s="33"/>
      <c r="B168" s="34"/>
      <c r="C168" s="4" t="s">
        <v>53</v>
      </c>
      <c r="D168" s="75">
        <f>SUM(D166)</f>
        <v>450</v>
      </c>
      <c r="E168" s="75">
        <f>SUM(E166)</f>
        <v>450</v>
      </c>
      <c r="F168" s="75">
        <f>SUM(F166)</f>
        <v>450</v>
      </c>
    </row>
    <row r="169" spans="1:6" s="31" customFormat="1" ht="12" customHeight="1">
      <c r="A169" s="63"/>
      <c r="B169" s="64"/>
      <c r="C169" s="16"/>
      <c r="D169" s="76"/>
      <c r="E169" s="76"/>
      <c r="F169" s="76"/>
    </row>
    <row r="170" spans="1:6" s="31" customFormat="1" ht="12" customHeight="1" hidden="1">
      <c r="A170" s="63"/>
      <c r="B170" s="64"/>
      <c r="C170" s="16"/>
      <c r="D170" s="76"/>
      <c r="E170" s="76"/>
      <c r="F170" s="76"/>
    </row>
    <row r="171" spans="1:6" ht="12.75" hidden="1">
      <c r="A171" s="14" t="s">
        <v>10</v>
      </c>
      <c r="B171" s="37"/>
      <c r="C171" s="16" t="s">
        <v>147</v>
      </c>
      <c r="D171" s="77"/>
      <c r="E171" s="77"/>
      <c r="F171" s="77"/>
    </row>
    <row r="172" spans="1:6" ht="12.75" hidden="1">
      <c r="A172" s="26"/>
      <c r="B172" s="39"/>
      <c r="C172" s="9"/>
      <c r="D172" s="66"/>
      <c r="E172" s="66"/>
      <c r="F172" s="66"/>
    </row>
    <row r="173" spans="1:6" ht="12.75" hidden="1">
      <c r="A173" s="26"/>
      <c r="B173" s="39"/>
      <c r="C173" s="9" t="s">
        <v>161</v>
      </c>
      <c r="D173" s="66"/>
      <c r="E173" s="66"/>
      <c r="F173" s="66"/>
    </row>
    <row r="174" spans="1:6" ht="12.75" hidden="1">
      <c r="A174" s="26"/>
      <c r="B174" s="39"/>
      <c r="C174" s="9"/>
      <c r="D174" s="66"/>
      <c r="E174" s="66"/>
      <c r="F174" s="66"/>
    </row>
    <row r="175" spans="1:6" ht="12.75" hidden="1">
      <c r="A175" s="26" t="s">
        <v>10</v>
      </c>
      <c r="B175" s="39" t="s">
        <v>8</v>
      </c>
      <c r="C175" s="9" t="s">
        <v>159</v>
      </c>
      <c r="D175" s="66"/>
      <c r="E175" s="66"/>
      <c r="F175" s="66"/>
    </row>
    <row r="176" spans="1:7" ht="12.75" hidden="1">
      <c r="A176" s="26"/>
      <c r="B176" s="39"/>
      <c r="C176" s="47" t="s">
        <v>45</v>
      </c>
      <c r="D176" s="66">
        <v>0</v>
      </c>
      <c r="E176" s="66">
        <v>0</v>
      </c>
      <c r="F176" s="66">
        <v>0</v>
      </c>
      <c r="G176" s="90"/>
    </row>
    <row r="177" spans="1:7" ht="12.75" hidden="1">
      <c r="A177" s="26"/>
      <c r="B177" s="39"/>
      <c r="C177" s="47" t="s">
        <v>46</v>
      </c>
      <c r="D177" s="66">
        <v>0</v>
      </c>
      <c r="E177" s="66">
        <v>0</v>
      </c>
      <c r="F177" s="66">
        <v>0</v>
      </c>
      <c r="G177" s="90"/>
    </row>
    <row r="178" spans="1:7" ht="12" customHeight="1" hidden="1">
      <c r="A178" s="26"/>
      <c r="B178" s="39"/>
      <c r="C178" s="47" t="s">
        <v>47</v>
      </c>
      <c r="D178" s="66">
        <v>0</v>
      </c>
      <c r="E178" s="66">
        <v>0</v>
      </c>
      <c r="F178" s="66">
        <v>0</v>
      </c>
      <c r="G178" s="90"/>
    </row>
    <row r="179" spans="1:7" ht="0.75" customHeight="1" hidden="1">
      <c r="A179" s="26"/>
      <c r="B179" s="39"/>
      <c r="C179" s="47" t="s">
        <v>1</v>
      </c>
      <c r="D179" s="66" t="s">
        <v>1</v>
      </c>
      <c r="E179" s="66" t="s">
        <v>1</v>
      </c>
      <c r="F179" s="66" t="s">
        <v>1</v>
      </c>
      <c r="G179" s="90"/>
    </row>
    <row r="180" spans="1:7" ht="11.25" customHeight="1" hidden="1">
      <c r="A180" s="26"/>
      <c r="B180" s="39"/>
      <c r="C180" s="47" t="s">
        <v>49</v>
      </c>
      <c r="D180" s="66">
        <v>0</v>
      </c>
      <c r="E180" s="66">
        <v>0</v>
      </c>
      <c r="F180" s="66">
        <v>0</v>
      </c>
      <c r="G180" s="90"/>
    </row>
    <row r="181" spans="1:6" ht="12.75" hidden="1">
      <c r="A181" s="26"/>
      <c r="B181" s="39"/>
      <c r="C181" s="47"/>
      <c r="D181" s="66"/>
      <c r="E181" s="66"/>
      <c r="F181" s="66"/>
    </row>
    <row r="182" spans="1:6" s="2" customFormat="1" ht="12.75" hidden="1">
      <c r="A182" s="26"/>
      <c r="B182" s="25"/>
      <c r="C182" s="9" t="s">
        <v>51</v>
      </c>
      <c r="D182" s="72">
        <f>SUM(D175:D180)</f>
        <v>0</v>
      </c>
      <c r="E182" s="72">
        <f>SUM(E175:E180)</f>
        <v>0</v>
      </c>
      <c r="F182" s="72">
        <f>SUM(F175:F180)</f>
        <v>0</v>
      </c>
    </row>
    <row r="183" spans="1:6" ht="10.5" customHeight="1" hidden="1">
      <c r="A183" s="26"/>
      <c r="B183" s="39"/>
      <c r="C183" s="47"/>
      <c r="D183" s="66"/>
      <c r="E183" s="66"/>
      <c r="F183" s="66"/>
    </row>
    <row r="184" spans="1:6" ht="12.75" hidden="1">
      <c r="A184" s="26"/>
      <c r="B184" s="39"/>
      <c r="C184" s="47" t="s">
        <v>1</v>
      </c>
      <c r="D184" s="66" t="s">
        <v>1</v>
      </c>
      <c r="E184" s="66" t="s">
        <v>1</v>
      </c>
      <c r="F184" s="66" t="s">
        <v>1</v>
      </c>
    </row>
    <row r="185" spans="1:6" ht="11.25" customHeight="1" hidden="1">
      <c r="A185" s="26"/>
      <c r="B185" s="39"/>
      <c r="C185" s="47" t="s">
        <v>1</v>
      </c>
      <c r="D185" s="66" t="s">
        <v>1</v>
      </c>
      <c r="E185" s="66" t="s">
        <v>1</v>
      </c>
      <c r="F185" s="66" t="s">
        <v>1</v>
      </c>
    </row>
    <row r="186" spans="1:6" ht="11.25" customHeight="1" hidden="1">
      <c r="A186" s="26"/>
      <c r="B186" s="39"/>
      <c r="C186" s="47" t="s">
        <v>1</v>
      </c>
      <c r="D186" s="66" t="s">
        <v>1</v>
      </c>
      <c r="E186" s="66" t="s">
        <v>1</v>
      </c>
      <c r="F186" s="66" t="s">
        <v>1</v>
      </c>
    </row>
    <row r="187" spans="1:6" ht="12.75" customHeight="1" hidden="1">
      <c r="A187" s="26"/>
      <c r="B187" s="39"/>
      <c r="C187" s="47" t="s">
        <v>2</v>
      </c>
      <c r="D187" s="66" t="s">
        <v>1</v>
      </c>
      <c r="E187" s="66" t="s">
        <v>1</v>
      </c>
      <c r="F187" s="66" t="s">
        <v>1</v>
      </c>
    </row>
    <row r="188" spans="1:6" s="2" customFormat="1" ht="12" customHeight="1" hidden="1">
      <c r="A188" s="26"/>
      <c r="B188" s="25"/>
      <c r="C188" s="9" t="s">
        <v>126</v>
      </c>
      <c r="D188" s="72">
        <f>'[2]852011'!$C$115</f>
        <v>0</v>
      </c>
      <c r="E188" s="72">
        <f>'[2]852011'!$C$115</f>
        <v>0</v>
      </c>
      <c r="F188" s="72">
        <f>'[2]852011'!$C$115</f>
        <v>0</v>
      </c>
    </row>
    <row r="189" spans="1:6" ht="12.75" hidden="1">
      <c r="A189" s="26"/>
      <c r="B189" s="39"/>
      <c r="C189" s="47"/>
      <c r="D189" s="66"/>
      <c r="E189" s="66"/>
      <c r="F189" s="66"/>
    </row>
    <row r="190" spans="1:6" ht="12.75" hidden="1">
      <c r="A190" s="26"/>
      <c r="B190" s="39"/>
      <c r="C190" s="47" t="s">
        <v>1</v>
      </c>
      <c r="D190" s="66"/>
      <c r="E190" s="66"/>
      <c r="F190" s="66"/>
    </row>
    <row r="191" spans="1:6" ht="12.75" hidden="1">
      <c r="A191" s="26"/>
      <c r="B191" s="39"/>
      <c r="C191" s="47"/>
      <c r="D191" s="66"/>
      <c r="E191" s="66"/>
      <c r="F191" s="66"/>
    </row>
    <row r="192" spans="1:6" ht="12" customHeight="1" hidden="1">
      <c r="A192" s="26"/>
      <c r="B192" s="39"/>
      <c r="C192" s="47" t="s">
        <v>1</v>
      </c>
      <c r="D192" s="72" t="s">
        <v>1</v>
      </c>
      <c r="E192" s="72" t="s">
        <v>1</v>
      </c>
      <c r="F192" s="72" t="s">
        <v>1</v>
      </c>
    </row>
    <row r="193" spans="1:6" ht="12.75" customHeight="1" hidden="1">
      <c r="A193" s="26"/>
      <c r="B193" s="39"/>
      <c r="C193" s="47"/>
      <c r="D193" s="66"/>
      <c r="E193" s="66"/>
      <c r="F193" s="66"/>
    </row>
    <row r="194" spans="1:6" s="2" customFormat="1" ht="12.75" hidden="1">
      <c r="A194" s="8"/>
      <c r="B194" s="6"/>
      <c r="C194" s="4" t="s">
        <v>54</v>
      </c>
      <c r="D194" s="73">
        <f>+D182+D188</f>
        <v>0</v>
      </c>
      <c r="E194" s="73">
        <f>+E182+E188</f>
        <v>0</v>
      </c>
      <c r="F194" s="73">
        <f>+F182+F188</f>
        <v>0</v>
      </c>
    </row>
    <row r="195" spans="1:6" ht="12.75" customHeight="1" hidden="1">
      <c r="A195" s="14"/>
      <c r="B195" s="37"/>
      <c r="C195" s="45"/>
      <c r="D195" s="77"/>
      <c r="E195" s="77"/>
      <c r="F195" s="77"/>
    </row>
    <row r="196" spans="1:6" ht="12.75" hidden="1">
      <c r="A196" s="26" t="s">
        <v>10</v>
      </c>
      <c r="B196" s="39" t="s">
        <v>10</v>
      </c>
      <c r="C196" s="9" t="s">
        <v>158</v>
      </c>
      <c r="D196" s="66"/>
      <c r="E196" s="66"/>
      <c r="F196" s="66"/>
    </row>
    <row r="197" spans="1:6" ht="12.75" hidden="1">
      <c r="A197" s="26"/>
      <c r="B197" s="39"/>
      <c r="C197" s="47" t="s">
        <v>45</v>
      </c>
      <c r="D197" s="66">
        <v>0</v>
      </c>
      <c r="E197" s="66">
        <v>0</v>
      </c>
      <c r="F197" s="66">
        <v>0</v>
      </c>
    </row>
    <row r="198" spans="1:6" ht="12.75" hidden="1">
      <c r="A198" s="26"/>
      <c r="B198" s="39"/>
      <c r="C198" s="47" t="s">
        <v>46</v>
      </c>
      <c r="D198" s="66">
        <v>0</v>
      </c>
      <c r="E198" s="66">
        <v>0</v>
      </c>
      <c r="F198" s="66">
        <v>0</v>
      </c>
    </row>
    <row r="199" spans="1:6" ht="13.5" customHeight="1" hidden="1">
      <c r="A199" s="26"/>
      <c r="B199" s="39"/>
      <c r="C199" s="47" t="s">
        <v>47</v>
      </c>
      <c r="D199" s="66">
        <v>0</v>
      </c>
      <c r="E199" s="66">
        <v>0</v>
      </c>
      <c r="F199" s="66">
        <v>0</v>
      </c>
    </row>
    <row r="200" spans="1:6" ht="12.75" hidden="1">
      <c r="A200" s="26"/>
      <c r="B200" s="39"/>
      <c r="C200" s="47" t="s">
        <v>1</v>
      </c>
      <c r="D200" s="66" t="s">
        <v>1</v>
      </c>
      <c r="E200" s="66" t="s">
        <v>1</v>
      </c>
      <c r="F200" s="66" t="s">
        <v>1</v>
      </c>
    </row>
    <row r="201" spans="1:6" ht="12.75" customHeight="1" hidden="1">
      <c r="A201" s="26"/>
      <c r="B201" s="39"/>
      <c r="C201" s="47" t="s">
        <v>49</v>
      </c>
      <c r="D201" s="66">
        <v>0</v>
      </c>
      <c r="E201" s="66">
        <v>0</v>
      </c>
      <c r="F201" s="66">
        <v>0</v>
      </c>
    </row>
    <row r="202" spans="1:6" ht="12.75" hidden="1">
      <c r="A202" s="26"/>
      <c r="B202" s="39"/>
      <c r="C202" s="47"/>
      <c r="D202" s="66"/>
      <c r="E202" s="66"/>
      <c r="F202" s="66"/>
    </row>
    <row r="203" spans="1:6" s="2" customFormat="1" ht="12.75" hidden="1">
      <c r="A203" s="26"/>
      <c r="B203" s="25"/>
      <c r="C203" s="9" t="s">
        <v>51</v>
      </c>
      <c r="D203" s="72">
        <f>SUM(D196:D201)</f>
        <v>0</v>
      </c>
      <c r="E203" s="72">
        <f>SUM(E196:E201)</f>
        <v>0</v>
      </c>
      <c r="F203" s="72">
        <f>SUM(F196:F201)</f>
        <v>0</v>
      </c>
    </row>
    <row r="204" spans="1:6" ht="10.5" customHeight="1" hidden="1">
      <c r="A204" s="26"/>
      <c r="B204" s="39"/>
      <c r="C204" s="47"/>
      <c r="D204" s="66"/>
      <c r="E204" s="66"/>
      <c r="F204" s="66"/>
    </row>
    <row r="205" spans="1:6" ht="12.75" hidden="1">
      <c r="A205" s="26"/>
      <c r="B205" s="39"/>
      <c r="C205" s="47" t="s">
        <v>1</v>
      </c>
      <c r="D205" s="66" t="s">
        <v>1</v>
      </c>
      <c r="E205" s="66" t="s">
        <v>1</v>
      </c>
      <c r="F205" s="66" t="s">
        <v>1</v>
      </c>
    </row>
    <row r="206" spans="1:6" ht="11.25" customHeight="1" hidden="1">
      <c r="A206" s="26"/>
      <c r="B206" s="39"/>
      <c r="C206" s="47" t="s">
        <v>1</v>
      </c>
      <c r="D206" s="66" t="s">
        <v>1</v>
      </c>
      <c r="E206" s="66" t="s">
        <v>1</v>
      </c>
      <c r="F206" s="66" t="s">
        <v>1</v>
      </c>
    </row>
    <row r="207" spans="1:6" ht="11.25" customHeight="1" hidden="1">
      <c r="A207" s="26"/>
      <c r="B207" s="39"/>
      <c r="C207" s="47" t="s">
        <v>1</v>
      </c>
      <c r="D207" s="66" t="s">
        <v>1</v>
      </c>
      <c r="E207" s="66" t="s">
        <v>1</v>
      </c>
      <c r="F207" s="66" t="s">
        <v>1</v>
      </c>
    </row>
    <row r="208" spans="1:6" ht="12.75" customHeight="1" hidden="1">
      <c r="A208" s="26"/>
      <c r="B208" s="39"/>
      <c r="C208" s="47" t="s">
        <v>2</v>
      </c>
      <c r="D208" s="66" t="s">
        <v>1</v>
      </c>
      <c r="E208" s="66" t="s">
        <v>1</v>
      </c>
      <c r="F208" s="66" t="s">
        <v>1</v>
      </c>
    </row>
    <row r="209" spans="1:6" s="2" customFormat="1" ht="12" customHeight="1" hidden="1">
      <c r="A209" s="26"/>
      <c r="B209" s="25"/>
      <c r="C209" s="9" t="s">
        <v>126</v>
      </c>
      <c r="D209" s="72">
        <f>'[2]852012'!$C$117</f>
        <v>0</v>
      </c>
      <c r="E209" s="72">
        <f>'[2]852012'!$C$117</f>
        <v>0</v>
      </c>
      <c r="F209" s="72">
        <f>'[2]852012'!$C$117</f>
        <v>0</v>
      </c>
    </row>
    <row r="210" spans="1:6" ht="12.75" hidden="1">
      <c r="A210" s="26"/>
      <c r="B210" s="39"/>
      <c r="C210" s="47"/>
      <c r="D210" s="66"/>
      <c r="E210" s="66"/>
      <c r="F210" s="66"/>
    </row>
    <row r="211" spans="1:6" ht="12.75" hidden="1">
      <c r="A211" s="26"/>
      <c r="B211" s="39"/>
      <c r="C211" s="47" t="s">
        <v>1</v>
      </c>
      <c r="D211" s="66"/>
      <c r="E211" s="66"/>
      <c r="F211" s="66"/>
    </row>
    <row r="212" spans="1:6" ht="12.75" hidden="1">
      <c r="A212" s="26"/>
      <c r="B212" s="39"/>
      <c r="C212" s="47" t="s">
        <v>1</v>
      </c>
      <c r="D212" s="66"/>
      <c r="E212" s="66"/>
      <c r="F212" s="66"/>
    </row>
    <row r="213" spans="1:6" ht="12.75" hidden="1">
      <c r="A213" s="26"/>
      <c r="B213" s="39"/>
      <c r="C213" s="47"/>
      <c r="D213" s="66"/>
      <c r="E213" s="66"/>
      <c r="F213" s="66"/>
    </row>
    <row r="214" spans="1:6" ht="12" customHeight="1" hidden="1">
      <c r="A214" s="26"/>
      <c r="B214" s="39"/>
      <c r="C214" s="47" t="s">
        <v>1</v>
      </c>
      <c r="D214" s="72" t="s">
        <v>1</v>
      </c>
      <c r="E214" s="72" t="s">
        <v>1</v>
      </c>
      <c r="F214" s="72" t="s">
        <v>1</v>
      </c>
    </row>
    <row r="215" spans="1:6" ht="12.75" customHeight="1" hidden="1">
      <c r="A215" s="26"/>
      <c r="B215" s="39"/>
      <c r="C215" s="47"/>
      <c r="D215" s="66"/>
      <c r="E215" s="66"/>
      <c r="F215" s="66"/>
    </row>
    <row r="216" spans="1:6" s="2" customFormat="1" ht="12.75" hidden="1">
      <c r="A216" s="8"/>
      <c r="B216" s="6"/>
      <c r="C216" s="4" t="s">
        <v>54</v>
      </c>
      <c r="D216" s="73">
        <f>+D203+D209</f>
        <v>0</v>
      </c>
      <c r="E216" s="73">
        <f>+E203+E209</f>
        <v>0</v>
      </c>
      <c r="F216" s="73">
        <f>+F203+F209</f>
        <v>0</v>
      </c>
    </row>
    <row r="217" spans="1:6" s="2" customFormat="1" ht="12.75" hidden="1">
      <c r="A217" s="14"/>
      <c r="B217" s="15"/>
      <c r="C217" s="16"/>
      <c r="D217" s="78"/>
      <c r="E217" s="78"/>
      <c r="F217" s="78"/>
    </row>
    <row r="218" spans="1:6" ht="12.75" hidden="1">
      <c r="A218" s="26" t="s">
        <v>10</v>
      </c>
      <c r="B218" s="39" t="s">
        <v>12</v>
      </c>
      <c r="C218" s="9" t="s">
        <v>162</v>
      </c>
      <c r="D218" s="66"/>
      <c r="E218" s="66"/>
      <c r="F218" s="66"/>
    </row>
    <row r="219" spans="1:6" ht="12.75" hidden="1">
      <c r="A219" s="26"/>
      <c r="B219" s="39"/>
      <c r="C219" s="47" t="s">
        <v>45</v>
      </c>
      <c r="D219" s="66">
        <v>0</v>
      </c>
      <c r="E219" s="66">
        <v>0</v>
      </c>
      <c r="F219" s="66">
        <v>0</v>
      </c>
    </row>
    <row r="220" spans="1:6" ht="12.75" hidden="1">
      <c r="A220" s="26"/>
      <c r="B220" s="39"/>
      <c r="C220" s="47" t="s">
        <v>46</v>
      </c>
      <c r="D220" s="66">
        <v>0</v>
      </c>
      <c r="E220" s="66">
        <v>0</v>
      </c>
      <c r="F220" s="66">
        <v>0</v>
      </c>
    </row>
    <row r="221" spans="1:6" ht="12.75" hidden="1">
      <c r="A221" s="26"/>
      <c r="B221" s="39"/>
      <c r="C221" s="47" t="s">
        <v>47</v>
      </c>
      <c r="D221" s="66">
        <v>0</v>
      </c>
      <c r="E221" s="66">
        <v>0</v>
      </c>
      <c r="F221" s="66">
        <v>0</v>
      </c>
    </row>
    <row r="222" spans="1:6" ht="12.75" hidden="1">
      <c r="A222" s="26"/>
      <c r="B222" s="39"/>
      <c r="C222" s="47" t="s">
        <v>1</v>
      </c>
      <c r="D222" s="66" t="s">
        <v>1</v>
      </c>
      <c r="E222" s="66" t="s">
        <v>1</v>
      </c>
      <c r="F222" s="66" t="s">
        <v>1</v>
      </c>
    </row>
    <row r="223" spans="1:6" s="2" customFormat="1" ht="12.75" hidden="1">
      <c r="A223" s="26"/>
      <c r="B223" s="25"/>
      <c r="C223" s="47" t="s">
        <v>49</v>
      </c>
      <c r="D223" s="66">
        <v>0</v>
      </c>
      <c r="E223" s="66">
        <v>0</v>
      </c>
      <c r="F223" s="66">
        <v>0</v>
      </c>
    </row>
    <row r="224" spans="1:6" s="2" customFormat="1" ht="12.75" hidden="1">
      <c r="A224" s="26"/>
      <c r="B224" s="25"/>
      <c r="C224" s="9" t="s">
        <v>51</v>
      </c>
      <c r="D224" s="72">
        <f>SUM(D219:D223)</f>
        <v>0</v>
      </c>
      <c r="E224" s="72">
        <f>SUM(E219:E223)</f>
        <v>0</v>
      </c>
      <c r="F224" s="72">
        <f>SUM(F219:F223)</f>
        <v>0</v>
      </c>
    </row>
    <row r="225" spans="1:6" ht="14.25" customHeight="1" hidden="1">
      <c r="A225" s="26"/>
      <c r="B225" s="39"/>
      <c r="C225" s="47"/>
      <c r="D225" s="66"/>
      <c r="E225" s="66"/>
      <c r="F225" s="66"/>
    </row>
    <row r="226" spans="1:6" s="2" customFormat="1" ht="12.75" hidden="1">
      <c r="A226" s="6"/>
      <c r="B226" s="61"/>
      <c r="C226" s="4" t="s">
        <v>54</v>
      </c>
      <c r="D226" s="73">
        <f>SUM(D224)</f>
        <v>0</v>
      </c>
      <c r="E226" s="73">
        <f>SUM(E224)</f>
        <v>0</v>
      </c>
      <c r="F226" s="73">
        <f>SUM(F224)</f>
        <v>0</v>
      </c>
    </row>
    <row r="227" spans="1:6" s="2" customFormat="1" ht="12.75" hidden="1">
      <c r="A227" s="25"/>
      <c r="B227" s="13"/>
      <c r="C227" s="17"/>
      <c r="D227" s="79"/>
      <c r="E227" s="79"/>
      <c r="F227" s="79"/>
    </row>
    <row r="228" spans="1:6" ht="12.75" hidden="1">
      <c r="A228" s="25"/>
      <c r="B228" s="40"/>
      <c r="C228" s="23" t="s">
        <v>163</v>
      </c>
      <c r="D228" s="66"/>
      <c r="E228" s="66"/>
      <c r="F228" s="66"/>
    </row>
    <row r="229" spans="1:6" ht="12.75" hidden="1">
      <c r="A229" s="25" t="s">
        <v>10</v>
      </c>
      <c r="B229" s="40" t="s">
        <v>14</v>
      </c>
      <c r="C229" s="23" t="s">
        <v>164</v>
      </c>
      <c r="D229" s="66"/>
      <c r="E229" s="66"/>
      <c r="F229" s="66"/>
    </row>
    <row r="230" spans="1:6" ht="12.75" hidden="1">
      <c r="A230" s="25"/>
      <c r="B230" s="40"/>
      <c r="C230" s="24" t="s">
        <v>45</v>
      </c>
      <c r="D230" s="66">
        <v>0</v>
      </c>
      <c r="E230" s="66">
        <v>0</v>
      </c>
      <c r="F230" s="66">
        <v>0</v>
      </c>
    </row>
    <row r="231" spans="1:6" ht="12.75" hidden="1">
      <c r="A231" s="25"/>
      <c r="B231" s="40"/>
      <c r="C231" s="24" t="s">
        <v>46</v>
      </c>
      <c r="D231" s="66">
        <v>0</v>
      </c>
      <c r="E231" s="66">
        <v>0</v>
      </c>
      <c r="F231" s="66">
        <v>0</v>
      </c>
    </row>
    <row r="232" spans="1:6" ht="12" customHeight="1" hidden="1">
      <c r="A232" s="25"/>
      <c r="B232" s="40"/>
      <c r="C232" s="24" t="s">
        <v>47</v>
      </c>
      <c r="D232" s="66">
        <v>0</v>
      </c>
      <c r="E232" s="66">
        <v>0</v>
      </c>
      <c r="F232" s="66">
        <v>0</v>
      </c>
    </row>
    <row r="233" spans="1:6" s="2" customFormat="1" ht="12.75" hidden="1">
      <c r="A233" s="25"/>
      <c r="B233" s="40"/>
      <c r="C233" s="24" t="s">
        <v>49</v>
      </c>
      <c r="D233" s="66">
        <v>0</v>
      </c>
      <c r="E233" s="66">
        <v>0</v>
      </c>
      <c r="F233" s="66">
        <v>0</v>
      </c>
    </row>
    <row r="234" spans="1:6" s="2" customFormat="1" ht="12.75" hidden="1">
      <c r="A234" s="25"/>
      <c r="B234" s="13"/>
      <c r="C234" s="23" t="s">
        <v>51</v>
      </c>
      <c r="D234" s="72">
        <f>SUM(D227:D233)</f>
        <v>0</v>
      </c>
      <c r="E234" s="72">
        <f>SUM(E227:E233)</f>
        <v>0</v>
      </c>
      <c r="F234" s="72">
        <f>SUM(F227:F233)</f>
        <v>0</v>
      </c>
    </row>
    <row r="235" spans="1:6" s="2" customFormat="1" ht="12.75" hidden="1">
      <c r="A235" s="25"/>
      <c r="B235" s="39"/>
      <c r="C235" s="47"/>
      <c r="D235" s="66"/>
      <c r="E235" s="66"/>
      <c r="F235" s="66"/>
    </row>
    <row r="236" spans="1:6" s="2" customFormat="1" ht="12.75" hidden="1">
      <c r="A236" s="25"/>
      <c r="B236" s="39"/>
      <c r="C236" s="47" t="s">
        <v>212</v>
      </c>
      <c r="D236" s="66"/>
      <c r="E236" s="66"/>
      <c r="F236" s="66"/>
    </row>
    <row r="237" spans="1:6" s="2" customFormat="1" ht="12.75" hidden="1">
      <c r="A237" s="25"/>
      <c r="B237" s="39"/>
      <c r="C237" s="9" t="s">
        <v>103</v>
      </c>
      <c r="D237" s="72">
        <f>D235</f>
        <v>0</v>
      </c>
      <c r="E237" s="72">
        <f>E235</f>
        <v>0</v>
      </c>
      <c r="F237" s="72">
        <f>F235</f>
        <v>0</v>
      </c>
    </row>
    <row r="238" spans="1:6" s="2" customFormat="1" ht="12.75" hidden="1">
      <c r="A238" s="25"/>
      <c r="B238" s="13"/>
      <c r="C238" s="23"/>
      <c r="D238" s="79"/>
      <c r="E238" s="79"/>
      <c r="F238" s="79"/>
    </row>
    <row r="239" spans="1:6" s="2" customFormat="1" ht="12" customHeight="1" hidden="1">
      <c r="A239" s="25"/>
      <c r="B239" s="13"/>
      <c r="C239" s="23" t="s">
        <v>126</v>
      </c>
      <c r="D239" s="72">
        <v>0</v>
      </c>
      <c r="E239" s="72">
        <v>0</v>
      </c>
      <c r="F239" s="72">
        <v>0</v>
      </c>
    </row>
    <row r="240" spans="1:6" s="2" customFormat="1" ht="12.75" hidden="1">
      <c r="A240" s="25"/>
      <c r="B240" s="13"/>
      <c r="C240" s="23"/>
      <c r="D240" s="79"/>
      <c r="E240" s="79"/>
      <c r="F240" s="79"/>
    </row>
    <row r="241" spans="1:6" s="2" customFormat="1" ht="12.75" hidden="1">
      <c r="A241" s="6"/>
      <c r="B241" s="22"/>
      <c r="C241" s="3" t="s">
        <v>54</v>
      </c>
      <c r="D241" s="73">
        <f>+D234+D239</f>
        <v>0</v>
      </c>
      <c r="E241" s="73">
        <f>+E234+E239</f>
        <v>0</v>
      </c>
      <c r="F241" s="73">
        <f>+F234+F239</f>
        <v>0</v>
      </c>
    </row>
    <row r="242" spans="1:6" s="2" customFormat="1" ht="12.75" hidden="1">
      <c r="A242" s="25"/>
      <c r="B242" s="13"/>
      <c r="C242" s="23"/>
      <c r="D242" s="79"/>
      <c r="E242" s="79"/>
      <c r="F242" s="79"/>
    </row>
    <row r="243" spans="1:6" ht="12.75" hidden="1">
      <c r="A243" s="25" t="s">
        <v>10</v>
      </c>
      <c r="B243" s="40" t="s">
        <v>15</v>
      </c>
      <c r="C243" s="23" t="s">
        <v>165</v>
      </c>
      <c r="D243" s="66"/>
      <c r="E243" s="66"/>
      <c r="F243" s="66"/>
    </row>
    <row r="244" spans="1:6" ht="12.75" hidden="1">
      <c r="A244" s="25"/>
      <c r="B244" s="40"/>
      <c r="C244" s="24" t="s">
        <v>45</v>
      </c>
      <c r="D244" s="66">
        <v>0</v>
      </c>
      <c r="E244" s="66">
        <v>0</v>
      </c>
      <c r="F244" s="66">
        <v>0</v>
      </c>
    </row>
    <row r="245" spans="1:6" ht="12.75" hidden="1">
      <c r="A245" s="25"/>
      <c r="B245" s="40"/>
      <c r="C245" s="24" t="s">
        <v>46</v>
      </c>
      <c r="D245" s="66">
        <v>0</v>
      </c>
      <c r="E245" s="66">
        <v>0</v>
      </c>
      <c r="F245" s="66">
        <v>0</v>
      </c>
    </row>
    <row r="246" spans="1:6" ht="12.75" hidden="1">
      <c r="A246" s="25"/>
      <c r="B246" s="40"/>
      <c r="C246" s="24" t="s">
        <v>47</v>
      </c>
      <c r="D246" s="66">
        <v>0</v>
      </c>
      <c r="E246" s="66">
        <v>0</v>
      </c>
      <c r="F246" s="66">
        <v>0</v>
      </c>
    </row>
    <row r="247" spans="1:6" s="31" customFormat="1" ht="12.75" hidden="1">
      <c r="A247" s="30"/>
      <c r="B247" s="60"/>
      <c r="C247" s="24" t="s">
        <v>49</v>
      </c>
      <c r="D247" s="80">
        <v>0</v>
      </c>
      <c r="E247" s="80">
        <v>0</v>
      </c>
      <c r="F247" s="80">
        <v>0</v>
      </c>
    </row>
    <row r="248" spans="1:6" s="2" customFormat="1" ht="12.75" hidden="1">
      <c r="A248" s="25"/>
      <c r="B248" s="13"/>
      <c r="C248" s="23" t="s">
        <v>51</v>
      </c>
      <c r="D248" s="72">
        <f>SUM(D244:D247)</f>
        <v>0</v>
      </c>
      <c r="E248" s="72">
        <f>SUM(E244:E247)</f>
        <v>0</v>
      </c>
      <c r="F248" s="72">
        <f>SUM(F244:F247)</f>
        <v>0</v>
      </c>
    </row>
    <row r="249" spans="1:6" s="31" customFormat="1" ht="12.75" hidden="1">
      <c r="A249" s="30"/>
      <c r="B249" s="60"/>
      <c r="C249" s="28"/>
      <c r="D249" s="80"/>
      <c r="E249" s="80"/>
      <c r="F249" s="80"/>
    </row>
    <row r="250" spans="1:6" s="2" customFormat="1" ht="12.75" hidden="1">
      <c r="A250" s="6"/>
      <c r="B250" s="22"/>
      <c r="C250" s="3" t="s">
        <v>54</v>
      </c>
      <c r="D250" s="73">
        <f>SUM(D248)</f>
        <v>0</v>
      </c>
      <c r="E250" s="73">
        <f>SUM(E248)</f>
        <v>0</v>
      </c>
      <c r="F250" s="73">
        <f>SUM(F248)</f>
        <v>0</v>
      </c>
    </row>
    <row r="251" spans="1:6" ht="12.75" hidden="1">
      <c r="A251" s="26"/>
      <c r="B251" s="39"/>
      <c r="C251" s="9"/>
      <c r="D251" s="66"/>
      <c r="E251" s="66"/>
      <c r="F251" s="66"/>
    </row>
    <row r="252" spans="1:6" ht="12.75" hidden="1">
      <c r="A252" s="26"/>
      <c r="B252" s="39"/>
      <c r="C252" s="23" t="s">
        <v>163</v>
      </c>
      <c r="D252" s="66"/>
      <c r="E252" s="66"/>
      <c r="F252" s="66"/>
    </row>
    <row r="253" spans="1:6" ht="12.75" hidden="1">
      <c r="A253" s="26"/>
      <c r="B253" s="39"/>
      <c r="C253" s="9"/>
      <c r="D253" s="66"/>
      <c r="E253" s="66"/>
      <c r="F253" s="66"/>
    </row>
    <row r="254" spans="1:6" ht="12.75" hidden="1">
      <c r="A254" s="26" t="s">
        <v>10</v>
      </c>
      <c r="B254" s="39" t="s">
        <v>17</v>
      </c>
      <c r="C254" s="9" t="s">
        <v>166</v>
      </c>
      <c r="D254" s="66"/>
      <c r="E254" s="66"/>
      <c r="F254" s="66"/>
    </row>
    <row r="255" spans="1:6" ht="12.75" hidden="1">
      <c r="A255" s="26"/>
      <c r="B255" s="39"/>
      <c r="C255" s="47" t="s">
        <v>45</v>
      </c>
      <c r="D255" s="66">
        <v>0</v>
      </c>
      <c r="E255" s="66">
        <v>0</v>
      </c>
      <c r="F255" s="66">
        <v>0</v>
      </c>
    </row>
    <row r="256" spans="1:6" ht="12.75" hidden="1">
      <c r="A256" s="26"/>
      <c r="B256" s="39"/>
      <c r="C256" s="47" t="s">
        <v>55</v>
      </c>
      <c r="D256" s="66">
        <v>0</v>
      </c>
      <c r="E256" s="66">
        <v>0</v>
      </c>
      <c r="F256" s="66">
        <v>0</v>
      </c>
    </row>
    <row r="257" spans="1:6" ht="12.75" hidden="1">
      <c r="A257" s="26"/>
      <c r="B257" s="39"/>
      <c r="C257" s="47" t="s">
        <v>47</v>
      </c>
      <c r="D257" s="66">
        <v>0</v>
      </c>
      <c r="E257" s="66">
        <v>0</v>
      </c>
      <c r="F257" s="66">
        <v>0</v>
      </c>
    </row>
    <row r="258" spans="1:6" ht="12.75" hidden="1">
      <c r="A258" s="26"/>
      <c r="B258" s="39"/>
      <c r="C258" s="47" t="s">
        <v>49</v>
      </c>
      <c r="D258" s="66">
        <v>0</v>
      </c>
      <c r="E258" s="66">
        <v>0</v>
      </c>
      <c r="F258" s="66">
        <v>0</v>
      </c>
    </row>
    <row r="259" spans="1:6" s="2" customFormat="1" ht="12.75" hidden="1">
      <c r="A259" s="26"/>
      <c r="B259" s="25"/>
      <c r="C259" s="9" t="s">
        <v>51</v>
      </c>
      <c r="D259" s="72">
        <f>SUM(D255:D258)</f>
        <v>0</v>
      </c>
      <c r="E259" s="72">
        <f>SUM(E255:E258)</f>
        <v>0</v>
      </c>
      <c r="F259" s="72">
        <f>SUM(F255:F258)</f>
        <v>0</v>
      </c>
    </row>
    <row r="260" spans="1:6" ht="11.25" customHeight="1" hidden="1">
      <c r="A260" s="26"/>
      <c r="B260" s="39"/>
      <c r="C260" s="47"/>
      <c r="D260" s="66"/>
      <c r="E260" s="66"/>
      <c r="F260" s="66"/>
    </row>
    <row r="261" spans="1:6" ht="11.25" customHeight="1" hidden="1">
      <c r="A261" s="26"/>
      <c r="B261" s="39"/>
      <c r="C261" s="47" t="s">
        <v>1</v>
      </c>
      <c r="D261" s="66"/>
      <c r="E261" s="66"/>
      <c r="F261" s="66"/>
    </row>
    <row r="262" spans="1:6" ht="12.75" hidden="1">
      <c r="A262" s="26"/>
      <c r="B262" s="39"/>
      <c r="C262" s="47" t="s">
        <v>1</v>
      </c>
      <c r="D262" s="66"/>
      <c r="E262" s="66"/>
      <c r="F262" s="66"/>
    </row>
    <row r="263" spans="1:6" ht="9.75" customHeight="1" hidden="1">
      <c r="A263" s="26"/>
      <c r="B263" s="39"/>
      <c r="C263" s="47"/>
      <c r="D263" s="66"/>
      <c r="E263" s="66"/>
      <c r="F263" s="66"/>
    </row>
    <row r="264" spans="1:6" s="2" customFormat="1" ht="12.75" hidden="1">
      <c r="A264" s="26"/>
      <c r="B264" s="25"/>
      <c r="C264" s="9"/>
      <c r="D264" s="72" t="s">
        <v>1</v>
      </c>
      <c r="E264" s="72" t="s">
        <v>1</v>
      </c>
      <c r="F264" s="72" t="s">
        <v>1</v>
      </c>
    </row>
    <row r="265" spans="1:6" ht="9.75" customHeight="1" hidden="1">
      <c r="A265" s="26"/>
      <c r="B265" s="39"/>
      <c r="C265" s="47"/>
      <c r="D265" s="66"/>
      <c r="E265" s="66"/>
      <c r="F265" s="66"/>
    </row>
    <row r="266" spans="1:6" ht="12.75" hidden="1">
      <c r="A266" s="26"/>
      <c r="B266" s="39"/>
      <c r="C266" s="47" t="s">
        <v>1</v>
      </c>
      <c r="D266" s="66"/>
      <c r="E266" s="66"/>
      <c r="F266" s="66"/>
    </row>
    <row r="267" spans="1:6" ht="12.75" hidden="1">
      <c r="A267" s="26"/>
      <c r="B267" s="39"/>
      <c r="C267" s="47"/>
      <c r="D267" s="66"/>
      <c r="E267" s="66"/>
      <c r="F267" s="66"/>
    </row>
    <row r="268" spans="1:6" s="2" customFormat="1" ht="12.75" hidden="1">
      <c r="A268" s="8"/>
      <c r="B268" s="6"/>
      <c r="C268" s="4" t="s">
        <v>54</v>
      </c>
      <c r="D268" s="73">
        <f>+D259</f>
        <v>0</v>
      </c>
      <c r="E268" s="73">
        <f>+E259</f>
        <v>0</v>
      </c>
      <c r="F268" s="73">
        <f>+F259</f>
        <v>0</v>
      </c>
    </row>
    <row r="269" spans="1:6" ht="11.25" customHeight="1" hidden="1">
      <c r="A269" s="26"/>
      <c r="B269" s="39"/>
      <c r="C269" s="47"/>
      <c r="D269" s="66"/>
      <c r="E269" s="66"/>
      <c r="F269" s="66"/>
    </row>
    <row r="270" spans="1:6" ht="15" customHeight="1" hidden="1">
      <c r="A270" s="26"/>
      <c r="B270" s="39"/>
      <c r="C270" s="47"/>
      <c r="D270" s="66"/>
      <c r="E270" s="66"/>
      <c r="F270" s="66"/>
    </row>
    <row r="271" spans="1:6" ht="16.5" customHeight="1" hidden="1">
      <c r="A271" s="26"/>
      <c r="B271" s="39"/>
      <c r="C271" s="32" t="s">
        <v>167</v>
      </c>
      <c r="D271" s="66"/>
      <c r="E271" s="66"/>
      <c r="F271" s="66"/>
    </row>
    <row r="272" spans="1:6" ht="16.5" customHeight="1" hidden="1">
      <c r="A272" s="26"/>
      <c r="B272" s="39"/>
      <c r="C272" s="32"/>
      <c r="D272" s="66"/>
      <c r="E272" s="66"/>
      <c r="F272" s="66"/>
    </row>
    <row r="273" spans="1:6" ht="12.75" hidden="1">
      <c r="A273" s="26" t="s">
        <v>10</v>
      </c>
      <c r="B273" s="39" t="s">
        <v>19</v>
      </c>
      <c r="C273" s="9" t="s">
        <v>168</v>
      </c>
      <c r="D273" s="66"/>
      <c r="E273" s="66"/>
      <c r="F273" s="66"/>
    </row>
    <row r="274" spans="1:6" ht="15.75" customHeight="1" hidden="1">
      <c r="A274" s="26"/>
      <c r="B274" s="39"/>
      <c r="C274" s="47" t="s">
        <v>45</v>
      </c>
      <c r="D274" s="66"/>
      <c r="E274" s="66"/>
      <c r="F274" s="66"/>
    </row>
    <row r="275" spans="1:6" ht="12.75" hidden="1">
      <c r="A275" s="26"/>
      <c r="B275" s="39"/>
      <c r="C275" s="47" t="s">
        <v>55</v>
      </c>
      <c r="D275" s="66"/>
      <c r="E275" s="66"/>
      <c r="F275" s="66"/>
    </row>
    <row r="276" spans="1:6" ht="12.75" hidden="1">
      <c r="A276" s="26"/>
      <c r="B276" s="39"/>
      <c r="C276" s="47" t="s">
        <v>47</v>
      </c>
      <c r="D276" s="66"/>
      <c r="E276" s="66"/>
      <c r="F276" s="66"/>
    </row>
    <row r="277" spans="1:6" ht="12.75" hidden="1">
      <c r="A277" s="26"/>
      <c r="B277" s="39"/>
      <c r="C277" s="47"/>
      <c r="D277" s="66"/>
      <c r="E277" s="66"/>
      <c r="F277" s="66"/>
    </row>
    <row r="278" spans="1:6" s="2" customFormat="1" ht="12.75" hidden="1">
      <c r="A278" s="26"/>
      <c r="B278" s="25"/>
      <c r="C278" s="9" t="s">
        <v>51</v>
      </c>
      <c r="D278" s="72">
        <f>SUM(D274:D276)</f>
        <v>0</v>
      </c>
      <c r="E278" s="72">
        <f>SUM(E274:E276)</f>
        <v>0</v>
      </c>
      <c r="F278" s="72">
        <f>SUM(F274:F276)</f>
        <v>0</v>
      </c>
    </row>
    <row r="279" spans="1:6" ht="12" customHeight="1" hidden="1">
      <c r="A279" s="26"/>
      <c r="B279" s="39"/>
      <c r="C279" s="47"/>
      <c r="D279" s="66"/>
      <c r="E279" s="66"/>
      <c r="F279" s="66"/>
    </row>
    <row r="280" spans="1:6" ht="12" customHeight="1" hidden="1">
      <c r="A280" s="26"/>
      <c r="B280" s="39"/>
      <c r="C280" s="47" t="s">
        <v>1</v>
      </c>
      <c r="D280" s="66"/>
      <c r="E280" s="66"/>
      <c r="F280" s="66"/>
    </row>
    <row r="281" spans="1:6" ht="12.75" hidden="1">
      <c r="A281" s="26"/>
      <c r="B281" s="39"/>
      <c r="C281" s="47" t="s">
        <v>1</v>
      </c>
      <c r="D281" s="66"/>
      <c r="E281" s="66"/>
      <c r="F281" s="66"/>
    </row>
    <row r="282" spans="1:6" ht="9.75" customHeight="1" hidden="1">
      <c r="A282" s="26"/>
      <c r="B282" s="39"/>
      <c r="C282" s="47"/>
      <c r="D282" s="66"/>
      <c r="E282" s="66"/>
      <c r="F282" s="66"/>
    </row>
    <row r="283" spans="1:6" s="2" customFormat="1" ht="13.5" customHeight="1" hidden="1">
      <c r="A283" s="26"/>
      <c r="B283" s="25"/>
      <c r="C283" s="9" t="s">
        <v>102</v>
      </c>
      <c r="D283" s="72" t="s">
        <v>1</v>
      </c>
      <c r="E283" s="72" t="s">
        <v>1</v>
      </c>
      <c r="F283" s="72" t="s">
        <v>1</v>
      </c>
    </row>
    <row r="284" spans="1:6" ht="12" customHeight="1" hidden="1">
      <c r="A284" s="26"/>
      <c r="B284" s="39"/>
      <c r="C284" s="47"/>
      <c r="D284" s="66"/>
      <c r="E284" s="66"/>
      <c r="F284" s="66"/>
    </row>
    <row r="285" spans="1:6" ht="12.75" hidden="1">
      <c r="A285" s="26"/>
      <c r="B285" s="39"/>
      <c r="C285" s="47" t="s">
        <v>1</v>
      </c>
      <c r="D285" s="66"/>
      <c r="E285" s="66"/>
      <c r="F285" s="66"/>
    </row>
    <row r="286" spans="1:6" ht="12.75" hidden="1">
      <c r="A286" s="26"/>
      <c r="B286" s="39"/>
      <c r="C286" s="47"/>
      <c r="D286" s="66"/>
      <c r="E286" s="66"/>
      <c r="F286" s="66"/>
    </row>
    <row r="287" spans="1:6" s="2" customFormat="1" ht="12.75" hidden="1">
      <c r="A287" s="8"/>
      <c r="B287" s="6"/>
      <c r="C287" s="4" t="s">
        <v>54</v>
      </c>
      <c r="D287" s="73">
        <f>+D278</f>
        <v>0</v>
      </c>
      <c r="E287" s="73">
        <f>+E278</f>
        <v>0</v>
      </c>
      <c r="F287" s="73">
        <f>+F278</f>
        <v>0</v>
      </c>
    </row>
    <row r="288" spans="1:6" s="2" customFormat="1" ht="12.75" hidden="1">
      <c r="A288" s="26"/>
      <c r="B288" s="25"/>
      <c r="C288" s="9"/>
      <c r="D288" s="72"/>
      <c r="E288" s="72"/>
      <c r="F288" s="72"/>
    </row>
    <row r="289" spans="1:6" ht="12.75" hidden="1">
      <c r="A289" s="26" t="s">
        <v>10</v>
      </c>
      <c r="B289" s="39" t="s">
        <v>23</v>
      </c>
      <c r="C289" s="9" t="s">
        <v>169</v>
      </c>
      <c r="D289" s="66"/>
      <c r="E289" s="66"/>
      <c r="F289" s="66"/>
    </row>
    <row r="290" spans="1:6" ht="14.25" customHeight="1" hidden="1">
      <c r="A290" s="26"/>
      <c r="B290" s="39"/>
      <c r="C290" s="47" t="s">
        <v>45</v>
      </c>
      <c r="D290" s="66"/>
      <c r="E290" s="66"/>
      <c r="F290" s="66"/>
    </row>
    <row r="291" spans="1:6" ht="12.75" hidden="1">
      <c r="A291" s="26"/>
      <c r="B291" s="39"/>
      <c r="C291" s="47" t="s">
        <v>55</v>
      </c>
      <c r="D291" s="66"/>
      <c r="E291" s="66"/>
      <c r="F291" s="66"/>
    </row>
    <row r="292" spans="1:6" ht="12.75" hidden="1">
      <c r="A292" s="26"/>
      <c r="B292" s="39"/>
      <c r="C292" s="47" t="s">
        <v>47</v>
      </c>
      <c r="D292" s="66"/>
      <c r="E292" s="66"/>
      <c r="F292" s="66"/>
    </row>
    <row r="293" spans="1:6" ht="12.75" hidden="1">
      <c r="A293" s="26"/>
      <c r="B293" s="39"/>
      <c r="C293" s="47"/>
      <c r="D293" s="66"/>
      <c r="E293" s="66"/>
      <c r="F293" s="66"/>
    </row>
    <row r="294" spans="1:6" s="2" customFormat="1" ht="12.75" hidden="1">
      <c r="A294" s="26"/>
      <c r="B294" s="25"/>
      <c r="C294" s="9" t="s">
        <v>51</v>
      </c>
      <c r="D294" s="72">
        <f>SUM(D290:D292)</f>
        <v>0</v>
      </c>
      <c r="E294" s="72">
        <f>SUM(E290:E292)</f>
        <v>0</v>
      </c>
      <c r="F294" s="72">
        <f>SUM(F290:F292)</f>
        <v>0</v>
      </c>
    </row>
    <row r="295" spans="1:6" s="2" customFormat="1" ht="12.75" hidden="1">
      <c r="A295" s="26"/>
      <c r="B295" s="25"/>
      <c r="C295" s="9"/>
      <c r="D295" s="72"/>
      <c r="E295" s="72"/>
      <c r="F295" s="72"/>
    </row>
    <row r="296" spans="1:6" s="2" customFormat="1" ht="12.75" hidden="1">
      <c r="A296" s="8"/>
      <c r="B296" s="6"/>
      <c r="C296" s="4" t="s">
        <v>54</v>
      </c>
      <c r="D296" s="73">
        <f>SUM(D294)</f>
        <v>0</v>
      </c>
      <c r="E296" s="73">
        <f>SUM(E294)</f>
        <v>0</v>
      </c>
      <c r="F296" s="73">
        <f>SUM(F294)</f>
        <v>0</v>
      </c>
    </row>
    <row r="297" spans="1:6" s="2" customFormat="1" ht="12.75" hidden="1">
      <c r="A297" s="26"/>
      <c r="B297" s="25"/>
      <c r="C297" s="9"/>
      <c r="D297" s="72"/>
      <c r="E297" s="72"/>
      <c r="F297" s="72"/>
    </row>
    <row r="298" spans="1:6" s="2" customFormat="1" ht="12.75" hidden="1">
      <c r="A298" s="26"/>
      <c r="B298" s="25"/>
      <c r="C298" s="9" t="s">
        <v>171</v>
      </c>
      <c r="D298" s="72"/>
      <c r="E298" s="72"/>
      <c r="F298" s="72"/>
    </row>
    <row r="299" spans="1:6" s="2" customFormat="1" ht="12.75" hidden="1">
      <c r="A299" s="26"/>
      <c r="B299" s="25"/>
      <c r="C299" s="9"/>
      <c r="D299" s="72"/>
      <c r="E299" s="72"/>
      <c r="F299" s="72"/>
    </row>
    <row r="300" spans="1:6" ht="12.75" hidden="1">
      <c r="A300" s="26" t="s">
        <v>10</v>
      </c>
      <c r="B300" s="39" t="s">
        <v>26</v>
      </c>
      <c r="C300" s="9" t="s">
        <v>170</v>
      </c>
      <c r="D300" s="66"/>
      <c r="E300" s="66"/>
      <c r="F300" s="66"/>
    </row>
    <row r="301" spans="1:6" ht="14.25" customHeight="1" hidden="1">
      <c r="A301" s="26"/>
      <c r="B301" s="39"/>
      <c r="C301" s="47" t="s">
        <v>45</v>
      </c>
      <c r="D301" s="66">
        <v>0</v>
      </c>
      <c r="E301" s="66">
        <v>0</v>
      </c>
      <c r="F301" s="66">
        <v>0</v>
      </c>
    </row>
    <row r="302" spans="1:6" ht="12.75" hidden="1">
      <c r="A302" s="26"/>
      <c r="B302" s="39"/>
      <c r="C302" s="47" t="s">
        <v>55</v>
      </c>
      <c r="D302" s="66">
        <v>0</v>
      </c>
      <c r="E302" s="66">
        <v>0</v>
      </c>
      <c r="F302" s="66">
        <v>0</v>
      </c>
    </row>
    <row r="303" spans="1:6" ht="12.75" hidden="1">
      <c r="A303" s="26"/>
      <c r="B303" s="39"/>
      <c r="C303" s="47" t="s">
        <v>47</v>
      </c>
      <c r="D303" s="66">
        <v>0</v>
      </c>
      <c r="E303" s="66">
        <v>0</v>
      </c>
      <c r="F303" s="66">
        <v>0</v>
      </c>
    </row>
    <row r="304" spans="1:6" ht="12.75" hidden="1">
      <c r="A304" s="26"/>
      <c r="B304" s="39"/>
      <c r="C304" s="47"/>
      <c r="D304" s="66"/>
      <c r="E304" s="66"/>
      <c r="F304" s="66"/>
    </row>
    <row r="305" spans="1:6" s="2" customFormat="1" ht="12.75" hidden="1">
      <c r="A305" s="26"/>
      <c r="B305" s="25"/>
      <c r="C305" s="9" t="s">
        <v>51</v>
      </c>
      <c r="D305" s="72">
        <f>SUM(D301:D303)</f>
        <v>0</v>
      </c>
      <c r="E305" s="72">
        <f>SUM(E301:E303)</f>
        <v>0</v>
      </c>
      <c r="F305" s="72">
        <f>SUM(F301:F303)</f>
        <v>0</v>
      </c>
    </row>
    <row r="306" spans="1:6" s="2" customFormat="1" ht="12.75" hidden="1">
      <c r="A306" s="26"/>
      <c r="B306" s="25"/>
      <c r="C306" s="9"/>
      <c r="D306" s="72"/>
      <c r="E306" s="72"/>
      <c r="F306" s="72"/>
    </row>
    <row r="307" spans="1:6" s="2" customFormat="1" ht="12.75" hidden="1">
      <c r="A307" s="8"/>
      <c r="B307" s="6"/>
      <c r="C307" s="4" t="s">
        <v>54</v>
      </c>
      <c r="D307" s="73">
        <f>SUM(D305)</f>
        <v>0</v>
      </c>
      <c r="E307" s="73">
        <f>SUM(E305)</f>
        <v>0</v>
      </c>
      <c r="F307" s="73">
        <f>SUM(F305)</f>
        <v>0</v>
      </c>
    </row>
    <row r="308" spans="1:6" s="2" customFormat="1" ht="12.75" hidden="1">
      <c r="A308" s="26"/>
      <c r="B308" s="25"/>
      <c r="C308" s="9"/>
      <c r="D308" s="72"/>
      <c r="E308" s="72"/>
      <c r="F308" s="72"/>
    </row>
    <row r="309" spans="1:6" ht="12.75" hidden="1">
      <c r="A309" s="26" t="s">
        <v>10</v>
      </c>
      <c r="B309" s="39" t="s">
        <v>28</v>
      </c>
      <c r="C309" s="9" t="s">
        <v>172</v>
      </c>
      <c r="D309" s="66"/>
      <c r="E309" s="66"/>
      <c r="F309" s="66"/>
    </row>
    <row r="310" spans="1:6" ht="14.25" customHeight="1" hidden="1">
      <c r="A310" s="26"/>
      <c r="B310" s="39"/>
      <c r="C310" s="47" t="s">
        <v>45</v>
      </c>
      <c r="D310" s="66">
        <v>0</v>
      </c>
      <c r="E310" s="66">
        <v>0</v>
      </c>
      <c r="F310" s="66">
        <v>0</v>
      </c>
    </row>
    <row r="311" spans="1:6" ht="12.75" hidden="1">
      <c r="A311" s="26"/>
      <c r="B311" s="39"/>
      <c r="C311" s="47" t="s">
        <v>55</v>
      </c>
      <c r="D311" s="66">
        <v>0</v>
      </c>
      <c r="E311" s="66">
        <v>0</v>
      </c>
      <c r="F311" s="66">
        <v>0</v>
      </c>
    </row>
    <row r="312" spans="1:6" ht="12.75" hidden="1">
      <c r="A312" s="26"/>
      <c r="B312" s="39"/>
      <c r="C312" s="47" t="s">
        <v>47</v>
      </c>
      <c r="D312" s="66">
        <v>0</v>
      </c>
      <c r="E312" s="66">
        <v>0</v>
      </c>
      <c r="F312" s="66">
        <v>0</v>
      </c>
    </row>
    <row r="313" spans="1:6" ht="12.75" hidden="1">
      <c r="A313" s="26"/>
      <c r="B313" s="39"/>
      <c r="C313" s="47"/>
      <c r="D313" s="66"/>
      <c r="E313" s="66"/>
      <c r="F313" s="66"/>
    </row>
    <row r="314" spans="1:6" s="2" customFormat="1" ht="12.75" hidden="1">
      <c r="A314" s="26"/>
      <c r="B314" s="25"/>
      <c r="C314" s="9" t="s">
        <v>51</v>
      </c>
      <c r="D314" s="72">
        <f>SUM(D310:D312)</f>
        <v>0</v>
      </c>
      <c r="E314" s="72">
        <f>SUM(E310:E312)</f>
        <v>0</v>
      </c>
      <c r="F314" s="72">
        <f>SUM(F310:F312)</f>
        <v>0</v>
      </c>
    </row>
    <row r="315" spans="1:6" s="2" customFormat="1" ht="12.75" hidden="1">
      <c r="A315" s="26"/>
      <c r="B315" s="25"/>
      <c r="C315" s="9"/>
      <c r="D315" s="72"/>
      <c r="E315" s="72"/>
      <c r="F315" s="72"/>
    </row>
    <row r="316" spans="1:6" s="2" customFormat="1" ht="12.75" hidden="1">
      <c r="A316" s="8"/>
      <c r="B316" s="6"/>
      <c r="C316" s="4" t="s">
        <v>54</v>
      </c>
      <c r="D316" s="73">
        <f>SUM(D314)</f>
        <v>0</v>
      </c>
      <c r="E316" s="73">
        <f>SUM(E314)</f>
        <v>0</v>
      </c>
      <c r="F316" s="73">
        <f>SUM(F314)</f>
        <v>0</v>
      </c>
    </row>
    <row r="317" spans="1:6" s="2" customFormat="1" ht="12.75" hidden="1">
      <c r="A317" s="26"/>
      <c r="B317" s="25"/>
      <c r="C317" s="9"/>
      <c r="D317" s="72"/>
      <c r="E317" s="72"/>
      <c r="F317" s="72"/>
    </row>
    <row r="318" spans="1:6" ht="12.75" hidden="1">
      <c r="A318" s="26"/>
      <c r="B318" s="39"/>
      <c r="C318" s="47" t="s">
        <v>151</v>
      </c>
      <c r="D318" s="72"/>
      <c r="E318" s="72"/>
      <c r="F318" s="72"/>
    </row>
    <row r="319" spans="1:6" ht="12.75" hidden="1">
      <c r="A319" s="26"/>
      <c r="B319" s="39" t="s">
        <v>1</v>
      </c>
      <c r="C319" s="47" t="s">
        <v>1</v>
      </c>
      <c r="D319" s="66" t="s">
        <v>1</v>
      </c>
      <c r="E319" s="66" t="s">
        <v>1</v>
      </c>
      <c r="F319" s="66" t="s">
        <v>1</v>
      </c>
    </row>
    <row r="320" spans="1:6" s="2" customFormat="1" ht="12.75" hidden="1">
      <c r="A320" s="26"/>
      <c r="B320" s="25"/>
      <c r="C320" s="9" t="s">
        <v>104</v>
      </c>
      <c r="D320" s="72">
        <f>SUM(D319)</f>
        <v>0</v>
      </c>
      <c r="E320" s="72">
        <f>SUM(E319)</f>
        <v>0</v>
      </c>
      <c r="F320" s="72">
        <f>SUM(F319)</f>
        <v>0</v>
      </c>
    </row>
    <row r="321" spans="1:6" ht="12.75" hidden="1">
      <c r="A321" s="26"/>
      <c r="B321" s="39"/>
      <c r="C321" s="47"/>
      <c r="D321" s="66"/>
      <c r="E321" s="66"/>
      <c r="F321" s="66"/>
    </row>
    <row r="322" spans="1:6" s="2" customFormat="1" ht="12" customHeight="1" hidden="1">
      <c r="A322" s="8"/>
      <c r="B322" s="6"/>
      <c r="C322" s="4" t="s">
        <v>59</v>
      </c>
      <c r="D322" s="73"/>
      <c r="E322" s="73"/>
      <c r="F322" s="73"/>
    </row>
    <row r="323" spans="1:6" ht="12.75">
      <c r="A323" s="26"/>
      <c r="B323" s="39"/>
      <c r="C323" s="47"/>
      <c r="D323" s="66"/>
      <c r="E323" s="66"/>
      <c r="F323" s="66"/>
    </row>
    <row r="324" spans="1:6" ht="12.75">
      <c r="A324" s="26"/>
      <c r="B324" s="39"/>
      <c r="C324" s="47"/>
      <c r="D324" s="66"/>
      <c r="E324" s="66"/>
      <c r="F324" s="66"/>
    </row>
    <row r="325" spans="1:6" ht="12.75">
      <c r="A325" s="26" t="s">
        <v>8</v>
      </c>
      <c r="B325" s="39" t="s">
        <v>28</v>
      </c>
      <c r="C325" s="9" t="s">
        <v>256</v>
      </c>
      <c r="D325" s="66"/>
      <c r="E325" s="66"/>
      <c r="F325" s="66"/>
    </row>
    <row r="326" spans="1:6" ht="12.75">
      <c r="A326" s="26"/>
      <c r="B326" s="39"/>
      <c r="C326" s="47"/>
      <c r="D326" s="66"/>
      <c r="E326" s="66"/>
      <c r="F326" s="66"/>
    </row>
    <row r="327" spans="1:6" ht="12.75">
      <c r="A327" s="26"/>
      <c r="B327" s="39"/>
      <c r="C327" s="47" t="s">
        <v>60</v>
      </c>
      <c r="D327" s="66">
        <v>5000</v>
      </c>
      <c r="E327" s="66">
        <v>5500</v>
      </c>
      <c r="F327" s="66">
        <v>5500</v>
      </c>
    </row>
    <row r="328" spans="1:6" ht="12.75">
      <c r="A328" s="26"/>
      <c r="B328" s="39"/>
      <c r="C328" s="47" t="s">
        <v>1</v>
      </c>
      <c r="D328" s="66" t="s">
        <v>1</v>
      </c>
      <c r="E328" s="66" t="s">
        <v>1</v>
      </c>
      <c r="F328" s="66" t="s">
        <v>1</v>
      </c>
    </row>
    <row r="329" spans="1:6" ht="12.75">
      <c r="A329" s="26"/>
      <c r="B329" s="39"/>
      <c r="C329" s="47"/>
      <c r="D329" s="66"/>
      <c r="E329" s="66"/>
      <c r="F329" s="66"/>
    </row>
    <row r="330" spans="1:6" s="2" customFormat="1" ht="12.75">
      <c r="A330" s="8"/>
      <c r="B330" s="6"/>
      <c r="C330" s="4" t="s">
        <v>59</v>
      </c>
      <c r="D330" s="73">
        <f>SUM(D327:D328)</f>
        <v>5000</v>
      </c>
      <c r="E330" s="73">
        <f>SUM(E327:E328)</f>
        <v>5500</v>
      </c>
      <c r="F330" s="73">
        <f>SUM(F327:F328)</f>
        <v>5500</v>
      </c>
    </row>
    <row r="331" spans="1:6" s="2" customFormat="1" ht="12.75">
      <c r="A331" s="26"/>
      <c r="B331" s="25"/>
      <c r="C331" s="9"/>
      <c r="D331" s="72"/>
      <c r="E331" s="72"/>
      <c r="F331" s="72"/>
    </row>
    <row r="332" spans="1:6" ht="13.5" customHeight="1">
      <c r="A332" s="26"/>
      <c r="B332" s="39"/>
      <c r="C332" s="32" t="s">
        <v>173</v>
      </c>
      <c r="D332" s="66"/>
      <c r="E332" s="66"/>
      <c r="F332" s="66"/>
    </row>
    <row r="333" spans="1:6" ht="12.75" customHeight="1">
      <c r="A333" s="26"/>
      <c r="B333" s="39"/>
      <c r="C333" s="47"/>
      <c r="D333" s="66"/>
      <c r="E333" s="66"/>
      <c r="F333" s="66"/>
    </row>
    <row r="334" spans="1:6" ht="12.75">
      <c r="A334" s="26" t="s">
        <v>12</v>
      </c>
      <c r="B334" s="39" t="s">
        <v>8</v>
      </c>
      <c r="C334" s="9" t="s">
        <v>251</v>
      </c>
      <c r="D334" s="66"/>
      <c r="E334" s="66"/>
      <c r="F334" s="66"/>
    </row>
    <row r="335" spans="1:8" ht="12.75">
      <c r="A335" s="26"/>
      <c r="B335" s="39"/>
      <c r="C335" s="47" t="s">
        <v>61</v>
      </c>
      <c r="D335" s="66">
        <v>15634</v>
      </c>
      <c r="E335" s="66">
        <v>16419</v>
      </c>
      <c r="F335" s="66">
        <v>24590</v>
      </c>
      <c r="H335" s="12" t="s">
        <v>275</v>
      </c>
    </row>
    <row r="336" spans="1:8" ht="12.75">
      <c r="A336" s="26"/>
      <c r="B336" s="39"/>
      <c r="C336" s="47" t="s">
        <v>62</v>
      </c>
      <c r="D336" s="66">
        <v>3800</v>
      </c>
      <c r="E336" s="66">
        <v>4540</v>
      </c>
      <c r="F336" s="66">
        <v>6800</v>
      </c>
      <c r="H336" s="12" t="s">
        <v>276</v>
      </c>
    </row>
    <row r="337" spans="1:6" ht="12.75">
      <c r="A337" s="26"/>
      <c r="B337" s="39"/>
      <c r="C337" s="47" t="s">
        <v>60</v>
      </c>
      <c r="D337" s="66">
        <v>5000</v>
      </c>
      <c r="E337" s="66">
        <v>5245</v>
      </c>
      <c r="F337" s="66">
        <v>835</v>
      </c>
    </row>
    <row r="338" spans="1:8" ht="12.75">
      <c r="A338" s="26"/>
      <c r="B338" s="39"/>
      <c r="C338" s="47" t="s">
        <v>1</v>
      </c>
      <c r="D338" s="66"/>
      <c r="E338" s="66"/>
      <c r="F338" s="66"/>
      <c r="H338" s="12" t="s">
        <v>277</v>
      </c>
    </row>
    <row r="339" spans="1:8" s="2" customFormat="1" ht="12.75">
      <c r="A339" s="26"/>
      <c r="B339" s="25"/>
      <c r="C339" s="9" t="s">
        <v>57</v>
      </c>
      <c r="D339" s="72">
        <f>SUM(D335:D338)</f>
        <v>24434</v>
      </c>
      <c r="E339" s="72">
        <f>SUM(E335:E338)</f>
        <v>26204</v>
      </c>
      <c r="F339" s="72">
        <f>SUM(F335:F338)</f>
        <v>32225</v>
      </c>
      <c r="H339" s="2" t="s">
        <v>278</v>
      </c>
    </row>
    <row r="340" spans="1:6" ht="12.75">
      <c r="A340" s="26"/>
      <c r="B340" s="39"/>
      <c r="C340" s="47"/>
      <c r="D340" s="66"/>
      <c r="E340" s="66"/>
      <c r="F340" s="66"/>
    </row>
    <row r="341" spans="1:6" ht="12.75">
      <c r="A341" s="26"/>
      <c r="B341" s="39"/>
      <c r="C341" s="47" t="s">
        <v>151</v>
      </c>
      <c r="D341" s="72">
        <f>'[3]851011'!$C$117</f>
        <v>0</v>
      </c>
      <c r="E341" s="72">
        <f>'[3]851011'!$C$117</f>
        <v>0</v>
      </c>
      <c r="F341" s="72">
        <f>'[3]851011'!$C$117</f>
        <v>0</v>
      </c>
    </row>
    <row r="342" spans="1:6" ht="12.75">
      <c r="A342" s="26"/>
      <c r="B342" s="39"/>
      <c r="C342" s="47"/>
      <c r="D342" s="72"/>
      <c r="E342" s="72"/>
      <c r="F342" s="72"/>
    </row>
    <row r="343" spans="1:6" ht="12.75">
      <c r="A343" s="26"/>
      <c r="B343" s="39"/>
      <c r="C343" s="47"/>
      <c r="D343" s="66"/>
      <c r="E343" s="66"/>
      <c r="F343" s="66"/>
    </row>
    <row r="344" spans="1:6" s="2" customFormat="1" ht="12.75">
      <c r="A344" s="26"/>
      <c r="B344" s="25"/>
      <c r="C344" s="9" t="s">
        <v>104</v>
      </c>
      <c r="D344" s="72">
        <f>SUM(D343)</f>
        <v>0</v>
      </c>
      <c r="E344" s="72">
        <f>SUM(E343)</f>
        <v>0</v>
      </c>
      <c r="F344" s="72">
        <f>SUM(F343)</f>
        <v>0</v>
      </c>
    </row>
    <row r="345" spans="1:6" ht="12.75">
      <c r="A345" s="26"/>
      <c r="B345" s="39"/>
      <c r="C345" s="47"/>
      <c r="D345" s="66"/>
      <c r="E345" s="66"/>
      <c r="F345" s="66"/>
    </row>
    <row r="346" spans="1:9" s="2" customFormat="1" ht="12.75">
      <c r="A346" s="8"/>
      <c r="B346" s="6"/>
      <c r="C346" s="4" t="s">
        <v>59</v>
      </c>
      <c r="D346" s="73">
        <f>+D339+D344+D341</f>
        <v>24434</v>
      </c>
      <c r="E346" s="73">
        <f>+E339+E344+E341</f>
        <v>26204</v>
      </c>
      <c r="F346" s="73">
        <f>+F339+F344+F341</f>
        <v>32225</v>
      </c>
      <c r="I346" s="2">
        <f>F346+F356+F365+F372</f>
        <v>57602</v>
      </c>
    </row>
    <row r="347" spans="1:6" ht="12.75">
      <c r="A347" s="26"/>
      <c r="B347" s="39"/>
      <c r="C347" s="47"/>
      <c r="D347" s="66"/>
      <c r="E347" s="66"/>
      <c r="F347" s="66"/>
    </row>
    <row r="348" spans="1:6" ht="12.75">
      <c r="A348" s="26"/>
      <c r="B348" s="39"/>
      <c r="C348" s="47"/>
      <c r="D348" s="66"/>
      <c r="E348" s="66"/>
      <c r="F348" s="66"/>
    </row>
    <row r="349" spans="1:6" ht="12.75">
      <c r="A349" s="25" t="s">
        <v>12</v>
      </c>
      <c r="B349" s="39" t="s">
        <v>10</v>
      </c>
      <c r="C349" s="9" t="s">
        <v>252</v>
      </c>
      <c r="D349" s="66"/>
      <c r="E349" s="66"/>
      <c r="F349" s="66"/>
    </row>
    <row r="350" spans="1:6" ht="12.75">
      <c r="A350" s="25"/>
      <c r="B350" s="39"/>
      <c r="C350" s="47" t="s">
        <v>61</v>
      </c>
      <c r="D350" s="66">
        <v>8166</v>
      </c>
      <c r="E350" s="66">
        <v>7396</v>
      </c>
      <c r="F350" s="66">
        <v>10462</v>
      </c>
    </row>
    <row r="351" spans="1:6" ht="12.75">
      <c r="A351" s="25"/>
      <c r="B351" s="39"/>
      <c r="C351" s="47" t="s">
        <v>62</v>
      </c>
      <c r="D351" s="66">
        <v>2170</v>
      </c>
      <c r="E351" s="66">
        <v>2125</v>
      </c>
      <c r="F351" s="66">
        <v>2900</v>
      </c>
    </row>
    <row r="352" spans="1:6" ht="12.75">
      <c r="A352" s="25"/>
      <c r="B352" s="39"/>
      <c r="C352" s="47" t="s">
        <v>60</v>
      </c>
      <c r="D352" s="66">
        <v>755</v>
      </c>
      <c r="E352" s="66">
        <v>755</v>
      </c>
      <c r="F352" s="66">
        <v>705</v>
      </c>
    </row>
    <row r="353" spans="1:6" ht="12.75">
      <c r="A353" s="25"/>
      <c r="B353" s="25"/>
      <c r="C353" s="9"/>
      <c r="D353" s="72"/>
      <c r="E353" s="72"/>
      <c r="F353" s="72"/>
    </row>
    <row r="354" spans="1:6" ht="12.75">
      <c r="A354" s="25"/>
      <c r="B354" s="25"/>
      <c r="C354" s="9" t="s">
        <v>57</v>
      </c>
      <c r="D354" s="72">
        <f>SUM(D348:D353)</f>
        <v>11091</v>
      </c>
      <c r="E354" s="72">
        <f>SUM(E348:E353)</f>
        <v>10276</v>
      </c>
      <c r="F354" s="72">
        <f>SUM(F348:F353)</f>
        <v>14067</v>
      </c>
    </row>
    <row r="355" spans="1:6" ht="12.75">
      <c r="A355" s="25"/>
      <c r="B355" s="25"/>
      <c r="C355" s="9"/>
      <c r="D355" s="72"/>
      <c r="E355" s="72"/>
      <c r="F355" s="72"/>
    </row>
    <row r="356" spans="1:6" ht="12.75">
      <c r="A356" s="6"/>
      <c r="B356" s="6"/>
      <c r="C356" s="4" t="s">
        <v>59</v>
      </c>
      <c r="D356" s="73">
        <f>SUM(D354)</f>
        <v>11091</v>
      </c>
      <c r="E356" s="73">
        <f>SUM(E354)</f>
        <v>10276</v>
      </c>
      <c r="F356" s="73">
        <f>SUM(F354)</f>
        <v>14067</v>
      </c>
    </row>
    <row r="357" spans="1:6" s="2" customFormat="1" ht="12.75">
      <c r="A357" s="25"/>
      <c r="B357" s="25"/>
      <c r="C357" s="9"/>
      <c r="D357" s="78"/>
      <c r="E357" s="78"/>
      <c r="F357" s="78"/>
    </row>
    <row r="358" spans="1:6" ht="12.75">
      <c r="A358" s="25" t="s">
        <v>12</v>
      </c>
      <c r="B358" s="39" t="s">
        <v>12</v>
      </c>
      <c r="C358" s="9" t="s">
        <v>253</v>
      </c>
      <c r="D358" s="66"/>
      <c r="E358" s="66"/>
      <c r="F358" s="66"/>
    </row>
    <row r="359" spans="1:6" ht="12.75">
      <c r="A359" s="25"/>
      <c r="B359" s="39"/>
      <c r="C359" s="47" t="s">
        <v>61</v>
      </c>
      <c r="D359" s="66">
        <v>8166</v>
      </c>
      <c r="E359" s="66">
        <v>7396</v>
      </c>
      <c r="F359" s="66">
        <v>0</v>
      </c>
    </row>
    <row r="360" spans="1:6" ht="12.75">
      <c r="A360" s="25"/>
      <c r="B360" s="39"/>
      <c r="C360" s="47" t="s">
        <v>62</v>
      </c>
      <c r="D360" s="66">
        <v>2170</v>
      </c>
      <c r="E360" s="66">
        <v>2125</v>
      </c>
      <c r="F360" s="66">
        <v>0</v>
      </c>
    </row>
    <row r="361" spans="1:6" ht="12.75">
      <c r="A361" s="25"/>
      <c r="B361" s="39"/>
      <c r="C361" s="47" t="s">
        <v>60</v>
      </c>
      <c r="D361" s="66">
        <v>755</v>
      </c>
      <c r="E361" s="66">
        <v>755</v>
      </c>
      <c r="F361" s="66">
        <v>3690</v>
      </c>
    </row>
    <row r="362" spans="1:6" s="2" customFormat="1" ht="12.75">
      <c r="A362" s="25"/>
      <c r="B362" s="25"/>
      <c r="C362" s="9"/>
      <c r="D362" s="72"/>
      <c r="E362" s="72"/>
      <c r="F362" s="72"/>
    </row>
    <row r="363" spans="1:6" s="2" customFormat="1" ht="12.75">
      <c r="A363" s="25"/>
      <c r="B363" s="25"/>
      <c r="C363" s="9" t="s">
        <v>57</v>
      </c>
      <c r="D363" s="72">
        <f>SUM(D357:D362)</f>
        <v>11091</v>
      </c>
      <c r="E363" s="72">
        <f>SUM(E357:E362)</f>
        <v>10276</v>
      </c>
      <c r="F363" s="72">
        <f>SUM(F357:F362)</f>
        <v>3690</v>
      </c>
    </row>
    <row r="364" spans="1:6" s="2" customFormat="1" ht="12.75">
      <c r="A364" s="25"/>
      <c r="B364" s="25"/>
      <c r="C364" s="9"/>
      <c r="D364" s="72"/>
      <c r="E364" s="72"/>
      <c r="F364" s="72"/>
    </row>
    <row r="365" spans="1:6" s="2" customFormat="1" ht="12.75">
      <c r="A365" s="6"/>
      <c r="B365" s="6"/>
      <c r="C365" s="4" t="s">
        <v>59</v>
      </c>
      <c r="D365" s="73">
        <f>SUM(D363)</f>
        <v>11091</v>
      </c>
      <c r="E365" s="73">
        <f>SUM(E363)</f>
        <v>10276</v>
      </c>
      <c r="F365" s="73">
        <f>SUM(F363)</f>
        <v>3690</v>
      </c>
    </row>
    <row r="366" spans="1:6" s="2" customFormat="1" ht="12.75">
      <c r="A366" s="13"/>
      <c r="B366" s="15"/>
      <c r="C366" s="9"/>
      <c r="D366" s="78"/>
      <c r="E366" s="78"/>
      <c r="F366" s="78"/>
    </row>
    <row r="367" spans="1:6" ht="12.75">
      <c r="A367" s="26"/>
      <c r="B367" s="39"/>
      <c r="C367" s="47"/>
      <c r="D367" s="66"/>
      <c r="E367" s="66"/>
      <c r="F367" s="66"/>
    </row>
    <row r="368" spans="1:6" ht="12.75">
      <c r="A368" s="26" t="s">
        <v>12</v>
      </c>
      <c r="B368" s="39" t="s">
        <v>14</v>
      </c>
      <c r="C368" s="9" t="s">
        <v>254</v>
      </c>
      <c r="D368" s="66"/>
      <c r="E368" s="66"/>
      <c r="F368" s="66"/>
    </row>
    <row r="369" spans="1:6" ht="12.75">
      <c r="A369" s="26"/>
      <c r="B369" s="39"/>
      <c r="C369" s="47" t="s">
        <v>60</v>
      </c>
      <c r="D369" s="66">
        <v>7620</v>
      </c>
      <c r="E369" s="66">
        <v>7620</v>
      </c>
      <c r="F369" s="66">
        <v>7620</v>
      </c>
    </row>
    <row r="370" spans="1:6" ht="12.75">
      <c r="A370" s="26"/>
      <c r="B370" s="39"/>
      <c r="C370" s="47" t="s">
        <v>1</v>
      </c>
      <c r="D370" s="66" t="s">
        <v>1</v>
      </c>
      <c r="E370" s="66" t="s">
        <v>1</v>
      </c>
      <c r="F370" s="66" t="s">
        <v>1</v>
      </c>
    </row>
    <row r="371" spans="1:6" ht="12.75">
      <c r="A371" s="26"/>
      <c r="B371" s="39"/>
      <c r="C371" s="47"/>
      <c r="D371" s="66"/>
      <c r="E371" s="66"/>
      <c r="F371" s="66"/>
    </row>
    <row r="372" spans="1:8" s="2" customFormat="1" ht="12.75">
      <c r="A372" s="8"/>
      <c r="B372" s="6"/>
      <c r="C372" s="4" t="s">
        <v>59</v>
      </c>
      <c r="D372" s="73">
        <f>SUM(D369:D370)</f>
        <v>7620</v>
      </c>
      <c r="E372" s="73">
        <f>SUM(E369:E370)</f>
        <v>7620</v>
      </c>
      <c r="F372" s="73">
        <f>SUM(F369:F370)</f>
        <v>7620</v>
      </c>
      <c r="H372" s="2">
        <f>F346+F356+F365+F372</f>
        <v>57602</v>
      </c>
    </row>
    <row r="373" spans="1:6" s="2" customFormat="1" ht="12.75">
      <c r="A373" s="26"/>
      <c r="B373" s="25"/>
      <c r="C373" s="9"/>
      <c r="D373" s="72"/>
      <c r="E373" s="72"/>
      <c r="F373" s="72"/>
    </row>
    <row r="374" spans="1:6" s="2" customFormat="1" ht="12.75">
      <c r="A374" s="26"/>
      <c r="B374" s="25"/>
      <c r="C374" s="9" t="s">
        <v>65</v>
      </c>
      <c r="D374" s="72"/>
      <c r="E374" s="72"/>
      <c r="F374" s="72"/>
    </row>
    <row r="375" spans="1:6" ht="12.75">
      <c r="A375" s="26"/>
      <c r="B375" s="39"/>
      <c r="C375" s="47"/>
      <c r="D375" s="66"/>
      <c r="E375" s="66"/>
      <c r="F375" s="66"/>
    </row>
    <row r="376" spans="1:6" ht="12.75">
      <c r="A376" s="26" t="s">
        <v>1</v>
      </c>
      <c r="B376" s="39"/>
      <c r="C376" s="9" t="s">
        <v>66</v>
      </c>
      <c r="D376" s="66"/>
      <c r="E376" s="66"/>
      <c r="F376" s="66"/>
    </row>
    <row r="377" spans="1:6" ht="12.75">
      <c r="A377" s="26"/>
      <c r="B377" s="39"/>
      <c r="C377" s="9"/>
      <c r="D377" s="66"/>
      <c r="E377" s="66"/>
      <c r="F377" s="66"/>
    </row>
    <row r="378" spans="1:6" ht="12.75">
      <c r="A378" s="26" t="s">
        <v>14</v>
      </c>
      <c r="B378" s="39" t="s">
        <v>8</v>
      </c>
      <c r="C378" s="9" t="s">
        <v>268</v>
      </c>
      <c r="D378" s="66"/>
      <c r="E378" s="66"/>
      <c r="F378" s="66"/>
    </row>
    <row r="379" spans="1:6" ht="12.75">
      <c r="A379" s="26"/>
      <c r="B379" s="39"/>
      <c r="C379" s="47" t="s">
        <v>61</v>
      </c>
      <c r="D379" s="66">
        <f>'[4]869041'!$D$60</f>
        <v>2530</v>
      </c>
      <c r="E379" s="66">
        <v>2766</v>
      </c>
      <c r="F379" s="66">
        <v>3012</v>
      </c>
    </row>
    <row r="380" spans="1:6" ht="12.75">
      <c r="A380" s="26"/>
      <c r="B380" s="39"/>
      <c r="C380" s="47" t="s">
        <v>56</v>
      </c>
      <c r="D380" s="66">
        <f>'[4]869041'!$D$72</f>
        <v>865</v>
      </c>
      <c r="E380" s="66">
        <v>780</v>
      </c>
      <c r="F380" s="66">
        <v>875</v>
      </c>
    </row>
    <row r="381" spans="1:6" ht="12.75">
      <c r="A381" s="26"/>
      <c r="B381" s="39"/>
      <c r="C381" s="47" t="s">
        <v>60</v>
      </c>
      <c r="D381" s="66">
        <f>'[4]869041'!$D$122+'[4]869041'!$D$137</f>
        <v>1545</v>
      </c>
      <c r="E381" s="66">
        <v>1150</v>
      </c>
      <c r="F381" s="66">
        <v>1170</v>
      </c>
    </row>
    <row r="382" spans="1:6" ht="12.75">
      <c r="A382" s="26"/>
      <c r="B382" s="39"/>
      <c r="C382" s="47"/>
      <c r="D382" s="66"/>
      <c r="E382" s="66"/>
      <c r="F382" s="66"/>
    </row>
    <row r="383" spans="1:6" s="2" customFormat="1" ht="12.75">
      <c r="A383" s="26"/>
      <c r="B383" s="25"/>
      <c r="C383" s="9" t="s">
        <v>57</v>
      </c>
      <c r="D383" s="72">
        <f>SUM(D379:D382)</f>
        <v>4940</v>
      </c>
      <c r="E383" s="72">
        <f>SUM(E379:E382)</f>
        <v>4696</v>
      </c>
      <c r="F383" s="72">
        <f>SUM(F379:F382)</f>
        <v>5057</v>
      </c>
    </row>
    <row r="384" spans="1:6" ht="12.75">
      <c r="A384" s="26"/>
      <c r="B384" s="39"/>
      <c r="C384" s="47"/>
      <c r="D384" s="66"/>
      <c r="E384" s="66"/>
      <c r="F384" s="66"/>
    </row>
    <row r="385" spans="1:6" ht="12.75">
      <c r="A385" s="26"/>
      <c r="B385" s="39"/>
      <c r="C385" s="47" t="s">
        <v>288</v>
      </c>
      <c r="D385" s="66"/>
      <c r="E385" s="66"/>
      <c r="F385" s="66">
        <v>1500</v>
      </c>
    </row>
    <row r="386" spans="1:6" s="2" customFormat="1" ht="12.75">
      <c r="A386" s="26"/>
      <c r="B386" s="25"/>
      <c r="C386" s="9" t="s">
        <v>58</v>
      </c>
      <c r="D386" s="72">
        <v>508</v>
      </c>
      <c r="E386" s="72">
        <v>0</v>
      </c>
      <c r="F386" s="72">
        <f>SUM(F385)</f>
        <v>1500</v>
      </c>
    </row>
    <row r="387" spans="1:6" ht="12" customHeight="1">
      <c r="A387" s="26"/>
      <c r="B387" s="39"/>
      <c r="C387" s="47"/>
      <c r="D387" s="66"/>
      <c r="E387" s="66"/>
      <c r="F387" s="66"/>
    </row>
    <row r="388" spans="1:6" s="2" customFormat="1" ht="12.75">
      <c r="A388" s="8"/>
      <c r="B388" s="6"/>
      <c r="C388" s="4" t="s">
        <v>59</v>
      </c>
      <c r="D388" s="73">
        <f>+D383+D386</f>
        <v>5448</v>
      </c>
      <c r="E388" s="73">
        <f>+E383+E386</f>
        <v>4696</v>
      </c>
      <c r="F388" s="73">
        <f>+F383+F386</f>
        <v>6557</v>
      </c>
    </row>
    <row r="389" spans="1:6" s="2" customFormat="1" ht="12.75">
      <c r="A389" s="26"/>
      <c r="B389" s="25"/>
      <c r="C389" s="9"/>
      <c r="D389" s="72"/>
      <c r="E389" s="72"/>
      <c r="F389" s="72"/>
    </row>
    <row r="390" spans="1:6" s="2" customFormat="1" ht="12.75">
      <c r="A390" s="26"/>
      <c r="B390" s="25"/>
      <c r="C390" s="9"/>
      <c r="D390" s="72"/>
      <c r="E390" s="72"/>
      <c r="F390" s="72"/>
    </row>
    <row r="391" spans="1:6" s="2" customFormat="1" ht="12.75">
      <c r="A391" s="26" t="s">
        <v>14</v>
      </c>
      <c r="B391" s="30" t="s">
        <v>10</v>
      </c>
      <c r="C391" s="9" t="s">
        <v>269</v>
      </c>
      <c r="D391" s="72"/>
      <c r="E391" s="72"/>
      <c r="F391" s="72"/>
    </row>
    <row r="392" spans="1:6" s="2" customFormat="1" ht="12.75">
      <c r="A392" s="26"/>
      <c r="B392" s="25"/>
      <c r="C392" s="47" t="s">
        <v>60</v>
      </c>
      <c r="D392" s="72"/>
      <c r="E392" s="74">
        <v>120</v>
      </c>
      <c r="F392" s="74">
        <v>150</v>
      </c>
    </row>
    <row r="393" spans="1:6" s="2" customFormat="1" ht="12.75">
      <c r="A393" s="26"/>
      <c r="B393" s="25"/>
      <c r="C393" s="9" t="s">
        <v>57</v>
      </c>
      <c r="D393" s="72"/>
      <c r="E393" s="72">
        <f>E392</f>
        <v>120</v>
      </c>
      <c r="F393" s="72">
        <f>F392</f>
        <v>150</v>
      </c>
    </row>
    <row r="394" spans="1:6" s="2" customFormat="1" ht="12.75">
      <c r="A394" s="26"/>
      <c r="B394" s="25"/>
      <c r="C394" s="9"/>
      <c r="D394" s="72"/>
      <c r="E394" s="72"/>
      <c r="F394" s="72"/>
    </row>
    <row r="395" spans="1:6" s="2" customFormat="1" ht="12.75">
      <c r="A395" s="8"/>
      <c r="B395" s="6"/>
      <c r="C395" s="4" t="s">
        <v>59</v>
      </c>
      <c r="D395" s="73"/>
      <c r="E395" s="73">
        <f>E393</f>
        <v>120</v>
      </c>
      <c r="F395" s="73">
        <f>F393</f>
        <v>150</v>
      </c>
    </row>
    <row r="396" spans="1:6" s="2" customFormat="1" ht="12.75">
      <c r="A396" s="26"/>
      <c r="B396" s="25"/>
      <c r="C396" s="9"/>
      <c r="D396" s="72"/>
      <c r="E396" s="72"/>
      <c r="F396" s="72"/>
    </row>
    <row r="397" spans="1:6" s="2" customFormat="1" ht="12.75">
      <c r="A397" s="26" t="s">
        <v>14</v>
      </c>
      <c r="B397" s="39" t="s">
        <v>12</v>
      </c>
      <c r="C397" s="9" t="s">
        <v>270</v>
      </c>
      <c r="D397" s="66"/>
      <c r="E397" s="66"/>
      <c r="F397" s="66"/>
    </row>
    <row r="398" spans="1:6" s="2" customFormat="1" ht="12.75">
      <c r="A398" s="26"/>
      <c r="B398" s="39"/>
      <c r="C398" s="47" t="s">
        <v>61</v>
      </c>
      <c r="D398" s="66"/>
      <c r="E398" s="66"/>
      <c r="F398" s="66"/>
    </row>
    <row r="399" spans="1:6" s="2" customFormat="1" ht="12.75">
      <c r="A399" s="26"/>
      <c r="B399" s="39"/>
      <c r="C399" s="47" t="s">
        <v>56</v>
      </c>
      <c r="D399" s="66"/>
      <c r="E399" s="66"/>
      <c r="F399" s="66"/>
    </row>
    <row r="400" spans="1:6" s="2" customFormat="1" ht="12.75">
      <c r="A400" s="26"/>
      <c r="B400" s="39"/>
      <c r="C400" s="47" t="s">
        <v>60</v>
      </c>
      <c r="D400" s="66">
        <v>533</v>
      </c>
      <c r="E400" s="66">
        <v>505</v>
      </c>
      <c r="F400" s="66">
        <v>505</v>
      </c>
    </row>
    <row r="401" spans="1:6" s="2" customFormat="1" ht="12.75">
      <c r="A401" s="26"/>
      <c r="B401" s="39"/>
      <c r="C401" s="47" t="s">
        <v>221</v>
      </c>
      <c r="D401" s="66">
        <f>'[4]843044'!$D$142</f>
        <v>800</v>
      </c>
      <c r="E401" s="66">
        <f>'[4]843044'!$D$142</f>
        <v>800</v>
      </c>
      <c r="F401" s="66">
        <f>'[4]843044'!$D$142</f>
        <v>800</v>
      </c>
    </row>
    <row r="402" spans="1:6" s="2" customFormat="1" ht="12.75">
      <c r="A402" s="26"/>
      <c r="B402" s="39"/>
      <c r="C402" s="47"/>
      <c r="D402" s="66"/>
      <c r="E402" s="66"/>
      <c r="F402" s="66"/>
    </row>
    <row r="403" spans="1:6" s="2" customFormat="1" ht="12.75">
      <c r="A403" s="26"/>
      <c r="B403" s="25"/>
      <c r="C403" s="9" t="s">
        <v>57</v>
      </c>
      <c r="D403" s="72">
        <f>SUM(D398:D401)</f>
        <v>1333</v>
      </c>
      <c r="E403" s="72">
        <f>SUM(E398:E401)</f>
        <v>1305</v>
      </c>
      <c r="F403" s="72">
        <f>SUM(F398:F401)</f>
        <v>1305</v>
      </c>
    </row>
    <row r="404" spans="1:6" s="2" customFormat="1" ht="12.75">
      <c r="A404" s="26"/>
      <c r="B404" s="39"/>
      <c r="C404" s="47" t="s">
        <v>1</v>
      </c>
      <c r="D404" s="66" t="s">
        <v>1</v>
      </c>
      <c r="E404" s="66" t="s">
        <v>1</v>
      </c>
      <c r="F404" s="66" t="s">
        <v>1</v>
      </c>
    </row>
    <row r="405" spans="1:6" s="2" customFormat="1" ht="12.75">
      <c r="A405" s="26"/>
      <c r="B405" s="25"/>
      <c r="C405" s="9" t="s">
        <v>58</v>
      </c>
      <c r="D405" s="72">
        <f>SUM(D404:D404)</f>
        <v>0</v>
      </c>
      <c r="E405" s="72">
        <f>SUM(E404:E404)</f>
        <v>0</v>
      </c>
      <c r="F405" s="72">
        <f>SUM(F404:F404)</f>
        <v>0</v>
      </c>
    </row>
    <row r="406" spans="1:6" s="2" customFormat="1" ht="12.75">
      <c r="A406" s="26"/>
      <c r="B406" s="39"/>
      <c r="C406" s="47"/>
      <c r="D406" s="66"/>
      <c r="E406" s="66"/>
      <c r="F406" s="66"/>
    </row>
    <row r="407" spans="1:6" s="2" customFormat="1" ht="12.75">
      <c r="A407" s="8"/>
      <c r="B407" s="6"/>
      <c r="C407" s="4" t="s">
        <v>59</v>
      </c>
      <c r="D407" s="73">
        <f>+D403+D405</f>
        <v>1333</v>
      </c>
      <c r="E407" s="73">
        <f>+E403+E405</f>
        <v>1305</v>
      </c>
      <c r="F407" s="73">
        <f>+F403+F405</f>
        <v>1305</v>
      </c>
    </row>
    <row r="408" spans="1:6" s="2" customFormat="1" ht="12.75">
      <c r="A408" s="26"/>
      <c r="B408" s="25"/>
      <c r="C408" s="9"/>
      <c r="D408" s="72"/>
      <c r="E408" s="72"/>
      <c r="F408" s="72"/>
    </row>
    <row r="409" spans="1:6" s="2" customFormat="1" ht="12.75">
      <c r="A409" s="7" t="s">
        <v>1</v>
      </c>
      <c r="B409" s="56"/>
      <c r="C409" s="54" t="s">
        <v>67</v>
      </c>
      <c r="D409" s="72"/>
      <c r="E409" s="72"/>
      <c r="F409" s="72"/>
    </row>
    <row r="410" spans="1:6" s="2" customFormat="1" ht="12.75">
      <c r="A410" s="7"/>
      <c r="B410" s="56"/>
      <c r="C410" s="54"/>
      <c r="D410" s="72"/>
      <c r="E410" s="72"/>
      <c r="F410" s="72"/>
    </row>
    <row r="411" spans="1:6" s="2" customFormat="1" ht="12.75">
      <c r="A411" s="26" t="s">
        <v>15</v>
      </c>
      <c r="B411" s="39"/>
      <c r="C411" s="23" t="s">
        <v>271</v>
      </c>
      <c r="D411" s="66"/>
      <c r="E411" s="66"/>
      <c r="F411" s="66"/>
    </row>
    <row r="412" spans="1:6" s="2" customFormat="1" ht="12.75">
      <c r="A412" s="26"/>
      <c r="B412" s="39"/>
      <c r="C412" s="24" t="s">
        <v>61</v>
      </c>
      <c r="D412" s="66">
        <v>7100</v>
      </c>
      <c r="E412" s="66">
        <v>7280</v>
      </c>
      <c r="F412" s="66">
        <v>6760</v>
      </c>
    </row>
    <row r="413" spans="1:6" s="2" customFormat="1" ht="12.75">
      <c r="A413" s="26"/>
      <c r="B413" s="39"/>
      <c r="C413" s="24" t="s">
        <v>120</v>
      </c>
      <c r="D413" s="66">
        <v>2000</v>
      </c>
      <c r="E413" s="66">
        <v>2050</v>
      </c>
      <c r="F413" s="66">
        <v>1970</v>
      </c>
    </row>
    <row r="414" spans="1:6" s="2" customFormat="1" ht="12.75">
      <c r="A414" s="26"/>
      <c r="B414" s="39"/>
      <c r="C414" s="24" t="s">
        <v>60</v>
      </c>
      <c r="D414" s="66">
        <v>19580</v>
      </c>
      <c r="E414" s="66">
        <v>20768</v>
      </c>
      <c r="F414" s="66">
        <v>13135</v>
      </c>
    </row>
    <row r="415" spans="1:6" s="2" customFormat="1" ht="12.75">
      <c r="A415" s="26"/>
      <c r="B415" s="39"/>
      <c r="C415" s="24" t="s">
        <v>287</v>
      </c>
      <c r="D415" s="66"/>
      <c r="E415" s="66"/>
      <c r="F415" s="66">
        <v>13628</v>
      </c>
    </row>
    <row r="416" spans="1:6" s="2" customFormat="1" ht="12.75">
      <c r="A416" s="26"/>
      <c r="B416" s="25"/>
      <c r="C416" s="23" t="s">
        <v>57</v>
      </c>
      <c r="D416" s="72">
        <f>SUM(D412:D415)</f>
        <v>28680</v>
      </c>
      <c r="E416" s="72">
        <f>SUM(E412:E415)</f>
        <v>30098</v>
      </c>
      <c r="F416" s="72">
        <f>SUM(F412:F415)</f>
        <v>35493</v>
      </c>
    </row>
    <row r="417" spans="1:6" s="2" customFormat="1" ht="12.75">
      <c r="A417" s="26"/>
      <c r="B417" s="25"/>
      <c r="C417" s="23"/>
      <c r="D417" s="72"/>
      <c r="E417" s="72"/>
      <c r="F417" s="72"/>
    </row>
    <row r="418" spans="1:6" s="2" customFormat="1" ht="12.75" hidden="1">
      <c r="A418" s="26"/>
      <c r="B418" s="25"/>
      <c r="C418" s="28" t="s">
        <v>213</v>
      </c>
      <c r="D418" s="72"/>
      <c r="E418" s="72"/>
      <c r="F418" s="72"/>
    </row>
    <row r="419" spans="1:6" s="2" customFormat="1" ht="12.75" hidden="1">
      <c r="A419" s="26"/>
      <c r="B419" s="25"/>
      <c r="C419" s="28" t="s">
        <v>219</v>
      </c>
      <c r="D419" s="72"/>
      <c r="E419" s="72"/>
      <c r="F419" s="72"/>
    </row>
    <row r="420" spans="1:6" s="2" customFormat="1" ht="12.75" hidden="1">
      <c r="A420" s="26"/>
      <c r="B420" s="25"/>
      <c r="C420" s="28" t="s">
        <v>211</v>
      </c>
      <c r="D420" s="72"/>
      <c r="E420" s="72"/>
      <c r="F420" s="72"/>
    </row>
    <row r="421" spans="1:6" s="2" customFormat="1" ht="12.75" hidden="1">
      <c r="A421" s="26"/>
      <c r="B421" s="25"/>
      <c r="C421" s="28" t="s">
        <v>220</v>
      </c>
      <c r="D421" s="72"/>
      <c r="E421" s="72"/>
      <c r="F421" s="72"/>
    </row>
    <row r="422" spans="1:6" s="2" customFormat="1" ht="12.75">
      <c r="A422" s="26"/>
      <c r="B422" s="25"/>
      <c r="C422" s="28" t="s">
        <v>235</v>
      </c>
      <c r="D422" s="72"/>
      <c r="E422" s="74">
        <v>381</v>
      </c>
      <c r="F422" s="74">
        <v>381</v>
      </c>
    </row>
    <row r="423" spans="1:6" s="2" customFormat="1" ht="12.75">
      <c r="A423" s="26"/>
      <c r="B423" s="25"/>
      <c r="C423" s="23" t="s">
        <v>104</v>
      </c>
      <c r="D423" s="72">
        <v>0</v>
      </c>
      <c r="E423" s="72">
        <f>SUM(E422)</f>
        <v>381</v>
      </c>
      <c r="F423" s="72">
        <f>SUM(F422)</f>
        <v>381</v>
      </c>
    </row>
    <row r="424" spans="1:6" s="2" customFormat="1" ht="14.25" customHeight="1">
      <c r="A424" s="26"/>
      <c r="B424" s="25"/>
      <c r="C424" s="23"/>
      <c r="D424" s="72"/>
      <c r="E424" s="72"/>
      <c r="F424" s="72"/>
    </row>
    <row r="425" spans="1:6" s="2" customFormat="1" ht="14.25" customHeight="1">
      <c r="A425" s="26"/>
      <c r="B425" s="25"/>
      <c r="C425" s="127" t="s">
        <v>272</v>
      </c>
      <c r="D425" s="72"/>
      <c r="E425" s="72"/>
      <c r="F425" s="74">
        <v>23801</v>
      </c>
    </row>
    <row r="426" spans="1:6" s="2" customFormat="1" ht="14.25" customHeight="1" hidden="1">
      <c r="A426" s="26"/>
      <c r="B426" s="25"/>
      <c r="C426" s="127" t="s">
        <v>286</v>
      </c>
      <c r="D426" s="72"/>
      <c r="E426" s="72"/>
      <c r="F426" s="74"/>
    </row>
    <row r="427" spans="1:6" s="2" customFormat="1" ht="12.75">
      <c r="A427" s="26"/>
      <c r="B427" s="25"/>
      <c r="C427" s="23" t="s">
        <v>109</v>
      </c>
      <c r="D427" s="72">
        <v>0</v>
      </c>
      <c r="E427" s="72">
        <v>0</v>
      </c>
      <c r="F427" s="72">
        <f>SUM(F425:F426)</f>
        <v>23801</v>
      </c>
    </row>
    <row r="428" spans="1:6" ht="12.75">
      <c r="A428" s="26"/>
      <c r="B428" s="39"/>
      <c r="C428" s="24"/>
      <c r="D428" s="66"/>
      <c r="E428" s="66"/>
      <c r="F428" s="66"/>
    </row>
    <row r="429" spans="1:6" s="2" customFormat="1" ht="12.75">
      <c r="A429" s="8"/>
      <c r="B429" s="6"/>
      <c r="C429" s="3" t="s">
        <v>59</v>
      </c>
      <c r="D429" s="73">
        <f>+D416+D423+D427</f>
        <v>28680</v>
      </c>
      <c r="E429" s="73">
        <f>+E416+E423+E427</f>
        <v>30479</v>
      </c>
      <c r="F429" s="73">
        <f>+F416+F423+F427</f>
        <v>59675</v>
      </c>
    </row>
    <row r="430" spans="1:6" s="2" customFormat="1" ht="12.75">
      <c r="A430" s="26"/>
      <c r="B430" s="25"/>
      <c r="C430" s="23"/>
      <c r="D430" s="72"/>
      <c r="E430" s="72"/>
      <c r="F430" s="72"/>
    </row>
    <row r="431" spans="1:6" s="2" customFormat="1" ht="12.75">
      <c r="A431" s="26" t="s">
        <v>17</v>
      </c>
      <c r="B431" s="39" t="s">
        <v>1</v>
      </c>
      <c r="C431" s="23" t="s">
        <v>273</v>
      </c>
      <c r="D431" s="66"/>
      <c r="E431" s="66"/>
      <c r="F431" s="66"/>
    </row>
    <row r="432" spans="1:6" s="2" customFormat="1" ht="12.75">
      <c r="A432" s="26"/>
      <c r="B432" s="39"/>
      <c r="C432" s="24" t="s">
        <v>61</v>
      </c>
      <c r="D432" s="66"/>
      <c r="E432" s="66"/>
      <c r="F432" s="66"/>
    </row>
    <row r="433" spans="1:6" s="2" customFormat="1" ht="12.75">
      <c r="A433" s="26"/>
      <c r="B433" s="39"/>
      <c r="C433" s="24" t="s">
        <v>120</v>
      </c>
      <c r="D433" s="66"/>
      <c r="E433" s="66"/>
      <c r="F433" s="66"/>
    </row>
    <row r="434" spans="1:6" s="2" customFormat="1" ht="12.75">
      <c r="A434" s="26"/>
      <c r="B434" s="39"/>
      <c r="C434" s="24" t="s">
        <v>60</v>
      </c>
      <c r="D434" s="66"/>
      <c r="E434" s="66">
        <v>880</v>
      </c>
      <c r="F434" s="66">
        <v>2350</v>
      </c>
    </row>
    <row r="435" spans="1:6" s="2" customFormat="1" ht="12.75">
      <c r="A435" s="26"/>
      <c r="B435" s="39"/>
      <c r="C435" s="24"/>
      <c r="D435" s="66"/>
      <c r="E435" s="66"/>
      <c r="F435" s="66"/>
    </row>
    <row r="436" spans="1:6" s="2" customFormat="1" ht="12.75">
      <c r="A436" s="26"/>
      <c r="B436" s="25"/>
      <c r="C436" s="23" t="s">
        <v>57</v>
      </c>
      <c r="D436" s="72">
        <f>SUM(D432:D435)</f>
        <v>0</v>
      </c>
      <c r="E436" s="72">
        <f>SUM(E432:E435)</f>
        <v>880</v>
      </c>
      <c r="F436" s="72">
        <f>SUM(F432:F435)</f>
        <v>2350</v>
      </c>
    </row>
    <row r="437" spans="1:6" s="2" customFormat="1" ht="12.75">
      <c r="A437" s="26"/>
      <c r="B437" s="39"/>
      <c r="C437" s="24"/>
      <c r="D437" s="66"/>
      <c r="E437" s="66"/>
      <c r="F437" s="66"/>
    </row>
    <row r="438" spans="1:6" s="2" customFormat="1" ht="12.75">
      <c r="A438" s="26"/>
      <c r="B438" s="25"/>
      <c r="C438" s="23" t="s">
        <v>104</v>
      </c>
      <c r="D438" s="72">
        <f>SUM(D437:D437)</f>
        <v>0</v>
      </c>
      <c r="E438" s="72">
        <f>SUM(E437:E437)</f>
        <v>0</v>
      </c>
      <c r="F438" s="72">
        <f>SUM(F437:F437)</f>
        <v>0</v>
      </c>
    </row>
    <row r="439" spans="1:6" s="2" customFormat="1" ht="12.75">
      <c r="A439" s="26"/>
      <c r="B439" s="25"/>
      <c r="C439" s="23"/>
      <c r="D439" s="72"/>
      <c r="E439" s="72"/>
      <c r="F439" s="72"/>
    </row>
    <row r="440" spans="1:6" s="2" customFormat="1" ht="12.75">
      <c r="A440" s="26"/>
      <c r="B440" s="25"/>
      <c r="C440" s="23" t="s">
        <v>1</v>
      </c>
      <c r="D440" s="66" t="s">
        <v>1</v>
      </c>
      <c r="E440" s="66" t="s">
        <v>1</v>
      </c>
      <c r="F440" s="66" t="s">
        <v>1</v>
      </c>
    </row>
    <row r="441" spans="1:6" s="2" customFormat="1" ht="12.75">
      <c r="A441" s="26"/>
      <c r="B441" s="25"/>
      <c r="C441" s="127"/>
      <c r="D441" s="66"/>
      <c r="E441" s="66"/>
      <c r="F441" s="66"/>
    </row>
    <row r="442" spans="1:6" s="2" customFormat="1" ht="12.75">
      <c r="A442" s="26"/>
      <c r="B442" s="25"/>
      <c r="C442" s="23" t="s">
        <v>109</v>
      </c>
      <c r="D442" s="72">
        <f>SUM(D440:D441)</f>
        <v>0</v>
      </c>
      <c r="E442" s="72">
        <f>SUM(E440:E441)</f>
        <v>0</v>
      </c>
      <c r="F442" s="72">
        <f>SUM(F440:F441)</f>
        <v>0</v>
      </c>
    </row>
    <row r="443" spans="1:6" s="2" customFormat="1" ht="12.75">
      <c r="A443" s="26"/>
      <c r="B443" s="39"/>
      <c r="C443" s="24"/>
      <c r="D443" s="66"/>
      <c r="E443" s="66"/>
      <c r="F443" s="66"/>
    </row>
    <row r="444" spans="1:6" s="2" customFormat="1" ht="12.75">
      <c r="A444" s="8"/>
      <c r="B444" s="6"/>
      <c r="C444" s="3" t="s">
        <v>59</v>
      </c>
      <c r="D444" s="73">
        <f>+D436+D438+D442</f>
        <v>0</v>
      </c>
      <c r="E444" s="73">
        <f>+E436+E438+E442</f>
        <v>880</v>
      </c>
      <c r="F444" s="73">
        <f>+F436+F438+F442</f>
        <v>2350</v>
      </c>
    </row>
    <row r="445" spans="1:6" s="2" customFormat="1" ht="12.75">
      <c r="A445" s="26"/>
      <c r="B445" s="25"/>
      <c r="C445" s="23"/>
      <c r="D445" s="72"/>
      <c r="E445" s="72"/>
      <c r="F445" s="72"/>
    </row>
    <row r="446" spans="1:6" s="2" customFormat="1" ht="12.75">
      <c r="A446" s="26" t="s">
        <v>19</v>
      </c>
      <c r="B446" s="39"/>
      <c r="C446" s="9" t="s">
        <v>274</v>
      </c>
      <c r="D446" s="66"/>
      <c r="E446" s="66"/>
      <c r="F446" s="66"/>
    </row>
    <row r="447" spans="1:6" s="2" customFormat="1" ht="12.75">
      <c r="A447" s="26"/>
      <c r="B447" s="39"/>
      <c r="C447" s="47" t="s">
        <v>61</v>
      </c>
      <c r="D447" s="66"/>
      <c r="E447" s="66"/>
      <c r="F447" s="66">
        <v>3592</v>
      </c>
    </row>
    <row r="448" spans="1:6" s="2" customFormat="1" ht="12.75">
      <c r="A448" s="26"/>
      <c r="B448" s="39"/>
      <c r="C448" s="47" t="s">
        <v>56</v>
      </c>
      <c r="D448" s="66"/>
      <c r="E448" s="66"/>
      <c r="F448" s="66">
        <v>1018</v>
      </c>
    </row>
    <row r="449" spans="1:6" s="2" customFormat="1" ht="12.75">
      <c r="A449" s="26"/>
      <c r="B449" s="39"/>
      <c r="C449" s="47" t="s">
        <v>60</v>
      </c>
      <c r="D449" s="66">
        <v>533</v>
      </c>
      <c r="E449" s="66">
        <v>505</v>
      </c>
      <c r="F449" s="66">
        <v>390</v>
      </c>
    </row>
    <row r="450" spans="1:6" s="2" customFormat="1" ht="12.75">
      <c r="A450" s="26"/>
      <c r="B450" s="39"/>
      <c r="C450" s="47" t="s">
        <v>221</v>
      </c>
      <c r="D450" s="66">
        <f>'[4]843044'!$D$142</f>
        <v>800</v>
      </c>
      <c r="E450" s="66">
        <f>'[4]843044'!$D$142</f>
        <v>800</v>
      </c>
      <c r="F450" s="66"/>
    </row>
    <row r="451" spans="1:6" s="2" customFormat="1" ht="12.75">
      <c r="A451" s="26"/>
      <c r="B451" s="39"/>
      <c r="C451" s="47"/>
      <c r="D451" s="66"/>
      <c r="E451" s="66"/>
      <c r="F451" s="66"/>
    </row>
    <row r="452" spans="1:6" s="2" customFormat="1" ht="12.75">
      <c r="A452" s="26"/>
      <c r="B452" s="25"/>
      <c r="C452" s="9" t="s">
        <v>57</v>
      </c>
      <c r="D452" s="72">
        <f>SUM(D447:D450)</f>
        <v>1333</v>
      </c>
      <c r="E452" s="72">
        <f>SUM(E447:E450)</f>
        <v>1305</v>
      </c>
      <c r="F452" s="72">
        <f>SUM(F447:F450)</f>
        <v>5000</v>
      </c>
    </row>
    <row r="453" spans="1:6" s="2" customFormat="1" ht="12.75">
      <c r="A453" s="26"/>
      <c r="B453" s="39"/>
      <c r="C453" s="47" t="s">
        <v>1</v>
      </c>
      <c r="D453" s="66" t="s">
        <v>1</v>
      </c>
      <c r="E453" s="66" t="s">
        <v>1</v>
      </c>
      <c r="F453" s="66" t="s">
        <v>1</v>
      </c>
    </row>
    <row r="454" spans="1:6" s="2" customFormat="1" ht="12.75">
      <c r="A454" s="26"/>
      <c r="B454" s="25"/>
      <c r="C454" s="9" t="s">
        <v>58</v>
      </c>
      <c r="D454" s="72">
        <f>SUM(D453:D453)</f>
        <v>0</v>
      </c>
      <c r="E454" s="72">
        <f>SUM(E453:E453)</f>
        <v>0</v>
      </c>
      <c r="F454" s="72">
        <f>SUM(F453:F453)</f>
        <v>0</v>
      </c>
    </row>
    <row r="455" spans="1:6" s="2" customFormat="1" ht="12.75">
      <c r="A455" s="26"/>
      <c r="B455" s="39"/>
      <c r="C455" s="47"/>
      <c r="D455" s="66"/>
      <c r="E455" s="66"/>
      <c r="F455" s="66"/>
    </row>
    <row r="456" spans="1:6" s="2" customFormat="1" ht="12.75">
      <c r="A456" s="8"/>
      <c r="B456" s="6"/>
      <c r="C456" s="4" t="s">
        <v>59</v>
      </c>
      <c r="D456" s="73">
        <f>+D452+D454</f>
        <v>1333</v>
      </c>
      <c r="E456" s="73">
        <f>+E452+E454</f>
        <v>1305</v>
      </c>
      <c r="F456" s="73">
        <f>+F452+F454</f>
        <v>5000</v>
      </c>
    </row>
    <row r="457" spans="1:6" s="2" customFormat="1" ht="12.75">
      <c r="A457" s="26"/>
      <c r="B457" s="25"/>
      <c r="C457" s="9"/>
      <c r="D457" s="72"/>
      <c r="E457" s="72"/>
      <c r="F457" s="72"/>
    </row>
    <row r="458" spans="1:6" ht="12.75">
      <c r="A458" s="26" t="s">
        <v>23</v>
      </c>
      <c r="B458" s="39" t="s">
        <v>1</v>
      </c>
      <c r="C458" s="9" t="s">
        <v>263</v>
      </c>
      <c r="D458" s="66"/>
      <c r="E458" s="66"/>
      <c r="F458" s="66"/>
    </row>
    <row r="459" spans="1:6" ht="12.75" customHeight="1">
      <c r="A459" s="26"/>
      <c r="B459" s="39"/>
      <c r="C459" s="9"/>
      <c r="D459" s="66"/>
      <c r="E459" s="66"/>
      <c r="F459" s="66"/>
    </row>
    <row r="460" spans="1:6" ht="12.75" customHeight="1">
      <c r="A460" s="26"/>
      <c r="B460" s="39"/>
      <c r="C460" s="47" t="s">
        <v>174</v>
      </c>
      <c r="D460" s="66"/>
      <c r="E460" s="66"/>
      <c r="F460" s="66"/>
    </row>
    <row r="461" spans="1:6" ht="12.75" hidden="1">
      <c r="A461" s="26"/>
      <c r="B461" s="39"/>
      <c r="C461" s="47" t="s">
        <v>1</v>
      </c>
      <c r="D461" s="66" t="s">
        <v>1</v>
      </c>
      <c r="E461" s="66" t="s">
        <v>1</v>
      </c>
      <c r="F461" s="66" t="s">
        <v>1</v>
      </c>
    </row>
    <row r="462" spans="1:6" ht="12.75" hidden="1">
      <c r="A462" s="26"/>
      <c r="B462" s="39"/>
      <c r="C462" s="47" t="s">
        <v>1</v>
      </c>
      <c r="D462" s="66" t="s">
        <v>1</v>
      </c>
      <c r="E462" s="66" t="s">
        <v>1</v>
      </c>
      <c r="F462" s="66" t="s">
        <v>1</v>
      </c>
    </row>
    <row r="463" spans="1:6" ht="11.25" customHeight="1" hidden="1">
      <c r="A463" s="26"/>
      <c r="B463" s="39"/>
      <c r="C463" s="47" t="s">
        <v>1</v>
      </c>
      <c r="D463" s="66" t="s">
        <v>1</v>
      </c>
      <c r="E463" s="66" t="s">
        <v>1</v>
      </c>
      <c r="F463" s="66" t="s">
        <v>1</v>
      </c>
    </row>
    <row r="464" spans="1:6" ht="12.75" hidden="1">
      <c r="A464" s="26"/>
      <c r="B464" s="39"/>
      <c r="C464" s="47" t="s">
        <v>1</v>
      </c>
      <c r="D464" s="66"/>
      <c r="E464" s="66"/>
      <c r="F464" s="66"/>
    </row>
    <row r="465" spans="1:6" ht="12.75" hidden="1">
      <c r="A465" s="26"/>
      <c r="B465" s="39"/>
      <c r="C465" s="47" t="s">
        <v>1</v>
      </c>
      <c r="D465" s="66" t="s">
        <v>1</v>
      </c>
      <c r="E465" s="66" t="s">
        <v>1</v>
      </c>
      <c r="F465" s="66" t="s">
        <v>1</v>
      </c>
    </row>
    <row r="466" spans="1:6" ht="12.75" customHeight="1">
      <c r="A466" s="26"/>
      <c r="B466" s="39"/>
      <c r="C466" s="47" t="s">
        <v>175</v>
      </c>
      <c r="D466" s="66"/>
      <c r="E466" s="66"/>
      <c r="F466" s="66"/>
    </row>
    <row r="467" spans="1:6" s="2" customFormat="1" ht="12.75" customHeight="1">
      <c r="A467" s="26"/>
      <c r="B467" s="25"/>
      <c r="C467" s="9" t="s">
        <v>104</v>
      </c>
      <c r="D467" s="72">
        <f>SUM(D460:D466)</f>
        <v>0</v>
      </c>
      <c r="E467" s="72">
        <f>SUM(E460:E466)</f>
        <v>0</v>
      </c>
      <c r="F467" s="72">
        <f>SUM(F460:F466)</f>
        <v>0</v>
      </c>
    </row>
    <row r="468" spans="1:6" s="2" customFormat="1" ht="13.5" customHeight="1">
      <c r="A468" s="26"/>
      <c r="B468" s="25"/>
      <c r="C468" s="9"/>
      <c r="D468" s="72"/>
      <c r="E468" s="72"/>
      <c r="F468" s="72"/>
    </row>
    <row r="469" spans="1:6" ht="13.5" customHeight="1" hidden="1">
      <c r="A469" s="41"/>
      <c r="B469" s="39"/>
      <c r="C469" s="47" t="s">
        <v>1</v>
      </c>
      <c r="D469" s="66" t="s">
        <v>1</v>
      </c>
      <c r="E469" s="66" t="s">
        <v>1</v>
      </c>
      <c r="F469" s="66" t="s">
        <v>1</v>
      </c>
    </row>
    <row r="470" spans="1:6" ht="13.5" customHeight="1" hidden="1">
      <c r="A470" s="41"/>
      <c r="B470" s="39"/>
      <c r="C470" s="47" t="s">
        <v>1</v>
      </c>
      <c r="D470" s="66" t="s">
        <v>1</v>
      </c>
      <c r="E470" s="66" t="s">
        <v>1</v>
      </c>
      <c r="F470" s="66" t="s">
        <v>1</v>
      </c>
    </row>
    <row r="471" spans="1:6" s="2" customFormat="1" ht="13.5" customHeight="1" hidden="1">
      <c r="A471" s="26"/>
      <c r="B471" s="25"/>
      <c r="C471" s="9" t="s">
        <v>1</v>
      </c>
      <c r="D471" s="66" t="s">
        <v>1</v>
      </c>
      <c r="E471" s="66" t="s">
        <v>1</v>
      </c>
      <c r="F471" s="66" t="s">
        <v>1</v>
      </c>
    </row>
    <row r="472" spans="1:6" ht="11.25" customHeight="1" hidden="1">
      <c r="A472" s="41"/>
      <c r="B472" s="39"/>
      <c r="C472" s="47" t="s">
        <v>1</v>
      </c>
      <c r="D472" s="66" t="s">
        <v>1</v>
      </c>
      <c r="E472" s="66" t="s">
        <v>1</v>
      </c>
      <c r="F472" s="66" t="s">
        <v>1</v>
      </c>
    </row>
    <row r="473" spans="1:6" s="2" customFormat="1" ht="13.5" customHeight="1">
      <c r="A473" s="26"/>
      <c r="B473" s="25"/>
      <c r="C473" s="9" t="s">
        <v>109</v>
      </c>
      <c r="D473" s="72">
        <f>SUM(D469:D472)</f>
        <v>0</v>
      </c>
      <c r="E473" s="72">
        <f>SUM(E469:E472)</f>
        <v>0</v>
      </c>
      <c r="F473" s="72">
        <f>SUM(F469:F472)</f>
        <v>0</v>
      </c>
    </row>
    <row r="474" spans="1:6" s="2" customFormat="1" ht="13.5" customHeight="1">
      <c r="A474" s="26"/>
      <c r="B474" s="25"/>
      <c r="C474" s="9"/>
      <c r="D474" s="72"/>
      <c r="E474" s="72"/>
      <c r="F474" s="72"/>
    </row>
    <row r="475" spans="1:6" s="2" customFormat="1" ht="12.75">
      <c r="A475" s="8"/>
      <c r="B475" s="6"/>
      <c r="C475" s="4" t="s">
        <v>59</v>
      </c>
      <c r="D475" s="73">
        <f>+D467+D473</f>
        <v>0</v>
      </c>
      <c r="E475" s="73">
        <f>+E467+E473</f>
        <v>0</v>
      </c>
      <c r="F475" s="73">
        <f>+F467+F473</f>
        <v>0</v>
      </c>
    </row>
    <row r="476" spans="1:6" s="2" customFormat="1" ht="12.75">
      <c r="A476" s="26"/>
      <c r="B476" s="25"/>
      <c r="C476" s="9"/>
      <c r="D476" s="72"/>
      <c r="E476" s="72"/>
      <c r="F476" s="72"/>
    </row>
    <row r="477" spans="1:6" ht="12.75">
      <c r="A477" s="26" t="s">
        <v>26</v>
      </c>
      <c r="B477" s="39" t="s">
        <v>1</v>
      </c>
      <c r="C477" s="9" t="s">
        <v>262</v>
      </c>
      <c r="D477" s="66"/>
      <c r="E477" s="66"/>
      <c r="F477" s="66"/>
    </row>
    <row r="478" spans="1:6" ht="12.75">
      <c r="A478" s="26"/>
      <c r="B478" s="39"/>
      <c r="C478" s="47" t="s">
        <v>61</v>
      </c>
      <c r="D478" s="66">
        <f>'[4]960302'!$D$60</f>
        <v>0</v>
      </c>
      <c r="E478" s="66">
        <f>'[4]960302'!$D$60</f>
        <v>0</v>
      </c>
      <c r="F478" s="66">
        <f>'[4]960302'!$D$60</f>
        <v>0</v>
      </c>
    </row>
    <row r="479" spans="1:6" ht="12.75">
      <c r="A479" s="26"/>
      <c r="B479" s="39"/>
      <c r="C479" s="12" t="s">
        <v>99</v>
      </c>
      <c r="D479" s="66">
        <f>'[4]960302'!$D$72</f>
        <v>0</v>
      </c>
      <c r="E479" s="66">
        <f>'[4]960302'!$D$72</f>
        <v>0</v>
      </c>
      <c r="F479" s="66">
        <f>'[4]960302'!$D$72</f>
        <v>0</v>
      </c>
    </row>
    <row r="480" spans="1:6" ht="12.75">
      <c r="A480" s="26"/>
      <c r="B480" s="39"/>
      <c r="C480" s="47" t="s">
        <v>60</v>
      </c>
      <c r="D480" s="66">
        <f>'[4]960302'!$D$122+'[4]960302'!$D$137</f>
        <v>700</v>
      </c>
      <c r="E480" s="66">
        <v>670</v>
      </c>
      <c r="F480" s="66">
        <v>1120</v>
      </c>
    </row>
    <row r="481" spans="1:6" s="2" customFormat="1" ht="12.75">
      <c r="A481" s="26"/>
      <c r="B481" s="25"/>
      <c r="C481" s="9" t="s">
        <v>57</v>
      </c>
      <c r="D481" s="72">
        <f>SUM(D478:D480)</f>
        <v>700</v>
      </c>
      <c r="E481" s="72">
        <f>SUM(E478:E480)</f>
        <v>670</v>
      </c>
      <c r="F481" s="72">
        <f>SUM(F478:F480)</f>
        <v>1120</v>
      </c>
    </row>
    <row r="482" spans="1:6" ht="12.75" hidden="1">
      <c r="A482" s="26"/>
      <c r="B482" s="39"/>
      <c r="C482" s="47"/>
      <c r="D482" s="66"/>
      <c r="E482" s="66"/>
      <c r="F482" s="66"/>
    </row>
    <row r="483" spans="1:6" ht="11.25" customHeight="1" hidden="1">
      <c r="A483" s="26"/>
      <c r="B483" s="39"/>
      <c r="C483" s="47" t="s">
        <v>1</v>
      </c>
      <c r="D483" s="66" t="s">
        <v>1</v>
      </c>
      <c r="E483" s="66" t="s">
        <v>1</v>
      </c>
      <c r="F483" s="66" t="s">
        <v>1</v>
      </c>
    </row>
    <row r="484" spans="1:6" ht="11.25" customHeight="1" hidden="1">
      <c r="A484" s="26"/>
      <c r="B484" s="39"/>
      <c r="C484" s="47" t="s">
        <v>1</v>
      </c>
      <c r="D484" s="66" t="s">
        <v>1</v>
      </c>
      <c r="E484" s="66" t="s">
        <v>1</v>
      </c>
      <c r="F484" s="66" t="s">
        <v>1</v>
      </c>
    </row>
    <row r="485" spans="1:6" ht="12.75" hidden="1">
      <c r="A485" s="26"/>
      <c r="B485" s="39"/>
      <c r="C485" s="47"/>
      <c r="D485" s="66"/>
      <c r="E485" s="66"/>
      <c r="F485" s="66"/>
    </row>
    <row r="486" spans="1:6" ht="11.25" customHeight="1">
      <c r="A486" s="26"/>
      <c r="B486" s="39"/>
      <c r="C486" s="47" t="s">
        <v>1</v>
      </c>
      <c r="D486" s="66" t="s">
        <v>1</v>
      </c>
      <c r="E486" s="66" t="s">
        <v>1</v>
      </c>
      <c r="F486" s="66" t="s">
        <v>1</v>
      </c>
    </row>
    <row r="487" spans="1:6" ht="12.75">
      <c r="A487" s="26"/>
      <c r="B487" s="39"/>
      <c r="C487" s="47" t="s">
        <v>152</v>
      </c>
      <c r="D487" s="72">
        <v>0</v>
      </c>
      <c r="E487" s="72">
        <v>0</v>
      </c>
      <c r="F487" s="72">
        <v>0</v>
      </c>
    </row>
    <row r="488" spans="1:6" ht="12.75" hidden="1">
      <c r="A488" s="26"/>
      <c r="B488" s="39"/>
      <c r="C488" s="47"/>
      <c r="D488" s="72"/>
      <c r="E488" s="72"/>
      <c r="F488" s="72"/>
    </row>
    <row r="489" spans="1:6" ht="12.75">
      <c r="A489" s="26"/>
      <c r="B489" s="39"/>
      <c r="C489" s="47"/>
      <c r="D489" s="72"/>
      <c r="E489" s="72"/>
      <c r="F489" s="72"/>
    </row>
    <row r="490" spans="1:6" ht="12.75">
      <c r="A490" s="26"/>
      <c r="B490" s="39"/>
      <c r="C490" s="127" t="s">
        <v>286</v>
      </c>
      <c r="D490" s="72"/>
      <c r="E490" s="72"/>
      <c r="F490" s="74">
        <v>16501</v>
      </c>
    </row>
    <row r="491" spans="1:6" ht="12.75">
      <c r="A491" s="26"/>
      <c r="B491" s="39"/>
      <c r="C491" s="9" t="s">
        <v>110</v>
      </c>
      <c r="D491" s="72">
        <f>SUM(D490)</f>
        <v>0</v>
      </c>
      <c r="E491" s="72">
        <f>SUM(E490)</f>
        <v>0</v>
      </c>
      <c r="F491" s="72">
        <f>SUM(F490)</f>
        <v>16501</v>
      </c>
    </row>
    <row r="492" spans="1:6" ht="12.75">
      <c r="A492" s="26"/>
      <c r="B492" s="39"/>
      <c r="C492" s="47"/>
      <c r="D492" s="66"/>
      <c r="E492" s="66"/>
      <c r="F492" s="66"/>
    </row>
    <row r="493" spans="1:6" s="2" customFormat="1" ht="12" customHeight="1">
      <c r="A493" s="8"/>
      <c r="B493" s="6"/>
      <c r="C493" s="4" t="s">
        <v>59</v>
      </c>
      <c r="D493" s="73">
        <f>+D481+D487+D491</f>
        <v>700</v>
      </c>
      <c r="E493" s="73">
        <f>+E481+E487+E491</f>
        <v>670</v>
      </c>
      <c r="F493" s="73">
        <f>+F481+F487+F491</f>
        <v>17621</v>
      </c>
    </row>
    <row r="494" spans="1:6" ht="12.75" hidden="1">
      <c r="A494" s="26"/>
      <c r="B494" s="39"/>
      <c r="C494" s="47"/>
      <c r="D494" s="66"/>
      <c r="E494" s="66"/>
      <c r="F494" s="66"/>
    </row>
    <row r="495" spans="1:6" ht="12.75" hidden="1">
      <c r="A495" s="26"/>
      <c r="B495" s="39"/>
      <c r="C495" s="47" t="s">
        <v>1</v>
      </c>
      <c r="D495" s="66" t="s">
        <v>1</v>
      </c>
      <c r="E495" s="66" t="s">
        <v>1</v>
      </c>
      <c r="F495" s="66" t="s">
        <v>1</v>
      </c>
    </row>
    <row r="496" spans="1:6" ht="12.75" hidden="1">
      <c r="A496" s="26"/>
      <c r="B496" s="39"/>
      <c r="C496" s="47"/>
      <c r="D496" s="66"/>
      <c r="E496" s="66"/>
      <c r="F496" s="66"/>
    </row>
    <row r="497" spans="1:6" ht="12.75" hidden="1">
      <c r="A497" s="26"/>
      <c r="B497" s="39"/>
      <c r="C497" s="47"/>
      <c r="D497" s="66"/>
      <c r="E497" s="66"/>
      <c r="F497" s="66"/>
    </row>
    <row r="498" spans="1:6" s="2" customFormat="1" ht="12.75" hidden="1">
      <c r="A498" s="8"/>
      <c r="B498" s="6"/>
      <c r="C498" s="4" t="s">
        <v>59</v>
      </c>
      <c r="D498" s="73">
        <f>SUM(D491:D495)</f>
        <v>700</v>
      </c>
      <c r="E498" s="73">
        <f>SUM(E491:E495)</f>
        <v>670</v>
      </c>
      <c r="F498" s="73">
        <f>SUM(F491:F495)</f>
        <v>34122</v>
      </c>
    </row>
    <row r="499" ht="12.75" hidden="1"/>
    <row r="500" ht="12.75" hidden="1"/>
    <row r="501" ht="0.75" customHeight="1" hidden="1"/>
    <row r="502" ht="12.75" hidden="1"/>
    <row r="503" ht="0.75" customHeight="1" hidden="1"/>
    <row r="504" ht="13.5" customHeight="1" hidden="1"/>
    <row r="505" ht="12" customHeight="1" hidden="1"/>
    <row r="506" spans="2:3" ht="12.75" hidden="1">
      <c r="B506" s="35"/>
      <c r="C506" s="12" t="s">
        <v>149</v>
      </c>
    </row>
    <row r="507" spans="2:6" ht="12" customHeight="1" hidden="1">
      <c r="B507" s="35"/>
      <c r="C507" s="2" t="s">
        <v>90</v>
      </c>
      <c r="D507" s="68" t="s">
        <v>105</v>
      </c>
      <c r="E507" s="68" t="s">
        <v>105</v>
      </c>
      <c r="F507" s="68" t="s">
        <v>105</v>
      </c>
    </row>
    <row r="508" spans="2:3" ht="12.75" hidden="1">
      <c r="B508" s="35"/>
      <c r="C508" s="2" t="s">
        <v>91</v>
      </c>
    </row>
    <row r="509" spans="2:3" ht="12.75" hidden="1">
      <c r="B509" s="35"/>
      <c r="C509" s="2" t="s">
        <v>131</v>
      </c>
    </row>
    <row r="510" spans="2:3" ht="12" customHeight="1" hidden="1">
      <c r="B510" s="35"/>
      <c r="C510" s="2"/>
    </row>
    <row r="511" ht="14.25" customHeight="1" hidden="1">
      <c r="B511" s="35"/>
    </row>
    <row r="512" spans="1:6" ht="12.75" hidden="1">
      <c r="A512" s="14" t="s">
        <v>41</v>
      </c>
      <c r="B512" s="15" t="s">
        <v>42</v>
      </c>
      <c r="C512" s="36" t="s">
        <v>1</v>
      </c>
      <c r="D512" s="69" t="s">
        <v>130</v>
      </c>
      <c r="E512" s="69" t="s">
        <v>130</v>
      </c>
      <c r="F512" s="69" t="s">
        <v>130</v>
      </c>
    </row>
    <row r="513" spans="1:6" ht="11.25" customHeight="1" hidden="1">
      <c r="A513" s="59" t="s">
        <v>1</v>
      </c>
      <c r="B513" s="42" t="s">
        <v>1</v>
      </c>
      <c r="C513" s="44" t="s">
        <v>1</v>
      </c>
      <c r="D513" s="71" t="s">
        <v>1</v>
      </c>
      <c r="E513" s="71" t="s">
        <v>1</v>
      </c>
      <c r="F513" s="71" t="s">
        <v>1</v>
      </c>
    </row>
    <row r="514" spans="1:6" ht="12.75">
      <c r="A514" s="26" t="s">
        <v>28</v>
      </c>
      <c r="B514" s="39" t="s">
        <v>1</v>
      </c>
      <c r="C514" s="9" t="s">
        <v>259</v>
      </c>
      <c r="D514" s="66"/>
      <c r="E514" s="66"/>
      <c r="F514" s="66"/>
    </row>
    <row r="515" spans="1:6" ht="13.5" customHeight="1">
      <c r="A515" s="26"/>
      <c r="B515" s="39"/>
      <c r="C515" s="47"/>
      <c r="D515" s="66"/>
      <c r="E515" s="66"/>
      <c r="F515" s="66"/>
    </row>
    <row r="516" spans="1:6" ht="12.75">
      <c r="A516" s="26"/>
      <c r="B516" s="39"/>
      <c r="C516" s="47" t="s">
        <v>60</v>
      </c>
      <c r="D516" s="66">
        <v>2286</v>
      </c>
      <c r="E516" s="66">
        <v>2250</v>
      </c>
      <c r="F516" s="66">
        <v>2780</v>
      </c>
    </row>
    <row r="517" spans="1:6" s="2" customFormat="1" ht="12.75">
      <c r="A517" s="26"/>
      <c r="B517" s="25"/>
      <c r="C517" s="9" t="s">
        <v>57</v>
      </c>
      <c r="D517" s="72">
        <f>SUM(D516:D516)</f>
        <v>2286</v>
      </c>
      <c r="E517" s="72">
        <f>SUM(E516:E516)</f>
        <v>2250</v>
      </c>
      <c r="F517" s="72">
        <f>SUM(F516:F516)</f>
        <v>2780</v>
      </c>
    </row>
    <row r="518" spans="1:6" ht="12.75">
      <c r="A518" s="26"/>
      <c r="B518" s="39"/>
      <c r="C518" s="47" t="s">
        <v>1</v>
      </c>
      <c r="D518" s="66"/>
      <c r="E518" s="66"/>
      <c r="F518" s="66"/>
    </row>
    <row r="519" spans="1:6" ht="11.25" customHeight="1">
      <c r="A519" s="26"/>
      <c r="B519" s="39"/>
      <c r="C519" s="47" t="s">
        <v>153</v>
      </c>
      <c r="D519" s="72">
        <f>SUM(D518:D518)</f>
        <v>0</v>
      </c>
      <c r="E519" s="72">
        <f>SUM(E518:E518)</f>
        <v>0</v>
      </c>
      <c r="F519" s="72">
        <f>SUM(F518:F518)</f>
        <v>0</v>
      </c>
    </row>
    <row r="520" spans="1:6" ht="12" customHeight="1">
      <c r="A520" s="26"/>
      <c r="B520" s="39"/>
      <c r="C520" s="47"/>
      <c r="D520" s="66"/>
      <c r="E520" s="66"/>
      <c r="F520" s="66"/>
    </row>
    <row r="521" spans="1:6" s="2" customFormat="1" ht="12.75">
      <c r="A521" s="8"/>
      <c r="B521" s="6"/>
      <c r="C521" s="4" t="s">
        <v>59</v>
      </c>
      <c r="D521" s="73">
        <f>+D517+D519</f>
        <v>2286</v>
      </c>
      <c r="E521" s="73">
        <f>+E517+E519</f>
        <v>2250</v>
      </c>
      <c r="F521" s="73">
        <f>+F517+F519</f>
        <v>2780</v>
      </c>
    </row>
    <row r="522" spans="1:6" ht="12.75">
      <c r="A522" s="26"/>
      <c r="B522" s="39"/>
      <c r="C522" s="24"/>
      <c r="D522" s="66"/>
      <c r="E522" s="66"/>
      <c r="F522" s="66"/>
    </row>
    <row r="523" spans="1:6" s="2" customFormat="1" ht="12.75">
      <c r="A523" s="26" t="s">
        <v>30</v>
      </c>
      <c r="B523" s="25"/>
      <c r="C523" s="9" t="s">
        <v>260</v>
      </c>
      <c r="D523" s="66"/>
      <c r="E523" s="66"/>
      <c r="F523" s="66"/>
    </row>
    <row r="524" spans="1:6" s="2" customFormat="1" ht="13.5" customHeight="1">
      <c r="A524" s="26"/>
      <c r="B524" s="25"/>
      <c r="C524" s="9"/>
      <c r="D524" s="66"/>
      <c r="E524" s="66"/>
      <c r="F524" s="66"/>
    </row>
    <row r="525" spans="1:6" s="2" customFormat="1" ht="12.75">
      <c r="A525" s="26"/>
      <c r="B525" s="25"/>
      <c r="C525" s="9" t="s">
        <v>78</v>
      </c>
      <c r="D525" s="72">
        <f>'[1]településüz.'!$C$215</f>
        <v>100</v>
      </c>
      <c r="E525" s="72">
        <v>260</v>
      </c>
      <c r="F525" s="72">
        <v>260</v>
      </c>
    </row>
    <row r="526" spans="1:6" s="2" customFormat="1" ht="12.75">
      <c r="A526" s="26"/>
      <c r="B526" s="25"/>
      <c r="C526" s="47"/>
      <c r="D526" s="66"/>
      <c r="E526" s="66"/>
      <c r="F526" s="66"/>
    </row>
    <row r="527" spans="1:6" ht="12.75">
      <c r="A527" s="26"/>
      <c r="B527" s="39"/>
      <c r="C527" s="47" t="s">
        <v>64</v>
      </c>
      <c r="D527" s="66">
        <v>13179</v>
      </c>
      <c r="E527" s="66">
        <v>13060</v>
      </c>
      <c r="F527" s="66">
        <v>9353</v>
      </c>
    </row>
    <row r="528" spans="1:6" s="2" customFormat="1" ht="12.75">
      <c r="A528" s="13"/>
      <c r="B528" s="25"/>
      <c r="C528" s="47" t="s">
        <v>176</v>
      </c>
      <c r="D528" s="66">
        <v>3558</v>
      </c>
      <c r="E528" s="66">
        <v>3520</v>
      </c>
      <c r="F528" s="66">
        <v>2525</v>
      </c>
    </row>
    <row r="529" spans="1:6" ht="12.75">
      <c r="A529" s="26"/>
      <c r="B529" s="39" t="s">
        <v>1</v>
      </c>
      <c r="C529" s="9" t="s">
        <v>111</v>
      </c>
      <c r="D529" s="72">
        <f>SUM(D527:D528)</f>
        <v>16737</v>
      </c>
      <c r="E529" s="72">
        <f>SUM(E527:E528)</f>
        <v>16580</v>
      </c>
      <c r="F529" s="72">
        <f>SUM(F527:F528)</f>
        <v>11878</v>
      </c>
    </row>
    <row r="530" spans="1:6" ht="12.75" customHeight="1">
      <c r="A530" s="26"/>
      <c r="B530" s="39"/>
      <c r="C530" s="47"/>
      <c r="D530" s="66"/>
      <c r="E530" s="66"/>
      <c r="F530" s="66"/>
    </row>
    <row r="531" spans="1:6" s="2" customFormat="1" ht="12.75">
      <c r="A531" s="8"/>
      <c r="B531" s="6"/>
      <c r="C531" s="4" t="s">
        <v>59</v>
      </c>
      <c r="D531" s="73">
        <f>+D525+D529</f>
        <v>16837</v>
      </c>
      <c r="E531" s="73">
        <f>+E525+E529</f>
        <v>16840</v>
      </c>
      <c r="F531" s="73">
        <f>+F525+F529</f>
        <v>12138</v>
      </c>
    </row>
    <row r="532" spans="1:6" ht="12.75" hidden="1">
      <c r="A532" s="26"/>
      <c r="B532" s="39"/>
      <c r="C532" s="47"/>
      <c r="D532" s="66"/>
      <c r="E532" s="66"/>
      <c r="F532" s="66"/>
    </row>
    <row r="533" spans="1:6" ht="12.75" hidden="1">
      <c r="A533" s="26"/>
      <c r="B533" s="39"/>
      <c r="C533" s="4" t="s">
        <v>59</v>
      </c>
      <c r="D533" s="73">
        <f>+D525+D529</f>
        <v>16837</v>
      </c>
      <c r="E533" s="73">
        <f>+E525+E529</f>
        <v>16840</v>
      </c>
      <c r="F533" s="73">
        <f>+F525+F529</f>
        <v>12138</v>
      </c>
    </row>
    <row r="534" spans="1:6" ht="11.25" customHeight="1" hidden="1">
      <c r="A534" s="26"/>
      <c r="B534" s="39"/>
      <c r="C534" s="47"/>
      <c r="D534" s="66"/>
      <c r="E534" s="66"/>
      <c r="F534" s="66"/>
    </row>
    <row r="535" spans="1:6" ht="12.75" hidden="1">
      <c r="A535" s="26"/>
      <c r="B535" s="39"/>
      <c r="C535" s="47"/>
      <c r="D535" s="66"/>
      <c r="E535" s="66"/>
      <c r="F535" s="66"/>
    </row>
    <row r="536" spans="1:6" ht="12.75" hidden="1">
      <c r="A536" s="26"/>
      <c r="B536" s="39"/>
      <c r="C536" s="47"/>
      <c r="D536" s="66"/>
      <c r="E536" s="66"/>
      <c r="F536" s="66"/>
    </row>
    <row r="537" spans="1:6" ht="12.75" hidden="1">
      <c r="A537" s="26"/>
      <c r="B537" s="39"/>
      <c r="C537" s="47"/>
      <c r="D537" s="66"/>
      <c r="E537" s="66"/>
      <c r="F537" s="66"/>
    </row>
    <row r="538" spans="1:6" s="2" customFormat="1" ht="12.75" customHeight="1">
      <c r="A538" s="26"/>
      <c r="B538" s="25"/>
      <c r="C538" s="9"/>
      <c r="D538" s="72"/>
      <c r="E538" s="72"/>
      <c r="F538" s="72"/>
    </row>
    <row r="539" spans="1:6" s="2" customFormat="1" ht="12.75">
      <c r="A539" s="26" t="s">
        <v>32</v>
      </c>
      <c r="B539" s="25"/>
      <c r="C539" s="9" t="s">
        <v>261</v>
      </c>
      <c r="D539" s="66"/>
      <c r="E539" s="66"/>
      <c r="F539" s="66"/>
    </row>
    <row r="540" spans="1:6" s="2" customFormat="1" ht="13.5" customHeight="1">
      <c r="A540" s="26"/>
      <c r="B540" s="25"/>
      <c r="C540" s="9"/>
      <c r="D540" s="66"/>
      <c r="E540" s="66"/>
      <c r="F540" s="66"/>
    </row>
    <row r="541" spans="1:6" s="2" customFormat="1" ht="12.75">
      <c r="A541" s="26"/>
      <c r="B541" s="25"/>
      <c r="C541" s="9" t="s">
        <v>78</v>
      </c>
      <c r="D541" s="72">
        <v>300</v>
      </c>
      <c r="E541" s="72">
        <v>520</v>
      </c>
      <c r="F541" s="72">
        <v>520</v>
      </c>
    </row>
    <row r="542" spans="1:6" s="2" customFormat="1" ht="12.75">
      <c r="A542" s="26"/>
      <c r="B542" s="25"/>
      <c r="C542" s="9"/>
      <c r="D542" s="72"/>
      <c r="E542" s="72"/>
      <c r="F542" s="72"/>
    </row>
    <row r="543" spans="1:6" ht="12.75" customHeight="1">
      <c r="A543" s="26"/>
      <c r="B543" s="39"/>
      <c r="C543" s="47" t="s">
        <v>217</v>
      </c>
      <c r="D543" s="66"/>
      <c r="E543" s="66"/>
      <c r="F543" s="66"/>
    </row>
    <row r="544" spans="1:6" ht="12.75" customHeight="1">
      <c r="A544" s="26"/>
      <c r="B544" s="39"/>
      <c r="C544" s="47" t="s">
        <v>218</v>
      </c>
      <c r="D544" s="66"/>
      <c r="E544" s="66"/>
      <c r="F544" s="66"/>
    </row>
    <row r="545" spans="1:6" s="2" customFormat="1" ht="12.75" customHeight="1">
      <c r="A545" s="26"/>
      <c r="B545" s="25"/>
      <c r="C545" s="9" t="s">
        <v>104</v>
      </c>
      <c r="D545" s="72">
        <f>SUM(D537:D543)</f>
        <v>300</v>
      </c>
      <c r="E545" s="72">
        <f>SUM(E537:E543)</f>
        <v>520</v>
      </c>
      <c r="F545" s="72">
        <f>SUM(F543)</f>
        <v>0</v>
      </c>
    </row>
    <row r="546" spans="1:6" s="2" customFormat="1" ht="12.75">
      <c r="A546" s="26"/>
      <c r="B546" s="25"/>
      <c r="C546" s="47"/>
      <c r="D546" s="66"/>
      <c r="E546" s="66"/>
      <c r="F546" s="66"/>
    </row>
    <row r="547" spans="1:6" ht="12.75">
      <c r="A547" s="26"/>
      <c r="B547" s="39"/>
      <c r="C547" s="47" t="s">
        <v>64</v>
      </c>
      <c r="D547" s="66">
        <v>26279</v>
      </c>
      <c r="E547" s="66">
        <v>26520</v>
      </c>
      <c r="F547" s="66">
        <v>37823</v>
      </c>
    </row>
    <row r="548" spans="1:6" s="2" customFormat="1" ht="12.75">
      <c r="A548" s="13"/>
      <c r="B548" s="25"/>
      <c r="C548" s="47" t="s">
        <v>176</v>
      </c>
      <c r="D548" s="66">
        <v>7095</v>
      </c>
      <c r="E548" s="66">
        <v>7142</v>
      </c>
      <c r="F548" s="66">
        <v>10212</v>
      </c>
    </row>
    <row r="549" spans="1:6" ht="12.75" hidden="1">
      <c r="A549" s="26"/>
      <c r="B549" s="39"/>
      <c r="C549" s="47"/>
      <c r="D549" s="66"/>
      <c r="E549" s="66"/>
      <c r="F549" s="66"/>
    </row>
    <row r="550" spans="1:6" ht="11.25" customHeight="1" hidden="1">
      <c r="A550" s="26"/>
      <c r="B550" s="39"/>
      <c r="C550" s="47"/>
      <c r="D550" s="66"/>
      <c r="E550" s="66"/>
      <c r="F550" s="66"/>
    </row>
    <row r="551" spans="1:9" ht="12.75">
      <c r="A551" s="26"/>
      <c r="B551" s="39" t="s">
        <v>1</v>
      </c>
      <c r="C551" s="9" t="s">
        <v>111</v>
      </c>
      <c r="D551" s="72">
        <f>SUM(D547:D548)</f>
        <v>33374</v>
      </c>
      <c r="E551" s="72">
        <f>SUM(E547:E548)</f>
        <v>33662</v>
      </c>
      <c r="F551" s="72">
        <f>SUM(F547:F548)</f>
        <v>48035</v>
      </c>
      <c r="I551" s="12">
        <f>F529+F551</f>
        <v>59913</v>
      </c>
    </row>
    <row r="552" spans="1:6" ht="12.75" customHeight="1">
      <c r="A552" s="26"/>
      <c r="B552" s="39"/>
      <c r="C552" s="47"/>
      <c r="D552" s="66"/>
      <c r="E552" s="66"/>
      <c r="F552" s="66"/>
    </row>
    <row r="553" spans="1:6" s="2" customFormat="1" ht="12.75">
      <c r="A553" s="8"/>
      <c r="B553" s="6"/>
      <c r="C553" s="4" t="s">
        <v>59</v>
      </c>
      <c r="D553" s="73">
        <f>+D541+D551</f>
        <v>33674</v>
      </c>
      <c r="E553" s="73">
        <f>+E541+E551</f>
        <v>34182</v>
      </c>
      <c r="F553" s="73">
        <f>+F541+F551</f>
        <v>48555</v>
      </c>
    </row>
    <row r="554" spans="1:6" ht="12.75">
      <c r="A554" s="26"/>
      <c r="B554" s="39"/>
      <c r="C554" s="47"/>
      <c r="D554" s="66"/>
      <c r="E554" s="66"/>
      <c r="F554" s="66"/>
    </row>
    <row r="555" spans="1:6" ht="12.75">
      <c r="A555" s="26" t="s">
        <v>34</v>
      </c>
      <c r="B555" s="39" t="s">
        <v>1</v>
      </c>
      <c r="C555" s="9" t="s">
        <v>177</v>
      </c>
      <c r="D555" s="66"/>
      <c r="E555" s="66"/>
      <c r="F555" s="66"/>
    </row>
    <row r="556" spans="1:6" ht="12.75" hidden="1">
      <c r="A556" s="26"/>
      <c r="B556" s="39"/>
      <c r="C556" s="47" t="s">
        <v>1</v>
      </c>
      <c r="D556" s="66" t="s">
        <v>1</v>
      </c>
      <c r="E556" s="66" t="s">
        <v>1</v>
      </c>
      <c r="F556" s="66" t="s">
        <v>1</v>
      </c>
    </row>
    <row r="557" spans="1:6" ht="12.75" hidden="1">
      <c r="A557" s="26"/>
      <c r="B557" s="39"/>
      <c r="C557" s="47" t="s">
        <v>1</v>
      </c>
      <c r="D557" s="66" t="s">
        <v>1</v>
      </c>
      <c r="E557" s="66" t="s">
        <v>1</v>
      </c>
      <c r="F557" s="66" t="s">
        <v>1</v>
      </c>
    </row>
    <row r="558" spans="1:6" ht="12.75">
      <c r="A558" s="26"/>
      <c r="B558" s="39"/>
      <c r="C558" s="47" t="s">
        <v>60</v>
      </c>
      <c r="D558" s="66">
        <v>200</v>
      </c>
      <c r="E558" s="66">
        <v>0</v>
      </c>
      <c r="F558" s="66">
        <v>0</v>
      </c>
    </row>
    <row r="559" spans="1:6" ht="12.75">
      <c r="A559" s="26"/>
      <c r="B559" s="39"/>
      <c r="C559" s="47"/>
      <c r="D559" s="66"/>
      <c r="E559" s="66"/>
      <c r="F559" s="66"/>
    </row>
    <row r="560" spans="1:6" s="2" customFormat="1" ht="12.75">
      <c r="A560" s="8"/>
      <c r="B560" s="6"/>
      <c r="C560" s="4" t="s">
        <v>59</v>
      </c>
      <c r="D560" s="73">
        <f>SUM(D556:D559)</f>
        <v>200</v>
      </c>
      <c r="E560" s="73">
        <f>SUM(E556:E559)</f>
        <v>0</v>
      </c>
      <c r="F560" s="73">
        <f>SUM(F556:F559)</f>
        <v>0</v>
      </c>
    </row>
    <row r="561" spans="1:6" s="2" customFormat="1" ht="12.75" hidden="1">
      <c r="A561" s="26"/>
      <c r="B561" s="25"/>
      <c r="C561" s="9"/>
      <c r="D561" s="72"/>
      <c r="E561" s="72"/>
      <c r="F561" s="72"/>
    </row>
    <row r="562" spans="1:6" ht="12.75">
      <c r="A562" s="26"/>
      <c r="B562" s="39"/>
      <c r="C562" s="47"/>
      <c r="D562" s="66"/>
      <c r="E562" s="66"/>
      <c r="F562" s="66"/>
    </row>
    <row r="563" spans="1:6" ht="12.75">
      <c r="A563" s="26"/>
      <c r="B563" s="39"/>
      <c r="C563" s="32" t="s">
        <v>178</v>
      </c>
      <c r="D563" s="66"/>
      <c r="E563" s="66"/>
      <c r="F563" s="66"/>
    </row>
    <row r="564" spans="1:6" ht="13.5" customHeight="1">
      <c r="A564" s="26"/>
      <c r="B564" s="39"/>
      <c r="C564" s="47"/>
      <c r="D564" s="66"/>
      <c r="E564" s="66"/>
      <c r="F564" s="66"/>
    </row>
    <row r="565" spans="1:6" ht="12.75" hidden="1">
      <c r="A565" s="26" t="s">
        <v>35</v>
      </c>
      <c r="B565" s="39" t="s">
        <v>8</v>
      </c>
      <c r="C565" s="9" t="s">
        <v>239</v>
      </c>
      <c r="D565" s="66"/>
      <c r="E565" s="66"/>
      <c r="F565" s="66"/>
    </row>
    <row r="566" spans="1:6" ht="12.75" hidden="1">
      <c r="A566" s="26"/>
      <c r="B566" s="39"/>
      <c r="C566" s="47" t="s">
        <v>69</v>
      </c>
      <c r="D566" s="66">
        <v>500</v>
      </c>
      <c r="E566" s="66">
        <v>300</v>
      </c>
      <c r="F566" s="66"/>
    </row>
    <row r="567" spans="1:6" ht="12.75" hidden="1">
      <c r="A567" s="26"/>
      <c r="B567" s="39"/>
      <c r="C567" s="47"/>
      <c r="D567" s="66"/>
      <c r="E567" s="66"/>
      <c r="F567" s="66"/>
    </row>
    <row r="568" spans="1:6" s="2" customFormat="1" ht="12.75" hidden="1">
      <c r="A568" s="8"/>
      <c r="B568" s="6"/>
      <c r="C568" s="4" t="s">
        <v>59</v>
      </c>
      <c r="D568" s="73">
        <f>SUM(D566:D567)</f>
        <v>500</v>
      </c>
      <c r="E568" s="73">
        <f>SUM(E566:E567)</f>
        <v>300</v>
      </c>
      <c r="F568" s="73">
        <f>SUM(F566:F567)</f>
        <v>0</v>
      </c>
    </row>
    <row r="569" spans="1:6" ht="12.75" hidden="1">
      <c r="A569" s="93"/>
      <c r="B569" s="94"/>
      <c r="C569" s="95"/>
      <c r="D569" s="96"/>
      <c r="E569" s="77"/>
      <c r="F569" s="77"/>
    </row>
    <row r="570" spans="1:6" ht="13.5" customHeight="1" hidden="1">
      <c r="A570" s="97" t="s">
        <v>35</v>
      </c>
      <c r="B570" s="98" t="s">
        <v>10</v>
      </c>
      <c r="C570" s="99" t="s">
        <v>179</v>
      </c>
      <c r="D570" s="100"/>
      <c r="E570" s="66"/>
      <c r="F570" s="66"/>
    </row>
    <row r="571" spans="1:6" ht="12.75" hidden="1">
      <c r="A571" s="97"/>
      <c r="B571" s="98"/>
      <c r="C571" s="101" t="s">
        <v>69</v>
      </c>
      <c r="D571" s="100">
        <v>0</v>
      </c>
      <c r="E571" s="66">
        <v>0</v>
      </c>
      <c r="F571" s="66">
        <v>0</v>
      </c>
    </row>
    <row r="572" spans="1:6" ht="12.75" hidden="1">
      <c r="A572" s="97"/>
      <c r="B572" s="98"/>
      <c r="C572" s="101"/>
      <c r="D572" s="100"/>
      <c r="E572" s="66"/>
      <c r="F572" s="66"/>
    </row>
    <row r="573" spans="1:6" s="2" customFormat="1" ht="12.75" hidden="1">
      <c r="A573" s="102"/>
      <c r="B573" s="103"/>
      <c r="C573" s="104" t="s">
        <v>59</v>
      </c>
      <c r="D573" s="105">
        <f>SUM(D571:D572)</f>
        <v>0</v>
      </c>
      <c r="E573" s="73">
        <f>SUM(E571:E572)</f>
        <v>0</v>
      </c>
      <c r="F573" s="73">
        <f>SUM(F571:F572)</f>
        <v>0</v>
      </c>
    </row>
    <row r="574" spans="1:6" ht="12" customHeight="1" hidden="1">
      <c r="A574" s="122"/>
      <c r="B574" s="70"/>
      <c r="C574" s="62"/>
      <c r="D574" s="100"/>
      <c r="E574" s="66"/>
      <c r="F574" s="66"/>
    </row>
    <row r="575" spans="1:6" ht="12.75" hidden="1">
      <c r="A575" s="122" t="s">
        <v>35</v>
      </c>
      <c r="B575" s="70" t="s">
        <v>12</v>
      </c>
      <c r="C575" s="123" t="s">
        <v>240</v>
      </c>
      <c r="D575" s="100"/>
      <c r="E575" s="66"/>
      <c r="F575" s="66"/>
    </row>
    <row r="576" spans="1:6" ht="12" customHeight="1" hidden="1">
      <c r="A576" s="122"/>
      <c r="B576" s="70"/>
      <c r="C576" s="62" t="s">
        <v>69</v>
      </c>
      <c r="D576" s="100">
        <v>0</v>
      </c>
      <c r="E576" s="66">
        <v>0</v>
      </c>
      <c r="F576" s="66"/>
    </row>
    <row r="577" spans="1:6" ht="12.75" customHeight="1" hidden="1">
      <c r="A577" s="122"/>
      <c r="B577" s="70"/>
      <c r="C577" s="62" t="s">
        <v>185</v>
      </c>
      <c r="D577" s="100">
        <v>0</v>
      </c>
      <c r="E577" s="66">
        <v>0</v>
      </c>
      <c r="F577" s="66">
        <v>0</v>
      </c>
    </row>
    <row r="578" spans="1:6" ht="12.75" hidden="1">
      <c r="A578" s="122"/>
      <c r="B578" s="70"/>
      <c r="C578" s="62"/>
      <c r="D578" s="106"/>
      <c r="E578" s="81"/>
      <c r="F578" s="81"/>
    </row>
    <row r="579" spans="1:6" s="2" customFormat="1" ht="12.75" hidden="1">
      <c r="A579" s="124"/>
      <c r="B579" s="125"/>
      <c r="C579" s="126" t="s">
        <v>59</v>
      </c>
      <c r="D579" s="108">
        <f>SUM(D576:D578)</f>
        <v>0</v>
      </c>
      <c r="E579" s="78">
        <f>SUM(E576:E578)</f>
        <v>0</v>
      </c>
      <c r="F579" s="78">
        <f>SUM(F576:F578)</f>
        <v>0</v>
      </c>
    </row>
    <row r="580" spans="1:6" s="2" customFormat="1" ht="12.75">
      <c r="A580" s="15"/>
      <c r="B580" s="15"/>
      <c r="C580" s="18"/>
      <c r="D580" s="78"/>
      <c r="E580" s="78"/>
      <c r="F580" s="78"/>
    </row>
    <row r="581" spans="1:6" s="2" customFormat="1" ht="12.75">
      <c r="A581" s="26" t="s">
        <v>35</v>
      </c>
      <c r="B581" s="39" t="s">
        <v>8</v>
      </c>
      <c r="C581" s="9" t="s">
        <v>279</v>
      </c>
      <c r="D581" s="66"/>
      <c r="E581" s="66"/>
      <c r="F581" s="66"/>
    </row>
    <row r="582" spans="1:6" s="2" customFormat="1" ht="12.75">
      <c r="A582" s="26"/>
      <c r="B582" s="39"/>
      <c r="C582" s="47" t="s">
        <v>69</v>
      </c>
      <c r="D582" s="66">
        <v>500</v>
      </c>
      <c r="E582" s="66">
        <v>0</v>
      </c>
      <c r="F582" s="66">
        <v>800</v>
      </c>
    </row>
    <row r="583" spans="1:6" s="2" customFormat="1" ht="12.75">
      <c r="A583" s="26"/>
      <c r="B583" s="39"/>
      <c r="C583" s="47"/>
      <c r="D583" s="66"/>
      <c r="E583" s="66"/>
      <c r="F583" s="66"/>
    </row>
    <row r="584" spans="1:6" s="2" customFormat="1" ht="13.5" customHeight="1">
      <c r="A584" s="6"/>
      <c r="B584" s="22"/>
      <c r="C584" s="3" t="s">
        <v>59</v>
      </c>
      <c r="D584" s="83">
        <f>SUM(D582:D583)</f>
        <v>500</v>
      </c>
      <c r="E584" s="83">
        <f>SUM(E582:E583)</f>
        <v>0</v>
      </c>
      <c r="F584" s="83">
        <f>SUM(F582:F583)</f>
        <v>800</v>
      </c>
    </row>
    <row r="585" spans="1:6" s="2" customFormat="1" ht="12.75">
      <c r="A585" s="25"/>
      <c r="B585" s="25"/>
      <c r="C585" s="20"/>
      <c r="D585" s="72"/>
      <c r="E585" s="72"/>
      <c r="F585" s="72"/>
    </row>
    <row r="586" spans="1:6" s="2" customFormat="1" ht="12.75">
      <c r="A586" s="25" t="s">
        <v>35</v>
      </c>
      <c r="B586" s="25" t="s">
        <v>10</v>
      </c>
      <c r="C586" s="20" t="s">
        <v>280</v>
      </c>
      <c r="D586" s="72"/>
      <c r="E586" s="72"/>
      <c r="F586" s="72"/>
    </row>
    <row r="587" spans="1:6" s="2" customFormat="1" ht="12.75">
      <c r="A587" s="25"/>
      <c r="B587" s="25"/>
      <c r="C587" s="21" t="s">
        <v>115</v>
      </c>
      <c r="D587" s="66">
        <f>'[1]szociális'!$C$83</f>
        <v>800</v>
      </c>
      <c r="E587" s="66">
        <v>1200</v>
      </c>
      <c r="F587" s="66">
        <v>1700</v>
      </c>
    </row>
    <row r="588" spans="1:6" s="2" customFormat="1" ht="12.75">
      <c r="A588" s="25"/>
      <c r="B588" s="25"/>
      <c r="C588" s="47" t="s">
        <v>185</v>
      </c>
      <c r="D588" s="66">
        <f>'[1]szociális'!$C$78</f>
        <v>400</v>
      </c>
      <c r="E588" s="66">
        <v>0</v>
      </c>
      <c r="F588" s="66">
        <v>0</v>
      </c>
    </row>
    <row r="589" spans="1:6" s="2" customFormat="1" ht="12" customHeight="1">
      <c r="A589" s="25"/>
      <c r="B589" s="42"/>
      <c r="C589" s="20"/>
      <c r="D589" s="82"/>
      <c r="E589" s="82"/>
      <c r="F589" s="82"/>
    </row>
    <row r="590" spans="1:6" s="2" customFormat="1" ht="11.25" customHeight="1">
      <c r="A590" s="6"/>
      <c r="B590" s="22"/>
      <c r="C590" s="3" t="s">
        <v>59</v>
      </c>
      <c r="D590" s="83">
        <f>SUM(D587:D589)</f>
        <v>1200</v>
      </c>
      <c r="E590" s="83">
        <f>SUM(E587:E589)</f>
        <v>1200</v>
      </c>
      <c r="F590" s="83">
        <f>SUM(F587:F589)</f>
        <v>1700</v>
      </c>
    </row>
    <row r="591" spans="1:6" ht="12.75">
      <c r="A591" s="42"/>
      <c r="B591" s="42"/>
      <c r="C591" s="43"/>
      <c r="D591" s="71" t="s">
        <v>1</v>
      </c>
      <c r="E591" s="71" t="s">
        <v>1</v>
      </c>
      <c r="F591" s="71" t="s">
        <v>1</v>
      </c>
    </row>
    <row r="592" spans="1:6" ht="13.5" customHeight="1" hidden="1">
      <c r="A592" s="26" t="s">
        <v>35</v>
      </c>
      <c r="B592" s="39" t="s">
        <v>15</v>
      </c>
      <c r="C592" s="9" t="s">
        <v>241</v>
      </c>
      <c r="D592" s="66"/>
      <c r="E592" s="66"/>
      <c r="F592" s="66"/>
    </row>
    <row r="593" spans="1:6" ht="12.75" hidden="1">
      <c r="A593" s="26"/>
      <c r="B593" s="39"/>
      <c r="C593" s="47" t="s">
        <v>69</v>
      </c>
      <c r="D593" s="66">
        <f>'[1]szociális'!$C$106</f>
        <v>100</v>
      </c>
      <c r="E593" s="66">
        <f>'[1]szociális'!$C$106</f>
        <v>100</v>
      </c>
      <c r="F593" s="66">
        <v>0</v>
      </c>
    </row>
    <row r="594" spans="1:6" ht="12.75" hidden="1">
      <c r="A594" s="26"/>
      <c r="B594" s="39"/>
      <c r="C594" s="47"/>
      <c r="D594" s="66"/>
      <c r="E594" s="66"/>
      <c r="F594" s="66"/>
    </row>
    <row r="595" spans="1:6" s="2" customFormat="1" ht="12.75" hidden="1">
      <c r="A595" s="8"/>
      <c r="B595" s="6"/>
      <c r="C595" s="4" t="s">
        <v>59</v>
      </c>
      <c r="D595" s="73">
        <f>SUM(D593:D594)</f>
        <v>100</v>
      </c>
      <c r="E595" s="73">
        <f>SUM(E593:E594)</f>
        <v>100</v>
      </c>
      <c r="F595" s="73">
        <f>SUM(F593:F594)</f>
        <v>0</v>
      </c>
    </row>
    <row r="596" spans="1:6" s="2" customFormat="1" ht="12.75" hidden="1">
      <c r="A596" s="26"/>
      <c r="B596" s="25"/>
      <c r="C596" s="9"/>
      <c r="D596" s="72"/>
      <c r="E596" s="72"/>
      <c r="F596" s="72"/>
    </row>
    <row r="597" spans="1:6" s="2" customFormat="1" ht="12.75" hidden="1">
      <c r="A597" s="26" t="s">
        <v>35</v>
      </c>
      <c r="B597" s="39" t="s">
        <v>15</v>
      </c>
      <c r="C597" s="9" t="s">
        <v>242</v>
      </c>
      <c r="D597" s="66"/>
      <c r="E597" s="66"/>
      <c r="F597" s="66"/>
    </row>
    <row r="598" spans="1:6" s="2" customFormat="1" ht="12.75" hidden="1">
      <c r="A598" s="26"/>
      <c r="B598" s="39"/>
      <c r="C598" s="47" t="s">
        <v>69</v>
      </c>
      <c r="D598" s="66">
        <f>'[1]szociális'!$C$106</f>
        <v>100</v>
      </c>
      <c r="E598" s="66">
        <v>0</v>
      </c>
      <c r="F598" s="66">
        <v>0</v>
      </c>
    </row>
    <row r="599" spans="1:6" s="2" customFormat="1" ht="12.75" hidden="1">
      <c r="A599" s="26"/>
      <c r="B599" s="39"/>
      <c r="C599" s="47"/>
      <c r="D599" s="66"/>
      <c r="E599" s="66"/>
      <c r="F599" s="66"/>
    </row>
    <row r="600" spans="1:6" s="2" customFormat="1" ht="12.75" hidden="1">
      <c r="A600" s="8"/>
      <c r="B600" s="6"/>
      <c r="C600" s="4" t="s">
        <v>59</v>
      </c>
      <c r="D600" s="73">
        <f>SUM(D598:D599)</f>
        <v>100</v>
      </c>
      <c r="E600" s="73">
        <f>SUM(E598:E599)</f>
        <v>0</v>
      </c>
      <c r="F600" s="73">
        <f>SUM(F598:F599)</f>
        <v>0</v>
      </c>
    </row>
    <row r="601" spans="1:6" ht="12" customHeight="1" hidden="1">
      <c r="A601" s="26"/>
      <c r="B601" s="39"/>
      <c r="C601" s="47"/>
      <c r="D601" s="66"/>
      <c r="E601" s="66"/>
      <c r="F601" s="66"/>
    </row>
    <row r="602" spans="1:6" ht="12.75" hidden="1">
      <c r="A602" s="26" t="s">
        <v>35</v>
      </c>
      <c r="B602" s="39" t="s">
        <v>17</v>
      </c>
      <c r="C602" s="9" t="s">
        <v>180</v>
      </c>
      <c r="D602" s="66"/>
      <c r="E602" s="66"/>
      <c r="F602" s="66"/>
    </row>
    <row r="603" spans="1:6" ht="12" customHeight="1" hidden="1">
      <c r="A603" s="26"/>
      <c r="B603" s="39"/>
      <c r="C603" s="47" t="s">
        <v>69</v>
      </c>
      <c r="D603" s="66">
        <f>'[1]szociális'!$C$117</f>
        <v>0</v>
      </c>
      <c r="E603" s="66">
        <f>'[1]szociális'!$C$117</f>
        <v>0</v>
      </c>
      <c r="F603" s="66">
        <f>'[1]szociális'!$C$117</f>
        <v>0</v>
      </c>
    </row>
    <row r="604" spans="1:6" ht="0.75" customHeight="1" hidden="1">
      <c r="A604" s="26"/>
      <c r="B604" s="39"/>
      <c r="C604" s="47" t="s">
        <v>1</v>
      </c>
      <c r="D604" s="66" t="s">
        <v>1</v>
      </c>
      <c r="E604" s="66" t="s">
        <v>1</v>
      </c>
      <c r="F604" s="66" t="s">
        <v>1</v>
      </c>
    </row>
    <row r="605" spans="1:6" ht="12.75" hidden="1">
      <c r="A605" s="26"/>
      <c r="B605" s="39"/>
      <c r="C605" s="47"/>
      <c r="D605" s="81"/>
      <c r="E605" s="81"/>
      <c r="F605" s="81"/>
    </row>
    <row r="606" spans="1:6" s="2" customFormat="1" ht="12.75" hidden="1">
      <c r="A606" s="8"/>
      <c r="B606" s="6"/>
      <c r="C606" s="4" t="s">
        <v>59</v>
      </c>
      <c r="D606" s="73">
        <f>SUM(D603:D605)</f>
        <v>0</v>
      </c>
      <c r="E606" s="73">
        <f>SUM(E603:E605)</f>
        <v>0</v>
      </c>
      <c r="F606" s="73">
        <f>SUM(F603:F605)</f>
        <v>0</v>
      </c>
    </row>
    <row r="607" spans="1:6" s="2" customFormat="1" ht="12.75" hidden="1">
      <c r="A607" s="107"/>
      <c r="B607" s="109"/>
      <c r="C607" s="108"/>
      <c r="D607" s="110"/>
      <c r="E607" s="84"/>
      <c r="F607" s="84"/>
    </row>
    <row r="608" spans="1:6" s="2" customFormat="1" ht="12.75" hidden="1">
      <c r="A608" s="111" t="s">
        <v>35</v>
      </c>
      <c r="B608" s="112" t="s">
        <v>19</v>
      </c>
      <c r="C608" s="113" t="s">
        <v>181</v>
      </c>
      <c r="D608" s="114"/>
      <c r="E608" s="79"/>
      <c r="F608" s="79"/>
    </row>
    <row r="609" spans="1:6" s="2" customFormat="1" ht="12.75" hidden="1">
      <c r="A609" s="111"/>
      <c r="B609" s="112"/>
      <c r="C609" s="100" t="s">
        <v>115</v>
      </c>
      <c r="D609" s="115">
        <v>0</v>
      </c>
      <c r="E609" s="85">
        <v>0</v>
      </c>
      <c r="F609" s="85">
        <v>0</v>
      </c>
    </row>
    <row r="610" spans="1:6" s="2" customFormat="1" ht="12" customHeight="1" hidden="1">
      <c r="A610" s="111"/>
      <c r="B610" s="112"/>
      <c r="C610" s="113"/>
      <c r="D610" s="114"/>
      <c r="E610" s="79"/>
      <c r="F610" s="79"/>
    </row>
    <row r="611" spans="1:6" s="2" customFormat="1" ht="12" customHeight="1" hidden="1">
      <c r="A611" s="103"/>
      <c r="B611" s="116"/>
      <c r="C611" s="105" t="s">
        <v>59</v>
      </c>
      <c r="D611" s="117">
        <f>SUM(D609:D610)</f>
        <v>0</v>
      </c>
      <c r="E611" s="83">
        <f>SUM(E609:E610)</f>
        <v>0</v>
      </c>
      <c r="F611" s="83">
        <f>SUM(F609:F610)</f>
        <v>0</v>
      </c>
    </row>
    <row r="612" spans="2:6" ht="12.75">
      <c r="B612" s="37"/>
      <c r="D612" s="77"/>
      <c r="E612" s="77"/>
      <c r="F612" s="77"/>
    </row>
    <row r="613" spans="2:6" ht="12.75">
      <c r="B613" s="39"/>
      <c r="C613" s="32" t="s">
        <v>182</v>
      </c>
      <c r="D613" s="66"/>
      <c r="E613" s="66"/>
      <c r="F613" s="66"/>
    </row>
    <row r="614" spans="2:6" ht="12.75">
      <c r="B614" s="39"/>
      <c r="D614" s="66"/>
      <c r="E614" s="66"/>
      <c r="F614" s="66"/>
    </row>
    <row r="615" spans="1:6" ht="13.5" customHeight="1">
      <c r="A615" s="26" t="s">
        <v>36</v>
      </c>
      <c r="B615" s="39" t="s">
        <v>8</v>
      </c>
      <c r="C615" s="9" t="s">
        <v>281</v>
      </c>
      <c r="D615" s="66"/>
      <c r="E615" s="66"/>
      <c r="F615" s="66"/>
    </row>
    <row r="616" spans="1:6" ht="12.75" hidden="1">
      <c r="A616" s="26"/>
      <c r="B616" s="39"/>
      <c r="C616" s="47" t="s">
        <v>1</v>
      </c>
      <c r="D616" s="66"/>
      <c r="E616" s="66"/>
      <c r="F616" s="66"/>
    </row>
    <row r="617" spans="1:6" ht="12.75">
      <c r="A617" s="26"/>
      <c r="B617" s="39"/>
      <c r="C617" s="47" t="s">
        <v>69</v>
      </c>
      <c r="D617" s="66">
        <f>'[1]szociális'!$C$137</f>
        <v>500</v>
      </c>
      <c r="E617" s="66">
        <v>350</v>
      </c>
      <c r="F617" s="66">
        <v>300</v>
      </c>
    </row>
    <row r="618" spans="1:6" ht="12.75">
      <c r="A618" s="26"/>
      <c r="B618" s="39"/>
      <c r="C618" s="47"/>
      <c r="D618" s="66"/>
      <c r="E618" s="66"/>
      <c r="F618" s="66"/>
    </row>
    <row r="619" spans="1:6" s="2" customFormat="1" ht="12.75">
      <c r="A619" s="8"/>
      <c r="B619" s="6"/>
      <c r="C619" s="4" t="s">
        <v>59</v>
      </c>
      <c r="D619" s="73">
        <f>SUM(D617:D618)</f>
        <v>500</v>
      </c>
      <c r="E619" s="73">
        <f>SUM(E617:E618)</f>
        <v>350</v>
      </c>
      <c r="F619" s="73">
        <f>SUM(F617:F618)</f>
        <v>300</v>
      </c>
    </row>
    <row r="620" spans="1:6" ht="12" customHeight="1">
      <c r="A620" s="26"/>
      <c r="B620" s="39"/>
      <c r="C620" s="47"/>
      <c r="D620" s="66"/>
      <c r="E620" s="66"/>
      <c r="F620" s="66"/>
    </row>
    <row r="621" spans="1:6" ht="12.75">
      <c r="A621" s="26" t="s">
        <v>36</v>
      </c>
      <c r="B621" s="39" t="s">
        <v>10</v>
      </c>
      <c r="C621" s="9" t="s">
        <v>282</v>
      </c>
      <c r="D621" s="66"/>
      <c r="E621" s="66"/>
      <c r="F621" s="66"/>
    </row>
    <row r="622" spans="1:6" ht="12" customHeight="1">
      <c r="A622" s="26"/>
      <c r="B622" s="39"/>
      <c r="C622" s="47" t="s">
        <v>69</v>
      </c>
      <c r="D622" s="66">
        <f>'[1]szociális'!$C$146</f>
        <v>500</v>
      </c>
      <c r="E622" s="66">
        <v>600</v>
      </c>
      <c r="F622" s="66">
        <v>600</v>
      </c>
    </row>
    <row r="623" spans="1:6" ht="0.75" customHeight="1" hidden="1">
      <c r="A623" s="26"/>
      <c r="B623" s="39"/>
      <c r="C623" s="47" t="s">
        <v>1</v>
      </c>
      <c r="D623" s="66" t="s">
        <v>1</v>
      </c>
      <c r="E623" s="66" t="s">
        <v>1</v>
      </c>
      <c r="F623" s="66" t="s">
        <v>1</v>
      </c>
    </row>
    <row r="624" spans="1:6" ht="12.75">
      <c r="A624" s="26"/>
      <c r="B624" s="39"/>
      <c r="C624" s="47"/>
      <c r="D624" s="81"/>
      <c r="E624" s="81"/>
      <c r="F624" s="81"/>
    </row>
    <row r="625" spans="1:6" s="2" customFormat="1" ht="12.75">
      <c r="A625" s="14"/>
      <c r="B625" s="15"/>
      <c r="C625" s="16" t="s">
        <v>59</v>
      </c>
      <c r="D625" s="78">
        <f>SUM(D622:D624)</f>
        <v>500</v>
      </c>
      <c r="E625" s="78">
        <f>SUM(E622:E624)</f>
        <v>600</v>
      </c>
      <c r="F625" s="78">
        <f>SUM(F622:F624)</f>
        <v>600</v>
      </c>
    </row>
    <row r="626" spans="1:6" s="2" customFormat="1" ht="12.75">
      <c r="A626" s="14"/>
      <c r="B626" s="15"/>
      <c r="C626" s="18"/>
      <c r="D626" s="78"/>
      <c r="E626" s="78"/>
      <c r="F626" s="78"/>
    </row>
    <row r="627" spans="1:6" s="2" customFormat="1" ht="12.75">
      <c r="A627" s="26" t="s">
        <v>36</v>
      </c>
      <c r="B627" s="25" t="s">
        <v>12</v>
      </c>
      <c r="C627" s="20" t="s">
        <v>283</v>
      </c>
      <c r="D627" s="72"/>
      <c r="E627" s="72"/>
      <c r="F627" s="72"/>
    </row>
    <row r="628" spans="1:6" s="2" customFormat="1" ht="12.75">
      <c r="A628" s="26"/>
      <c r="B628" s="25"/>
      <c r="C628" s="21" t="s">
        <v>115</v>
      </c>
      <c r="D628" s="66">
        <f>'[1]szociális'!$C$153</f>
        <v>100</v>
      </c>
      <c r="E628" s="66">
        <v>0</v>
      </c>
      <c r="F628" s="66">
        <v>50</v>
      </c>
    </row>
    <row r="629" spans="1:6" s="2" customFormat="1" ht="12" customHeight="1">
      <c r="A629" s="26"/>
      <c r="B629" s="25"/>
      <c r="C629" s="20"/>
      <c r="D629" s="72"/>
      <c r="E629" s="72"/>
      <c r="F629" s="72"/>
    </row>
    <row r="630" spans="1:6" s="2" customFormat="1" ht="12" customHeight="1">
      <c r="A630" s="8"/>
      <c r="B630" s="6"/>
      <c r="C630" s="5" t="s">
        <v>59</v>
      </c>
      <c r="D630" s="73">
        <f>SUM(D628:D629)</f>
        <v>100</v>
      </c>
      <c r="E630" s="73">
        <f>SUM(E628:E629)</f>
        <v>0</v>
      </c>
      <c r="F630" s="73">
        <f>SUM(F628:F629)</f>
        <v>50</v>
      </c>
    </row>
    <row r="631" spans="1:6" ht="12.75">
      <c r="A631" s="14"/>
      <c r="B631" s="37"/>
      <c r="D631" s="77"/>
      <c r="E631" s="77"/>
      <c r="F631" s="77"/>
    </row>
    <row r="632" spans="1:6" s="2" customFormat="1" ht="12.75">
      <c r="A632" s="26" t="s">
        <v>36</v>
      </c>
      <c r="B632" s="25" t="s">
        <v>15</v>
      </c>
      <c r="C632" s="20" t="s">
        <v>284</v>
      </c>
      <c r="D632" s="72"/>
      <c r="E632" s="72"/>
      <c r="F632" s="72"/>
    </row>
    <row r="633" spans="1:6" s="2" customFormat="1" ht="12.75">
      <c r="A633" s="26"/>
      <c r="B633" s="25"/>
      <c r="C633" s="21" t="s">
        <v>115</v>
      </c>
      <c r="D633" s="66">
        <f>'[1]szociális'!$C$180</f>
        <v>50</v>
      </c>
      <c r="E633" s="66">
        <v>0</v>
      </c>
      <c r="F633" s="66">
        <v>0</v>
      </c>
    </row>
    <row r="634" spans="1:6" s="2" customFormat="1" ht="12" customHeight="1">
      <c r="A634" s="26"/>
      <c r="B634" s="25"/>
      <c r="C634" s="20"/>
      <c r="D634" s="72"/>
      <c r="E634" s="72"/>
      <c r="F634" s="72"/>
    </row>
    <row r="635" spans="1:6" s="2" customFormat="1" ht="12" customHeight="1">
      <c r="A635" s="8"/>
      <c r="B635" s="6"/>
      <c r="C635" s="5" t="s">
        <v>59</v>
      </c>
      <c r="D635" s="73">
        <f>SUM(D633:D634)</f>
        <v>50</v>
      </c>
      <c r="E635" s="73">
        <f>SUM(E633:E634)</f>
        <v>0</v>
      </c>
      <c r="F635" s="73">
        <f>SUM(F633:F634)</f>
        <v>0</v>
      </c>
    </row>
    <row r="636" spans="1:6" ht="12.75">
      <c r="A636" s="26"/>
      <c r="B636" s="39"/>
      <c r="D636" s="66"/>
      <c r="E636" s="66"/>
      <c r="F636" s="66"/>
    </row>
    <row r="637" spans="1:6" s="2" customFormat="1" ht="12.75">
      <c r="A637" s="26" t="s">
        <v>37</v>
      </c>
      <c r="B637" s="25" t="s">
        <v>10</v>
      </c>
      <c r="C637" s="20" t="s">
        <v>285</v>
      </c>
      <c r="D637" s="72"/>
      <c r="E637" s="72"/>
      <c r="F637" s="72"/>
    </row>
    <row r="638" spans="1:6" s="2" customFormat="1" ht="12.75">
      <c r="A638" s="26"/>
      <c r="B638" s="25"/>
      <c r="C638" s="21" t="s">
        <v>115</v>
      </c>
      <c r="D638" s="66">
        <f>'[1]szociális'!$C$189</f>
        <v>600</v>
      </c>
      <c r="E638" s="66">
        <v>150</v>
      </c>
      <c r="F638" s="66">
        <v>250</v>
      </c>
    </row>
    <row r="639" spans="1:6" s="2" customFormat="1" ht="12" customHeight="1">
      <c r="A639" s="26"/>
      <c r="B639" s="25"/>
      <c r="C639" s="20"/>
      <c r="D639" s="72"/>
      <c r="E639" s="72"/>
      <c r="F639" s="72"/>
    </row>
    <row r="640" spans="1:6" s="2" customFormat="1" ht="12" customHeight="1">
      <c r="A640" s="8"/>
      <c r="B640" s="6"/>
      <c r="C640" s="5" t="s">
        <v>59</v>
      </c>
      <c r="D640" s="73">
        <f>SUM(D638:D639)</f>
        <v>600</v>
      </c>
      <c r="E640" s="73">
        <f>SUM(E638:E639)</f>
        <v>150</v>
      </c>
      <c r="F640" s="73">
        <f>SUM(F638:F639)</f>
        <v>250</v>
      </c>
    </row>
    <row r="641" spans="1:6" s="2" customFormat="1" ht="12" customHeight="1">
      <c r="A641" s="13"/>
      <c r="B641" s="15"/>
      <c r="C641" s="9"/>
      <c r="D641" s="78"/>
      <c r="E641" s="78"/>
      <c r="F641" s="78"/>
    </row>
    <row r="642" spans="1:6" s="2" customFormat="1" ht="12" customHeight="1">
      <c r="A642" s="26" t="s">
        <v>36</v>
      </c>
      <c r="B642" s="25" t="s">
        <v>17</v>
      </c>
      <c r="C642" s="9" t="s">
        <v>258</v>
      </c>
      <c r="D642" s="72"/>
      <c r="E642" s="72"/>
      <c r="F642" s="72"/>
    </row>
    <row r="643" spans="1:6" s="2" customFormat="1" ht="12" customHeight="1">
      <c r="A643" s="26"/>
      <c r="B643" s="25"/>
      <c r="C643" s="47" t="s">
        <v>236</v>
      </c>
      <c r="D643" s="72"/>
      <c r="E643" s="74">
        <v>500</v>
      </c>
      <c r="F643" s="74">
        <v>600</v>
      </c>
    </row>
    <row r="644" spans="1:6" s="2" customFormat="1" ht="12" customHeight="1">
      <c r="A644" s="26"/>
      <c r="B644" s="25"/>
      <c r="C644" s="9"/>
      <c r="D644" s="82"/>
      <c r="E644" s="82"/>
      <c r="F644" s="82"/>
    </row>
    <row r="645" spans="1:6" s="2" customFormat="1" ht="12" customHeight="1">
      <c r="A645" s="8"/>
      <c r="B645" s="6"/>
      <c r="C645" s="4" t="s">
        <v>59</v>
      </c>
      <c r="D645" s="82"/>
      <c r="E645" s="82">
        <f>E643</f>
        <v>500</v>
      </c>
      <c r="F645" s="82">
        <f>F643</f>
        <v>600</v>
      </c>
    </row>
    <row r="646" spans="2:6" ht="12.75" hidden="1">
      <c r="B646" s="37"/>
      <c r="D646" s="77"/>
      <c r="E646" s="77"/>
      <c r="F646" s="77"/>
    </row>
    <row r="647" spans="2:6" ht="12.75" hidden="1">
      <c r="B647" s="39"/>
      <c r="C647" s="32" t="s">
        <v>183</v>
      </c>
      <c r="D647" s="66"/>
      <c r="E647" s="66"/>
      <c r="F647" s="66"/>
    </row>
    <row r="648" spans="2:6" ht="12.75" hidden="1">
      <c r="B648" s="39"/>
      <c r="D648" s="66"/>
      <c r="E648" s="66"/>
      <c r="F648" s="66"/>
    </row>
    <row r="649" spans="1:6" s="2" customFormat="1" ht="12.75" hidden="1">
      <c r="A649" s="26" t="s">
        <v>37</v>
      </c>
      <c r="B649" s="25" t="s">
        <v>8</v>
      </c>
      <c r="C649" s="20" t="s">
        <v>244</v>
      </c>
      <c r="D649" s="72"/>
      <c r="E649" s="72"/>
      <c r="F649" s="72"/>
    </row>
    <row r="650" spans="1:6" s="2" customFormat="1" ht="12.75" hidden="1">
      <c r="A650" s="26"/>
      <c r="B650" s="25"/>
      <c r="C650" s="21" t="s">
        <v>115</v>
      </c>
      <c r="D650" s="66">
        <f>'[1]szociális'!$D$198</f>
        <v>200</v>
      </c>
      <c r="E650" s="66">
        <v>150</v>
      </c>
      <c r="F650" s="66">
        <v>0</v>
      </c>
    </row>
    <row r="651" spans="1:6" s="2" customFormat="1" ht="12" customHeight="1" hidden="1">
      <c r="A651" s="26"/>
      <c r="B651" s="25"/>
      <c r="C651" s="20"/>
      <c r="D651" s="72"/>
      <c r="E651" s="72"/>
      <c r="F651" s="72"/>
    </row>
    <row r="652" spans="1:8" s="2" customFormat="1" ht="12" customHeight="1" hidden="1">
      <c r="A652" s="8"/>
      <c r="B652" s="6"/>
      <c r="C652" s="5" t="s">
        <v>59</v>
      </c>
      <c r="D652" s="73">
        <f>SUM(D650:D651)</f>
        <v>200</v>
      </c>
      <c r="E652" s="73">
        <f>SUM(E650:E651)</f>
        <v>150</v>
      </c>
      <c r="F652" s="73">
        <f>SUM(F650:F651)</f>
        <v>0</v>
      </c>
      <c r="H652" s="2">
        <f>E652+E595+E568+E120+E49</f>
        <v>28881</v>
      </c>
    </row>
    <row r="653" spans="1:6" s="2" customFormat="1" ht="12" customHeight="1" hidden="1">
      <c r="A653" s="13"/>
      <c r="B653" s="25"/>
      <c r="C653" s="9"/>
      <c r="D653" s="72"/>
      <c r="E653" s="72"/>
      <c r="F653" s="72"/>
    </row>
    <row r="654" spans="1:6" s="2" customFormat="1" ht="12" customHeight="1" hidden="1">
      <c r="A654" s="26" t="s">
        <v>37</v>
      </c>
      <c r="B654" s="25" t="s">
        <v>8</v>
      </c>
      <c r="C654" s="20" t="s">
        <v>243</v>
      </c>
      <c r="D654" s="72"/>
      <c r="E654" s="72"/>
      <c r="F654" s="72"/>
    </row>
    <row r="655" spans="1:6" s="2" customFormat="1" ht="12" customHeight="1" hidden="1">
      <c r="A655" s="26"/>
      <c r="B655" s="25"/>
      <c r="C655" s="21" t="s">
        <v>115</v>
      </c>
      <c r="D655" s="66">
        <f>'[1]szociális'!$D$198</f>
        <v>200</v>
      </c>
      <c r="E655" s="66">
        <v>0</v>
      </c>
      <c r="F655" s="66">
        <v>0</v>
      </c>
    </row>
    <row r="656" spans="1:6" s="2" customFormat="1" ht="12" customHeight="1" hidden="1">
      <c r="A656" s="26"/>
      <c r="B656" s="25"/>
      <c r="C656" s="20"/>
      <c r="D656" s="72"/>
      <c r="E656" s="72"/>
      <c r="F656" s="72"/>
    </row>
    <row r="657" spans="1:6" s="2" customFormat="1" ht="12" customHeight="1" hidden="1">
      <c r="A657" s="8"/>
      <c r="B657" s="6"/>
      <c r="C657" s="5" t="s">
        <v>59</v>
      </c>
      <c r="D657" s="73">
        <f>SUM(D655:D656)</f>
        <v>200</v>
      </c>
      <c r="E657" s="73">
        <f>SUM(E655:E656)</f>
        <v>0</v>
      </c>
      <c r="F657" s="73">
        <f>SUM(F655:F656)</f>
        <v>0</v>
      </c>
    </row>
    <row r="658" spans="2:6" ht="12.75" hidden="1">
      <c r="B658" s="39"/>
      <c r="D658" s="66"/>
      <c r="E658" s="66"/>
      <c r="F658" s="66"/>
    </row>
    <row r="659" spans="1:6" s="2" customFormat="1" ht="12.75" hidden="1">
      <c r="A659" s="26" t="s">
        <v>37</v>
      </c>
      <c r="B659" s="25" t="s">
        <v>10</v>
      </c>
      <c r="C659" s="20" t="s">
        <v>184</v>
      </c>
      <c r="D659" s="72"/>
      <c r="E659" s="72"/>
      <c r="F659" s="72"/>
    </row>
    <row r="660" spans="1:6" s="2" customFormat="1" ht="12.75" hidden="1">
      <c r="A660" s="26"/>
      <c r="B660" s="25"/>
      <c r="C660" s="21" t="s">
        <v>115</v>
      </c>
      <c r="D660" s="66">
        <f>'[1]szociális'!$C$209</f>
        <v>100</v>
      </c>
      <c r="E660" s="66">
        <f>'[1]szociális'!$C$209</f>
        <v>100</v>
      </c>
      <c r="F660" s="66"/>
    </row>
    <row r="661" spans="1:6" s="2" customFormat="1" ht="12" customHeight="1" hidden="1">
      <c r="A661" s="26"/>
      <c r="B661" s="25"/>
      <c r="C661" s="20"/>
      <c r="D661" s="72"/>
      <c r="E661" s="72"/>
      <c r="F661" s="72"/>
    </row>
    <row r="662" spans="1:6" s="2" customFormat="1" ht="12" customHeight="1" hidden="1">
      <c r="A662" s="8"/>
      <c r="B662" s="6"/>
      <c r="C662" s="5" t="s">
        <v>59</v>
      </c>
      <c r="D662" s="73">
        <f>SUM(D660:D661)</f>
        <v>100</v>
      </c>
      <c r="E662" s="73">
        <f>SUM(E660:E661)</f>
        <v>100</v>
      </c>
      <c r="F662" s="73">
        <f>SUM(F660:F661)</f>
        <v>0</v>
      </c>
    </row>
    <row r="663" spans="1:6" ht="12.75">
      <c r="A663" s="25"/>
      <c r="B663" s="25"/>
      <c r="C663" s="47"/>
      <c r="D663" s="66"/>
      <c r="E663" s="66"/>
      <c r="F663" s="66"/>
    </row>
    <row r="664" spans="1:6" ht="12.75">
      <c r="A664" s="25" t="s">
        <v>1</v>
      </c>
      <c r="B664" s="39" t="s">
        <v>1</v>
      </c>
      <c r="C664" s="9" t="s">
        <v>112</v>
      </c>
      <c r="D664" s="66"/>
      <c r="E664" s="66"/>
      <c r="F664" s="66"/>
    </row>
    <row r="665" spans="1:6" ht="12.75">
      <c r="A665" s="25"/>
      <c r="B665" s="39"/>
      <c r="C665" s="9"/>
      <c r="D665" s="66"/>
      <c r="E665" s="66"/>
      <c r="F665" s="66"/>
    </row>
    <row r="666" spans="1:6" ht="12.75">
      <c r="A666" s="25" t="s">
        <v>39</v>
      </c>
      <c r="B666" s="39" t="s">
        <v>1</v>
      </c>
      <c r="C666" s="9" t="s">
        <v>257</v>
      </c>
      <c r="D666" s="66"/>
      <c r="E666" s="66"/>
      <c r="F666" s="66"/>
    </row>
    <row r="667" spans="1:6" ht="12.75" hidden="1">
      <c r="A667" s="25"/>
      <c r="B667" s="39"/>
      <c r="C667" s="47"/>
      <c r="D667" s="66"/>
      <c r="E667" s="66"/>
      <c r="F667" s="66"/>
    </row>
    <row r="668" spans="1:6" ht="12.75">
      <c r="A668" s="25"/>
      <c r="B668" s="39"/>
      <c r="C668" s="47" t="s">
        <v>61</v>
      </c>
      <c r="D668" s="66">
        <f>'[4]910123'!$D$60</f>
        <v>120</v>
      </c>
      <c r="E668" s="66">
        <v>140</v>
      </c>
      <c r="F668" s="66"/>
    </row>
    <row r="669" spans="1:6" ht="12.75">
      <c r="A669" s="25"/>
      <c r="B669" s="39"/>
      <c r="C669" s="47" t="s">
        <v>62</v>
      </c>
      <c r="D669" s="66">
        <f>'[4]910123'!$D$72</f>
        <v>46</v>
      </c>
      <c r="E669" s="66">
        <v>56</v>
      </c>
      <c r="F669" s="66"/>
    </row>
    <row r="670" spans="1:6" ht="12.75">
      <c r="A670" s="25"/>
      <c r="B670" s="39"/>
      <c r="C670" s="47" t="s">
        <v>60</v>
      </c>
      <c r="D670" s="66">
        <f>'[4]910123'!$D$122+'[4]910123'!$D$137</f>
        <v>490</v>
      </c>
      <c r="E670" s="66">
        <v>340</v>
      </c>
      <c r="F670" s="66"/>
    </row>
    <row r="671" spans="1:6" ht="12.75">
      <c r="A671" s="25"/>
      <c r="B671" s="39"/>
      <c r="C671" s="47"/>
      <c r="D671" s="66"/>
      <c r="E671" s="66"/>
      <c r="F671" s="66"/>
    </row>
    <row r="672" spans="1:6" s="2" customFormat="1" ht="12.75">
      <c r="A672" s="25"/>
      <c r="B672" s="25"/>
      <c r="C672" s="9" t="s">
        <v>57</v>
      </c>
      <c r="D672" s="72">
        <f>SUM(D668:D671)</f>
        <v>656</v>
      </c>
      <c r="E672" s="72">
        <f>SUM(E668:E671)</f>
        <v>536</v>
      </c>
      <c r="F672" s="72">
        <f>SUM(F668:F671)</f>
        <v>0</v>
      </c>
    </row>
    <row r="673" spans="1:6" ht="11.25" customHeight="1">
      <c r="A673" s="25"/>
      <c r="B673" s="39"/>
      <c r="C673" s="47"/>
      <c r="D673" s="66" t="s">
        <v>1</v>
      </c>
      <c r="E673" s="66" t="s">
        <v>1</v>
      </c>
      <c r="F673" s="66" t="s">
        <v>1</v>
      </c>
    </row>
    <row r="674" spans="1:6" ht="12.75" hidden="1">
      <c r="A674" s="25"/>
      <c r="B674" s="39"/>
      <c r="C674" s="47" t="s">
        <v>1</v>
      </c>
      <c r="D674" s="66" t="s">
        <v>1</v>
      </c>
      <c r="E674" s="66" t="s">
        <v>1</v>
      </c>
      <c r="F674" s="66" t="s">
        <v>1</v>
      </c>
    </row>
    <row r="675" spans="1:6" ht="12.75" hidden="1">
      <c r="A675" s="25"/>
      <c r="B675" s="39"/>
      <c r="C675" s="47" t="s">
        <v>1</v>
      </c>
      <c r="D675" s="66" t="s">
        <v>1</v>
      </c>
      <c r="E675" s="66" t="s">
        <v>1</v>
      </c>
      <c r="F675" s="66" t="s">
        <v>1</v>
      </c>
    </row>
    <row r="676" spans="1:6" ht="12.75" hidden="1">
      <c r="A676" s="25"/>
      <c r="B676" s="39"/>
      <c r="C676" s="47"/>
      <c r="D676" s="66"/>
      <c r="E676" s="66"/>
      <c r="F676" s="66"/>
    </row>
    <row r="677" spans="1:6" ht="12.75" hidden="1">
      <c r="A677" s="25"/>
      <c r="B677" s="39"/>
      <c r="C677" s="47"/>
      <c r="D677" s="66"/>
      <c r="E677" s="66"/>
      <c r="F677" s="66"/>
    </row>
    <row r="678" spans="1:6" ht="12.75">
      <c r="A678" s="25"/>
      <c r="B678" s="39"/>
      <c r="C678" s="47" t="s">
        <v>153</v>
      </c>
      <c r="D678" s="72">
        <f>SUM(D674:D677)</f>
        <v>0</v>
      </c>
      <c r="E678" s="72">
        <f>SUM(E674:E677)</f>
        <v>0</v>
      </c>
      <c r="F678" s="72">
        <f>SUM(F674:F677)</f>
        <v>0</v>
      </c>
    </row>
    <row r="679" spans="1:6" ht="12.75">
      <c r="A679" s="25"/>
      <c r="B679" s="39"/>
      <c r="C679" s="47"/>
      <c r="D679" s="66"/>
      <c r="E679" s="66"/>
      <c r="F679" s="66"/>
    </row>
    <row r="680" spans="1:6" s="2" customFormat="1" ht="12.75">
      <c r="A680" s="6"/>
      <c r="B680" s="6"/>
      <c r="C680" s="4" t="s">
        <v>59</v>
      </c>
      <c r="D680" s="73">
        <f>+D672+D678</f>
        <v>656</v>
      </c>
      <c r="E680" s="73">
        <f>+E672+E678</f>
        <v>536</v>
      </c>
      <c r="F680" s="73">
        <f>+F672+F678</f>
        <v>0</v>
      </c>
    </row>
    <row r="681" spans="1:6" ht="12.75">
      <c r="A681" s="26"/>
      <c r="B681" s="37"/>
      <c r="C681" s="36"/>
      <c r="D681" s="66"/>
      <c r="E681" s="66"/>
      <c r="F681" s="66"/>
    </row>
    <row r="682" spans="1:6" ht="12.75" hidden="1">
      <c r="A682" s="26"/>
      <c r="B682" s="39"/>
      <c r="C682" s="24"/>
      <c r="D682" s="66"/>
      <c r="E682" s="66"/>
      <c r="F682" s="66"/>
    </row>
    <row r="683" spans="1:6" ht="12.75">
      <c r="A683" s="26" t="s">
        <v>40</v>
      </c>
      <c r="B683" s="39"/>
      <c r="C683" s="23" t="s">
        <v>255</v>
      </c>
      <c r="D683" s="66"/>
      <c r="E683" s="66"/>
      <c r="F683" s="66"/>
    </row>
    <row r="684" spans="1:6" ht="12.75">
      <c r="A684" s="26"/>
      <c r="B684" s="39"/>
      <c r="C684" s="24" t="s">
        <v>61</v>
      </c>
      <c r="D684" s="66">
        <f>'[4]910501'!$D$60</f>
        <v>2310</v>
      </c>
      <c r="E684" s="66">
        <v>2406</v>
      </c>
      <c r="F684" s="66">
        <v>2406</v>
      </c>
    </row>
    <row r="685" spans="1:6" ht="12.75">
      <c r="A685" s="26"/>
      <c r="B685" s="39"/>
      <c r="C685" s="24" t="s">
        <v>62</v>
      </c>
      <c r="D685" s="66">
        <f>'[4]910501'!$D$72</f>
        <v>673</v>
      </c>
      <c r="E685" s="66">
        <v>680</v>
      </c>
      <c r="F685" s="66">
        <v>680</v>
      </c>
    </row>
    <row r="686" spans="1:6" ht="12.75">
      <c r="A686" s="26"/>
      <c r="B686" s="39"/>
      <c r="C686" s="24" t="s">
        <v>106</v>
      </c>
      <c r="D686" s="66">
        <f>'[4]910501'!$D$122</f>
        <v>267</v>
      </c>
      <c r="E686" s="66">
        <v>114</v>
      </c>
      <c r="F686" s="66">
        <v>614</v>
      </c>
    </row>
    <row r="687" spans="1:6" ht="12.75">
      <c r="A687" s="26"/>
      <c r="B687" s="39"/>
      <c r="C687" s="24" t="s">
        <v>197</v>
      </c>
      <c r="D687" s="66"/>
      <c r="E687" s="66"/>
      <c r="F687" s="66"/>
    </row>
    <row r="688" spans="1:6" ht="12.75" hidden="1">
      <c r="A688" s="26"/>
      <c r="B688" s="39"/>
      <c r="C688" s="24"/>
      <c r="D688" s="66"/>
      <c r="E688" s="66"/>
      <c r="F688" s="66"/>
    </row>
    <row r="689" spans="1:6" ht="12.75">
      <c r="A689" s="26"/>
      <c r="B689" s="39"/>
      <c r="C689" s="23" t="s">
        <v>107</v>
      </c>
      <c r="D689" s="72">
        <f>SUM(D684:D688)</f>
        <v>3250</v>
      </c>
      <c r="E689" s="72">
        <f>SUM(E684:E688)</f>
        <v>3200</v>
      </c>
      <c r="F689" s="72">
        <f>SUM(F684:F688)</f>
        <v>3700</v>
      </c>
    </row>
    <row r="690" spans="1:6" ht="12.75">
      <c r="A690" s="26"/>
      <c r="B690" s="39"/>
      <c r="C690" s="23"/>
      <c r="D690" s="72"/>
      <c r="E690" s="72"/>
      <c r="F690" s="72"/>
    </row>
    <row r="691" spans="1:6" ht="12.75" hidden="1">
      <c r="A691" s="26"/>
      <c r="B691" s="39"/>
      <c r="C691" s="23" t="s">
        <v>154</v>
      </c>
      <c r="D691" s="66">
        <v>0</v>
      </c>
      <c r="E691" s="66">
        <v>0</v>
      </c>
      <c r="F691" s="66">
        <v>0</v>
      </c>
    </row>
    <row r="692" spans="1:6" ht="12.75">
      <c r="A692" s="26"/>
      <c r="B692" s="39"/>
      <c r="C692" s="23" t="s">
        <v>111</v>
      </c>
      <c r="D692" s="72">
        <f>SUM(D691)</f>
        <v>0</v>
      </c>
      <c r="E692" s="72">
        <f>SUM(E691)</f>
        <v>0</v>
      </c>
      <c r="F692" s="72">
        <f>SUM(F691)</f>
        <v>0</v>
      </c>
    </row>
    <row r="693" spans="1:6" ht="12.75">
      <c r="A693" s="26"/>
      <c r="B693" s="39"/>
      <c r="C693" s="23"/>
      <c r="D693" s="72"/>
      <c r="E693" s="72"/>
      <c r="F693" s="72"/>
    </row>
    <row r="694" spans="1:6" ht="12.75">
      <c r="A694" s="8"/>
      <c r="B694" s="10"/>
      <c r="C694" s="4" t="s">
        <v>59</v>
      </c>
      <c r="D694" s="73">
        <f>+D689+D692</f>
        <v>3250</v>
      </c>
      <c r="E694" s="73">
        <f>+E689+E692</f>
        <v>3200</v>
      </c>
      <c r="F694" s="73">
        <f>+F689+F692</f>
        <v>3700</v>
      </c>
    </row>
    <row r="695" spans="1:6" ht="12.75">
      <c r="A695" s="26"/>
      <c r="B695" s="39"/>
      <c r="C695" s="24"/>
      <c r="D695" s="66"/>
      <c r="E695" s="66"/>
      <c r="F695" s="66"/>
    </row>
    <row r="696" spans="1:6" ht="0.75" customHeight="1">
      <c r="A696" s="26"/>
      <c r="B696" s="39"/>
      <c r="C696" s="23" t="s">
        <v>108</v>
      </c>
      <c r="D696" s="66"/>
      <c r="E696" s="66"/>
      <c r="F696" s="66"/>
    </row>
    <row r="697" spans="1:6" ht="12.75" hidden="1">
      <c r="A697" s="26"/>
      <c r="B697" s="39"/>
      <c r="C697" s="24"/>
      <c r="D697" s="66"/>
      <c r="E697" s="66"/>
      <c r="F697" s="66"/>
    </row>
    <row r="698" spans="1:6" ht="12.75" hidden="1">
      <c r="A698" s="26" t="s">
        <v>209</v>
      </c>
      <c r="B698" s="39"/>
      <c r="C698" s="23" t="s">
        <v>210</v>
      </c>
      <c r="D698" s="66"/>
      <c r="E698" s="66"/>
      <c r="F698" s="66"/>
    </row>
    <row r="699" spans="1:6" ht="12.75" hidden="1">
      <c r="A699" s="26"/>
      <c r="B699" s="39"/>
      <c r="C699" s="24" t="s">
        <v>61</v>
      </c>
      <c r="D699" s="66">
        <v>0</v>
      </c>
      <c r="E699" s="66">
        <v>0</v>
      </c>
      <c r="F699" s="66">
        <v>0</v>
      </c>
    </row>
    <row r="700" spans="1:6" ht="12.75" hidden="1">
      <c r="A700" s="26"/>
      <c r="B700" s="39"/>
      <c r="C700" s="24" t="s">
        <v>62</v>
      </c>
      <c r="D700" s="66">
        <v>0</v>
      </c>
      <c r="E700" s="66">
        <v>0</v>
      </c>
      <c r="F700" s="66">
        <v>0</v>
      </c>
    </row>
    <row r="701" spans="1:6" ht="12.75" hidden="1">
      <c r="A701" s="26"/>
      <c r="B701" s="39"/>
      <c r="C701" s="24" t="s">
        <v>60</v>
      </c>
      <c r="D701" s="66">
        <v>0</v>
      </c>
      <c r="E701" s="66">
        <v>0</v>
      </c>
      <c r="F701" s="66">
        <v>0</v>
      </c>
    </row>
    <row r="702" spans="1:6" ht="12.75" hidden="1">
      <c r="A702" s="26"/>
      <c r="B702" s="39"/>
      <c r="C702" s="24"/>
      <c r="D702" s="66"/>
      <c r="E702" s="66"/>
      <c r="F702" s="66"/>
    </row>
    <row r="703" spans="1:6" ht="12.75" hidden="1">
      <c r="A703" s="26"/>
      <c r="B703" s="39"/>
      <c r="C703" s="23" t="s">
        <v>107</v>
      </c>
      <c r="D703" s="72">
        <f>SUM(D699:D702)</f>
        <v>0</v>
      </c>
      <c r="E703" s="72">
        <f>SUM(E699:E702)</f>
        <v>0</v>
      </c>
      <c r="F703" s="72">
        <f>SUM(F699:F702)</f>
        <v>0</v>
      </c>
    </row>
    <row r="704" spans="1:6" ht="12.75" hidden="1">
      <c r="A704" s="26"/>
      <c r="B704" s="39"/>
      <c r="C704" s="23"/>
      <c r="D704" s="72"/>
      <c r="E704" s="72"/>
      <c r="F704" s="72"/>
    </row>
    <row r="705" spans="1:6" ht="12.75" hidden="1">
      <c r="A705" s="8"/>
      <c r="B705" s="10"/>
      <c r="C705" s="11" t="s">
        <v>86</v>
      </c>
      <c r="D705" s="83">
        <f>SUM(D703)</f>
        <v>0</v>
      </c>
      <c r="E705" s="83">
        <f>SUM(E703)</f>
        <v>0</v>
      </c>
      <c r="F705" s="83">
        <f>SUM(F703)</f>
        <v>0</v>
      </c>
    </row>
    <row r="706" spans="1:6" ht="12.75" hidden="1">
      <c r="A706" s="26"/>
      <c r="B706" s="39"/>
      <c r="C706" s="23"/>
      <c r="D706" s="72"/>
      <c r="E706" s="72"/>
      <c r="F706" s="72"/>
    </row>
    <row r="707" spans="1:6" ht="12.75" hidden="1">
      <c r="A707" s="26" t="s">
        <v>116</v>
      </c>
      <c r="B707" s="39"/>
      <c r="C707" s="23" t="s">
        <v>123</v>
      </c>
      <c r="D707" s="72"/>
      <c r="E707" s="72"/>
      <c r="F707" s="72"/>
    </row>
    <row r="708" spans="1:6" ht="12.75" hidden="1">
      <c r="A708" s="41"/>
      <c r="B708" s="39"/>
      <c r="C708" s="24" t="s">
        <v>61</v>
      </c>
      <c r="D708" s="66">
        <v>0</v>
      </c>
      <c r="E708" s="66">
        <v>0</v>
      </c>
      <c r="F708" s="66">
        <v>0</v>
      </c>
    </row>
    <row r="709" spans="1:6" ht="12.75" hidden="1">
      <c r="A709" s="41"/>
      <c r="B709" s="39"/>
      <c r="C709" s="24" t="s">
        <v>62</v>
      </c>
      <c r="D709" s="66">
        <v>0</v>
      </c>
      <c r="E709" s="66">
        <v>0</v>
      </c>
      <c r="F709" s="66">
        <v>0</v>
      </c>
    </row>
    <row r="710" spans="1:6" ht="12.75" hidden="1">
      <c r="A710" s="41"/>
      <c r="B710" s="39"/>
      <c r="C710" s="24" t="s">
        <v>60</v>
      </c>
      <c r="D710" s="66">
        <v>0</v>
      </c>
      <c r="E710" s="66">
        <v>0</v>
      </c>
      <c r="F710" s="66">
        <v>0</v>
      </c>
    </row>
    <row r="711" spans="1:6" ht="12.75" hidden="1">
      <c r="A711" s="41"/>
      <c r="B711" s="39"/>
      <c r="C711" s="24"/>
      <c r="D711" s="66"/>
      <c r="E711" s="66"/>
      <c r="F711" s="66"/>
    </row>
    <row r="712" spans="1:6" ht="12.75" hidden="1">
      <c r="A712" s="26"/>
      <c r="B712" s="39"/>
      <c r="C712" s="24" t="s">
        <v>155</v>
      </c>
      <c r="D712" s="72">
        <f>SUM(D708:D711)</f>
        <v>0</v>
      </c>
      <c r="E712" s="72">
        <f>SUM(E708:E711)</f>
        <v>0</v>
      </c>
      <c r="F712" s="72">
        <f>SUM(F708:F711)</f>
        <v>0</v>
      </c>
    </row>
    <row r="713" spans="1:6" ht="12.75" hidden="1">
      <c r="A713" s="26"/>
      <c r="B713" s="39"/>
      <c r="C713" s="24"/>
      <c r="D713" s="66"/>
      <c r="E713" s="66"/>
      <c r="F713" s="66"/>
    </row>
    <row r="714" spans="1:6" ht="12.75" hidden="1">
      <c r="A714" s="8"/>
      <c r="B714" s="10"/>
      <c r="C714" s="11" t="s">
        <v>86</v>
      </c>
      <c r="D714" s="73">
        <f>SUM(D712)</f>
        <v>0</v>
      </c>
      <c r="E714" s="73">
        <f>SUM(E712)</f>
        <v>0</v>
      </c>
      <c r="F714" s="73">
        <f>SUM(F712)</f>
        <v>0</v>
      </c>
    </row>
    <row r="715" spans="2:6" ht="12.75" hidden="1">
      <c r="B715" s="37"/>
      <c r="D715" s="66"/>
      <c r="E715" s="66"/>
      <c r="F715" s="66"/>
    </row>
    <row r="716" spans="1:6" ht="12" customHeight="1" hidden="1">
      <c r="A716" s="26" t="s">
        <v>1</v>
      </c>
      <c r="B716" s="39" t="s">
        <v>1</v>
      </c>
      <c r="C716" s="9" t="s">
        <v>127</v>
      </c>
      <c r="D716" s="66"/>
      <c r="E716" s="66"/>
      <c r="F716" s="66"/>
    </row>
    <row r="717" spans="1:6" ht="0.75" customHeight="1" hidden="1">
      <c r="A717" s="26"/>
      <c r="B717" s="39"/>
      <c r="C717" s="21" t="s">
        <v>1</v>
      </c>
      <c r="D717" s="66" t="s">
        <v>1</v>
      </c>
      <c r="E717" s="66" t="s">
        <v>1</v>
      </c>
      <c r="F717" s="66" t="s">
        <v>1</v>
      </c>
    </row>
    <row r="718" spans="1:6" ht="12.75" customHeight="1" hidden="1">
      <c r="A718" s="26"/>
      <c r="B718" s="39"/>
      <c r="C718" s="21" t="s">
        <v>1</v>
      </c>
      <c r="D718" s="66" t="s">
        <v>1</v>
      </c>
      <c r="E718" s="66" t="s">
        <v>1</v>
      </c>
      <c r="F718" s="66" t="s">
        <v>1</v>
      </c>
    </row>
    <row r="719" spans="1:6" ht="12.75" customHeight="1" hidden="1">
      <c r="A719" s="26" t="s">
        <v>186</v>
      </c>
      <c r="B719" s="39" t="s">
        <v>1</v>
      </c>
      <c r="C719" s="9" t="s">
        <v>191</v>
      </c>
      <c r="D719" s="66"/>
      <c r="E719" s="66"/>
      <c r="F719" s="66"/>
    </row>
    <row r="720" spans="1:6" ht="12.75" customHeight="1" hidden="1">
      <c r="A720" s="26"/>
      <c r="B720" s="39"/>
      <c r="C720" s="47"/>
      <c r="D720" s="66"/>
      <c r="E720" s="66"/>
      <c r="F720" s="66"/>
    </row>
    <row r="721" spans="1:6" ht="13.5" customHeight="1" hidden="1">
      <c r="A721" s="26"/>
      <c r="B721" s="39"/>
      <c r="C721" s="47" t="s">
        <v>61</v>
      </c>
      <c r="D721" s="66">
        <v>0</v>
      </c>
      <c r="E721" s="66">
        <v>0</v>
      </c>
      <c r="F721" s="66">
        <v>0</v>
      </c>
    </row>
    <row r="722" spans="1:6" ht="15" customHeight="1" hidden="1">
      <c r="A722" s="26"/>
      <c r="B722" s="39"/>
      <c r="C722" s="47" t="s">
        <v>62</v>
      </c>
      <c r="D722" s="66">
        <v>0</v>
      </c>
      <c r="E722" s="66">
        <v>0</v>
      </c>
      <c r="F722" s="66">
        <v>0</v>
      </c>
    </row>
    <row r="723" spans="1:6" ht="15" customHeight="1" hidden="1">
      <c r="A723" s="26"/>
      <c r="B723" s="39"/>
      <c r="C723" s="47" t="s">
        <v>60</v>
      </c>
      <c r="D723" s="66">
        <v>0</v>
      </c>
      <c r="E723" s="66">
        <v>0</v>
      </c>
      <c r="F723" s="66">
        <v>0</v>
      </c>
    </row>
    <row r="724" spans="1:6" ht="13.5" customHeight="1" hidden="1">
      <c r="A724" s="26"/>
      <c r="B724" s="39"/>
      <c r="C724" s="47"/>
      <c r="D724" s="66"/>
      <c r="E724" s="66"/>
      <c r="F724" s="66"/>
    </row>
    <row r="725" spans="1:6" ht="12.75" customHeight="1" hidden="1">
      <c r="A725" s="26"/>
      <c r="B725" s="25"/>
      <c r="C725" s="9" t="s">
        <v>57</v>
      </c>
      <c r="D725" s="72">
        <f>SUM(D721:D724)</f>
        <v>0</v>
      </c>
      <c r="E725" s="72">
        <f>SUM(E721:E724)</f>
        <v>0</v>
      </c>
      <c r="F725" s="72">
        <f>SUM(F721:F724)</f>
        <v>0</v>
      </c>
    </row>
    <row r="726" spans="1:6" ht="12.75" customHeight="1" hidden="1">
      <c r="A726" s="13"/>
      <c r="B726" s="42"/>
      <c r="C726" s="9"/>
      <c r="D726" s="82"/>
      <c r="E726" s="82"/>
      <c r="F726" s="82"/>
    </row>
    <row r="727" spans="1:6" ht="12.75" customHeight="1" hidden="1">
      <c r="A727" s="8"/>
      <c r="B727" s="6"/>
      <c r="C727" s="4" t="s">
        <v>59</v>
      </c>
      <c r="D727" s="83">
        <f>SUM(D725)</f>
        <v>0</v>
      </c>
      <c r="E727" s="83">
        <f>SUM(E725)</f>
        <v>0</v>
      </c>
      <c r="F727" s="83">
        <f>SUM(F725)</f>
        <v>0</v>
      </c>
    </row>
    <row r="728" spans="1:6" ht="11.25" customHeight="1" hidden="1">
      <c r="A728" s="25"/>
      <c r="B728" s="25"/>
      <c r="C728" s="47"/>
      <c r="D728" s="66"/>
      <c r="E728" s="66"/>
      <c r="F728" s="66"/>
    </row>
    <row r="729" spans="1:6" ht="11.25" customHeight="1" hidden="1">
      <c r="A729" s="25" t="s">
        <v>1</v>
      </c>
      <c r="B729" s="39" t="s">
        <v>1</v>
      </c>
      <c r="C729" s="9" t="s">
        <v>127</v>
      </c>
      <c r="D729" s="66"/>
      <c r="E729" s="66"/>
      <c r="F729" s="66"/>
    </row>
    <row r="730" spans="1:6" ht="12" customHeight="1" hidden="1">
      <c r="A730" s="26"/>
      <c r="B730" s="39"/>
      <c r="C730" s="24" t="s">
        <v>1</v>
      </c>
      <c r="D730" s="66" t="s">
        <v>1</v>
      </c>
      <c r="E730" s="66" t="s">
        <v>1</v>
      </c>
      <c r="F730" s="66" t="s">
        <v>1</v>
      </c>
    </row>
    <row r="731" spans="1:6" ht="12" customHeight="1" hidden="1">
      <c r="A731" s="26"/>
      <c r="B731" s="39"/>
      <c r="C731" s="24" t="s">
        <v>1</v>
      </c>
      <c r="D731" s="66" t="s">
        <v>1</v>
      </c>
      <c r="E731" s="66" t="s">
        <v>1</v>
      </c>
      <c r="F731" s="66" t="s">
        <v>1</v>
      </c>
    </row>
    <row r="732" spans="1:6" ht="12.75" hidden="1">
      <c r="A732" s="25" t="s">
        <v>116</v>
      </c>
      <c r="B732" s="39" t="s">
        <v>1</v>
      </c>
      <c r="C732" s="9" t="s">
        <v>123</v>
      </c>
      <c r="D732" s="66"/>
      <c r="E732" s="66"/>
      <c r="F732" s="66"/>
    </row>
    <row r="733" spans="1:6" ht="12.75" hidden="1">
      <c r="A733" s="25"/>
      <c r="B733" s="39"/>
      <c r="C733" s="47"/>
      <c r="D733" s="66"/>
      <c r="E733" s="66"/>
      <c r="F733" s="66"/>
    </row>
    <row r="734" spans="1:6" ht="12.75" hidden="1">
      <c r="A734" s="25"/>
      <c r="B734" s="39"/>
      <c r="C734" s="47" t="s">
        <v>61</v>
      </c>
      <c r="D734" s="66">
        <v>15</v>
      </c>
      <c r="E734" s="66">
        <v>15</v>
      </c>
      <c r="F734" s="66"/>
    </row>
    <row r="735" spans="1:6" ht="12.75" hidden="1">
      <c r="A735" s="25"/>
      <c r="B735" s="39"/>
      <c r="C735" s="47" t="s">
        <v>62</v>
      </c>
      <c r="D735" s="66">
        <v>5</v>
      </c>
      <c r="E735" s="66">
        <v>5</v>
      </c>
      <c r="F735" s="66"/>
    </row>
    <row r="736" spans="1:6" ht="12.75" hidden="1">
      <c r="A736" s="25"/>
      <c r="B736" s="39"/>
      <c r="C736" s="47" t="s">
        <v>60</v>
      </c>
      <c r="D736" s="66">
        <v>6</v>
      </c>
      <c r="E736" s="66">
        <v>6</v>
      </c>
      <c r="F736" s="66"/>
    </row>
    <row r="737" spans="1:6" ht="12.75" hidden="1">
      <c r="A737" s="25"/>
      <c r="B737" s="39"/>
      <c r="C737" s="47"/>
      <c r="D737" s="66"/>
      <c r="E737" s="66"/>
      <c r="F737" s="66"/>
    </row>
    <row r="738" spans="1:6" s="2" customFormat="1" ht="12.75" hidden="1">
      <c r="A738" s="25"/>
      <c r="B738" s="25"/>
      <c r="C738" s="9" t="s">
        <v>57</v>
      </c>
      <c r="D738" s="72">
        <f>SUM(D734:D737)</f>
        <v>26</v>
      </c>
      <c r="E738" s="72">
        <f>SUM(E734:E737)</f>
        <v>26</v>
      </c>
      <c r="F738" s="72">
        <f>SUM(F734:F737)</f>
        <v>0</v>
      </c>
    </row>
    <row r="739" spans="1:6" ht="12.75" hidden="1">
      <c r="A739" s="25"/>
      <c r="B739" s="39"/>
      <c r="C739" s="47"/>
      <c r="D739" s="66" t="s">
        <v>1</v>
      </c>
      <c r="E739" s="66" t="s">
        <v>1</v>
      </c>
      <c r="F739" s="66" t="s">
        <v>1</v>
      </c>
    </row>
    <row r="740" spans="1:6" ht="12.75" hidden="1">
      <c r="A740" s="25"/>
      <c r="B740" s="39"/>
      <c r="C740" s="47" t="s">
        <v>1</v>
      </c>
      <c r="D740" s="66" t="s">
        <v>1</v>
      </c>
      <c r="E740" s="66" t="s">
        <v>1</v>
      </c>
      <c r="F740" s="66" t="s">
        <v>1</v>
      </c>
    </row>
    <row r="741" spans="1:6" ht="12.75" customHeight="1">
      <c r="A741" s="13"/>
      <c r="B741" s="40"/>
      <c r="C741" s="47"/>
      <c r="D741" s="62"/>
      <c r="E741" s="62"/>
      <c r="F741" s="62"/>
    </row>
    <row r="742" spans="1:6" ht="19.5" customHeight="1">
      <c r="A742" s="13"/>
      <c r="B742" s="40"/>
      <c r="C742" s="47"/>
      <c r="D742" s="62"/>
      <c r="E742" s="62"/>
      <c r="F742" s="62"/>
    </row>
    <row r="743" spans="2:6" ht="12.75" hidden="1">
      <c r="B743" s="35"/>
      <c r="C743" s="12" t="s">
        <v>156</v>
      </c>
      <c r="D743" s="86"/>
      <c r="E743" s="86"/>
      <c r="F743" s="86"/>
    </row>
    <row r="744" spans="2:3" ht="12" customHeight="1" hidden="1">
      <c r="B744" s="35"/>
      <c r="C744" s="2" t="s">
        <v>92</v>
      </c>
    </row>
    <row r="745" spans="2:3" ht="12.75" hidden="1">
      <c r="B745" s="35"/>
      <c r="C745" s="2" t="s">
        <v>93</v>
      </c>
    </row>
    <row r="746" spans="2:3" ht="12.75" hidden="1">
      <c r="B746" s="35"/>
      <c r="C746" s="2" t="s">
        <v>196</v>
      </c>
    </row>
    <row r="747" ht="12.75" hidden="1">
      <c r="B747" s="35"/>
    </row>
    <row r="748" spans="1:6" ht="12.75" hidden="1">
      <c r="A748" s="15" t="s">
        <v>41</v>
      </c>
      <c r="B748" s="15" t="s">
        <v>42</v>
      </c>
      <c r="C748" s="46" t="s">
        <v>1</v>
      </c>
      <c r="D748" s="69" t="s">
        <v>193</v>
      </c>
      <c r="E748" s="69" t="s">
        <v>193</v>
      </c>
      <c r="F748" s="69" t="s">
        <v>193</v>
      </c>
    </row>
    <row r="749" spans="1:6" ht="12.75" hidden="1">
      <c r="A749" s="25" t="s">
        <v>1</v>
      </c>
      <c r="B749" s="25" t="s">
        <v>43</v>
      </c>
      <c r="C749" s="48" t="s">
        <v>5</v>
      </c>
      <c r="D749" s="70" t="s">
        <v>79</v>
      </c>
      <c r="E749" s="70" t="s">
        <v>79</v>
      </c>
      <c r="F749" s="70" t="s">
        <v>79</v>
      </c>
    </row>
    <row r="750" spans="1:6" ht="12.75" hidden="1">
      <c r="A750" s="42"/>
      <c r="B750" s="42"/>
      <c r="C750" s="43" t="s">
        <v>1</v>
      </c>
      <c r="D750" s="71" t="s">
        <v>1</v>
      </c>
      <c r="E750" s="71" t="s">
        <v>1</v>
      </c>
      <c r="F750" s="71" t="s">
        <v>1</v>
      </c>
    </row>
    <row r="751" spans="1:6" ht="12.75" hidden="1">
      <c r="A751" s="26"/>
      <c r="B751" s="25"/>
      <c r="C751" s="9" t="s">
        <v>88</v>
      </c>
      <c r="D751" s="66"/>
      <c r="E751" s="66"/>
      <c r="F751" s="66"/>
    </row>
    <row r="752" spans="1:6" ht="12.75" hidden="1">
      <c r="A752" s="26"/>
      <c r="B752" s="25"/>
      <c r="C752" s="47"/>
      <c r="D752" s="66"/>
      <c r="E752" s="66"/>
      <c r="F752" s="66"/>
    </row>
    <row r="753" spans="1:6" ht="12.75" hidden="1">
      <c r="A753" s="26" t="s">
        <v>187</v>
      </c>
      <c r="B753" s="39"/>
      <c r="C753" s="9" t="s">
        <v>188</v>
      </c>
      <c r="D753" s="66"/>
      <c r="E753" s="66"/>
      <c r="F753" s="66"/>
    </row>
    <row r="754" spans="1:6" ht="12.75" hidden="1">
      <c r="A754" s="26"/>
      <c r="B754" s="39"/>
      <c r="C754" s="47"/>
      <c r="D754" s="66"/>
      <c r="E754" s="66"/>
      <c r="F754" s="66"/>
    </row>
    <row r="755" spans="1:6" ht="12.75" hidden="1">
      <c r="A755" s="26"/>
      <c r="B755" s="39"/>
      <c r="C755" s="9" t="s">
        <v>70</v>
      </c>
      <c r="D755" s="66"/>
      <c r="E755" s="66"/>
      <c r="F755" s="66"/>
    </row>
    <row r="756" spans="1:6" ht="12.75" hidden="1">
      <c r="A756" s="26"/>
      <c r="B756" s="39"/>
      <c r="C756" s="47"/>
      <c r="D756" s="66"/>
      <c r="E756" s="66"/>
      <c r="F756" s="66"/>
    </row>
    <row r="757" spans="1:6" ht="12.75" hidden="1">
      <c r="A757" s="26"/>
      <c r="B757" s="39"/>
      <c r="C757" s="47" t="s">
        <v>71</v>
      </c>
      <c r="D757" s="66"/>
      <c r="E757" s="66"/>
      <c r="F757" s="66"/>
    </row>
    <row r="758" spans="1:6" ht="12.75" hidden="1">
      <c r="A758" s="26"/>
      <c r="B758" s="39"/>
      <c r="C758" s="47"/>
      <c r="D758" s="66"/>
      <c r="E758" s="66"/>
      <c r="F758" s="66"/>
    </row>
    <row r="759" spans="1:6" ht="12.75" hidden="1">
      <c r="A759" s="26"/>
      <c r="B759" s="39"/>
      <c r="C759" s="47" t="s">
        <v>1</v>
      </c>
      <c r="D759" s="66"/>
      <c r="E759" s="66"/>
      <c r="F759" s="66"/>
    </row>
    <row r="760" spans="1:6" ht="12.75" hidden="1">
      <c r="A760" s="26"/>
      <c r="B760" s="39"/>
      <c r="C760" s="47" t="s">
        <v>1</v>
      </c>
      <c r="D760" s="66"/>
      <c r="E760" s="66"/>
      <c r="F760" s="66"/>
    </row>
    <row r="761" spans="1:6" ht="12.75" hidden="1">
      <c r="A761" s="26"/>
      <c r="B761" s="39"/>
      <c r="C761" s="47" t="s">
        <v>1</v>
      </c>
      <c r="D761" s="66"/>
      <c r="E761" s="66"/>
      <c r="F761" s="66"/>
    </row>
    <row r="762" spans="1:6" ht="12.75" hidden="1">
      <c r="A762" s="26"/>
      <c r="B762" s="39"/>
      <c r="C762" s="47" t="s">
        <v>1</v>
      </c>
      <c r="D762" s="66"/>
      <c r="E762" s="66"/>
      <c r="F762" s="66"/>
    </row>
    <row r="763" spans="1:6" ht="12.75" hidden="1">
      <c r="A763" s="26"/>
      <c r="B763" s="39"/>
      <c r="C763" s="47" t="s">
        <v>72</v>
      </c>
      <c r="D763" s="66"/>
      <c r="E763" s="66"/>
      <c r="F763" s="66"/>
    </row>
    <row r="764" spans="1:6" ht="12.75" hidden="1">
      <c r="A764" s="26"/>
      <c r="B764" s="39"/>
      <c r="C764" s="47" t="s">
        <v>189</v>
      </c>
      <c r="D764" s="66"/>
      <c r="E764" s="66"/>
      <c r="F764" s="66"/>
    </row>
    <row r="765" spans="1:6" ht="12.75" hidden="1">
      <c r="A765" s="26"/>
      <c r="B765" s="39"/>
      <c r="C765" s="47" t="s">
        <v>226</v>
      </c>
      <c r="D765" s="66"/>
      <c r="E765" s="66"/>
      <c r="F765" s="66"/>
    </row>
    <row r="766" spans="1:6" ht="12.75" hidden="1">
      <c r="A766" s="26"/>
      <c r="B766" s="39"/>
      <c r="C766" s="47" t="s">
        <v>73</v>
      </c>
      <c r="D766" s="66"/>
      <c r="E766" s="66"/>
      <c r="F766" s="66"/>
    </row>
    <row r="767" spans="1:6" ht="12.75" hidden="1">
      <c r="A767" s="26"/>
      <c r="B767" s="39"/>
      <c r="C767" s="47"/>
      <c r="D767" s="66"/>
      <c r="E767" s="66"/>
      <c r="F767" s="66"/>
    </row>
    <row r="768" spans="1:6" s="2" customFormat="1" ht="12.75" hidden="1">
      <c r="A768" s="8"/>
      <c r="B768" s="6"/>
      <c r="C768" s="4" t="s">
        <v>74</v>
      </c>
      <c r="D768" s="73">
        <f>SUM(D757:D767)</f>
        <v>0</v>
      </c>
      <c r="E768" s="73">
        <f>SUM(E757:E767)</f>
        <v>0</v>
      </c>
      <c r="F768" s="73">
        <f>SUM(F757:F767)</f>
        <v>0</v>
      </c>
    </row>
    <row r="769" spans="1:6" ht="12.75" hidden="1">
      <c r="A769" s="26"/>
      <c r="B769" s="39"/>
      <c r="C769" s="47"/>
      <c r="D769" s="66"/>
      <c r="E769" s="66"/>
      <c r="F769" s="66"/>
    </row>
    <row r="770" spans="1:6" ht="12.75" hidden="1">
      <c r="A770" s="26"/>
      <c r="B770" s="39"/>
      <c r="C770" s="9" t="s">
        <v>75</v>
      </c>
      <c r="D770" s="66"/>
      <c r="E770" s="66"/>
      <c r="F770" s="66"/>
    </row>
    <row r="771" spans="1:6" ht="12.75" hidden="1">
      <c r="A771" s="26"/>
      <c r="B771" s="39"/>
      <c r="C771" s="9"/>
      <c r="D771" s="66"/>
      <c r="E771" s="66"/>
      <c r="F771" s="66"/>
    </row>
    <row r="772" spans="1:6" ht="12.75" hidden="1">
      <c r="A772" s="26"/>
      <c r="B772" s="39"/>
      <c r="C772" s="24" t="s">
        <v>129</v>
      </c>
      <c r="D772" s="66"/>
      <c r="E772" s="66"/>
      <c r="F772" s="66"/>
    </row>
    <row r="773" spans="1:6" ht="12.75" hidden="1">
      <c r="A773" s="26"/>
      <c r="B773" s="39"/>
      <c r="C773" s="24" t="s">
        <v>62</v>
      </c>
      <c r="D773" s="66"/>
      <c r="E773" s="66"/>
      <c r="F773" s="66"/>
    </row>
    <row r="774" spans="1:6" ht="11.25" customHeight="1" hidden="1">
      <c r="A774" s="26"/>
      <c r="B774" s="39"/>
      <c r="C774" s="47" t="s">
        <v>60</v>
      </c>
      <c r="D774" s="66"/>
      <c r="E774" s="66"/>
      <c r="F774" s="66"/>
    </row>
    <row r="775" spans="1:6" ht="12.75" hidden="1">
      <c r="A775" s="26"/>
      <c r="B775" s="39"/>
      <c r="C775" s="47" t="s">
        <v>1</v>
      </c>
      <c r="D775" s="66"/>
      <c r="E775" s="66"/>
      <c r="F775" s="66"/>
    </row>
    <row r="776" spans="1:6" ht="12.75" hidden="1">
      <c r="A776" s="26"/>
      <c r="B776" s="39"/>
      <c r="C776" s="47" t="s">
        <v>63</v>
      </c>
      <c r="D776" s="66"/>
      <c r="E776" s="66"/>
      <c r="F776" s="66"/>
    </row>
    <row r="777" spans="1:6" ht="12.75" hidden="1">
      <c r="A777" s="26"/>
      <c r="B777" s="39"/>
      <c r="C777" s="47" t="s">
        <v>198</v>
      </c>
      <c r="D777" s="66"/>
      <c r="E777" s="66"/>
      <c r="F777" s="66"/>
    </row>
    <row r="778" spans="1:6" ht="12.75" hidden="1">
      <c r="A778" s="26"/>
      <c r="B778" s="39"/>
      <c r="C778" s="47" t="s">
        <v>1</v>
      </c>
      <c r="D778" s="66"/>
      <c r="E778" s="66"/>
      <c r="F778" s="66"/>
    </row>
    <row r="779" spans="1:6" ht="12.75" hidden="1">
      <c r="A779" s="26"/>
      <c r="B779" s="39"/>
      <c r="C779" s="47"/>
      <c r="D779" s="66"/>
      <c r="E779" s="66"/>
      <c r="F779" s="66"/>
    </row>
    <row r="780" spans="1:6" s="2" customFormat="1" ht="12.75" hidden="1">
      <c r="A780" s="26"/>
      <c r="B780" s="25"/>
      <c r="C780" s="9" t="s">
        <v>57</v>
      </c>
      <c r="D780" s="72"/>
      <c r="E780" s="72"/>
      <c r="F780" s="72"/>
    </row>
    <row r="781" spans="1:6" ht="11.25" customHeight="1" hidden="1">
      <c r="A781" s="26"/>
      <c r="B781" s="39"/>
      <c r="C781" s="47"/>
      <c r="D781" s="66"/>
      <c r="E781" s="66"/>
      <c r="F781" s="66"/>
    </row>
    <row r="782" spans="1:6" ht="12.75" hidden="1">
      <c r="A782" s="26"/>
      <c r="B782" s="39"/>
      <c r="C782" s="47" t="s">
        <v>64</v>
      </c>
      <c r="D782" s="66"/>
      <c r="E782" s="66"/>
      <c r="F782" s="66"/>
    </row>
    <row r="783" spans="1:6" ht="12.75" hidden="1">
      <c r="A783" s="26"/>
      <c r="B783" s="39"/>
      <c r="C783" s="47" t="s">
        <v>128</v>
      </c>
      <c r="D783" s="66"/>
      <c r="E783" s="66"/>
      <c r="F783" s="66"/>
    </row>
    <row r="784" spans="1:6" ht="12.75" hidden="1">
      <c r="A784" s="26"/>
      <c r="B784" s="39"/>
      <c r="C784" s="47"/>
      <c r="D784" s="66"/>
      <c r="E784" s="66"/>
      <c r="F784" s="66"/>
    </row>
    <row r="785" spans="1:6" ht="12.75" hidden="1">
      <c r="A785" s="26"/>
      <c r="B785" s="39"/>
      <c r="C785" s="47"/>
      <c r="D785" s="66"/>
      <c r="E785" s="66"/>
      <c r="F785" s="66"/>
    </row>
    <row r="786" spans="1:6" s="2" customFormat="1" ht="12.75" hidden="1">
      <c r="A786" s="26"/>
      <c r="B786" s="25"/>
      <c r="C786" s="9" t="s">
        <v>58</v>
      </c>
      <c r="D786" s="72"/>
      <c r="E786" s="72"/>
      <c r="F786" s="72"/>
    </row>
    <row r="787" spans="1:6" ht="12.75" hidden="1">
      <c r="A787" s="26"/>
      <c r="B787" s="39"/>
      <c r="C787" s="47"/>
      <c r="D787" s="66"/>
      <c r="E787" s="66"/>
      <c r="F787" s="66"/>
    </row>
    <row r="788" spans="1:6" s="2" customFormat="1" ht="12.75" hidden="1">
      <c r="A788" s="8"/>
      <c r="B788" s="6"/>
      <c r="C788" s="4" t="s">
        <v>59</v>
      </c>
      <c r="D788" s="73">
        <f>D780+D786</f>
        <v>0</v>
      </c>
      <c r="E788" s="73">
        <f>E780+E786</f>
        <v>0</v>
      </c>
      <c r="F788" s="73">
        <f>F780+F786</f>
        <v>0</v>
      </c>
    </row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spans="2:3" ht="12.75" hidden="1">
      <c r="B807" s="35"/>
      <c r="C807" s="12" t="s">
        <v>1</v>
      </c>
    </row>
    <row r="808" spans="2:3" ht="12" customHeight="1" hidden="1">
      <c r="B808" s="35"/>
      <c r="C808" s="2" t="s">
        <v>1</v>
      </c>
    </row>
    <row r="809" spans="2:3" ht="12" customHeight="1" hidden="1">
      <c r="B809" s="35"/>
      <c r="C809" s="2"/>
    </row>
    <row r="810" spans="2:3" ht="12" customHeight="1" hidden="1">
      <c r="B810" s="35"/>
      <c r="C810" s="2"/>
    </row>
    <row r="811" spans="2:3" ht="12" customHeight="1" hidden="1">
      <c r="B811" s="35"/>
      <c r="C811" s="2"/>
    </row>
    <row r="812" spans="2:3" ht="12" customHeight="1" hidden="1">
      <c r="B812" s="35"/>
      <c r="C812" s="2"/>
    </row>
    <row r="813" spans="2:3" ht="12.75" hidden="1">
      <c r="B813" s="35"/>
      <c r="C813" s="2" t="s">
        <v>157</v>
      </c>
    </row>
    <row r="814" spans="2:3" ht="12.75" hidden="1">
      <c r="B814" s="35"/>
      <c r="C814" s="2"/>
    </row>
    <row r="815" ht="12.75" hidden="1">
      <c r="B815" s="35"/>
    </row>
    <row r="816" spans="1:6" ht="12.75" hidden="1">
      <c r="A816" s="15"/>
      <c r="B816" s="19"/>
      <c r="C816" s="16" t="s">
        <v>7</v>
      </c>
      <c r="D816" s="66"/>
      <c r="E816" s="66"/>
      <c r="F816" s="66"/>
    </row>
    <row r="817" spans="1:6" ht="12.75" hidden="1">
      <c r="A817" s="25"/>
      <c r="B817" s="13"/>
      <c r="C817" s="47"/>
      <c r="D817" s="66"/>
      <c r="E817" s="66"/>
      <c r="F817" s="66"/>
    </row>
    <row r="818" spans="1:6" ht="12.75" hidden="1">
      <c r="A818" s="25" t="s">
        <v>8</v>
      </c>
      <c r="B818" s="13"/>
      <c r="C818" s="9" t="s">
        <v>9</v>
      </c>
      <c r="D818" s="72">
        <f>D13+D32+D104+D176+D197+D219+D230+D244+D255+D274+D290+D301+D310+D335+D359+D379+D398+D412+D432+D478+D668+D684+D772</f>
        <v>56772</v>
      </c>
      <c r="E818" s="72">
        <f>E13+E32+E104+E176+E197+E219+E230+E244+E255+E274+E290+E301+E310+E335+E359+E379+E398+E412+E432+E478+E668+E684+E772</f>
        <v>59607</v>
      </c>
      <c r="F818" s="72">
        <f>F13+F32+F104+F176+F197+F219+F230+F244+F255+F274+F290+F301+F310+F335+F359+F379+F398+F412+F432+F478+F668+F684+F772+F52+F123+F350+F447</f>
        <v>93374</v>
      </c>
    </row>
    <row r="819" spans="1:6" ht="12.75" hidden="1">
      <c r="A819" s="25" t="s">
        <v>10</v>
      </c>
      <c r="B819" s="13"/>
      <c r="C819" s="9" t="s">
        <v>11</v>
      </c>
      <c r="D819" s="72">
        <f>D14+D33+D105+D177+D198+D220+D231+D245+D256+D275+D291+D302+D311+D336+D360+D380+D399+D413+D433+D479+D669+D685+D773+D577+D588</f>
        <v>15844</v>
      </c>
      <c r="E819" s="72">
        <f>E14+E33+E105+E177+E198+E220+E231+E245+E256+E275+E291+E302+E311+E336+E360+E380+E399+E413+E433+E479+E669+E685+E773+E577+E588</f>
        <v>16571</v>
      </c>
      <c r="F819" s="72">
        <f>F14+F33+F105+F177+F198+F220+F231+F245+F256+F275+F291+F302+F311+F336+F360+F380+F399+F413+F433+F479+F669+F685+F773+F577+F588+F53+F124+F351+F448</f>
        <v>26013</v>
      </c>
    </row>
    <row r="820" spans="1:6" ht="12.75" hidden="1">
      <c r="A820" s="25" t="s">
        <v>12</v>
      </c>
      <c r="B820" s="13"/>
      <c r="C820" s="9" t="s">
        <v>13</v>
      </c>
      <c r="D820" s="72">
        <f>D15+D34+D106+D178+D199+D221+D232+D246+D257+D276+D292+D303+D312+D327+D337+D361+D369+D381+D400+D414+D434+D480+D516+D525+D541+D558+D670+D686+D774</f>
        <v>57176</v>
      </c>
      <c r="E820" s="72">
        <f>E15+E34+E106+E178+E199+E221+E232+E246+E257+E276+E292+E303+E312+E327+E337+E361+E369+E381+E400+E414+E434+E480+E516+E525+E541+E558+E670+E686+E774+E73+E392+E82</f>
        <v>57242</v>
      </c>
      <c r="F820" s="72">
        <f>F15+F34+F106+F178+F199+F221+F232+F246+F257+F276+F292+F303+F312+F327+F337+F361+F369+F381+F400+F414+F434+F480+F516+F525+F541+F558+F670+F686+F774+F73+F392+F82+F54+F125+F352+F449</f>
        <v>54468</v>
      </c>
    </row>
    <row r="821" spans="1:6" ht="12.75" hidden="1">
      <c r="A821" s="39"/>
      <c r="B821" s="40"/>
      <c r="C821" s="47" t="s">
        <v>98</v>
      </c>
      <c r="D821" s="66"/>
      <c r="E821" s="66"/>
      <c r="F821" s="66"/>
    </row>
    <row r="822" spans="1:6" ht="12.75" hidden="1">
      <c r="A822" s="25" t="s">
        <v>14</v>
      </c>
      <c r="B822" s="13"/>
      <c r="C822" s="9" t="s">
        <v>119</v>
      </c>
      <c r="D822" s="72">
        <f>D401</f>
        <v>800</v>
      </c>
      <c r="E822" s="72">
        <f>E401</f>
        <v>800</v>
      </c>
      <c r="F822" s="72">
        <f>F401+F415</f>
        <v>14428</v>
      </c>
    </row>
    <row r="823" spans="1:6" ht="12.75" hidden="1">
      <c r="A823" s="25" t="s">
        <v>15</v>
      </c>
      <c r="B823" s="13"/>
      <c r="C823" s="9" t="s">
        <v>16</v>
      </c>
      <c r="D823" s="72">
        <f>D17+D37+D108+D153+D687+D776+D159+D166</f>
        <v>1950</v>
      </c>
      <c r="E823" s="72">
        <f>E17+E37+E108+E153+E687+E776+E159+E166</f>
        <v>1650</v>
      </c>
      <c r="F823" s="72">
        <f>F17+F37+F108+F153+F687+F776+F159+F166</f>
        <v>1650</v>
      </c>
    </row>
    <row r="824" spans="1:6" ht="12.75" hidden="1">
      <c r="A824" s="25" t="s">
        <v>17</v>
      </c>
      <c r="B824" s="13"/>
      <c r="C824" s="9" t="s">
        <v>18</v>
      </c>
      <c r="D824" s="72">
        <f>D18+D38+D109+D180+D201+D223+D233+D247+D258+D566+D571+D576+D587+D593+D603+D609+D617+D622+D628+D633+D638+D650+D660</f>
        <v>3450</v>
      </c>
      <c r="E824" s="72">
        <f>E18+E38+E109+E180+E201+E223+E233+E247+E258+E566+E571+E576+E587+E593+E603+E609+E617+E622+E628+E633+E638+E650+E660+E643</f>
        <v>3450</v>
      </c>
      <c r="F824" s="72">
        <f>F18+F38+F109+F180+F201+F223+F233+F247+F258+F566+F571+F576+F587+F593+F603+F609+F617+F622+F628+F633+F638+F650+F660+F643+F582+F598+F655</f>
        <v>4300</v>
      </c>
    </row>
    <row r="825" spans="1:6" ht="12.75" hidden="1">
      <c r="A825" s="25" t="s">
        <v>19</v>
      </c>
      <c r="B825" s="13"/>
      <c r="C825" s="9" t="s">
        <v>20</v>
      </c>
      <c r="D825" s="72">
        <f>+D39</f>
        <v>0</v>
      </c>
      <c r="E825" s="72">
        <f>+E39</f>
        <v>0</v>
      </c>
      <c r="F825" s="72">
        <f>+F39</f>
        <v>0</v>
      </c>
    </row>
    <row r="826" spans="1:6" ht="12.75" hidden="1">
      <c r="A826" s="25"/>
      <c r="B826" s="13"/>
      <c r="C826" s="47" t="s">
        <v>21</v>
      </c>
      <c r="D826" s="66">
        <v>0</v>
      </c>
      <c r="E826" s="66">
        <v>0</v>
      </c>
      <c r="F826" s="66">
        <v>0</v>
      </c>
    </row>
    <row r="827" spans="1:6" ht="12.75" hidden="1">
      <c r="A827" s="25"/>
      <c r="B827" s="13"/>
      <c r="C827" s="47" t="s">
        <v>83</v>
      </c>
      <c r="D827" s="66"/>
      <c r="E827" s="66"/>
      <c r="F827" s="66"/>
    </row>
    <row r="828" spans="1:6" ht="12.75" hidden="1">
      <c r="A828" s="25"/>
      <c r="B828" s="13"/>
      <c r="C828" s="47" t="s">
        <v>76</v>
      </c>
      <c r="D828" s="66"/>
      <c r="E828" s="66"/>
      <c r="F828" s="66"/>
    </row>
    <row r="829" spans="1:6" ht="12.75" hidden="1">
      <c r="A829" s="25"/>
      <c r="B829" s="13"/>
      <c r="C829" s="47" t="s">
        <v>82</v>
      </c>
      <c r="D829" s="66">
        <v>0</v>
      </c>
      <c r="E829" s="66">
        <v>0</v>
      </c>
      <c r="F829" s="66">
        <v>0</v>
      </c>
    </row>
    <row r="830" spans="1:6" ht="12.75" hidden="1">
      <c r="A830" s="25"/>
      <c r="B830" s="13"/>
      <c r="C830" s="47" t="s">
        <v>84</v>
      </c>
      <c r="D830" s="66">
        <v>0</v>
      </c>
      <c r="E830" s="66">
        <v>0</v>
      </c>
      <c r="F830" s="66">
        <v>0</v>
      </c>
    </row>
    <row r="831" spans="1:6" ht="12.75" hidden="1">
      <c r="A831" s="25"/>
      <c r="B831" s="13"/>
      <c r="C831" s="47" t="s">
        <v>22</v>
      </c>
      <c r="D831" s="66">
        <v>0</v>
      </c>
      <c r="E831" s="66">
        <v>0</v>
      </c>
      <c r="F831" s="66">
        <v>0</v>
      </c>
    </row>
    <row r="832" spans="1:6" ht="12.75" hidden="1">
      <c r="A832" s="25"/>
      <c r="B832" s="13"/>
      <c r="C832" s="47" t="s">
        <v>85</v>
      </c>
      <c r="D832" s="66" t="s">
        <v>1</v>
      </c>
      <c r="E832" s="66" t="s">
        <v>1</v>
      </c>
      <c r="F832" s="66" t="s">
        <v>1</v>
      </c>
    </row>
    <row r="833" spans="1:6" ht="12.75" hidden="1">
      <c r="A833" s="25"/>
      <c r="B833" s="13"/>
      <c r="C833" s="47" t="s">
        <v>87</v>
      </c>
      <c r="D833" s="66"/>
      <c r="E833" s="66"/>
      <c r="F833" s="66"/>
    </row>
    <row r="834" spans="1:6" ht="12.75" hidden="1">
      <c r="A834" s="25"/>
      <c r="B834" s="13"/>
      <c r="C834" s="47" t="s">
        <v>1</v>
      </c>
      <c r="D834" s="66"/>
      <c r="E834" s="66"/>
      <c r="F834" s="66"/>
    </row>
    <row r="835" spans="1:6" ht="12.75" hidden="1">
      <c r="A835" s="25"/>
      <c r="B835" s="13"/>
      <c r="C835" s="47"/>
      <c r="D835" s="81"/>
      <c r="E835" s="81"/>
      <c r="F835" s="81"/>
    </row>
    <row r="836" spans="1:6" ht="12.75" hidden="1">
      <c r="A836" s="6" t="s">
        <v>23</v>
      </c>
      <c r="B836" s="22"/>
      <c r="C836" s="4" t="s">
        <v>24</v>
      </c>
      <c r="D836" s="73">
        <f>D20+D40+D111+D155+D161+D168+D182+D203+D224+D234+D248+D259+D278+D294+D305+D314+D327+D339+D363+D369+D383+D403+D416+D436+D481+D517+D525+D541+D560+D568+D573+D579+D590+D595+D606+D611+D619+D625+D630+D635+D640+D652+D662+D672+D689+D780</f>
        <v>135992</v>
      </c>
      <c r="E836" s="73">
        <f>E20+E40+E111+E155+E161+E168+E182+E203+E224+E234+E248+E259+E278+E294+E305+E314+E327+E339+E363+E369+E383+E403+E416+E436+E481+E517+E525+E541+E560+E568+E573+E579+E590+E595+E606+E611+E619+E625+E630+E635+E640+E652+E662+E672+E689+E780</f>
        <v>136700</v>
      </c>
      <c r="F836" s="73">
        <f>F20+F40+F111+F155+F161+F168+F182+F203+F224+F234+F248+F259+F278+F294+F305+F314+F327+F339+F363+F369+F383+F403+F416+F436+F481+F517+F525+F541+F560+F568+F573+F579+F590+F595+F606+F611+F619+F625+F630+F635+F640+F652+F662+F672+F689+F780</f>
        <v>163798</v>
      </c>
    </row>
    <row r="837" spans="1:6" ht="12.75" hidden="1">
      <c r="A837" s="25"/>
      <c r="B837" s="13"/>
      <c r="C837" s="47"/>
      <c r="D837" s="77"/>
      <c r="E837" s="77"/>
      <c r="F837" s="77"/>
    </row>
    <row r="838" spans="1:6" ht="12.75" hidden="1">
      <c r="A838" s="25"/>
      <c r="B838" s="13"/>
      <c r="C838" s="47"/>
      <c r="D838" s="66"/>
      <c r="E838" s="66"/>
      <c r="F838" s="66"/>
    </row>
    <row r="839" spans="1:6" ht="12.75" hidden="1">
      <c r="A839" s="25"/>
      <c r="B839" s="13"/>
      <c r="C839" s="9" t="s">
        <v>25</v>
      </c>
      <c r="D839" s="66"/>
      <c r="E839" s="66"/>
      <c r="F839" s="66"/>
    </row>
    <row r="840" spans="1:6" ht="12.75" hidden="1">
      <c r="A840" s="25"/>
      <c r="B840" s="13"/>
      <c r="C840" s="47"/>
      <c r="D840" s="66"/>
      <c r="E840" s="66"/>
      <c r="F840" s="66"/>
    </row>
    <row r="841" spans="1:6" s="52" customFormat="1" ht="12.75" hidden="1">
      <c r="A841" s="51" t="s">
        <v>26</v>
      </c>
      <c r="C841" s="53" t="s">
        <v>27</v>
      </c>
      <c r="D841" s="72">
        <f>D22++D42+D113+D188+D209+D341+D386+D427+D442+D473+D491+D527+D528+D551+D692+D239</f>
        <v>50619</v>
      </c>
      <c r="E841" s="72">
        <f>E22++E42+E113+E188+E209+E341+E386+E427+E442+E473+E491+E527+E528+E551+E692+E239</f>
        <v>50242</v>
      </c>
      <c r="F841" s="72">
        <f>F22++F42+F113+F188+F209+F341+F386+F427+F442+F473+F491+F527+F528+F551+F692+F239</f>
        <v>101715</v>
      </c>
    </row>
    <row r="842" spans="1:6" s="52" customFormat="1" ht="12.75" hidden="1">
      <c r="A842" s="51" t="s">
        <v>28</v>
      </c>
      <c r="C842" s="53" t="s">
        <v>29</v>
      </c>
      <c r="D842" s="72">
        <f>D26++D45+D117+D344+D423+D438+D467+D487</f>
        <v>400</v>
      </c>
      <c r="E842" s="72">
        <f>E26++E45+E117+E344+E423+E438+E467+E487</f>
        <v>381</v>
      </c>
      <c r="F842" s="72">
        <f>F26++F45+F117+F344+F423+F438+F467+F487</f>
        <v>381</v>
      </c>
    </row>
    <row r="843" spans="1:6" s="52" customFormat="1" ht="12.75" hidden="1">
      <c r="A843" s="51" t="s">
        <v>30</v>
      </c>
      <c r="C843" s="53" t="s">
        <v>31</v>
      </c>
      <c r="D843" s="72"/>
      <c r="E843" s="72"/>
      <c r="F843" s="72"/>
    </row>
    <row r="844" spans="1:6" s="52" customFormat="1" ht="12.75" hidden="1">
      <c r="A844" s="51" t="s">
        <v>32</v>
      </c>
      <c r="C844" s="53" t="s">
        <v>33</v>
      </c>
      <c r="D844" s="72">
        <f>D47</f>
        <v>0</v>
      </c>
      <c r="E844" s="72">
        <f>E47</f>
        <v>0</v>
      </c>
      <c r="F844" s="72">
        <f>F47</f>
        <v>0</v>
      </c>
    </row>
    <row r="845" spans="1:6" s="7" customFormat="1" ht="12.75" hidden="1">
      <c r="A845" s="51"/>
      <c r="C845" s="55"/>
      <c r="D845" s="87"/>
      <c r="E845" s="87"/>
      <c r="F845" s="87"/>
    </row>
    <row r="846" spans="1:6" s="52" customFormat="1" ht="11.25" customHeight="1" hidden="1">
      <c r="A846" s="51" t="s">
        <v>1</v>
      </c>
      <c r="C846" s="53" t="s">
        <v>1</v>
      </c>
      <c r="D846" s="88"/>
      <c r="E846" s="88"/>
      <c r="F846" s="88"/>
    </row>
    <row r="847" spans="1:6" s="52" customFormat="1" ht="12.75" hidden="1">
      <c r="A847" s="51" t="s">
        <v>1</v>
      </c>
      <c r="B847" s="52" t="s">
        <v>1</v>
      </c>
      <c r="C847" s="53" t="s">
        <v>1</v>
      </c>
      <c r="D847" s="88"/>
      <c r="E847" s="88"/>
      <c r="F847" s="88"/>
    </row>
    <row r="848" spans="1:6" ht="12.75" hidden="1">
      <c r="A848" s="39" t="s">
        <v>1</v>
      </c>
      <c r="B848" s="57" t="s">
        <v>1</v>
      </c>
      <c r="C848" s="58"/>
      <c r="D848" s="66"/>
      <c r="E848" s="66"/>
      <c r="F848" s="66"/>
    </row>
    <row r="849" spans="1:6" ht="12.75" hidden="1">
      <c r="A849" s="25" t="s">
        <v>1</v>
      </c>
      <c r="B849" s="13"/>
      <c r="C849" s="9" t="s">
        <v>1</v>
      </c>
      <c r="D849" s="66"/>
      <c r="E849" s="66"/>
      <c r="F849" s="66"/>
    </row>
    <row r="850" spans="1:6" ht="12.75" hidden="1">
      <c r="A850" s="42"/>
      <c r="B850" s="13"/>
      <c r="C850" s="47" t="s">
        <v>1</v>
      </c>
      <c r="D850" s="66"/>
      <c r="E850" s="66"/>
      <c r="F850" s="66"/>
    </row>
    <row r="851" spans="1:6" ht="12.75" hidden="1">
      <c r="A851" s="6" t="s">
        <v>68</v>
      </c>
      <c r="B851" s="22"/>
      <c r="C851" s="4" t="s">
        <v>77</v>
      </c>
      <c r="D851" s="73">
        <f>SUM(D841:D844)</f>
        <v>51019</v>
      </c>
      <c r="E851" s="73">
        <f>SUM(E841:E844)</f>
        <v>50623</v>
      </c>
      <c r="F851" s="73">
        <f>SUM(F841:F844)</f>
        <v>102096</v>
      </c>
    </row>
    <row r="852" spans="1:6" ht="12.75" hidden="1">
      <c r="A852" s="25"/>
      <c r="B852" s="13"/>
      <c r="C852" s="47"/>
      <c r="D852" s="66"/>
      <c r="E852" s="66"/>
      <c r="F852" s="66"/>
    </row>
    <row r="853" spans="1:6" ht="11.25" customHeight="1" hidden="1">
      <c r="A853" s="25"/>
      <c r="B853" s="13"/>
      <c r="C853" s="47"/>
      <c r="D853" s="66"/>
      <c r="E853" s="66"/>
      <c r="F853" s="66"/>
    </row>
    <row r="854" spans="1:6" ht="12.75" hidden="1">
      <c r="A854" s="25" t="s">
        <v>1</v>
      </c>
      <c r="B854" s="13"/>
      <c r="C854" s="9" t="s">
        <v>1</v>
      </c>
      <c r="D854" s="66"/>
      <c r="E854" s="66"/>
      <c r="F854" s="66"/>
    </row>
    <row r="855" spans="1:6" ht="12.75" hidden="1">
      <c r="A855" s="25"/>
      <c r="B855" s="13"/>
      <c r="C855" s="9"/>
      <c r="D855" s="66"/>
      <c r="E855" s="66"/>
      <c r="F855" s="66"/>
    </row>
    <row r="856" spans="1:6" ht="11.25" customHeight="1" hidden="1">
      <c r="A856" s="25" t="s">
        <v>1</v>
      </c>
      <c r="B856" s="13" t="s">
        <v>1</v>
      </c>
      <c r="C856" s="9" t="s">
        <v>1</v>
      </c>
      <c r="D856" s="66"/>
      <c r="E856" s="66"/>
      <c r="F856" s="66"/>
    </row>
    <row r="857" spans="1:6" ht="12.75" hidden="1">
      <c r="A857" s="25"/>
      <c r="B857" s="13"/>
      <c r="C857" s="47"/>
      <c r="D857" s="66"/>
      <c r="E857" s="66"/>
      <c r="F857" s="66"/>
    </row>
    <row r="858" spans="1:6" ht="12.75" hidden="1">
      <c r="A858" s="25"/>
      <c r="B858" s="13"/>
      <c r="C858" s="47"/>
      <c r="D858" s="66"/>
      <c r="E858" s="66"/>
      <c r="F858" s="66"/>
    </row>
    <row r="859" spans="1:6" ht="12.75" hidden="1">
      <c r="A859" s="6" t="s">
        <v>34</v>
      </c>
      <c r="B859" s="22"/>
      <c r="C859" s="4" t="s">
        <v>94</v>
      </c>
      <c r="D859" s="89">
        <f>+D836+D851</f>
        <v>187011</v>
      </c>
      <c r="E859" s="89">
        <f>+E836+E851</f>
        <v>187323</v>
      </c>
      <c r="F859" s="89">
        <f>+F836+F851</f>
        <v>265894</v>
      </c>
    </row>
    <row r="860" spans="1:6" ht="12.75" hidden="1">
      <c r="A860" s="25"/>
      <c r="B860" s="13"/>
      <c r="C860" s="47"/>
      <c r="D860" s="66"/>
      <c r="E860" s="66"/>
      <c r="F860" s="66"/>
    </row>
    <row r="861" spans="1:6" ht="12.75" hidden="1">
      <c r="A861" s="25"/>
      <c r="B861" s="13"/>
      <c r="C861" s="47"/>
      <c r="D861" s="66"/>
      <c r="E861" s="66"/>
      <c r="F861" s="66"/>
    </row>
    <row r="862" spans="1:6" ht="12.75" hidden="1">
      <c r="A862" s="25" t="s">
        <v>1</v>
      </c>
      <c r="B862" s="13"/>
      <c r="C862" s="9" t="s">
        <v>38</v>
      </c>
      <c r="D862" s="66"/>
      <c r="E862" s="66"/>
      <c r="F862" s="66"/>
    </row>
    <row r="863" spans="1:6" ht="10.5" customHeight="1" hidden="1">
      <c r="A863" s="25"/>
      <c r="B863" s="13"/>
      <c r="C863" s="47"/>
      <c r="D863" s="66"/>
      <c r="E863" s="66"/>
      <c r="F863" s="66"/>
    </row>
    <row r="864" spans="1:6" ht="12.75" hidden="1">
      <c r="A864" s="25" t="s">
        <v>1</v>
      </c>
      <c r="B864" s="13"/>
      <c r="C864" s="9" t="s">
        <v>1</v>
      </c>
      <c r="D864" s="66"/>
      <c r="E864" s="66"/>
      <c r="F864" s="66"/>
    </row>
    <row r="865" spans="1:6" ht="12.75" hidden="1">
      <c r="A865" s="25" t="s">
        <v>1</v>
      </c>
      <c r="B865" s="13"/>
      <c r="C865" s="9" t="s">
        <v>1</v>
      </c>
      <c r="D865" s="66"/>
      <c r="E865" s="66"/>
      <c r="F865" s="66"/>
    </row>
    <row r="866" spans="1:6" ht="12.75" customHeight="1" hidden="1">
      <c r="A866" s="25" t="s">
        <v>35</v>
      </c>
      <c r="B866" s="13"/>
      <c r="C866" s="9" t="s">
        <v>95</v>
      </c>
      <c r="D866" s="72">
        <f>D867+D868</f>
        <v>20000</v>
      </c>
      <c r="E866" s="72">
        <f>E867+E868</f>
        <v>20000</v>
      </c>
      <c r="F866" s="72">
        <f>F867+F868</f>
        <v>20000</v>
      </c>
    </row>
    <row r="867" spans="1:6" ht="12.75" customHeight="1" hidden="1">
      <c r="A867" s="25"/>
      <c r="B867" s="13"/>
      <c r="C867" s="47" t="s">
        <v>195</v>
      </c>
      <c r="D867" s="66">
        <v>20000</v>
      </c>
      <c r="E867" s="66">
        <v>20000</v>
      </c>
      <c r="F867" s="66">
        <v>20000</v>
      </c>
    </row>
    <row r="868" spans="1:6" ht="12.75" customHeight="1" hidden="1">
      <c r="A868" s="25"/>
      <c r="B868" s="13"/>
      <c r="C868" s="47" t="s">
        <v>132</v>
      </c>
      <c r="D868" s="66">
        <f>D91</f>
        <v>0</v>
      </c>
      <c r="E868" s="66">
        <f>E91</f>
        <v>0</v>
      </c>
      <c r="F868" s="66">
        <f>F91</f>
        <v>0</v>
      </c>
    </row>
    <row r="869" spans="1:6" ht="12.75" customHeight="1" hidden="1">
      <c r="A869" s="25"/>
      <c r="B869" s="13"/>
      <c r="C869" s="9" t="s">
        <v>118</v>
      </c>
      <c r="D869" s="72"/>
      <c r="E869" s="72"/>
      <c r="F869" s="72"/>
    </row>
    <row r="870" spans="1:6" ht="12" customHeight="1" hidden="1">
      <c r="A870" s="25" t="s">
        <v>1</v>
      </c>
      <c r="B870" s="13"/>
      <c r="C870" s="47" t="s">
        <v>1</v>
      </c>
      <c r="D870" s="66"/>
      <c r="E870" s="66"/>
      <c r="F870" s="66"/>
    </row>
    <row r="871" spans="1:6" ht="11.25" customHeight="1" hidden="1">
      <c r="A871" s="25" t="s">
        <v>36</v>
      </c>
      <c r="B871" s="13"/>
      <c r="C871" s="9" t="s">
        <v>96</v>
      </c>
      <c r="D871" s="72">
        <f>D866+D869</f>
        <v>20000</v>
      </c>
      <c r="E871" s="72">
        <f>E866+E869</f>
        <v>20000</v>
      </c>
      <c r="F871" s="72">
        <f>F866+F869</f>
        <v>20000</v>
      </c>
    </row>
    <row r="872" spans="1:6" ht="0.75" customHeight="1" hidden="1">
      <c r="A872" s="25" t="s">
        <v>1</v>
      </c>
      <c r="B872" s="13"/>
      <c r="C872" s="47"/>
      <c r="D872" s="66"/>
      <c r="E872" s="66"/>
      <c r="F872" s="66"/>
    </row>
    <row r="873" spans="1:6" ht="12" customHeight="1" hidden="1">
      <c r="A873" s="6" t="s">
        <v>1</v>
      </c>
      <c r="B873" s="22" t="s">
        <v>1</v>
      </c>
      <c r="C873" s="4" t="s">
        <v>1</v>
      </c>
      <c r="D873" s="66"/>
      <c r="E873" s="66"/>
      <c r="F873" s="66"/>
    </row>
    <row r="874" spans="1:6" ht="12" customHeight="1" hidden="1">
      <c r="A874" s="25"/>
      <c r="B874" s="13"/>
      <c r="C874" s="47"/>
      <c r="D874" s="66"/>
      <c r="E874" s="66"/>
      <c r="F874" s="66"/>
    </row>
    <row r="875" spans="1:6" ht="12.75" hidden="1">
      <c r="A875" s="25"/>
      <c r="B875" s="13"/>
      <c r="C875" s="47"/>
      <c r="D875" s="66"/>
      <c r="E875" s="66"/>
      <c r="F875" s="66"/>
    </row>
    <row r="876" spans="1:6" ht="12.75" hidden="1">
      <c r="A876" s="6" t="s">
        <v>37</v>
      </c>
      <c r="B876" s="22"/>
      <c r="C876" s="4" t="s">
        <v>97</v>
      </c>
      <c r="D876" s="73">
        <f>D859+D871</f>
        <v>207011</v>
      </c>
      <c r="E876" s="73">
        <f>E859+E871</f>
        <v>207323</v>
      </c>
      <c r="F876" s="73">
        <f>F859+F871</f>
        <v>285894</v>
      </c>
    </row>
  </sheetData>
  <mergeCells count="6">
    <mergeCell ref="A1:E1"/>
    <mergeCell ref="C31:F31"/>
    <mergeCell ref="C12:F12"/>
    <mergeCell ref="A2:E2"/>
    <mergeCell ref="A3:E3"/>
    <mergeCell ref="A4:E4"/>
  </mergeCells>
  <printOptions gridLines="1"/>
  <pageMargins left="0.88" right="0.67" top="0.83" bottom="0.77" header="0.52" footer="0.5118110236220472"/>
  <pageSetup firstPageNumber="2" useFirstPageNumber="1" horizontalDpi="360" verticalDpi="360" orientation="portrait" paperSize="9" scale="81" r:id="rId1"/>
  <headerFooter alignWithMargins="0">
    <oddHeader>&amp;C&amp;9
&amp;R&amp;10 3.sz.melléklet
&amp;P.oldal</oddHeader>
    <oddFooter xml:space="preserve">&amp;L&amp;"Times New Roman CE,Normál"&amp;8&amp;F&amp;C&amp;8 </oddFooter>
  </headerFooter>
  <rowBreaks count="7" manualBreakCount="7">
    <brk id="95" max="5" man="1"/>
    <brk id="330" max="5" man="1"/>
    <brk id="373" max="255" man="1"/>
    <brk id="444" max="5" man="1"/>
    <brk id="553" max="5" man="1"/>
    <brk id="630" max="5" man="1"/>
    <brk id="70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40">
      <selection activeCell="A4" sqref="A4:G4"/>
    </sheetView>
  </sheetViews>
  <sheetFormatPr defaultColWidth="8.88671875" defaultRowHeight="15.75"/>
  <cols>
    <col min="1" max="1" width="3.99609375" style="0" customWidth="1"/>
    <col min="2" max="2" width="2.99609375" style="0" customWidth="1"/>
    <col min="3" max="3" width="45.21484375" style="0" customWidth="1"/>
    <col min="5" max="5" width="8.21484375" style="0" hidden="1" customWidth="1"/>
    <col min="6" max="6" width="7.4453125" style="0" hidden="1" customWidth="1"/>
    <col min="7" max="8" width="7.99609375" style="0" hidden="1" customWidth="1"/>
  </cols>
  <sheetData>
    <row r="1" spans="1:7" s="65" customFormat="1" ht="12.75" customHeight="1">
      <c r="A1" s="134" t="s">
        <v>199</v>
      </c>
      <c r="B1" s="129"/>
      <c r="C1" s="129"/>
      <c r="D1" s="129"/>
      <c r="E1" s="129"/>
      <c r="F1" s="129"/>
      <c r="G1" s="129"/>
    </row>
    <row r="2" spans="1:7" s="65" customFormat="1" ht="12.75" customHeight="1">
      <c r="A2" s="134" t="s">
        <v>202</v>
      </c>
      <c r="B2" s="129"/>
      <c r="C2" s="129"/>
      <c r="D2" s="129"/>
      <c r="E2" s="129"/>
      <c r="F2" s="129"/>
      <c r="G2" s="129"/>
    </row>
    <row r="3" spans="1:7" s="65" customFormat="1" ht="12.75" customHeight="1">
      <c r="A3" s="134" t="s">
        <v>203</v>
      </c>
      <c r="B3" s="129"/>
      <c r="C3" s="129"/>
      <c r="D3" s="129"/>
      <c r="E3" s="129"/>
      <c r="F3" s="129"/>
      <c r="G3" s="129"/>
    </row>
    <row r="4" spans="1:7" s="65" customFormat="1" ht="12.75" customHeight="1">
      <c r="A4" s="134" t="s">
        <v>232</v>
      </c>
      <c r="B4" s="129"/>
      <c r="C4" s="129"/>
      <c r="D4" s="129"/>
      <c r="E4" s="129"/>
      <c r="F4" s="129"/>
      <c r="G4" s="129"/>
    </row>
    <row r="5" s="65" customFormat="1" ht="12.75" customHeight="1">
      <c r="A5" s="35"/>
    </row>
    <row r="6" s="65" customFormat="1" ht="12.75" customHeight="1">
      <c r="A6" s="35"/>
    </row>
    <row r="7" spans="1:8" ht="15.75">
      <c r="A7" s="35"/>
      <c r="B7" s="35"/>
      <c r="C7" s="12"/>
      <c r="D7" s="12"/>
      <c r="E7" s="12"/>
      <c r="F7" s="12"/>
      <c r="G7" s="12"/>
      <c r="H7" s="12"/>
    </row>
    <row r="8" spans="1:8" ht="12.75" customHeight="1">
      <c r="A8" s="15" t="s">
        <v>41</v>
      </c>
      <c r="B8" s="15" t="s">
        <v>42</v>
      </c>
      <c r="C8" s="46" t="s">
        <v>1</v>
      </c>
      <c r="D8" s="37" t="s">
        <v>227</v>
      </c>
      <c r="E8" s="37" t="s">
        <v>193</v>
      </c>
      <c r="F8" s="37" t="s">
        <v>193</v>
      </c>
      <c r="G8" s="37" t="s">
        <v>193</v>
      </c>
      <c r="H8" s="37" t="s">
        <v>193</v>
      </c>
    </row>
    <row r="9" spans="1:8" ht="12.75" customHeight="1">
      <c r="A9" s="25" t="s">
        <v>1</v>
      </c>
      <c r="B9" s="25" t="s">
        <v>43</v>
      </c>
      <c r="C9" s="48" t="s">
        <v>5</v>
      </c>
      <c r="D9" s="39" t="s">
        <v>79</v>
      </c>
      <c r="E9" s="39" t="s">
        <v>6</v>
      </c>
      <c r="F9" s="39" t="s">
        <v>214</v>
      </c>
      <c r="G9" s="39" t="s">
        <v>215</v>
      </c>
      <c r="H9" s="39" t="s">
        <v>224</v>
      </c>
    </row>
    <row r="10" spans="1:8" ht="12.75" customHeight="1">
      <c r="A10" s="42"/>
      <c r="B10" s="42"/>
      <c r="C10" s="43" t="s">
        <v>1</v>
      </c>
      <c r="D10" s="38" t="s">
        <v>1</v>
      </c>
      <c r="E10" s="38" t="s">
        <v>1</v>
      </c>
      <c r="F10" s="38" t="s">
        <v>1</v>
      </c>
      <c r="G10" s="38" t="s">
        <v>1</v>
      </c>
      <c r="H10" s="38" t="s">
        <v>1</v>
      </c>
    </row>
    <row r="11" spans="1:12" ht="12.75" customHeight="1">
      <c r="A11" s="26"/>
      <c r="B11" s="25"/>
      <c r="C11" s="9" t="s">
        <v>88</v>
      </c>
      <c r="D11" s="24"/>
      <c r="E11" s="24"/>
      <c r="F11" s="24"/>
      <c r="G11" s="24"/>
      <c r="H11" s="24"/>
      <c r="L11" t="s">
        <v>231</v>
      </c>
    </row>
    <row r="12" spans="1:8" ht="12.75" customHeight="1">
      <c r="A12" s="26"/>
      <c r="B12" s="25"/>
      <c r="C12" s="47"/>
      <c r="D12" s="24"/>
      <c r="E12" s="24"/>
      <c r="F12" s="24"/>
      <c r="G12" s="24"/>
      <c r="H12" s="24"/>
    </row>
    <row r="13" spans="1:8" ht="12.75" customHeight="1">
      <c r="A13" s="26" t="s">
        <v>117</v>
      </c>
      <c r="B13" s="39"/>
      <c r="C13" s="9" t="s">
        <v>188</v>
      </c>
      <c r="D13" s="24"/>
      <c r="E13" s="24"/>
      <c r="F13" s="24"/>
      <c r="G13" s="24"/>
      <c r="H13" s="24"/>
    </row>
    <row r="14" spans="1:8" ht="12.75" customHeight="1">
      <c r="A14" s="26"/>
      <c r="B14" s="39"/>
      <c r="C14" s="47"/>
      <c r="D14" s="24"/>
      <c r="E14" s="24"/>
      <c r="F14" s="24"/>
      <c r="G14" s="24"/>
      <c r="H14" s="24"/>
    </row>
    <row r="15" spans="1:8" ht="12.75" customHeight="1">
      <c r="A15" s="26"/>
      <c r="B15" s="39"/>
      <c r="C15" s="9" t="s">
        <v>70</v>
      </c>
      <c r="D15" s="24"/>
      <c r="E15" s="24"/>
      <c r="F15" s="24"/>
      <c r="G15" s="24"/>
      <c r="H15" s="24"/>
    </row>
    <row r="16" spans="1:8" ht="12.75" customHeight="1">
      <c r="A16" s="26"/>
      <c r="B16" s="39"/>
      <c r="C16" s="47"/>
      <c r="D16" s="24"/>
      <c r="E16" s="24"/>
      <c r="F16" s="24"/>
      <c r="G16" s="24"/>
      <c r="H16" s="24"/>
    </row>
    <row r="17" spans="1:8" s="12" customFormat="1" ht="12.75" customHeight="1">
      <c r="A17" s="26"/>
      <c r="B17" s="39"/>
      <c r="C17" s="47" t="s">
        <v>71</v>
      </c>
      <c r="D17" s="24">
        <f>Munka1!D757</f>
        <v>0</v>
      </c>
      <c r="E17" s="24">
        <f>'[1]német'!$E$15</f>
        <v>208</v>
      </c>
      <c r="F17" s="24">
        <f>Munka1!F757</f>
        <v>0</v>
      </c>
      <c r="G17" s="24" t="e">
        <f>Munka1!#REF!</f>
        <v>#REF!</v>
      </c>
      <c r="H17" s="24" t="e">
        <f>Munka1!#REF!</f>
        <v>#REF!</v>
      </c>
    </row>
    <row r="18" spans="1:8" s="12" customFormat="1" ht="12.75">
      <c r="A18" s="26"/>
      <c r="B18" s="39"/>
      <c r="C18" s="47" t="s">
        <v>72</v>
      </c>
      <c r="D18" s="24">
        <f>Munka1!D763</f>
        <v>0</v>
      </c>
      <c r="E18" s="24">
        <f>'[1]német'!$E$17</f>
        <v>210</v>
      </c>
      <c r="F18" s="24">
        <f>Munka1!F763</f>
        <v>0</v>
      </c>
      <c r="G18" s="24" t="e">
        <f>Munka1!#REF!</f>
        <v>#REF!</v>
      </c>
      <c r="H18" s="24" t="e">
        <f>Munka1!#REF!</f>
        <v>#REF!</v>
      </c>
    </row>
    <row r="19" spans="1:8" s="12" customFormat="1" ht="12.75">
      <c r="A19" s="26"/>
      <c r="B19" s="39"/>
      <c r="C19" s="47" t="s">
        <v>189</v>
      </c>
      <c r="D19" s="24">
        <f>Munka1!D764</f>
        <v>0</v>
      </c>
      <c r="E19" s="24">
        <f>'[1]német'!$E$18</f>
        <v>200</v>
      </c>
      <c r="F19" s="24">
        <f>Munka1!F764</f>
        <v>0</v>
      </c>
      <c r="G19" s="24" t="e">
        <f>Munka1!#REF!</f>
        <v>#REF!</v>
      </c>
      <c r="H19" s="24" t="e">
        <f>Munka1!#REF!</f>
        <v>#REF!</v>
      </c>
    </row>
    <row r="20" spans="1:8" s="12" customFormat="1" ht="12.75">
      <c r="A20" s="26"/>
      <c r="B20" s="39"/>
      <c r="C20" s="47" t="s">
        <v>225</v>
      </c>
      <c r="D20" s="24"/>
      <c r="E20" s="24"/>
      <c r="F20" s="24"/>
      <c r="G20" s="24"/>
      <c r="H20" s="24" t="e">
        <f>Munka1!#REF!</f>
        <v>#REF!</v>
      </c>
    </row>
    <row r="21" spans="1:8" s="12" customFormat="1" ht="12.75" customHeight="1">
      <c r="A21" s="26"/>
      <c r="B21" s="39"/>
      <c r="C21" s="47" t="s">
        <v>73</v>
      </c>
      <c r="D21" s="24">
        <f>Munka1!D766</f>
        <v>0</v>
      </c>
      <c r="E21" s="24">
        <v>0</v>
      </c>
      <c r="F21" s="24">
        <v>0</v>
      </c>
      <c r="G21" s="24" t="e">
        <f>Munka1!#REF!</f>
        <v>#REF!</v>
      </c>
      <c r="H21" s="24" t="e">
        <f>Munka1!#REF!</f>
        <v>#REF!</v>
      </c>
    </row>
    <row r="22" spans="1:8" ht="12.75" customHeight="1">
      <c r="A22" s="26"/>
      <c r="B22" s="39"/>
      <c r="C22" s="47"/>
      <c r="D22" s="24"/>
      <c r="E22" s="24"/>
      <c r="F22" s="24"/>
      <c r="G22" s="24"/>
      <c r="H22" s="24"/>
    </row>
    <row r="23" spans="1:8" ht="12.75" customHeight="1">
      <c r="A23" s="8"/>
      <c r="B23" s="6"/>
      <c r="C23" s="4" t="s">
        <v>74</v>
      </c>
      <c r="D23" s="3">
        <f>SUM(D17:D22)</f>
        <v>0</v>
      </c>
      <c r="E23" s="3">
        <f>SUM(E17:E22)</f>
        <v>618</v>
      </c>
      <c r="F23" s="3">
        <f>SUM(F17:F22)</f>
        <v>0</v>
      </c>
      <c r="G23" s="3" t="e">
        <f>SUM(G17:G22)</f>
        <v>#REF!</v>
      </c>
      <c r="H23" s="3" t="e">
        <f>SUM(H17:H22)</f>
        <v>#REF!</v>
      </c>
    </row>
    <row r="24" spans="1:8" ht="12.75" customHeight="1">
      <c r="A24" s="26"/>
      <c r="B24" s="39"/>
      <c r="C24" s="47"/>
      <c r="D24" s="24"/>
      <c r="E24" s="24"/>
      <c r="F24" s="24"/>
      <c r="G24" s="24"/>
      <c r="H24" s="24"/>
    </row>
    <row r="25" spans="1:8" ht="12.75" customHeight="1">
      <c r="A25" s="26"/>
      <c r="B25" s="39"/>
      <c r="C25" s="9" t="s">
        <v>75</v>
      </c>
      <c r="D25" s="24"/>
      <c r="E25" s="24"/>
      <c r="F25" s="24"/>
      <c r="G25" s="24"/>
      <c r="H25" s="24"/>
    </row>
    <row r="26" spans="1:8" ht="12.75" customHeight="1">
      <c r="A26" s="26"/>
      <c r="B26" s="39"/>
      <c r="C26" s="9"/>
      <c r="D26" s="24"/>
      <c r="E26" s="24"/>
      <c r="F26" s="24"/>
      <c r="G26" s="24"/>
      <c r="H26" s="24"/>
    </row>
    <row r="27" spans="1:8" ht="12.75" customHeight="1">
      <c r="A27" s="26"/>
      <c r="B27" s="39"/>
      <c r="C27" s="24" t="s">
        <v>129</v>
      </c>
      <c r="D27" s="24">
        <f>Munka1!D772</f>
        <v>0</v>
      </c>
      <c r="E27" s="24">
        <f>'[1]német'!$E$26</f>
        <v>58</v>
      </c>
      <c r="F27" s="24">
        <f>'[1]német'!$E$26</f>
        <v>58</v>
      </c>
      <c r="G27" s="24" t="e">
        <f>Munka1!#REF!</f>
        <v>#REF!</v>
      </c>
      <c r="H27" s="24" t="e">
        <f>Munka1!#REF!</f>
        <v>#REF!</v>
      </c>
    </row>
    <row r="28" spans="1:8" ht="12.75" customHeight="1">
      <c r="A28" s="26"/>
      <c r="B28" s="39"/>
      <c r="C28" s="24" t="s">
        <v>62</v>
      </c>
      <c r="D28" s="24">
        <f>'[1]német'!$D$27</f>
        <v>50</v>
      </c>
      <c r="E28" s="24">
        <f>'[1]német'!$E$27</f>
        <v>50</v>
      </c>
      <c r="F28" s="24">
        <f>'[1]német'!$E$27</f>
        <v>50</v>
      </c>
      <c r="G28" s="24" t="e">
        <f>Munka1!#REF!</f>
        <v>#REF!</v>
      </c>
      <c r="H28" s="24" t="e">
        <f>Munka1!#REF!</f>
        <v>#REF!</v>
      </c>
    </row>
    <row r="29" spans="1:8" ht="12.75" customHeight="1">
      <c r="A29" s="26"/>
      <c r="B29" s="39"/>
      <c r="C29" s="47" t="s">
        <v>60</v>
      </c>
      <c r="D29" s="24">
        <f>'[1]német'!$D$28</f>
        <v>500</v>
      </c>
      <c r="E29" s="24">
        <f>'[1]német'!$E$28</f>
        <v>210</v>
      </c>
      <c r="F29" s="24">
        <f>'[1]német'!$E$28</f>
        <v>210</v>
      </c>
      <c r="G29" s="24" t="e">
        <f>Munka1!#REF!</f>
        <v>#REF!</v>
      </c>
      <c r="H29" s="24" t="e">
        <f>Munka1!#REF!</f>
        <v>#REF!</v>
      </c>
    </row>
    <row r="30" spans="1:8" ht="12.75" customHeight="1">
      <c r="A30" s="26"/>
      <c r="B30" s="39"/>
      <c r="C30" s="47" t="s">
        <v>1</v>
      </c>
      <c r="D30" s="24"/>
      <c r="E30" s="24"/>
      <c r="F30" s="24"/>
      <c r="G30" s="24"/>
      <c r="H30" s="24"/>
    </row>
    <row r="31" spans="1:8" ht="12.75" customHeight="1">
      <c r="A31" s="26"/>
      <c r="B31" s="39"/>
      <c r="C31" s="47" t="s">
        <v>63</v>
      </c>
      <c r="D31" s="24">
        <f>'[1]német'!$D$29</f>
        <v>300</v>
      </c>
      <c r="E31" s="24">
        <f>'[1]német'!$E$29</f>
        <v>300</v>
      </c>
      <c r="F31" s="24">
        <f>'[1]német'!$E$29</f>
        <v>300</v>
      </c>
      <c r="G31" s="24" t="e">
        <f>Munka1!#REF!</f>
        <v>#REF!</v>
      </c>
      <c r="H31" s="24" t="e">
        <f>Munka1!#REF!</f>
        <v>#REF!</v>
      </c>
    </row>
    <row r="32" spans="1:8" ht="12.75" customHeight="1">
      <c r="A32" s="26"/>
      <c r="B32" s="39"/>
      <c r="C32" s="47" t="s">
        <v>198</v>
      </c>
      <c r="D32" s="24">
        <f>'[1]német'!$D$30</f>
        <v>0</v>
      </c>
      <c r="E32" s="24">
        <f>'[1]német'!$E$30</f>
        <v>0</v>
      </c>
      <c r="F32" s="24">
        <f>'[1]német'!$E$30</f>
        <v>0</v>
      </c>
      <c r="G32" s="24" t="e">
        <f>Munka1!#REF!</f>
        <v>#REF!</v>
      </c>
      <c r="H32" s="24" t="e">
        <f>Munka1!#REF!</f>
        <v>#REF!</v>
      </c>
    </row>
    <row r="33" spans="1:8" ht="12.75" customHeight="1">
      <c r="A33" s="26"/>
      <c r="B33" s="39"/>
      <c r="C33" s="47" t="s">
        <v>1</v>
      </c>
      <c r="D33" s="24" t="s">
        <v>1</v>
      </c>
      <c r="E33" s="24" t="s">
        <v>1</v>
      </c>
      <c r="F33" s="24" t="s">
        <v>1</v>
      </c>
      <c r="G33" s="24" t="s">
        <v>1</v>
      </c>
      <c r="H33" s="24" t="s">
        <v>1</v>
      </c>
    </row>
    <row r="34" spans="1:8" ht="12.75" customHeight="1">
      <c r="A34" s="26"/>
      <c r="B34" s="39"/>
      <c r="C34" s="47"/>
      <c r="D34" s="24" t="s">
        <v>1</v>
      </c>
      <c r="E34" s="24" t="s">
        <v>1</v>
      </c>
      <c r="F34" s="24" t="s">
        <v>1</v>
      </c>
      <c r="G34" s="24" t="s">
        <v>1</v>
      </c>
      <c r="H34" s="24" t="s">
        <v>1</v>
      </c>
    </row>
    <row r="35" spans="1:8" ht="12.75" customHeight="1">
      <c r="A35" s="26"/>
      <c r="B35" s="25"/>
      <c r="C35" s="9" t="s">
        <v>57</v>
      </c>
      <c r="D35" s="23">
        <f>SUM(D27:D32)</f>
        <v>850</v>
      </c>
      <c r="E35" s="23">
        <f>SUM(E27:E32)</f>
        <v>618</v>
      </c>
      <c r="F35" s="23">
        <f>SUM(F27:F32)</f>
        <v>618</v>
      </c>
      <c r="G35" s="23" t="e">
        <f>SUM(G27:G32)</f>
        <v>#REF!</v>
      </c>
      <c r="H35" s="23" t="e">
        <f>SUM(H27:H32)</f>
        <v>#REF!</v>
      </c>
    </row>
    <row r="36" spans="1:8" ht="12.75" customHeight="1">
      <c r="A36" s="26"/>
      <c r="B36" s="39"/>
      <c r="C36" s="47"/>
      <c r="D36" s="24"/>
      <c r="E36" s="24"/>
      <c r="F36" s="24"/>
      <c r="G36" s="24"/>
      <c r="H36" s="24"/>
    </row>
    <row r="37" spans="1:8" ht="12.75" customHeight="1">
      <c r="A37" s="26"/>
      <c r="B37" s="39"/>
      <c r="C37" s="47" t="s">
        <v>64</v>
      </c>
      <c r="D37" s="24"/>
      <c r="E37" s="24"/>
      <c r="F37" s="24"/>
      <c r="G37" s="24"/>
      <c r="H37" s="24"/>
    </row>
    <row r="38" spans="1:8" ht="12.75" customHeight="1">
      <c r="A38" s="26"/>
      <c r="B38" s="39"/>
      <c r="C38" s="47" t="s">
        <v>128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ht="12.75" customHeight="1">
      <c r="A39" s="26"/>
      <c r="B39" s="39"/>
      <c r="C39" s="47"/>
      <c r="D39" s="24"/>
      <c r="E39" s="24"/>
      <c r="F39" s="24"/>
      <c r="G39" s="24"/>
      <c r="H39" s="24"/>
    </row>
    <row r="40" spans="1:8" ht="12.75" customHeight="1">
      <c r="A40" s="26"/>
      <c r="B40" s="39"/>
      <c r="C40" s="47"/>
      <c r="D40" s="24"/>
      <c r="E40" s="24"/>
      <c r="F40" s="24"/>
      <c r="G40" s="24"/>
      <c r="H40" s="24"/>
    </row>
    <row r="41" spans="1:8" ht="12.75" customHeight="1">
      <c r="A41" s="26"/>
      <c r="B41" s="25"/>
      <c r="C41" s="9" t="s">
        <v>58</v>
      </c>
      <c r="D41" s="23">
        <f>'[1]német'!$D$39</f>
        <v>0</v>
      </c>
      <c r="E41" s="23">
        <f>'[1]német'!$E$39</f>
        <v>0</v>
      </c>
      <c r="F41" s="23">
        <f>'[1]német'!$E$39</f>
        <v>0</v>
      </c>
      <c r="G41" s="23">
        <f>'[1]német'!$E$39</f>
        <v>0</v>
      </c>
      <c r="H41" s="23">
        <f>'[1]német'!$E$39</f>
        <v>0</v>
      </c>
    </row>
    <row r="42" spans="1:8" ht="12.75" customHeight="1">
      <c r="A42" s="26"/>
      <c r="B42" s="39"/>
      <c r="C42" s="47"/>
      <c r="D42" s="24"/>
      <c r="E42" s="24"/>
      <c r="F42" s="24"/>
      <c r="G42" s="24"/>
      <c r="H42" s="24"/>
    </row>
    <row r="43" spans="1:8" ht="12.75" customHeight="1">
      <c r="A43" s="8"/>
      <c r="B43" s="6"/>
      <c r="C43" s="4" t="s">
        <v>59</v>
      </c>
      <c r="D43" s="3">
        <f>D35+D41</f>
        <v>850</v>
      </c>
      <c r="E43" s="3">
        <f>E35+E41</f>
        <v>618</v>
      </c>
      <c r="F43" s="3">
        <f>F35+F41</f>
        <v>618</v>
      </c>
      <c r="G43" s="3" t="e">
        <f>G35+G41</f>
        <v>#REF!</v>
      </c>
      <c r="H43" s="3" t="e">
        <f>H35+H41</f>
        <v>#REF!</v>
      </c>
    </row>
    <row r="44" ht="12.75" customHeight="1"/>
  </sheetData>
  <mergeCells count="4">
    <mergeCell ref="A1:G1"/>
    <mergeCell ref="A2:G2"/>
    <mergeCell ref="A3:G3"/>
    <mergeCell ref="A4:G4"/>
  </mergeCells>
  <printOptions gridLines="1"/>
  <pageMargins left="0.75" right="0.75" top="1" bottom="1" header="0.5" footer="0.5"/>
  <pageSetup horizontalDpi="600" verticalDpi="600" orientation="portrait" paperSize="9" scale="110" r:id="rId1"/>
  <headerFooter alignWithMargins="0">
    <oddHeader>&amp;R&amp;10 4. sz. melléklet&amp;12
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2014-01-27T10:18:30Z</cp:lastPrinted>
  <dcterms:created xsi:type="dcterms:W3CDTF">2001-08-13T05:31:06Z</dcterms:created>
  <dcterms:modified xsi:type="dcterms:W3CDTF">2014-01-27T10:20:56Z</dcterms:modified>
  <cp:category/>
  <cp:version/>
  <cp:contentType/>
  <cp:contentStatus/>
</cp:coreProperties>
</file>