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19\3. 2019. 05. 16\2. napirend mellékletei - 2018. évi költségvetés 2. számú módosítása\"/>
    </mc:Choice>
  </mc:AlternateContent>
  <xr:revisionPtr revIDLastSave="0" documentId="13_ncr:1_{72DA9798-41FB-4208-A544-047840BE3C99}" xr6:coauthVersionLast="43" xr6:coauthVersionMax="43" xr10:uidLastSave="{00000000-0000-0000-0000-000000000000}"/>
  <bookViews>
    <workbookView xWindow="-120" yWindow="-120" windowWidth="29040" windowHeight="15840" firstSheet="1" activeTab="3" xr2:uid="{B0421995-C5A3-4EA4-A825-BAC76F762929}"/>
  </bookViews>
  <sheets>
    <sheet name="1.sz.mell. Müködési mérleg" sheetId="1" r:id="rId1"/>
    <sheet name="2.sz.mell. Felhalm. mérleg" sheetId="2" r:id="rId2"/>
    <sheet name="3.sz.mell. Kiemelt előír." sheetId="3" r:id="rId3"/>
    <sheet name="4.sz.mell. Köt., önk., államig." sheetId="4" r:id="rId4"/>
  </sheets>
  <definedNames>
    <definedName name="_xlnm.Print_Area" localSheetId="0">'1.sz.mell. Müködési mérleg'!$A$1:$M$26</definedName>
    <definedName name="_xlnm.Print_Area" localSheetId="2">'3.sz.mell. Kiemelt előír.'!$A$1:$G$154</definedName>
    <definedName name="_xlnm.Print_Area" localSheetId="3">'4.sz.mell. Köt., önk., államig.'!$A$1:$Q$154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5" i="4" l="1"/>
  <c r="K145" i="4" s="1"/>
  <c r="O142" i="4"/>
  <c r="N142" i="4"/>
  <c r="M140" i="4"/>
  <c r="H140" i="4"/>
  <c r="C140" i="4"/>
  <c r="O137" i="4"/>
  <c r="N137" i="4"/>
  <c r="N135" i="4" s="1"/>
  <c r="N131" i="4" s="1"/>
  <c r="N122" i="4" s="1"/>
  <c r="N120" i="4" s="1"/>
  <c r="O135" i="4"/>
  <c r="O131" i="4" s="1"/>
  <c r="O122" i="4" s="1"/>
  <c r="O120" i="4" s="1"/>
  <c r="M135" i="4"/>
  <c r="K135" i="4"/>
  <c r="H135" i="4"/>
  <c r="G135" i="4"/>
  <c r="G145" i="4" s="1"/>
  <c r="E135" i="4"/>
  <c r="C135" i="4"/>
  <c r="M130" i="4"/>
  <c r="H130" i="4"/>
  <c r="C130" i="4"/>
  <c r="M126" i="4"/>
  <c r="H126" i="4"/>
  <c r="C126" i="4"/>
  <c r="F123" i="4"/>
  <c r="D123" i="4"/>
  <c r="M122" i="4"/>
  <c r="L122" i="4"/>
  <c r="K122" i="4" s="1"/>
  <c r="H122" i="4"/>
  <c r="G122" i="4"/>
  <c r="E122" i="4"/>
  <c r="C122" i="4"/>
  <c r="O113" i="4"/>
  <c r="O108" i="4" s="1"/>
  <c r="O106" i="4" s="1"/>
  <c r="N113" i="4"/>
  <c r="N108" i="4" s="1"/>
  <c r="N106" i="4" s="1"/>
  <c r="F111" i="4"/>
  <c r="F108" i="4" s="1"/>
  <c r="D111" i="4"/>
  <c r="F109" i="4"/>
  <c r="D109" i="4"/>
  <c r="M108" i="4"/>
  <c r="L108" i="4"/>
  <c r="K108" i="4"/>
  <c r="J108" i="4"/>
  <c r="H108" i="4"/>
  <c r="G108" i="4"/>
  <c r="E108" i="4"/>
  <c r="C108" i="4"/>
  <c r="D107" i="4"/>
  <c r="F102" i="4"/>
  <c r="D102" i="4"/>
  <c r="O99" i="4"/>
  <c r="N99" i="4"/>
  <c r="F98" i="4"/>
  <c r="F97" i="4"/>
  <c r="D97" i="4"/>
  <c r="F96" i="4"/>
  <c r="D96" i="4"/>
  <c r="K95" i="4"/>
  <c r="I95" i="4"/>
  <c r="F95" i="4"/>
  <c r="D95" i="4"/>
  <c r="K94" i="4"/>
  <c r="I94" i="4"/>
  <c r="F94" i="4"/>
  <c r="D94" i="4"/>
  <c r="K93" i="4"/>
  <c r="I93" i="4"/>
  <c r="F93" i="4"/>
  <c r="D93" i="4"/>
  <c r="O92" i="4"/>
  <c r="N92" i="4"/>
  <c r="M92" i="4"/>
  <c r="L92" i="4"/>
  <c r="J92" i="4"/>
  <c r="H92" i="4"/>
  <c r="G92" i="4"/>
  <c r="E92" i="4"/>
  <c r="C92" i="4"/>
  <c r="D88" i="4"/>
  <c r="Q79" i="4"/>
  <c r="P79" i="4"/>
  <c r="O79" i="4"/>
  <c r="N79" i="4"/>
  <c r="M79" i="4"/>
  <c r="H79" i="4"/>
  <c r="C79" i="4"/>
  <c r="Q75" i="4"/>
  <c r="P75" i="4"/>
  <c r="O75" i="4"/>
  <c r="N75" i="4"/>
  <c r="M75" i="4"/>
  <c r="H75" i="4"/>
  <c r="C75" i="4"/>
  <c r="I73" i="4"/>
  <c r="F73" i="4"/>
  <c r="D73" i="4"/>
  <c r="Q72" i="4"/>
  <c r="P72" i="4"/>
  <c r="O72" i="4"/>
  <c r="N72" i="4"/>
  <c r="M72" i="4"/>
  <c r="L72" i="4"/>
  <c r="L85" i="4" s="1"/>
  <c r="L154" i="4" s="1"/>
  <c r="J72" i="4"/>
  <c r="J85" i="4" s="1"/>
  <c r="H72" i="4"/>
  <c r="G72" i="4"/>
  <c r="G85" i="4" s="1"/>
  <c r="E72" i="4"/>
  <c r="E85" i="4" s="1"/>
  <c r="C72" i="4"/>
  <c r="Q67" i="4"/>
  <c r="P67" i="4"/>
  <c r="O67" i="4"/>
  <c r="N67" i="4"/>
  <c r="M67" i="4"/>
  <c r="H67" i="4"/>
  <c r="C67" i="4"/>
  <c r="Q63" i="4"/>
  <c r="P63" i="4"/>
  <c r="O63" i="4"/>
  <c r="N63" i="4"/>
  <c r="M63" i="4"/>
  <c r="H63" i="4"/>
  <c r="C63" i="4"/>
  <c r="Q57" i="4"/>
  <c r="P57" i="4"/>
  <c r="O57" i="4"/>
  <c r="N57" i="4"/>
  <c r="M57" i="4"/>
  <c r="H57" i="4"/>
  <c r="C57" i="4"/>
  <c r="Q52" i="4"/>
  <c r="P52" i="4"/>
  <c r="O52" i="4"/>
  <c r="N52" i="4"/>
  <c r="M52" i="4"/>
  <c r="H52" i="4"/>
  <c r="C52" i="4"/>
  <c r="Q46" i="4"/>
  <c r="P46" i="4"/>
  <c r="O46" i="4"/>
  <c r="N46" i="4"/>
  <c r="M46" i="4"/>
  <c r="H46" i="4"/>
  <c r="C46" i="4"/>
  <c r="F45" i="4"/>
  <c r="F44" i="4"/>
  <c r="K39" i="4"/>
  <c r="I39" i="4"/>
  <c r="K37" i="4"/>
  <c r="I37" i="4"/>
  <c r="F36" i="4"/>
  <c r="Q35" i="4"/>
  <c r="P35" i="4"/>
  <c r="O35" i="4"/>
  <c r="N35" i="4"/>
  <c r="M35" i="4"/>
  <c r="L35" i="4"/>
  <c r="J35" i="4"/>
  <c r="H35" i="4"/>
  <c r="G35" i="4"/>
  <c r="C35" i="4"/>
  <c r="D34" i="4"/>
  <c r="D32" i="4"/>
  <c r="D30" i="4"/>
  <c r="C29" i="4"/>
  <c r="C28" i="4" s="1"/>
  <c r="Q28" i="4"/>
  <c r="P28" i="4"/>
  <c r="O28" i="4"/>
  <c r="N28" i="4"/>
  <c r="M28" i="4"/>
  <c r="H28" i="4"/>
  <c r="G28" i="4"/>
  <c r="E28" i="4"/>
  <c r="Q21" i="4"/>
  <c r="P21" i="4"/>
  <c r="O21" i="4"/>
  <c r="N21" i="4"/>
  <c r="M21" i="4"/>
  <c r="H21" i="4"/>
  <c r="C21" i="4"/>
  <c r="F19" i="4"/>
  <c r="D19" i="4"/>
  <c r="Q14" i="4"/>
  <c r="P14" i="4"/>
  <c r="O14" i="4"/>
  <c r="N14" i="4"/>
  <c r="M14" i="4"/>
  <c r="H14" i="4"/>
  <c r="G14" i="4"/>
  <c r="E14" i="4"/>
  <c r="C14" i="4"/>
  <c r="F12" i="4"/>
  <c r="F7" i="4" s="1"/>
  <c r="D11" i="4"/>
  <c r="I10" i="4"/>
  <c r="D10" i="4"/>
  <c r="I8" i="4"/>
  <c r="D8" i="4"/>
  <c r="Q7" i="4"/>
  <c r="P7" i="4"/>
  <c r="O7" i="4"/>
  <c r="N7" i="4"/>
  <c r="M7" i="4"/>
  <c r="L7" i="4"/>
  <c r="J7" i="4"/>
  <c r="H7" i="4"/>
  <c r="G7" i="4"/>
  <c r="E7" i="4"/>
  <c r="C7" i="4"/>
  <c r="E144" i="3"/>
  <c r="D136" i="3"/>
  <c r="G134" i="3"/>
  <c r="F134" i="3" s="1"/>
  <c r="E134" i="3"/>
  <c r="C134" i="3"/>
  <c r="C144" i="3" s="1"/>
  <c r="F122" i="3"/>
  <c r="D122" i="3"/>
  <c r="G121" i="3"/>
  <c r="E121" i="3"/>
  <c r="C121" i="3"/>
  <c r="F110" i="3"/>
  <c r="D110" i="3"/>
  <c r="F108" i="3"/>
  <c r="D108" i="3"/>
  <c r="G107" i="3"/>
  <c r="F107" i="3" s="1"/>
  <c r="E107" i="3"/>
  <c r="C107" i="3"/>
  <c r="D107" i="3" s="1"/>
  <c r="F106" i="3"/>
  <c r="D106" i="3"/>
  <c r="F101" i="3"/>
  <c r="D101" i="3"/>
  <c r="F97" i="3"/>
  <c r="F96" i="3"/>
  <c r="D96" i="3"/>
  <c r="F95" i="3"/>
  <c r="D95" i="3"/>
  <c r="F94" i="3"/>
  <c r="D94" i="3"/>
  <c r="F93" i="3"/>
  <c r="D93" i="3"/>
  <c r="F92" i="3"/>
  <c r="F91" i="3" s="1"/>
  <c r="D92" i="3"/>
  <c r="G91" i="3"/>
  <c r="G124" i="3" s="1"/>
  <c r="E91" i="3"/>
  <c r="E124" i="3" s="1"/>
  <c r="D91" i="3"/>
  <c r="C91" i="3"/>
  <c r="C124" i="3" s="1"/>
  <c r="D71" i="3"/>
  <c r="G70" i="3"/>
  <c r="G83" i="3" s="1"/>
  <c r="E70" i="3"/>
  <c r="E83" i="3" s="1"/>
  <c r="C70" i="3"/>
  <c r="C83" i="3" s="1"/>
  <c r="C154" i="3" s="1"/>
  <c r="D55" i="3"/>
  <c r="D50" i="3"/>
  <c r="D44" i="3"/>
  <c r="D37" i="3"/>
  <c r="D35" i="3"/>
  <c r="G33" i="3"/>
  <c r="E33" i="3"/>
  <c r="C33" i="3"/>
  <c r="D33" i="3" s="1"/>
  <c r="F32" i="3"/>
  <c r="D32" i="3"/>
  <c r="F30" i="3"/>
  <c r="D30" i="3"/>
  <c r="F28" i="3"/>
  <c r="D28" i="3"/>
  <c r="F27" i="3"/>
  <c r="C27" i="3"/>
  <c r="C26" i="3" s="1"/>
  <c r="G26" i="3"/>
  <c r="E26" i="3"/>
  <c r="F17" i="3"/>
  <c r="D17" i="3"/>
  <c r="G12" i="3"/>
  <c r="E12" i="3"/>
  <c r="D12" i="3" s="1"/>
  <c r="C12" i="3"/>
  <c r="F10" i="3"/>
  <c r="F9" i="3"/>
  <c r="D9" i="3"/>
  <c r="F8" i="3"/>
  <c r="D8" i="3"/>
  <c r="D5" i="3" s="1"/>
  <c r="F7" i="3"/>
  <c r="F6" i="3"/>
  <c r="D6" i="3"/>
  <c r="G5" i="3"/>
  <c r="G60" i="3" s="1"/>
  <c r="E5" i="3"/>
  <c r="E60" i="3" s="1"/>
  <c r="C5" i="3"/>
  <c r="G27" i="2"/>
  <c r="C27" i="2"/>
  <c r="I26" i="2"/>
  <c r="G26" i="2"/>
  <c r="F26" i="2"/>
  <c r="F27" i="2" s="1"/>
  <c r="E26" i="2"/>
  <c r="E27" i="2" s="1"/>
  <c r="C26" i="2"/>
  <c r="H20" i="2"/>
  <c r="F15" i="2"/>
  <c r="D15" i="2"/>
  <c r="F14" i="2"/>
  <c r="D14" i="2"/>
  <c r="D26" i="2" s="1"/>
  <c r="D27" i="2" s="1"/>
  <c r="M13" i="2"/>
  <c r="M27" i="2" s="1"/>
  <c r="K13" i="2"/>
  <c r="K27" i="2" s="1"/>
  <c r="I13" i="2"/>
  <c r="I27" i="2" s="1"/>
  <c r="E13" i="2"/>
  <c r="D13" i="2"/>
  <c r="C13" i="2"/>
  <c r="J11" i="2"/>
  <c r="L9" i="2"/>
  <c r="J9" i="2"/>
  <c r="L7" i="2"/>
  <c r="L13" i="2" s="1"/>
  <c r="L27" i="2" s="1"/>
  <c r="J7" i="2"/>
  <c r="J13" i="2" s="1"/>
  <c r="J27" i="2" s="1"/>
  <c r="M23" i="1"/>
  <c r="K23" i="1"/>
  <c r="J23" i="1"/>
  <c r="I23" i="1"/>
  <c r="F23" i="1"/>
  <c r="L21" i="1"/>
  <c r="E20" i="1"/>
  <c r="C20" i="1"/>
  <c r="F16" i="1"/>
  <c r="D16" i="1"/>
  <c r="D23" i="1" s="1"/>
  <c r="G15" i="1"/>
  <c r="G23" i="1" s="1"/>
  <c r="E15" i="1"/>
  <c r="E23" i="1" s="1"/>
  <c r="E24" i="1" s="1"/>
  <c r="D15" i="1"/>
  <c r="C15" i="1"/>
  <c r="C23" i="1" s="1"/>
  <c r="M14" i="1"/>
  <c r="M24" i="1" s="1"/>
  <c r="K14" i="1"/>
  <c r="K24" i="1" s="1"/>
  <c r="I14" i="1"/>
  <c r="I24" i="1" s="1"/>
  <c r="G14" i="1"/>
  <c r="E14" i="1"/>
  <c r="C14" i="1"/>
  <c r="C24" i="1" s="1"/>
  <c r="L13" i="1"/>
  <c r="J13" i="1"/>
  <c r="F13" i="1"/>
  <c r="D13" i="1"/>
  <c r="L12" i="1"/>
  <c r="J12" i="1"/>
  <c r="F12" i="1"/>
  <c r="L11" i="1"/>
  <c r="J11" i="1"/>
  <c r="F11" i="1"/>
  <c r="L10" i="1"/>
  <c r="J10" i="1"/>
  <c r="F10" i="1"/>
  <c r="F14" i="1" s="1"/>
  <c r="F24" i="1" s="1"/>
  <c r="D10" i="1"/>
  <c r="L9" i="1"/>
  <c r="J9" i="1"/>
  <c r="F9" i="1"/>
  <c r="L8" i="1"/>
  <c r="J8" i="1"/>
  <c r="F8" i="1"/>
  <c r="D8" i="1"/>
  <c r="L7" i="1"/>
  <c r="L14" i="1" s="1"/>
  <c r="L24" i="1" s="1"/>
  <c r="J7" i="1"/>
  <c r="J14" i="1" s="1"/>
  <c r="J24" i="1" s="1"/>
  <c r="F7" i="1"/>
  <c r="D7" i="1"/>
  <c r="D14" i="1" s="1"/>
  <c r="D24" i="1" s="1"/>
  <c r="D92" i="4" l="1"/>
  <c r="F122" i="4"/>
  <c r="H145" i="4"/>
  <c r="L62" i="4"/>
  <c r="K62" i="4" s="1"/>
  <c r="K35" i="4"/>
  <c r="F92" i="4"/>
  <c r="G62" i="4"/>
  <c r="H62" i="4"/>
  <c r="N62" i="4"/>
  <c r="N86" i="4" s="1"/>
  <c r="K92" i="4"/>
  <c r="K125" i="4" s="1"/>
  <c r="K146" i="4" s="1"/>
  <c r="C145" i="4"/>
  <c r="D135" i="4"/>
  <c r="P62" i="4"/>
  <c r="P86" i="4" s="1"/>
  <c r="C85" i="4"/>
  <c r="C154" i="4" s="1"/>
  <c r="O85" i="4"/>
  <c r="H125" i="4"/>
  <c r="H146" i="4" s="1"/>
  <c r="N147" i="4"/>
  <c r="M145" i="4"/>
  <c r="M146" i="4" s="1"/>
  <c r="C62" i="4"/>
  <c r="J62" i="4"/>
  <c r="I62" i="4" s="1"/>
  <c r="O62" i="4"/>
  <c r="O86" i="4" s="1"/>
  <c r="H85" i="4"/>
  <c r="H154" i="4" s="1"/>
  <c r="P85" i="4"/>
  <c r="M85" i="4"/>
  <c r="Q85" i="4"/>
  <c r="E125" i="4"/>
  <c r="I92" i="4"/>
  <c r="O147" i="4"/>
  <c r="L125" i="4"/>
  <c r="L146" i="4" s="1"/>
  <c r="E62" i="4"/>
  <c r="D108" i="4"/>
  <c r="M62" i="4"/>
  <c r="M86" i="4" s="1"/>
  <c r="Q62" i="4"/>
  <c r="I35" i="4"/>
  <c r="N85" i="4"/>
  <c r="C125" i="4"/>
  <c r="C146" i="4" s="1"/>
  <c r="G125" i="4"/>
  <c r="G146" i="4" s="1"/>
  <c r="M125" i="4"/>
  <c r="D122" i="4"/>
  <c r="F12" i="3"/>
  <c r="D27" i="3"/>
  <c r="D70" i="3"/>
  <c r="D121" i="3"/>
  <c r="D26" i="3"/>
  <c r="C60" i="3"/>
  <c r="F5" i="3"/>
  <c r="F26" i="3"/>
  <c r="F33" i="3"/>
  <c r="F121" i="3"/>
  <c r="D134" i="3"/>
  <c r="E153" i="4"/>
  <c r="E86" i="4"/>
  <c r="L86" i="4"/>
  <c r="J154" i="4"/>
  <c r="F125" i="4"/>
  <c r="F62" i="4"/>
  <c r="E154" i="4"/>
  <c r="F145" i="4"/>
  <c r="H153" i="4"/>
  <c r="G154" i="4"/>
  <c r="F85" i="4"/>
  <c r="D29" i="4"/>
  <c r="G86" i="4"/>
  <c r="F86" i="4" s="1"/>
  <c r="F135" i="4"/>
  <c r="E145" i="4"/>
  <c r="D145" i="4" s="1"/>
  <c r="I145" i="4"/>
  <c r="I72" i="4"/>
  <c r="J125" i="4"/>
  <c r="F72" i="4"/>
  <c r="F60" i="3"/>
  <c r="G153" i="3"/>
  <c r="G84" i="3"/>
  <c r="E145" i="3"/>
  <c r="D124" i="3"/>
  <c r="D144" i="3"/>
  <c r="C153" i="3"/>
  <c r="C84" i="3"/>
  <c r="F83" i="3"/>
  <c r="E154" i="3"/>
  <c r="D83" i="3"/>
  <c r="E84" i="3"/>
  <c r="D60" i="3"/>
  <c r="E153" i="3"/>
  <c r="C145" i="3"/>
  <c r="F124" i="3"/>
  <c r="F70" i="3"/>
  <c r="G144" i="3"/>
  <c r="F144" i="3" s="1"/>
  <c r="G24" i="1"/>
  <c r="F15" i="1"/>
  <c r="J86" i="4" l="1"/>
  <c r="D85" i="4"/>
  <c r="J153" i="4"/>
  <c r="C86" i="4"/>
  <c r="M154" i="4"/>
  <c r="C153" i="4"/>
  <c r="Q86" i="4"/>
  <c r="D125" i="4"/>
  <c r="I85" i="4"/>
  <c r="G153" i="4"/>
  <c r="M153" i="4"/>
  <c r="L153" i="4"/>
  <c r="H86" i="4"/>
  <c r="D86" i="4"/>
  <c r="F154" i="3"/>
  <c r="G145" i="3"/>
  <c r="F145" i="3" s="1"/>
  <c r="I86" i="4"/>
  <c r="J146" i="4"/>
  <c r="I146" i="4" s="1"/>
  <c r="I125" i="4"/>
  <c r="E146" i="4"/>
  <c r="K86" i="4"/>
  <c r="D153" i="3"/>
  <c r="D84" i="3"/>
  <c r="F84" i="3"/>
  <c r="F153" i="3"/>
  <c r="G154" i="3"/>
  <c r="D145" i="3"/>
  <c r="D154" i="3"/>
  <c r="D146" i="4" l="1"/>
  <c r="F146" i="4"/>
</calcChain>
</file>

<file path=xl/sharedStrings.xml><?xml version="1.0" encoding="utf-8"?>
<sst xmlns="http://schemas.openxmlformats.org/spreadsheetml/2006/main" count="778" uniqueCount="347">
  <si>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</si>
  <si>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</si>
  <si>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</si>
  <si>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</si>
  <si>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</si>
  <si>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</si>
  <si>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</si>
  <si>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2018. évi előirányzat</t>
  </si>
  <si>
    <t>2018.09.13. ei. Módosítás</t>
  </si>
  <si>
    <t>2018.évi módosított ei.</t>
  </si>
  <si>
    <t>2018.12.31. ei. Módosítás</t>
  </si>
  <si>
    <t>2018.09.13.ei. Módosítás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</si>
  <si>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</si>
  <si>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</si>
  <si>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</si>
  <si>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</si>
  <si>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</si>
  <si>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</si>
  <si>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</si>
  <si>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</si>
  <si>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</si>
  <si>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</si>
  <si>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</si>
  <si>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</si>
  <si>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</si>
  <si>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</si>
  <si>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</si>
  <si>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</si>
  <si>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</si>
  <si>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</si>
  <si>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</si>
  <si>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</si>
  <si>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</si>
  <si>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</si>
  <si>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</si>
  <si>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</si>
  <si>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Tartalékok+ pályázati önrész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</si>
  <si>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</si>
  <si>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</si>
  <si>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</si>
  <si>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</si>
  <si>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</si>
  <si>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</si>
  <si>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</si>
  <si>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</si>
  <si>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</si>
  <si>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</si>
  <si>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</si>
  <si>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</si>
  <si>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</si>
  <si>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</si>
  <si>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</si>
  <si>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</si>
  <si>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</si>
  <si>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</si>
  <si>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</si>
  <si>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</si>
  <si>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</si>
  <si>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</si>
  <si>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</si>
  <si>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</si>
  <si>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</si>
  <si>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</si>
  <si>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</si>
  <si>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</si>
  <si>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</si>
  <si>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</si>
  <si>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</si>
  <si>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</si>
  <si>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</si>
  <si>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</si>
  <si>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</si>
  <si>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>Forintban!</t>
  </si>
  <si>
    <t>2018.09.13.  módosítás</t>
  </si>
  <si>
    <t>2018.12.31.  módosítás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</si>
  <si>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</si>
  <si>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</si>
  <si>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</si>
  <si>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</si>
  <si>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</si>
  <si>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</si>
  <si>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</si>
  <si>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</si>
  <si>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</si>
  <si>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</si>
  <si>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</si>
  <si>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</si>
  <si>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</si>
  <si>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</si>
  <si>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</si>
  <si>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</si>
  <si>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</si>
  <si>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</si>
  <si>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</si>
  <si>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</si>
  <si>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</si>
  <si>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</si>
  <si>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</si>
  <si>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</si>
  <si>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</si>
  <si>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</si>
  <si>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</si>
  <si>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</si>
  <si>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</si>
  <si>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</si>
  <si>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</si>
  <si>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</si>
  <si>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</si>
  <si>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</si>
  <si>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</si>
  <si>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</si>
  <si>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</si>
  <si>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</si>
  <si>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</si>
  <si>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2018.09.13.  módosított ei.</t>
  </si>
  <si>
    <t>2018. évi módosított ei.</t>
  </si>
  <si>
    <t>2018.12.31.  módosított ei.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</si>
  <si>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</si>
  <si>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</si>
  <si>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</si>
  <si>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</si>
  <si>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</si>
  <si>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</si>
  <si>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</si>
  <si>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</si>
  <si>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</si>
  <si>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</si>
  <si>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</si>
  <si>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</si>
  <si>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</si>
  <si>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</si>
  <si>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</si>
  <si>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</si>
  <si>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</si>
  <si>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</si>
  <si>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</si>
  <si>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</si>
  <si>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</si>
  <si>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</si>
  <si>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</si>
  <si>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</si>
  <si>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</si>
  <si>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</si>
  <si>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</si>
  <si>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</si>
  <si>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</si>
  <si>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</si>
  <si>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</si>
  <si>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</si>
  <si>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</si>
  <si>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</si>
  <si>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</si>
  <si>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</si>
  <si>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</si>
  <si>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</si>
  <si>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</si>
  <si>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</si>
  <si>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</si>
  <si>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</si>
  <si>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</si>
  <si>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</si>
  <si>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</si>
  <si>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</si>
  <si>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</si>
  <si>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</si>
  <si>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</si>
  <si>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</si>
  <si>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</si>
  <si>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</si>
  <si>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</si>
  <si>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</si>
  <si>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</si>
  <si>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</si>
  <si>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</si>
  <si>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</si>
  <si>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</si>
  <si>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</si>
  <si>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</si>
  <si>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</si>
  <si>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</si>
  <si>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</si>
  <si>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</si>
  <si>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</si>
  <si>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</si>
  <si>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</si>
  <si>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</si>
  <si>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</si>
  <si>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</si>
  <si>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</si>
  <si>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</si>
  <si>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</si>
  <si>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</si>
  <si>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</si>
  <si>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</si>
  <si>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</si>
  <si>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</si>
  <si>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</si>
  <si>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</si>
  <si>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</si>
  <si>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</si>
  <si>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</si>
  <si>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</si>
  <si>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</si>
  <si>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</si>
  <si>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</si>
  <si>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</si>
  <si>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</si>
  <si>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</si>
  <si>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</si>
  <si>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</si>
  <si>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</si>
  <si>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</si>
  <si>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</si>
  <si>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</si>
  <si>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</si>
  <si>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</si>
  <si>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</si>
  <si>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</si>
  <si>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</si>
  <si>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</si>
  <si>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</si>
  <si>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</si>
  <si>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</si>
  <si>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</si>
  <si>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</si>
  <si>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</si>
  <si>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</si>
  <si>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</si>
  <si>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</si>
  <si>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</si>
  <si>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</si>
  <si>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</si>
  <si>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</si>
  <si>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</si>
  <si>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</si>
  <si>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</si>
  <si>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</si>
  <si>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</si>
  <si>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</si>
  <si>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</si>
  <si>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</si>
  <si>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</si>
  <si>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</si>
  <si>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</si>
  <si>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</si>
  <si>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</si>
  <si>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</si>
  <si>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</si>
  <si>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</si>
  <si>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</si>
  <si>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</si>
  <si>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</si>
  <si>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</si>
  <si>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</si>
  <si>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</si>
  <si>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</si>
  <si>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</si>
  <si>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</si>
  <si>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</si>
  <si>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</si>
  <si>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</si>
  <si>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</si>
  <si>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</si>
  <si>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</si>
  <si>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</si>
  <si>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</si>
  <si>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</si>
  <si>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</si>
  <si>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</si>
  <si>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</si>
  <si>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</si>
  <si>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</si>
  <si>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</si>
  <si>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</si>
  <si>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</si>
  <si>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</si>
  <si>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</si>
  <si>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</si>
  <si>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</si>
  <si>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</si>
  <si>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</si>
  <si>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</si>
  <si>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</si>
  <si>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</si>
  <si>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</si>
  <si>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</si>
  <si>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</si>
  <si>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</si>
  <si>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</si>
  <si>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</si>
  <si>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</si>
  <si>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</si>
  <si>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</si>
  <si>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</si>
  <si>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</si>
  <si>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</si>
  <si>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</si>
  <si>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</si>
  <si>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</si>
  <si>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</si>
  <si>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</si>
  <si>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</si>
  <si>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</si>
  <si>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</si>
  <si>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</si>
  <si>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</si>
  <si>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</si>
  <si>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</si>
  <si>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</si>
  <si>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</si>
  <si>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</si>
  <si>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</si>
  <si>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</si>
  <si>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</si>
  <si>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</si>
  <si>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</si>
  <si>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</si>
  <si>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</si>
  <si>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</si>
  <si>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</si>
  <si>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</si>
  <si>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</si>
  <si>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</si>
  <si>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</si>
  <si>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</si>
  <si>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</si>
  <si>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</si>
  <si>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</si>
  <si>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</si>
  <si>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</si>
  <si>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</si>
  <si>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</si>
  <si>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</si>
  <si>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</si>
  <si>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</si>
  <si>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</si>
  <si>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</si>
  <si>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</si>
  <si>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</si>
  <si>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2018.évi  módosított ei.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</si>
  <si>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</si>
  <si>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</si>
  <si>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</si>
  <si>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</si>
  <si>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</si>
  <si>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II. Felhalmozási célú bevételek és kiadások mérlege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</si>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</sst>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b/>
      <i/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84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Border="1" applyAlignment="1" applyProtection="1">
      <alignment horizontal="centerContinuous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2" fillId="0" borderId="18" xfId="0" applyNumberFormat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left" vertical="center" wrapText="1" indent="1"/>
    </xf>
    <xf numFmtId="164" fontId="2" fillId="0" borderId="13" xfId="0" applyNumberFormat="1" applyFont="1" applyFill="1" applyBorder="1" applyAlignment="1" applyProtection="1">
      <alignment horizontal="left" vertical="center" wrapText="1" indent="1"/>
    </xf>
    <xf numFmtId="164" fontId="2" fillId="0" borderId="14" xfId="0" applyNumberFormat="1" applyFont="1" applyFill="1" applyBorder="1" applyAlignment="1" applyProtection="1">
      <alignment horizontal="righ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13" xfId="0" applyNumberFormat="1" applyFont="1" applyFill="1" applyBorder="1" applyAlignment="1" applyProtection="1">
      <alignment horizontal="left" vertical="center" wrapText="1" indent="2"/>
    </xf>
    <xf numFmtId="164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 indent="2"/>
    </xf>
    <xf numFmtId="164" fontId="5" fillId="0" borderId="25" xfId="0" applyNumberFormat="1" applyFont="1" applyFill="1" applyBorder="1" applyAlignment="1" applyProtection="1">
      <alignment horizontal="left" vertical="center" wrapText="1" indent="2"/>
    </xf>
    <xf numFmtId="0" fontId="11" fillId="0" borderId="0" xfId="1" applyFill="1" applyProtection="1"/>
    <xf numFmtId="0" fontId="11" fillId="0" borderId="0" xfId="1" applyFont="1" applyFill="1" applyAlignment="1" applyProtection="1">
      <alignment horizontal="right" vertical="center" inden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1" fillId="0" borderId="6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6" xfId="1" applyNumberFormat="1" applyFont="1" applyFill="1" applyBorder="1" applyAlignment="1" applyProtection="1">
      <alignment horizontal="right" vertical="center" wrapText="1"/>
    </xf>
    <xf numFmtId="164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30" xfId="1" applyNumberFormat="1" applyFont="1" applyFill="1" applyBorder="1" applyAlignment="1" applyProtection="1">
      <alignment horizontal="right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0" xfId="1" applyNumberFormat="1" applyFont="1" applyFill="1" applyBorder="1" applyAlignment="1" applyProtection="1">
      <alignment horizontal="right" vertical="center" wrapText="1"/>
    </xf>
    <xf numFmtId="164" fontId="1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/>
    </xf>
    <xf numFmtId="0" fontId="11" fillId="0" borderId="0" xfId="1" applyFill="1" applyAlignment="1" applyProtection="1"/>
    <xf numFmtId="0" fontId="2" fillId="0" borderId="0" xfId="0" applyFont="1" applyFill="1" applyBorder="1" applyAlignment="1" applyProtection="1">
      <alignment horizontal="right"/>
    </xf>
    <xf numFmtId="0" fontId="17" fillId="0" borderId="0" xfId="1" applyFont="1" applyFill="1" applyProtection="1"/>
    <xf numFmtId="164" fontId="1" fillId="0" borderId="6" xfId="1" applyNumberFormat="1" applyFont="1" applyFill="1" applyBorder="1" applyAlignment="1" applyProtection="1">
      <alignment horizontal="right" vertical="center" wrapText="1" indent="1"/>
    </xf>
    <xf numFmtId="164" fontId="14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0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3" fillId="0" borderId="0" xfId="1" applyFont="1" applyFill="1" applyProtection="1"/>
    <xf numFmtId="164" fontId="16" fillId="0" borderId="0" xfId="0" quotePrefix="1" applyNumberFormat="1" applyFont="1" applyBorder="1" applyAlignment="1" applyProtection="1">
      <alignment horizontal="right" vertical="center" wrapText="1" indent="1"/>
    </xf>
    <xf numFmtId="49" fontId="11" fillId="0" borderId="0" xfId="1" applyNumberFormat="1" applyFont="1" applyFill="1" applyAlignment="1" applyProtection="1">
      <alignment horizontal="center" vertical="center"/>
    </xf>
    <xf numFmtId="0" fontId="11" fillId="0" borderId="0" xfId="1" applyFont="1" applyFill="1" applyProtection="1"/>
    <xf numFmtId="0" fontId="3" fillId="0" borderId="6" xfId="1" applyFont="1" applyFill="1" applyBorder="1" applyAlignment="1" applyProtection="1">
      <alignment horizontal="center"/>
    </xf>
    <xf numFmtId="49" fontId="3" fillId="0" borderId="0" xfId="1" applyNumberFormat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vertical="center" wrapTex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49" fontId="19" fillId="0" borderId="0" xfId="1" applyNumberFormat="1" applyFont="1" applyFill="1" applyAlignment="1" applyProtection="1">
      <alignment horizontal="center" vertical="center"/>
    </xf>
    <xf numFmtId="0" fontId="19" fillId="0" borderId="0" xfId="1" applyFont="1" applyFill="1" applyProtection="1"/>
    <xf numFmtId="0" fontId="19" fillId="0" borderId="0" xfId="1" applyFont="1" applyFill="1" applyAlignment="1" applyProtection="1">
      <alignment horizontal="right" vertical="center"/>
    </xf>
    <xf numFmtId="49" fontId="20" fillId="0" borderId="0" xfId="1" applyNumberFormat="1" applyFont="1" applyFill="1" applyAlignment="1" applyProtection="1">
      <alignment horizontal="left" vertical="center" wrapText="1"/>
    </xf>
    <xf numFmtId="0" fontId="19" fillId="0" borderId="0" xfId="1" applyFont="1" applyFill="1" applyAlignment="1" applyProtection="1">
      <alignment wrapText="1"/>
    </xf>
    <xf numFmtId="0" fontId="20" fillId="0" borderId="0" xfId="1" applyFont="1" applyFill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right" vertical="center"/>
    </xf>
    <xf numFmtId="0" fontId="20" fillId="0" borderId="35" xfId="1" applyFont="1" applyFill="1" applyBorder="1" applyAlignment="1" applyProtection="1">
      <alignment horizontal="center" vertical="center" wrapText="1"/>
    </xf>
    <xf numFmtId="0" fontId="20" fillId="0" borderId="6" xfId="1" applyFont="1" applyFill="1" applyBorder="1" applyAlignment="1" applyProtection="1">
      <alignment horizontal="center" vertical="center" wrapText="1"/>
    </xf>
    <xf numFmtId="0" fontId="20" fillId="0" borderId="1" xfId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center"/>
    </xf>
    <xf numFmtId="164" fontId="20" fillId="0" borderId="6" xfId="1" applyNumberFormat="1" applyFont="1" applyFill="1" applyBorder="1" applyAlignment="1" applyProtection="1">
      <alignment horizontal="right" vertical="center" wrapText="1"/>
    </xf>
    <xf numFmtId="164" fontId="19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horizontal="right" vertical="center" wrapText="1"/>
    </xf>
    <xf numFmtId="164" fontId="19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6" xfId="1" applyNumberFormat="1" applyFont="1" applyFill="1" applyBorder="1" applyAlignment="1" applyProtection="1">
      <alignment horizontal="right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4" fontId="20" fillId="0" borderId="0" xfId="1" applyNumberFormat="1" applyFont="1" applyFill="1" applyBorder="1" applyAlignment="1" applyProtection="1">
      <alignment horizontal="right" vertical="center" wrapText="1"/>
    </xf>
    <xf numFmtId="164" fontId="20" fillId="0" borderId="0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Protection="1"/>
    <xf numFmtId="0" fontId="19" fillId="0" borderId="0" xfId="1" applyFont="1" applyFill="1" applyAlignment="1" applyProtection="1"/>
    <xf numFmtId="0" fontId="20" fillId="0" borderId="6" xfId="1" applyFont="1" applyFill="1" applyBorder="1" applyAlignment="1" applyProtection="1">
      <alignment horizontal="center" vertical="center" wrapText="1"/>
      <protection locked="0"/>
    </xf>
    <xf numFmtId="0" fontId="20" fillId="0" borderId="6" xfId="1" applyFont="1" applyFill="1" applyBorder="1" applyAlignment="1" applyProtection="1">
      <alignment horizontal="center"/>
    </xf>
    <xf numFmtId="164" fontId="20" fillId="0" borderId="1" xfId="1" applyNumberFormat="1" applyFont="1" applyFill="1" applyBorder="1" applyAlignment="1" applyProtection="1">
      <alignment horizontal="right" vertical="center" wrapText="1"/>
    </xf>
    <xf numFmtId="0" fontId="19" fillId="0" borderId="6" xfId="1" applyFont="1" applyFill="1" applyBorder="1" applyProtection="1"/>
    <xf numFmtId="164" fontId="2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12" xfId="1" applyNumberFormat="1" applyFont="1" applyFill="1" applyBorder="1" applyAlignment="1" applyProtection="1">
      <alignment horizontal="right" vertical="center" wrapText="1"/>
    </xf>
    <xf numFmtId="164" fontId="19" fillId="0" borderId="30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33" xfId="1" applyNumberFormat="1" applyFont="1" applyFill="1" applyBorder="1" applyAlignment="1" applyProtection="1">
      <alignment horizontal="right" vertical="center" wrapText="1"/>
    </xf>
    <xf numFmtId="164" fontId="20" fillId="0" borderId="32" xfId="1" applyNumberFormat="1" applyFont="1" applyFill="1" applyBorder="1" applyAlignment="1" applyProtection="1">
      <alignment horizontal="right" vertical="center" wrapText="1"/>
    </xf>
    <xf numFmtId="164" fontId="20" fillId="0" borderId="8" xfId="1" applyNumberFormat="1" applyFont="1" applyFill="1" applyBorder="1" applyAlignment="1" applyProtection="1">
      <alignment horizontal="right" vertical="center" wrapText="1"/>
    </xf>
    <xf numFmtId="164" fontId="20" fillId="0" borderId="6" xfId="0" applyNumberFormat="1" applyFont="1" applyBorder="1" applyAlignment="1" applyProtection="1">
      <alignment horizontal="right" vertical="center" wrapText="1"/>
    </xf>
    <xf numFmtId="164" fontId="19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/>
      <protection locked="0"/>
    </xf>
    <xf numFmtId="164" fontId="20" fillId="0" borderId="6" xfId="0" quotePrefix="1" applyNumberFormat="1" applyFont="1" applyBorder="1" applyAlignment="1" applyProtection="1">
      <alignment horizontal="right" vertical="center" wrapText="1"/>
    </xf>
    <xf numFmtId="0" fontId="20" fillId="0" borderId="6" xfId="1" applyFont="1" applyFill="1" applyBorder="1" applyProtection="1"/>
    <xf numFmtId="164" fontId="20" fillId="0" borderId="0" xfId="0" quotePrefix="1" applyNumberFormat="1" applyFont="1" applyBorder="1" applyAlignment="1" applyProtection="1">
      <alignment horizontal="right" vertical="center" wrapText="1"/>
    </xf>
    <xf numFmtId="164" fontId="20" fillId="0" borderId="37" xfId="1" applyNumberFormat="1" applyFont="1" applyFill="1" applyBorder="1" applyAlignment="1" applyProtection="1">
      <alignment horizontal="right" vertical="center" wrapText="1"/>
    </xf>
    <xf numFmtId="0" fontId="19" fillId="0" borderId="22" xfId="1" applyFont="1" applyFill="1" applyBorder="1" applyProtection="1"/>
    <xf numFmtId="0" fontId="20" fillId="0" borderId="6" xfId="1" applyFont="1" applyFill="1" applyBorder="1" applyAlignment="1" applyProtection="1">
      <alignment horizontal="right"/>
    </xf>
    <xf numFmtId="164" fontId="19" fillId="0" borderId="35" xfId="1" applyNumberFormat="1" applyFont="1" applyFill="1" applyBorder="1" applyAlignment="1" applyProtection="1">
      <alignment horizontal="right" vertical="center" wrapText="1"/>
      <protection locked="0"/>
    </xf>
    <xf numFmtId="49" fontId="20" fillId="0" borderId="0" xfId="1" applyNumberFormat="1" applyFont="1" applyFill="1" applyAlignment="1" applyProtection="1">
      <alignment horizontal="center" vertical="center"/>
    </xf>
    <xf numFmtId="0" fontId="20" fillId="0" borderId="0" xfId="1" applyFont="1" applyFill="1" applyAlignment="1" applyProtection="1">
      <alignment horizontal="center"/>
    </xf>
    <xf numFmtId="0" fontId="20" fillId="0" borderId="0" xfId="1" applyFont="1" applyFill="1" applyAlignment="1" applyProtection="1">
      <alignment horizontal="right"/>
    </xf>
    <xf numFmtId="164" fontId="1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2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1" applyFont="1" applyFill="1" applyBorder="1" applyAlignment="1" applyProtection="1">
      <alignment vertical="center" wrapText="1"/>
    </xf>
    <xf numFmtId="164" fontId="20" fillId="0" borderId="5" xfId="1" applyNumberFormat="1" applyFont="1" applyFill="1" applyBorder="1" applyAlignment="1" applyProtection="1">
      <alignment horizontal="right" vertical="center" wrapText="1" indent="1"/>
    </xf>
    <xf numFmtId="164" fontId="20" fillId="0" borderId="21" xfId="1" applyNumberFormat="1" applyFont="1" applyFill="1" applyBorder="1" applyAlignment="1" applyProtection="1">
      <alignment horizontal="right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 indent="1"/>
    </xf>
    <xf numFmtId="164" fontId="2" fillId="0" borderId="15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0" xfId="0" applyNumberFormat="1" applyFont="1" applyFill="1" applyAlignment="1" applyProtection="1">
      <alignment horizontal="right" vertical="center"/>
    </xf>
    <xf numFmtId="164" fontId="5" fillId="0" borderId="9" xfId="0" applyNumberFormat="1" applyFont="1" applyFill="1" applyBorder="1" applyAlignment="1" applyProtection="1">
      <alignment horizontal="left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/>
    </xf>
    <xf numFmtId="164" fontId="5" fillId="0" borderId="18" xfId="0" applyNumberFormat="1" applyFont="1" applyFill="1" applyBorder="1" applyAlignment="1" applyProtection="1">
      <alignment horizontal="left" vertical="center" wrapText="1"/>
    </xf>
    <xf numFmtId="164" fontId="2" fillId="0" borderId="18" xfId="0" applyNumberFormat="1" applyFont="1" applyFill="1" applyBorder="1" applyAlignment="1" applyProtection="1">
      <alignment horizontal="left" vertical="center" wrapText="1"/>
    </xf>
    <xf numFmtId="164" fontId="2" fillId="0" borderId="13" xfId="0" applyNumberFormat="1" applyFont="1" applyFill="1" applyBorder="1" applyAlignment="1" applyProtection="1">
      <alignment horizontal="left" vertical="center" wrapText="1"/>
    </xf>
    <xf numFmtId="164" fontId="9" fillId="0" borderId="13" xfId="0" applyNumberFormat="1" applyFont="1" applyFill="1" applyBorder="1" applyAlignment="1" applyProtection="1">
      <alignment horizontal="left" vertical="center" wrapText="1"/>
    </xf>
    <xf numFmtId="164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28" xfId="0" applyNumberFormat="1" applyFont="1" applyFill="1" applyBorder="1" applyAlignment="1" applyProtection="1">
      <alignment horizontal="center" vertical="center" wrapText="1"/>
    </xf>
    <xf numFmtId="164" fontId="4" fillId="0" borderId="29" xfId="0" applyNumberFormat="1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31" xfId="0" applyNumberFormat="1" applyFont="1" applyFill="1" applyBorder="1" applyAlignment="1" applyProtection="1">
      <alignment horizontal="center" vertical="center" wrapText="1"/>
    </xf>
    <xf numFmtId="164" fontId="9" fillId="0" borderId="14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2" fillId="0" borderId="36" xfId="0" applyNumberFormat="1" applyFont="1" applyFill="1" applyBorder="1" applyAlignment="1" applyProtection="1">
      <alignment horizontal="right" vertical="center" wrapText="1" indent="1"/>
    </xf>
    <xf numFmtId="164" fontId="2" fillId="0" borderId="31" xfId="0" applyNumberFormat="1" applyFont="1" applyFill="1" applyBorder="1" applyAlignment="1" applyProtection="1">
      <alignment horizontal="right" vertical="center" wrapText="1" indent="1"/>
    </xf>
    <xf numFmtId="164" fontId="2" fillId="0" borderId="24" xfId="0" applyNumberFormat="1" applyFont="1" applyFill="1" applyBorder="1" applyAlignment="1" applyProtection="1">
      <alignment horizontal="right" vertical="center" wrapText="1" indent="1"/>
    </xf>
    <xf numFmtId="0" fontId="22" fillId="0" borderId="23" xfId="0" applyFont="1" applyFill="1" applyBorder="1" applyAlignment="1" applyProtection="1">
      <alignment horizontal="right" vertical="center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left" vertical="center" wrapText="1" indent="1"/>
    </xf>
    <xf numFmtId="49" fontId="14" fillId="0" borderId="8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12" xfId="1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4" fillId="0" borderId="33" xfId="1" applyNumberFormat="1" applyFont="1" applyFill="1" applyBorder="1" applyAlignment="1" applyProtection="1">
      <alignment horizontal="center" vertical="center" wrapText="1"/>
    </xf>
    <xf numFmtId="0" fontId="15" fillId="0" borderId="33" xfId="0" applyFont="1" applyBorder="1" applyAlignment="1" applyProtection="1">
      <alignment horizontal="left" vertical="center" wrapText="1" indent="1"/>
    </xf>
    <xf numFmtId="164" fontId="14" fillId="0" borderId="33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lef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33" xfId="1" applyNumberFormat="1" applyFont="1" applyFill="1" applyBorder="1" applyAlignment="1" applyProtection="1">
      <alignment horizontal="right" vertical="center" wrapText="1"/>
    </xf>
    <xf numFmtId="164" fontId="11" fillId="0" borderId="33" xfId="1" applyNumberFormat="1" applyFont="1" applyFill="1" applyBorder="1" applyAlignment="1" applyProtection="1">
      <alignment horizontal="right" vertical="center" wrapText="1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3" xfId="1" applyNumberFormat="1" applyFont="1" applyFill="1" applyBorder="1" applyAlignment="1" applyProtection="1">
      <alignment horizontal="right" vertical="center" wrapText="1"/>
    </xf>
    <xf numFmtId="49" fontId="16" fillId="0" borderId="6" xfId="0" applyNumberFormat="1" applyFont="1" applyBorder="1" applyAlignment="1" applyProtection="1">
      <alignment horizontal="center" vertical="center" wrapText="1"/>
    </xf>
    <xf numFmtId="49" fontId="15" fillId="0" borderId="8" xfId="0" applyNumberFormat="1" applyFont="1" applyBorder="1" applyAlignment="1" applyProtection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</xf>
    <xf numFmtId="49" fontId="15" fillId="0" borderId="33" xfId="0" applyNumberFormat="1" applyFont="1" applyBorder="1" applyAlignment="1" applyProtection="1">
      <alignment horizontal="center" vertical="center" wrapText="1"/>
    </xf>
    <xf numFmtId="164" fontId="3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left" vertical="center" wrapText="1" indent="1"/>
    </xf>
    <xf numFmtId="0" fontId="22" fillId="0" borderId="23" xfId="0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 wrapText="1"/>
    </xf>
    <xf numFmtId="164" fontId="1" fillId="0" borderId="1" xfId="1" applyNumberFormat="1" applyFont="1" applyFill="1" applyBorder="1" applyAlignment="1" applyProtection="1">
      <alignment horizontal="right" vertical="center" wrapText="1" indent="1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12" xfId="1" applyFont="1" applyFill="1" applyBorder="1" applyAlignment="1" applyProtection="1">
      <alignment horizontal="left" vertical="center" wrapText="1" indent="1"/>
    </xf>
    <xf numFmtId="0" fontId="14" fillId="0" borderId="17" xfId="1" applyFont="1" applyFill="1" applyBorder="1" applyAlignment="1" applyProtection="1">
      <alignment horizontal="left" vertical="center" wrapText="1" indent="1"/>
    </xf>
    <xf numFmtId="0" fontId="14" fillId="0" borderId="12" xfId="1" applyFont="1" applyFill="1" applyBorder="1" applyAlignment="1" applyProtection="1">
      <alignment horizontal="left" indent="6"/>
    </xf>
    <xf numFmtId="0" fontId="14" fillId="0" borderId="12" xfId="1" applyFont="1" applyFill="1" applyBorder="1" applyAlignment="1" applyProtection="1">
      <alignment horizontal="left" vertical="center" wrapText="1" indent="6"/>
    </xf>
    <xf numFmtId="49" fontId="14" fillId="0" borderId="17" xfId="1" applyNumberFormat="1" applyFont="1" applyFill="1" applyBorder="1" applyAlignment="1" applyProtection="1">
      <alignment horizontal="center" vertical="center" wrapText="1"/>
    </xf>
    <xf numFmtId="0" fontId="14" fillId="0" borderId="33" xfId="1" applyFont="1" applyFill="1" applyBorder="1" applyAlignment="1" applyProtection="1">
      <alignment horizontal="left" vertical="center" wrapText="1" indent="6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0" fontId="14" fillId="0" borderId="30" xfId="1" applyFont="1" applyFill="1" applyBorder="1" applyAlignment="1" applyProtection="1">
      <alignment horizontal="left" vertical="center" wrapText="1" indent="6"/>
    </xf>
    <xf numFmtId="0" fontId="1" fillId="0" borderId="6" xfId="1" applyFont="1" applyFill="1" applyBorder="1" applyAlignment="1" applyProtection="1">
      <alignment vertical="center" wrapText="1"/>
    </xf>
    <xf numFmtId="0" fontId="14" fillId="0" borderId="33" xfId="1" applyFont="1" applyFill="1" applyBorder="1" applyAlignment="1" applyProtection="1">
      <alignment horizontal="left" vertical="center" wrapText="1" indent="1"/>
    </xf>
    <xf numFmtId="0" fontId="14" fillId="0" borderId="8" xfId="1" applyFont="1" applyFill="1" applyBorder="1" applyAlignment="1" applyProtection="1">
      <alignment horizontal="left" vertical="center" wrapText="1" indent="6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164" fontId="16" fillId="0" borderId="6" xfId="0" quotePrefix="1" applyNumberFormat="1" applyFont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/>
    </xf>
    <xf numFmtId="0" fontId="23" fillId="0" borderId="23" xfId="0" applyFont="1" applyFill="1" applyBorder="1" applyAlignment="1" applyProtection="1">
      <alignment horizontal="right" vertical="center"/>
    </xf>
    <xf numFmtId="49" fontId="20" fillId="0" borderId="6" xfId="1" applyNumberFormat="1" applyFont="1" applyFill="1" applyBorder="1" applyAlignment="1" applyProtection="1">
      <alignment horizontal="center" vertical="center" wrapText="1"/>
    </xf>
    <xf numFmtId="0" fontId="20" fillId="0" borderId="6" xfId="1" applyFont="1" applyFill="1" applyBorder="1" applyAlignment="1" applyProtection="1">
      <alignment horizontal="left" vertical="center" wrapText="1" indent="1"/>
    </xf>
    <xf numFmtId="49" fontId="20" fillId="0" borderId="6" xfId="0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left" vertical="center" wrapText="1" indent="1"/>
    </xf>
    <xf numFmtId="49" fontId="20" fillId="0" borderId="1" xfId="1" applyNumberFormat="1" applyFont="1" applyFill="1" applyBorder="1" applyAlignment="1" applyProtection="1">
      <alignment horizontal="center" vertical="center" wrapText="1"/>
    </xf>
    <xf numFmtId="0" fontId="20" fillId="0" borderId="1" xfId="1" applyFont="1" applyFill="1" applyBorder="1" applyAlignment="1" applyProtection="1">
      <alignment vertical="center" wrapText="1"/>
    </xf>
    <xf numFmtId="49" fontId="19" fillId="0" borderId="32" xfId="1" applyNumberFormat="1" applyFont="1" applyFill="1" applyBorder="1" applyAlignment="1" applyProtection="1">
      <alignment horizontal="center" vertical="center" wrapText="1"/>
    </xf>
    <xf numFmtId="0" fontId="19" fillId="0" borderId="32" xfId="1" applyFont="1" applyFill="1" applyBorder="1" applyAlignment="1" applyProtection="1">
      <alignment horizontal="left" vertical="center" wrapText="1" indent="1"/>
    </xf>
    <xf numFmtId="0" fontId="19" fillId="0" borderId="8" xfId="1" applyFont="1" applyFill="1" applyBorder="1" applyProtection="1"/>
    <xf numFmtId="49" fontId="19" fillId="0" borderId="12" xfId="1" applyNumberFormat="1" applyFont="1" applyFill="1" applyBorder="1" applyAlignment="1" applyProtection="1">
      <alignment horizontal="center" vertical="center" wrapText="1"/>
    </xf>
    <xf numFmtId="0" fontId="19" fillId="0" borderId="12" xfId="1" applyFont="1" applyFill="1" applyBorder="1" applyAlignment="1" applyProtection="1">
      <alignment horizontal="left" vertical="center" wrapText="1" indent="1"/>
    </xf>
    <xf numFmtId="0" fontId="19" fillId="0" borderId="12" xfId="1" applyFont="1" applyFill="1" applyBorder="1" applyProtection="1"/>
    <xf numFmtId="164" fontId="19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17" xfId="1" applyFont="1" applyFill="1" applyBorder="1" applyAlignment="1" applyProtection="1">
      <alignment horizontal="left" vertical="center" wrapText="1" indent="1"/>
    </xf>
    <xf numFmtId="0" fontId="19" fillId="0" borderId="12" xfId="1" applyFont="1" applyFill="1" applyBorder="1" applyAlignment="1" applyProtection="1">
      <alignment horizontal="left" indent="6"/>
    </xf>
    <xf numFmtId="0" fontId="19" fillId="0" borderId="12" xfId="1" applyFont="1" applyFill="1" applyBorder="1" applyAlignment="1" applyProtection="1">
      <alignment horizontal="left" vertical="center" wrapText="1" indent="6"/>
    </xf>
    <xf numFmtId="49" fontId="19" fillId="0" borderId="17" xfId="1" applyNumberFormat="1" applyFont="1" applyFill="1" applyBorder="1" applyAlignment="1" applyProtection="1">
      <alignment horizontal="center" vertical="center" wrapText="1"/>
    </xf>
    <xf numFmtId="0" fontId="19" fillId="0" borderId="33" xfId="1" applyFont="1" applyFill="1" applyBorder="1" applyAlignment="1" applyProtection="1">
      <alignment horizontal="left" vertical="center" wrapText="1" indent="6"/>
    </xf>
    <xf numFmtId="49" fontId="19" fillId="0" borderId="30" xfId="1" applyNumberFormat="1" applyFont="1" applyFill="1" applyBorder="1" applyAlignment="1" applyProtection="1">
      <alignment horizontal="center" vertical="center" wrapText="1"/>
    </xf>
    <xf numFmtId="0" fontId="19" fillId="0" borderId="30" xfId="1" applyFont="1" applyFill="1" applyBorder="1" applyAlignment="1" applyProtection="1">
      <alignment horizontal="left" vertical="center" wrapText="1" indent="6"/>
    </xf>
    <xf numFmtId="0" fontId="19" fillId="0" borderId="33" xfId="1" applyFont="1" applyFill="1" applyBorder="1" applyProtection="1"/>
    <xf numFmtId="0" fontId="20" fillId="0" borderId="6" xfId="1" applyFont="1" applyFill="1" applyBorder="1" applyAlignment="1" applyProtection="1">
      <alignment vertical="center" wrapText="1"/>
    </xf>
    <xf numFmtId="49" fontId="19" fillId="0" borderId="8" xfId="1" applyNumberFormat="1" applyFont="1" applyFill="1" applyBorder="1" applyAlignment="1" applyProtection="1">
      <alignment horizontal="center" vertical="center" wrapText="1"/>
    </xf>
    <xf numFmtId="0" fontId="19" fillId="0" borderId="33" xfId="1" applyFont="1" applyFill="1" applyBorder="1" applyAlignment="1" applyProtection="1">
      <alignment horizontal="left" vertical="center" wrapText="1" indent="1"/>
    </xf>
    <xf numFmtId="0" fontId="19" fillId="0" borderId="33" xfId="0" applyFont="1" applyBorder="1" applyAlignment="1" applyProtection="1">
      <alignment horizontal="left" vertical="center" wrapText="1" indent="1"/>
    </xf>
    <xf numFmtId="0" fontId="19" fillId="0" borderId="12" xfId="0" applyFont="1" applyBorder="1" applyAlignment="1" applyProtection="1">
      <alignment horizontal="left" vertical="center" wrapText="1" indent="1"/>
    </xf>
    <xf numFmtId="0" fontId="19" fillId="0" borderId="8" xfId="1" applyFont="1" applyFill="1" applyBorder="1" applyAlignment="1" applyProtection="1">
      <alignment horizontal="left" vertical="center" wrapText="1" indent="6"/>
    </xf>
    <xf numFmtId="0" fontId="19" fillId="0" borderId="8" xfId="1" applyFont="1" applyFill="1" applyBorder="1" applyAlignment="1" applyProtection="1">
      <alignment horizontal="left" vertical="center" wrapText="1" indent="1"/>
    </xf>
    <xf numFmtId="49" fontId="19" fillId="0" borderId="33" xfId="1" applyNumberFormat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 indent="1"/>
    </xf>
    <xf numFmtId="49" fontId="19" fillId="0" borderId="7" xfId="1" applyNumberFormat="1" applyFont="1" applyFill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left" vertical="center" wrapText="1" indent="1"/>
    </xf>
    <xf numFmtId="49" fontId="19" fillId="0" borderId="8" xfId="0" applyNumberFormat="1" applyFont="1" applyBorder="1" applyAlignment="1" applyProtection="1">
      <alignment horizontal="center" vertical="center" wrapText="1"/>
    </xf>
    <xf numFmtId="164" fontId="20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Fill="1" applyBorder="1" applyAlignment="1" applyProtection="1">
      <alignment horizontal="right" vertical="center"/>
    </xf>
    <xf numFmtId="0" fontId="19" fillId="0" borderId="30" xfId="0" applyFont="1" applyBorder="1" applyAlignment="1" applyProtection="1">
      <alignment horizontal="left" vertical="center" wrapText="1" indent="1"/>
    </xf>
    <xf numFmtId="0" fontId="19" fillId="0" borderId="30" xfId="1" applyFont="1" applyFill="1" applyBorder="1" applyProtection="1"/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23" xfId="0" applyNumberFormat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/>
    </xf>
    <xf numFmtId="164" fontId="12" fillId="0" borderId="23" xfId="1" applyNumberFormat="1" applyFont="1" applyFill="1" applyBorder="1" applyAlignment="1" applyProtection="1">
      <alignment horizontal="left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2" fillId="0" borderId="23" xfId="1" applyNumberFormat="1" applyFont="1" applyFill="1" applyBorder="1" applyAlignment="1" applyProtection="1">
      <alignment horizontal="left"/>
    </xf>
    <xf numFmtId="0" fontId="3" fillId="0" borderId="35" xfId="1" applyFont="1" applyFill="1" applyBorder="1" applyAlignment="1" applyProtection="1">
      <alignment horizontal="left"/>
    </xf>
    <xf numFmtId="0" fontId="3" fillId="0" borderId="4" xfId="1" applyFont="1" applyFill="1" applyBorder="1" applyAlignment="1" applyProtection="1">
      <alignment horizontal="left"/>
    </xf>
    <xf numFmtId="0" fontId="20" fillId="0" borderId="35" xfId="1" applyFont="1" applyFill="1" applyBorder="1" applyAlignment="1" applyProtection="1">
      <alignment horizontal="left"/>
    </xf>
    <xf numFmtId="0" fontId="20" fillId="0" borderId="4" xfId="1" applyFont="1" applyFill="1" applyBorder="1" applyAlignment="1" applyProtection="1">
      <alignment horizontal="left"/>
    </xf>
    <xf numFmtId="0" fontId="20" fillId="0" borderId="0" xfId="1" applyFont="1" applyFill="1" applyAlignment="1" applyProtection="1">
      <alignment horizontal="center"/>
    </xf>
    <xf numFmtId="164" fontId="21" fillId="0" borderId="23" xfId="1" applyNumberFormat="1" applyFont="1" applyFill="1" applyBorder="1" applyAlignment="1" applyProtection="1">
      <alignment horizontal="left" vertical="center"/>
    </xf>
    <xf numFmtId="49" fontId="20" fillId="0" borderId="0" xfId="1" applyNumberFormat="1" applyFont="1" applyFill="1" applyAlignment="1" applyProtection="1">
      <alignment horizontal="left" vertical="center" wrapText="1"/>
    </xf>
    <xf numFmtId="164" fontId="20" fillId="0" borderId="0" xfId="1" applyNumberFormat="1" applyFont="1" applyFill="1" applyBorder="1" applyAlignment="1" applyProtection="1">
      <alignment horizontal="center" vertical="center"/>
    </xf>
    <xf numFmtId="164" fontId="21" fillId="0" borderId="0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 xr:uid="{E45DB09D-8A5E-4254-9025-F3A4AE1E5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9BAD4-2B52-484A-B138-8B5E7F9F1200}">
  <dimension ref="A1:O27"/>
  <sheetViews>
    <sheetView zoomScaleNormal="100" workbookViewId="0">
      <selection activeCell="H17" sqref="H17"/>
    </sheetView>
  </sheetViews>
  <sheetFormatPr defaultRowHeight="15" x14ac:dyDescent="0.25"/>
  <cols>
    <col min="1" max="1" width="5.85546875" style="1" customWidth="1"/>
    <col min="2" max="2" width="39.28515625" style="1" customWidth="1"/>
    <col min="3" max="3" width="14" style="3" customWidth="1"/>
    <col min="4" max="4" width="11.85546875" style="3" customWidth="1"/>
    <col min="5" max="5" width="11.7109375" style="3" customWidth="1"/>
    <col min="6" max="6" width="12.7109375" style="3" customWidth="1"/>
    <col min="7" max="7" width="12.42578125" style="3" customWidth="1"/>
    <col min="8" max="8" width="38.85546875" style="3" customWidth="1"/>
    <col min="9" max="9" width="13.7109375" style="3" customWidth="1"/>
    <col min="10" max="10" width="14" style="3" customWidth="1"/>
    <col min="11" max="11" width="13" style="3" customWidth="1"/>
    <col min="12" max="12" width="13.28515625" style="3" customWidth="1"/>
    <col min="13" max="13" width="12.7109375" style="3" customWidth="1"/>
    <col min="14" max="14" width="14" style="3" customWidth="1"/>
    <col min="15" max="15" width="4.140625" style="3" customWidth="1"/>
    <col min="16" max="256" width="9.140625" style="3"/>
    <col min="257" max="257" width="5.85546875" style="3" customWidth="1"/>
    <col min="258" max="258" width="47.28515625" style="3" customWidth="1"/>
    <col min="259" max="263" width="14" style="3" customWidth="1"/>
    <col min="264" max="264" width="47.28515625" style="3" customWidth="1"/>
    <col min="265" max="266" width="15.42578125" style="3" customWidth="1"/>
    <col min="267" max="270" width="14" style="3" customWidth="1"/>
    <col min="271" max="271" width="4.140625" style="3" customWidth="1"/>
    <col min="272" max="512" width="9.140625" style="3"/>
    <col min="513" max="513" width="5.85546875" style="3" customWidth="1"/>
    <col min="514" max="514" width="47.28515625" style="3" customWidth="1"/>
    <col min="515" max="519" width="14" style="3" customWidth="1"/>
    <col min="520" max="520" width="47.28515625" style="3" customWidth="1"/>
    <col min="521" max="522" width="15.42578125" style="3" customWidth="1"/>
    <col min="523" max="526" width="14" style="3" customWidth="1"/>
    <col min="527" max="527" width="4.140625" style="3" customWidth="1"/>
    <col min="528" max="768" width="9.140625" style="3"/>
    <col min="769" max="769" width="5.85546875" style="3" customWidth="1"/>
    <col min="770" max="770" width="47.28515625" style="3" customWidth="1"/>
    <col min="771" max="775" width="14" style="3" customWidth="1"/>
    <col min="776" max="776" width="47.28515625" style="3" customWidth="1"/>
    <col min="777" max="778" width="15.42578125" style="3" customWidth="1"/>
    <col min="779" max="782" width="14" style="3" customWidth="1"/>
    <col min="783" max="783" width="4.140625" style="3" customWidth="1"/>
    <col min="784" max="1024" width="9.140625" style="3"/>
    <col min="1025" max="1025" width="5.85546875" style="3" customWidth="1"/>
    <col min="1026" max="1026" width="47.28515625" style="3" customWidth="1"/>
    <col min="1027" max="1031" width="14" style="3" customWidth="1"/>
    <col min="1032" max="1032" width="47.28515625" style="3" customWidth="1"/>
    <col min="1033" max="1034" width="15.42578125" style="3" customWidth="1"/>
    <col min="1035" max="1038" width="14" style="3" customWidth="1"/>
    <col min="1039" max="1039" width="4.140625" style="3" customWidth="1"/>
    <col min="1040" max="1280" width="9.140625" style="3"/>
    <col min="1281" max="1281" width="5.85546875" style="3" customWidth="1"/>
    <col min="1282" max="1282" width="47.28515625" style="3" customWidth="1"/>
    <col min="1283" max="1287" width="14" style="3" customWidth="1"/>
    <col min="1288" max="1288" width="47.28515625" style="3" customWidth="1"/>
    <col min="1289" max="1290" width="15.42578125" style="3" customWidth="1"/>
    <col min="1291" max="1294" width="14" style="3" customWidth="1"/>
    <col min="1295" max="1295" width="4.140625" style="3" customWidth="1"/>
    <col min="1296" max="1536" width="9.140625" style="3"/>
    <col min="1537" max="1537" width="5.85546875" style="3" customWidth="1"/>
    <col min="1538" max="1538" width="47.28515625" style="3" customWidth="1"/>
    <col min="1539" max="1543" width="14" style="3" customWidth="1"/>
    <col min="1544" max="1544" width="47.28515625" style="3" customWidth="1"/>
    <col min="1545" max="1546" width="15.42578125" style="3" customWidth="1"/>
    <col min="1547" max="1550" width="14" style="3" customWidth="1"/>
    <col min="1551" max="1551" width="4.140625" style="3" customWidth="1"/>
    <col min="1552" max="1792" width="9.140625" style="3"/>
    <col min="1793" max="1793" width="5.85546875" style="3" customWidth="1"/>
    <col min="1794" max="1794" width="47.28515625" style="3" customWidth="1"/>
    <col min="1795" max="1799" width="14" style="3" customWidth="1"/>
    <col min="1800" max="1800" width="47.28515625" style="3" customWidth="1"/>
    <col min="1801" max="1802" width="15.42578125" style="3" customWidth="1"/>
    <col min="1803" max="1806" width="14" style="3" customWidth="1"/>
    <col min="1807" max="1807" width="4.140625" style="3" customWidth="1"/>
    <col min="1808" max="2048" width="9.140625" style="3"/>
    <col min="2049" max="2049" width="5.85546875" style="3" customWidth="1"/>
    <col min="2050" max="2050" width="47.28515625" style="3" customWidth="1"/>
    <col min="2051" max="2055" width="14" style="3" customWidth="1"/>
    <col min="2056" max="2056" width="47.28515625" style="3" customWidth="1"/>
    <col min="2057" max="2058" width="15.42578125" style="3" customWidth="1"/>
    <col min="2059" max="2062" width="14" style="3" customWidth="1"/>
    <col min="2063" max="2063" width="4.140625" style="3" customWidth="1"/>
    <col min="2064" max="2304" width="9.140625" style="3"/>
    <col min="2305" max="2305" width="5.85546875" style="3" customWidth="1"/>
    <col min="2306" max="2306" width="47.28515625" style="3" customWidth="1"/>
    <col min="2307" max="2311" width="14" style="3" customWidth="1"/>
    <col min="2312" max="2312" width="47.28515625" style="3" customWidth="1"/>
    <col min="2313" max="2314" width="15.42578125" style="3" customWidth="1"/>
    <col min="2315" max="2318" width="14" style="3" customWidth="1"/>
    <col min="2319" max="2319" width="4.140625" style="3" customWidth="1"/>
    <col min="2320" max="2560" width="9.140625" style="3"/>
    <col min="2561" max="2561" width="5.85546875" style="3" customWidth="1"/>
    <col min="2562" max="2562" width="47.28515625" style="3" customWidth="1"/>
    <col min="2563" max="2567" width="14" style="3" customWidth="1"/>
    <col min="2568" max="2568" width="47.28515625" style="3" customWidth="1"/>
    <col min="2569" max="2570" width="15.42578125" style="3" customWidth="1"/>
    <col min="2571" max="2574" width="14" style="3" customWidth="1"/>
    <col min="2575" max="2575" width="4.140625" style="3" customWidth="1"/>
    <col min="2576" max="2816" width="9.140625" style="3"/>
    <col min="2817" max="2817" width="5.85546875" style="3" customWidth="1"/>
    <col min="2818" max="2818" width="47.28515625" style="3" customWidth="1"/>
    <col min="2819" max="2823" width="14" style="3" customWidth="1"/>
    <col min="2824" max="2824" width="47.28515625" style="3" customWidth="1"/>
    <col min="2825" max="2826" width="15.42578125" style="3" customWidth="1"/>
    <col min="2827" max="2830" width="14" style="3" customWidth="1"/>
    <col min="2831" max="2831" width="4.140625" style="3" customWidth="1"/>
    <col min="2832" max="3072" width="9.140625" style="3"/>
    <col min="3073" max="3073" width="5.85546875" style="3" customWidth="1"/>
    <col min="3074" max="3074" width="47.28515625" style="3" customWidth="1"/>
    <col min="3075" max="3079" width="14" style="3" customWidth="1"/>
    <col min="3080" max="3080" width="47.28515625" style="3" customWidth="1"/>
    <col min="3081" max="3082" width="15.42578125" style="3" customWidth="1"/>
    <col min="3083" max="3086" width="14" style="3" customWidth="1"/>
    <col min="3087" max="3087" width="4.140625" style="3" customWidth="1"/>
    <col min="3088" max="3328" width="9.140625" style="3"/>
    <col min="3329" max="3329" width="5.85546875" style="3" customWidth="1"/>
    <col min="3330" max="3330" width="47.28515625" style="3" customWidth="1"/>
    <col min="3331" max="3335" width="14" style="3" customWidth="1"/>
    <col min="3336" max="3336" width="47.28515625" style="3" customWidth="1"/>
    <col min="3337" max="3338" width="15.42578125" style="3" customWidth="1"/>
    <col min="3339" max="3342" width="14" style="3" customWidth="1"/>
    <col min="3343" max="3343" width="4.140625" style="3" customWidth="1"/>
    <col min="3344" max="3584" width="9.140625" style="3"/>
    <col min="3585" max="3585" width="5.85546875" style="3" customWidth="1"/>
    <col min="3586" max="3586" width="47.28515625" style="3" customWidth="1"/>
    <col min="3587" max="3591" width="14" style="3" customWidth="1"/>
    <col min="3592" max="3592" width="47.28515625" style="3" customWidth="1"/>
    <col min="3593" max="3594" width="15.42578125" style="3" customWidth="1"/>
    <col min="3595" max="3598" width="14" style="3" customWidth="1"/>
    <col min="3599" max="3599" width="4.140625" style="3" customWidth="1"/>
    <col min="3600" max="3840" width="9.140625" style="3"/>
    <col min="3841" max="3841" width="5.85546875" style="3" customWidth="1"/>
    <col min="3842" max="3842" width="47.28515625" style="3" customWidth="1"/>
    <col min="3843" max="3847" width="14" style="3" customWidth="1"/>
    <col min="3848" max="3848" width="47.28515625" style="3" customWidth="1"/>
    <col min="3849" max="3850" width="15.42578125" style="3" customWidth="1"/>
    <col min="3851" max="3854" width="14" style="3" customWidth="1"/>
    <col min="3855" max="3855" width="4.140625" style="3" customWidth="1"/>
    <col min="3856" max="4096" width="9.140625" style="3"/>
    <col min="4097" max="4097" width="5.85546875" style="3" customWidth="1"/>
    <col min="4098" max="4098" width="47.28515625" style="3" customWidth="1"/>
    <col min="4099" max="4103" width="14" style="3" customWidth="1"/>
    <col min="4104" max="4104" width="47.28515625" style="3" customWidth="1"/>
    <col min="4105" max="4106" width="15.42578125" style="3" customWidth="1"/>
    <col min="4107" max="4110" width="14" style="3" customWidth="1"/>
    <col min="4111" max="4111" width="4.140625" style="3" customWidth="1"/>
    <col min="4112" max="4352" width="9.140625" style="3"/>
    <col min="4353" max="4353" width="5.85546875" style="3" customWidth="1"/>
    <col min="4354" max="4354" width="47.28515625" style="3" customWidth="1"/>
    <col min="4355" max="4359" width="14" style="3" customWidth="1"/>
    <col min="4360" max="4360" width="47.28515625" style="3" customWidth="1"/>
    <col min="4361" max="4362" width="15.42578125" style="3" customWidth="1"/>
    <col min="4363" max="4366" width="14" style="3" customWidth="1"/>
    <col min="4367" max="4367" width="4.140625" style="3" customWidth="1"/>
    <col min="4368" max="4608" width="9.140625" style="3"/>
    <col min="4609" max="4609" width="5.85546875" style="3" customWidth="1"/>
    <col min="4610" max="4610" width="47.28515625" style="3" customWidth="1"/>
    <col min="4611" max="4615" width="14" style="3" customWidth="1"/>
    <col min="4616" max="4616" width="47.28515625" style="3" customWidth="1"/>
    <col min="4617" max="4618" width="15.42578125" style="3" customWidth="1"/>
    <col min="4619" max="4622" width="14" style="3" customWidth="1"/>
    <col min="4623" max="4623" width="4.140625" style="3" customWidth="1"/>
    <col min="4624" max="4864" width="9.140625" style="3"/>
    <col min="4865" max="4865" width="5.85546875" style="3" customWidth="1"/>
    <col min="4866" max="4866" width="47.28515625" style="3" customWidth="1"/>
    <col min="4867" max="4871" width="14" style="3" customWidth="1"/>
    <col min="4872" max="4872" width="47.28515625" style="3" customWidth="1"/>
    <col min="4873" max="4874" width="15.42578125" style="3" customWidth="1"/>
    <col min="4875" max="4878" width="14" style="3" customWidth="1"/>
    <col min="4879" max="4879" width="4.140625" style="3" customWidth="1"/>
    <col min="4880" max="5120" width="9.140625" style="3"/>
    <col min="5121" max="5121" width="5.85546875" style="3" customWidth="1"/>
    <col min="5122" max="5122" width="47.28515625" style="3" customWidth="1"/>
    <col min="5123" max="5127" width="14" style="3" customWidth="1"/>
    <col min="5128" max="5128" width="47.28515625" style="3" customWidth="1"/>
    <col min="5129" max="5130" width="15.42578125" style="3" customWidth="1"/>
    <col min="5131" max="5134" width="14" style="3" customWidth="1"/>
    <col min="5135" max="5135" width="4.140625" style="3" customWidth="1"/>
    <col min="5136" max="5376" width="9.140625" style="3"/>
    <col min="5377" max="5377" width="5.85546875" style="3" customWidth="1"/>
    <col min="5378" max="5378" width="47.28515625" style="3" customWidth="1"/>
    <col min="5379" max="5383" width="14" style="3" customWidth="1"/>
    <col min="5384" max="5384" width="47.28515625" style="3" customWidth="1"/>
    <col min="5385" max="5386" width="15.42578125" style="3" customWidth="1"/>
    <col min="5387" max="5390" width="14" style="3" customWidth="1"/>
    <col min="5391" max="5391" width="4.140625" style="3" customWidth="1"/>
    <col min="5392" max="5632" width="9.140625" style="3"/>
    <col min="5633" max="5633" width="5.85546875" style="3" customWidth="1"/>
    <col min="5634" max="5634" width="47.28515625" style="3" customWidth="1"/>
    <col min="5635" max="5639" width="14" style="3" customWidth="1"/>
    <col min="5640" max="5640" width="47.28515625" style="3" customWidth="1"/>
    <col min="5641" max="5642" width="15.42578125" style="3" customWidth="1"/>
    <col min="5643" max="5646" width="14" style="3" customWidth="1"/>
    <col min="5647" max="5647" width="4.140625" style="3" customWidth="1"/>
    <col min="5648" max="5888" width="9.140625" style="3"/>
    <col min="5889" max="5889" width="5.85546875" style="3" customWidth="1"/>
    <col min="5890" max="5890" width="47.28515625" style="3" customWidth="1"/>
    <col min="5891" max="5895" width="14" style="3" customWidth="1"/>
    <col min="5896" max="5896" width="47.28515625" style="3" customWidth="1"/>
    <col min="5897" max="5898" width="15.42578125" style="3" customWidth="1"/>
    <col min="5899" max="5902" width="14" style="3" customWidth="1"/>
    <col min="5903" max="5903" width="4.140625" style="3" customWidth="1"/>
    <col min="5904" max="6144" width="9.140625" style="3"/>
    <col min="6145" max="6145" width="5.85546875" style="3" customWidth="1"/>
    <col min="6146" max="6146" width="47.28515625" style="3" customWidth="1"/>
    <col min="6147" max="6151" width="14" style="3" customWidth="1"/>
    <col min="6152" max="6152" width="47.28515625" style="3" customWidth="1"/>
    <col min="6153" max="6154" width="15.42578125" style="3" customWidth="1"/>
    <col min="6155" max="6158" width="14" style="3" customWidth="1"/>
    <col min="6159" max="6159" width="4.140625" style="3" customWidth="1"/>
    <col min="6160" max="6400" width="9.140625" style="3"/>
    <col min="6401" max="6401" width="5.85546875" style="3" customWidth="1"/>
    <col min="6402" max="6402" width="47.28515625" style="3" customWidth="1"/>
    <col min="6403" max="6407" width="14" style="3" customWidth="1"/>
    <col min="6408" max="6408" width="47.28515625" style="3" customWidth="1"/>
    <col min="6409" max="6410" width="15.42578125" style="3" customWidth="1"/>
    <col min="6411" max="6414" width="14" style="3" customWidth="1"/>
    <col min="6415" max="6415" width="4.140625" style="3" customWidth="1"/>
    <col min="6416" max="6656" width="9.140625" style="3"/>
    <col min="6657" max="6657" width="5.85546875" style="3" customWidth="1"/>
    <col min="6658" max="6658" width="47.28515625" style="3" customWidth="1"/>
    <col min="6659" max="6663" width="14" style="3" customWidth="1"/>
    <col min="6664" max="6664" width="47.28515625" style="3" customWidth="1"/>
    <col min="6665" max="6666" width="15.42578125" style="3" customWidth="1"/>
    <col min="6667" max="6670" width="14" style="3" customWidth="1"/>
    <col min="6671" max="6671" width="4.140625" style="3" customWidth="1"/>
    <col min="6672" max="6912" width="9.140625" style="3"/>
    <col min="6913" max="6913" width="5.85546875" style="3" customWidth="1"/>
    <col min="6914" max="6914" width="47.28515625" style="3" customWidth="1"/>
    <col min="6915" max="6919" width="14" style="3" customWidth="1"/>
    <col min="6920" max="6920" width="47.28515625" style="3" customWidth="1"/>
    <col min="6921" max="6922" width="15.42578125" style="3" customWidth="1"/>
    <col min="6923" max="6926" width="14" style="3" customWidth="1"/>
    <col min="6927" max="6927" width="4.140625" style="3" customWidth="1"/>
    <col min="6928" max="7168" width="9.140625" style="3"/>
    <col min="7169" max="7169" width="5.85546875" style="3" customWidth="1"/>
    <col min="7170" max="7170" width="47.28515625" style="3" customWidth="1"/>
    <col min="7171" max="7175" width="14" style="3" customWidth="1"/>
    <col min="7176" max="7176" width="47.28515625" style="3" customWidth="1"/>
    <col min="7177" max="7178" width="15.42578125" style="3" customWidth="1"/>
    <col min="7179" max="7182" width="14" style="3" customWidth="1"/>
    <col min="7183" max="7183" width="4.140625" style="3" customWidth="1"/>
    <col min="7184" max="7424" width="9.140625" style="3"/>
    <col min="7425" max="7425" width="5.85546875" style="3" customWidth="1"/>
    <col min="7426" max="7426" width="47.28515625" style="3" customWidth="1"/>
    <col min="7427" max="7431" width="14" style="3" customWidth="1"/>
    <col min="7432" max="7432" width="47.28515625" style="3" customWidth="1"/>
    <col min="7433" max="7434" width="15.42578125" style="3" customWidth="1"/>
    <col min="7435" max="7438" width="14" style="3" customWidth="1"/>
    <col min="7439" max="7439" width="4.140625" style="3" customWidth="1"/>
    <col min="7440" max="7680" width="9.140625" style="3"/>
    <col min="7681" max="7681" width="5.85546875" style="3" customWidth="1"/>
    <col min="7682" max="7682" width="47.28515625" style="3" customWidth="1"/>
    <col min="7683" max="7687" width="14" style="3" customWidth="1"/>
    <col min="7688" max="7688" width="47.28515625" style="3" customWidth="1"/>
    <col min="7689" max="7690" width="15.42578125" style="3" customWidth="1"/>
    <col min="7691" max="7694" width="14" style="3" customWidth="1"/>
    <col min="7695" max="7695" width="4.140625" style="3" customWidth="1"/>
    <col min="7696" max="7936" width="9.140625" style="3"/>
    <col min="7937" max="7937" width="5.85546875" style="3" customWidth="1"/>
    <col min="7938" max="7938" width="47.28515625" style="3" customWidth="1"/>
    <col min="7939" max="7943" width="14" style="3" customWidth="1"/>
    <col min="7944" max="7944" width="47.28515625" style="3" customWidth="1"/>
    <col min="7945" max="7946" width="15.42578125" style="3" customWidth="1"/>
    <col min="7947" max="7950" width="14" style="3" customWidth="1"/>
    <col min="7951" max="7951" width="4.140625" style="3" customWidth="1"/>
    <col min="7952" max="8192" width="9.140625" style="3"/>
    <col min="8193" max="8193" width="5.85546875" style="3" customWidth="1"/>
    <col min="8194" max="8194" width="47.28515625" style="3" customWidth="1"/>
    <col min="8195" max="8199" width="14" style="3" customWidth="1"/>
    <col min="8200" max="8200" width="47.28515625" style="3" customWidth="1"/>
    <col min="8201" max="8202" width="15.42578125" style="3" customWidth="1"/>
    <col min="8203" max="8206" width="14" style="3" customWidth="1"/>
    <col min="8207" max="8207" width="4.140625" style="3" customWidth="1"/>
    <col min="8208" max="8448" width="9.140625" style="3"/>
    <col min="8449" max="8449" width="5.85546875" style="3" customWidth="1"/>
    <col min="8450" max="8450" width="47.28515625" style="3" customWidth="1"/>
    <col min="8451" max="8455" width="14" style="3" customWidth="1"/>
    <col min="8456" max="8456" width="47.28515625" style="3" customWidth="1"/>
    <col min="8457" max="8458" width="15.42578125" style="3" customWidth="1"/>
    <col min="8459" max="8462" width="14" style="3" customWidth="1"/>
    <col min="8463" max="8463" width="4.140625" style="3" customWidth="1"/>
    <col min="8464" max="8704" width="9.140625" style="3"/>
    <col min="8705" max="8705" width="5.85546875" style="3" customWidth="1"/>
    <col min="8706" max="8706" width="47.28515625" style="3" customWidth="1"/>
    <col min="8707" max="8711" width="14" style="3" customWidth="1"/>
    <col min="8712" max="8712" width="47.28515625" style="3" customWidth="1"/>
    <col min="8713" max="8714" width="15.42578125" style="3" customWidth="1"/>
    <col min="8715" max="8718" width="14" style="3" customWidth="1"/>
    <col min="8719" max="8719" width="4.140625" style="3" customWidth="1"/>
    <col min="8720" max="8960" width="9.140625" style="3"/>
    <col min="8961" max="8961" width="5.85546875" style="3" customWidth="1"/>
    <col min="8962" max="8962" width="47.28515625" style="3" customWidth="1"/>
    <col min="8963" max="8967" width="14" style="3" customWidth="1"/>
    <col min="8968" max="8968" width="47.28515625" style="3" customWidth="1"/>
    <col min="8969" max="8970" width="15.42578125" style="3" customWidth="1"/>
    <col min="8971" max="8974" width="14" style="3" customWidth="1"/>
    <col min="8975" max="8975" width="4.140625" style="3" customWidth="1"/>
    <col min="8976" max="9216" width="9.140625" style="3"/>
    <col min="9217" max="9217" width="5.85546875" style="3" customWidth="1"/>
    <col min="9218" max="9218" width="47.28515625" style="3" customWidth="1"/>
    <col min="9219" max="9223" width="14" style="3" customWidth="1"/>
    <col min="9224" max="9224" width="47.28515625" style="3" customWidth="1"/>
    <col min="9225" max="9226" width="15.42578125" style="3" customWidth="1"/>
    <col min="9227" max="9230" width="14" style="3" customWidth="1"/>
    <col min="9231" max="9231" width="4.140625" style="3" customWidth="1"/>
    <col min="9232" max="9472" width="9.140625" style="3"/>
    <col min="9473" max="9473" width="5.85546875" style="3" customWidth="1"/>
    <col min="9474" max="9474" width="47.28515625" style="3" customWidth="1"/>
    <col min="9475" max="9479" width="14" style="3" customWidth="1"/>
    <col min="9480" max="9480" width="47.28515625" style="3" customWidth="1"/>
    <col min="9481" max="9482" width="15.42578125" style="3" customWidth="1"/>
    <col min="9483" max="9486" width="14" style="3" customWidth="1"/>
    <col min="9487" max="9487" width="4.140625" style="3" customWidth="1"/>
    <col min="9488" max="9728" width="9.140625" style="3"/>
    <col min="9729" max="9729" width="5.85546875" style="3" customWidth="1"/>
    <col min="9730" max="9730" width="47.28515625" style="3" customWidth="1"/>
    <col min="9731" max="9735" width="14" style="3" customWidth="1"/>
    <col min="9736" max="9736" width="47.28515625" style="3" customWidth="1"/>
    <col min="9737" max="9738" width="15.42578125" style="3" customWidth="1"/>
    <col min="9739" max="9742" width="14" style="3" customWidth="1"/>
    <col min="9743" max="9743" width="4.140625" style="3" customWidth="1"/>
    <col min="9744" max="9984" width="9.140625" style="3"/>
    <col min="9985" max="9985" width="5.85546875" style="3" customWidth="1"/>
    <col min="9986" max="9986" width="47.28515625" style="3" customWidth="1"/>
    <col min="9987" max="9991" width="14" style="3" customWidth="1"/>
    <col min="9992" max="9992" width="47.28515625" style="3" customWidth="1"/>
    <col min="9993" max="9994" width="15.42578125" style="3" customWidth="1"/>
    <col min="9995" max="9998" width="14" style="3" customWidth="1"/>
    <col min="9999" max="9999" width="4.140625" style="3" customWidth="1"/>
    <col min="10000" max="10240" width="9.140625" style="3"/>
    <col min="10241" max="10241" width="5.85546875" style="3" customWidth="1"/>
    <col min="10242" max="10242" width="47.28515625" style="3" customWidth="1"/>
    <col min="10243" max="10247" width="14" style="3" customWidth="1"/>
    <col min="10248" max="10248" width="47.28515625" style="3" customWidth="1"/>
    <col min="10249" max="10250" width="15.42578125" style="3" customWidth="1"/>
    <col min="10251" max="10254" width="14" style="3" customWidth="1"/>
    <col min="10255" max="10255" width="4.140625" style="3" customWidth="1"/>
    <col min="10256" max="10496" width="9.140625" style="3"/>
    <col min="10497" max="10497" width="5.85546875" style="3" customWidth="1"/>
    <col min="10498" max="10498" width="47.28515625" style="3" customWidth="1"/>
    <col min="10499" max="10503" width="14" style="3" customWidth="1"/>
    <col min="10504" max="10504" width="47.28515625" style="3" customWidth="1"/>
    <col min="10505" max="10506" width="15.42578125" style="3" customWidth="1"/>
    <col min="10507" max="10510" width="14" style="3" customWidth="1"/>
    <col min="10511" max="10511" width="4.140625" style="3" customWidth="1"/>
    <col min="10512" max="10752" width="9.140625" style="3"/>
    <col min="10753" max="10753" width="5.85546875" style="3" customWidth="1"/>
    <col min="10754" max="10754" width="47.28515625" style="3" customWidth="1"/>
    <col min="10755" max="10759" width="14" style="3" customWidth="1"/>
    <col min="10760" max="10760" width="47.28515625" style="3" customWidth="1"/>
    <col min="10761" max="10762" width="15.42578125" style="3" customWidth="1"/>
    <col min="10763" max="10766" width="14" style="3" customWidth="1"/>
    <col min="10767" max="10767" width="4.140625" style="3" customWidth="1"/>
    <col min="10768" max="11008" width="9.140625" style="3"/>
    <col min="11009" max="11009" width="5.85546875" style="3" customWidth="1"/>
    <col min="11010" max="11010" width="47.28515625" style="3" customWidth="1"/>
    <col min="11011" max="11015" width="14" style="3" customWidth="1"/>
    <col min="11016" max="11016" width="47.28515625" style="3" customWidth="1"/>
    <col min="11017" max="11018" width="15.42578125" style="3" customWidth="1"/>
    <col min="11019" max="11022" width="14" style="3" customWidth="1"/>
    <col min="11023" max="11023" width="4.140625" style="3" customWidth="1"/>
    <col min="11024" max="11264" width="9.140625" style="3"/>
    <col min="11265" max="11265" width="5.85546875" style="3" customWidth="1"/>
    <col min="11266" max="11266" width="47.28515625" style="3" customWidth="1"/>
    <col min="11267" max="11271" width="14" style="3" customWidth="1"/>
    <col min="11272" max="11272" width="47.28515625" style="3" customWidth="1"/>
    <col min="11273" max="11274" width="15.42578125" style="3" customWidth="1"/>
    <col min="11275" max="11278" width="14" style="3" customWidth="1"/>
    <col min="11279" max="11279" width="4.140625" style="3" customWidth="1"/>
    <col min="11280" max="11520" width="9.140625" style="3"/>
    <col min="11521" max="11521" width="5.85546875" style="3" customWidth="1"/>
    <col min="11522" max="11522" width="47.28515625" style="3" customWidth="1"/>
    <col min="11523" max="11527" width="14" style="3" customWidth="1"/>
    <col min="11528" max="11528" width="47.28515625" style="3" customWidth="1"/>
    <col min="11529" max="11530" width="15.42578125" style="3" customWidth="1"/>
    <col min="11531" max="11534" width="14" style="3" customWidth="1"/>
    <col min="11535" max="11535" width="4.140625" style="3" customWidth="1"/>
    <col min="11536" max="11776" width="9.140625" style="3"/>
    <col min="11777" max="11777" width="5.85546875" style="3" customWidth="1"/>
    <col min="11778" max="11778" width="47.28515625" style="3" customWidth="1"/>
    <col min="11779" max="11783" width="14" style="3" customWidth="1"/>
    <col min="11784" max="11784" width="47.28515625" style="3" customWidth="1"/>
    <col min="11785" max="11786" width="15.42578125" style="3" customWidth="1"/>
    <col min="11787" max="11790" width="14" style="3" customWidth="1"/>
    <col min="11791" max="11791" width="4.140625" style="3" customWidth="1"/>
    <col min="11792" max="12032" width="9.140625" style="3"/>
    <col min="12033" max="12033" width="5.85546875" style="3" customWidth="1"/>
    <col min="12034" max="12034" width="47.28515625" style="3" customWidth="1"/>
    <col min="12035" max="12039" width="14" style="3" customWidth="1"/>
    <col min="12040" max="12040" width="47.28515625" style="3" customWidth="1"/>
    <col min="12041" max="12042" width="15.42578125" style="3" customWidth="1"/>
    <col min="12043" max="12046" width="14" style="3" customWidth="1"/>
    <col min="12047" max="12047" width="4.140625" style="3" customWidth="1"/>
    <col min="12048" max="12288" width="9.140625" style="3"/>
    <col min="12289" max="12289" width="5.85546875" style="3" customWidth="1"/>
    <col min="12290" max="12290" width="47.28515625" style="3" customWidth="1"/>
    <col min="12291" max="12295" width="14" style="3" customWidth="1"/>
    <col min="12296" max="12296" width="47.28515625" style="3" customWidth="1"/>
    <col min="12297" max="12298" width="15.42578125" style="3" customWidth="1"/>
    <col min="12299" max="12302" width="14" style="3" customWidth="1"/>
    <col min="12303" max="12303" width="4.140625" style="3" customWidth="1"/>
    <col min="12304" max="12544" width="9.140625" style="3"/>
    <col min="12545" max="12545" width="5.85546875" style="3" customWidth="1"/>
    <col min="12546" max="12546" width="47.28515625" style="3" customWidth="1"/>
    <col min="12547" max="12551" width="14" style="3" customWidth="1"/>
    <col min="12552" max="12552" width="47.28515625" style="3" customWidth="1"/>
    <col min="12553" max="12554" width="15.42578125" style="3" customWidth="1"/>
    <col min="12555" max="12558" width="14" style="3" customWidth="1"/>
    <col min="12559" max="12559" width="4.140625" style="3" customWidth="1"/>
    <col min="12560" max="12800" width="9.140625" style="3"/>
    <col min="12801" max="12801" width="5.85546875" style="3" customWidth="1"/>
    <col min="12802" max="12802" width="47.28515625" style="3" customWidth="1"/>
    <col min="12803" max="12807" width="14" style="3" customWidth="1"/>
    <col min="12808" max="12808" width="47.28515625" style="3" customWidth="1"/>
    <col min="12809" max="12810" width="15.42578125" style="3" customWidth="1"/>
    <col min="12811" max="12814" width="14" style="3" customWidth="1"/>
    <col min="12815" max="12815" width="4.140625" style="3" customWidth="1"/>
    <col min="12816" max="13056" width="9.140625" style="3"/>
    <col min="13057" max="13057" width="5.85546875" style="3" customWidth="1"/>
    <col min="13058" max="13058" width="47.28515625" style="3" customWidth="1"/>
    <col min="13059" max="13063" width="14" style="3" customWidth="1"/>
    <col min="13064" max="13064" width="47.28515625" style="3" customWidth="1"/>
    <col min="13065" max="13066" width="15.42578125" style="3" customWidth="1"/>
    <col min="13067" max="13070" width="14" style="3" customWidth="1"/>
    <col min="13071" max="13071" width="4.140625" style="3" customWidth="1"/>
    <col min="13072" max="13312" width="9.140625" style="3"/>
    <col min="13313" max="13313" width="5.85546875" style="3" customWidth="1"/>
    <col min="13314" max="13314" width="47.28515625" style="3" customWidth="1"/>
    <col min="13315" max="13319" width="14" style="3" customWidth="1"/>
    <col min="13320" max="13320" width="47.28515625" style="3" customWidth="1"/>
    <col min="13321" max="13322" width="15.42578125" style="3" customWidth="1"/>
    <col min="13323" max="13326" width="14" style="3" customWidth="1"/>
    <col min="13327" max="13327" width="4.140625" style="3" customWidth="1"/>
    <col min="13328" max="13568" width="9.140625" style="3"/>
    <col min="13569" max="13569" width="5.85546875" style="3" customWidth="1"/>
    <col min="13570" max="13570" width="47.28515625" style="3" customWidth="1"/>
    <col min="13571" max="13575" width="14" style="3" customWidth="1"/>
    <col min="13576" max="13576" width="47.28515625" style="3" customWidth="1"/>
    <col min="13577" max="13578" width="15.42578125" style="3" customWidth="1"/>
    <col min="13579" max="13582" width="14" style="3" customWidth="1"/>
    <col min="13583" max="13583" width="4.140625" style="3" customWidth="1"/>
    <col min="13584" max="13824" width="9.140625" style="3"/>
    <col min="13825" max="13825" width="5.85546875" style="3" customWidth="1"/>
    <col min="13826" max="13826" width="47.28515625" style="3" customWidth="1"/>
    <col min="13827" max="13831" width="14" style="3" customWidth="1"/>
    <col min="13832" max="13832" width="47.28515625" style="3" customWidth="1"/>
    <col min="13833" max="13834" width="15.42578125" style="3" customWidth="1"/>
    <col min="13835" max="13838" width="14" style="3" customWidth="1"/>
    <col min="13839" max="13839" width="4.140625" style="3" customWidth="1"/>
    <col min="13840" max="14080" width="9.140625" style="3"/>
    <col min="14081" max="14081" width="5.85546875" style="3" customWidth="1"/>
    <col min="14082" max="14082" width="47.28515625" style="3" customWidth="1"/>
    <col min="14083" max="14087" width="14" style="3" customWidth="1"/>
    <col min="14088" max="14088" width="47.28515625" style="3" customWidth="1"/>
    <col min="14089" max="14090" width="15.42578125" style="3" customWidth="1"/>
    <col min="14091" max="14094" width="14" style="3" customWidth="1"/>
    <col min="14095" max="14095" width="4.140625" style="3" customWidth="1"/>
    <col min="14096" max="14336" width="9.140625" style="3"/>
    <col min="14337" max="14337" width="5.85546875" style="3" customWidth="1"/>
    <col min="14338" max="14338" width="47.28515625" style="3" customWidth="1"/>
    <col min="14339" max="14343" width="14" style="3" customWidth="1"/>
    <col min="14344" max="14344" width="47.28515625" style="3" customWidth="1"/>
    <col min="14345" max="14346" width="15.42578125" style="3" customWidth="1"/>
    <col min="14347" max="14350" width="14" style="3" customWidth="1"/>
    <col min="14351" max="14351" width="4.140625" style="3" customWidth="1"/>
    <col min="14352" max="14592" width="9.140625" style="3"/>
    <col min="14593" max="14593" width="5.85546875" style="3" customWidth="1"/>
    <col min="14594" max="14594" width="47.28515625" style="3" customWidth="1"/>
    <col min="14595" max="14599" width="14" style="3" customWidth="1"/>
    <col min="14600" max="14600" width="47.28515625" style="3" customWidth="1"/>
    <col min="14601" max="14602" width="15.42578125" style="3" customWidth="1"/>
    <col min="14603" max="14606" width="14" style="3" customWidth="1"/>
    <col min="14607" max="14607" width="4.140625" style="3" customWidth="1"/>
    <col min="14608" max="14848" width="9.140625" style="3"/>
    <col min="14849" max="14849" width="5.85546875" style="3" customWidth="1"/>
    <col min="14850" max="14850" width="47.28515625" style="3" customWidth="1"/>
    <col min="14851" max="14855" width="14" style="3" customWidth="1"/>
    <col min="14856" max="14856" width="47.28515625" style="3" customWidth="1"/>
    <col min="14857" max="14858" width="15.42578125" style="3" customWidth="1"/>
    <col min="14859" max="14862" width="14" style="3" customWidth="1"/>
    <col min="14863" max="14863" width="4.140625" style="3" customWidth="1"/>
    <col min="14864" max="15104" width="9.140625" style="3"/>
    <col min="15105" max="15105" width="5.85546875" style="3" customWidth="1"/>
    <col min="15106" max="15106" width="47.28515625" style="3" customWidth="1"/>
    <col min="15107" max="15111" width="14" style="3" customWidth="1"/>
    <col min="15112" max="15112" width="47.28515625" style="3" customWidth="1"/>
    <col min="15113" max="15114" width="15.42578125" style="3" customWidth="1"/>
    <col min="15115" max="15118" width="14" style="3" customWidth="1"/>
    <col min="15119" max="15119" width="4.140625" style="3" customWidth="1"/>
    <col min="15120" max="15360" width="9.140625" style="3"/>
    <col min="15361" max="15361" width="5.85546875" style="3" customWidth="1"/>
    <col min="15362" max="15362" width="47.28515625" style="3" customWidth="1"/>
    <col min="15363" max="15367" width="14" style="3" customWidth="1"/>
    <col min="15368" max="15368" width="47.28515625" style="3" customWidth="1"/>
    <col min="15369" max="15370" width="15.42578125" style="3" customWidth="1"/>
    <col min="15371" max="15374" width="14" style="3" customWidth="1"/>
    <col min="15375" max="15375" width="4.140625" style="3" customWidth="1"/>
    <col min="15376" max="15616" width="9.140625" style="3"/>
    <col min="15617" max="15617" width="5.85546875" style="3" customWidth="1"/>
    <col min="15618" max="15618" width="47.28515625" style="3" customWidth="1"/>
    <col min="15619" max="15623" width="14" style="3" customWidth="1"/>
    <col min="15624" max="15624" width="47.28515625" style="3" customWidth="1"/>
    <col min="15625" max="15626" width="15.42578125" style="3" customWidth="1"/>
    <col min="15627" max="15630" width="14" style="3" customWidth="1"/>
    <col min="15631" max="15631" width="4.140625" style="3" customWidth="1"/>
    <col min="15632" max="15872" width="9.140625" style="3"/>
    <col min="15873" max="15873" width="5.85546875" style="3" customWidth="1"/>
    <col min="15874" max="15874" width="47.28515625" style="3" customWidth="1"/>
    <col min="15875" max="15879" width="14" style="3" customWidth="1"/>
    <col min="15880" max="15880" width="47.28515625" style="3" customWidth="1"/>
    <col min="15881" max="15882" width="15.42578125" style="3" customWidth="1"/>
    <col min="15883" max="15886" width="14" style="3" customWidth="1"/>
    <col min="15887" max="15887" width="4.140625" style="3" customWidth="1"/>
    <col min="15888" max="16128" width="9.140625" style="3"/>
    <col min="16129" max="16129" width="5.85546875" style="3" customWidth="1"/>
    <col min="16130" max="16130" width="47.28515625" style="3" customWidth="1"/>
    <col min="16131" max="16135" width="14" style="3" customWidth="1"/>
    <col min="16136" max="16136" width="47.28515625" style="3" customWidth="1"/>
    <col min="16137" max="16138" width="15.42578125" style="3" customWidth="1"/>
    <col min="16139" max="16142" width="14" style="3" customWidth="1"/>
    <col min="16143" max="16143" width="4.140625" style="3" customWidth="1"/>
    <col min="16144" max="16384" width="9.140625" style="3"/>
  </cols>
  <sheetData>
    <row r="1" spans="1:15" x14ac:dyDescent="0.25">
      <c r="A1" s="39"/>
      <c r="B1" s="39"/>
      <c r="C1" s="40"/>
      <c r="D1" s="40"/>
      <c r="E1" s="40"/>
      <c r="F1" s="40"/>
      <c r="G1" s="40"/>
      <c r="H1" s="40"/>
      <c r="I1" s="40"/>
      <c r="J1" s="40"/>
      <c r="K1" s="40"/>
      <c r="L1" s="268" t="s">
        <v>71</v>
      </c>
      <c r="M1" s="268"/>
    </row>
    <row r="2" spans="1:15" ht="22.5" customHeight="1" x14ac:dyDescent="0.25">
      <c r="A2" s="269" t="s">
        <v>0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"/>
      <c r="O2" s="264"/>
    </row>
    <row r="3" spans="1:15" ht="25.5" customHeight="1" thickBot="1" x14ac:dyDescent="0.3">
      <c r="A3" s="270" t="s">
        <v>1</v>
      </c>
      <c r="B3" s="270"/>
      <c r="C3" s="40"/>
      <c r="D3" s="40"/>
      <c r="E3" s="40"/>
      <c r="F3" s="40"/>
      <c r="G3" s="4"/>
      <c r="H3" s="40"/>
      <c r="I3" s="40"/>
      <c r="J3" s="40"/>
      <c r="K3" s="40"/>
      <c r="L3" s="4"/>
      <c r="M3" s="150" t="s">
        <v>2</v>
      </c>
      <c r="N3" s="4"/>
      <c r="O3" s="264"/>
    </row>
    <row r="4" spans="1:15" ht="15.75" thickBot="1" x14ac:dyDescent="0.3">
      <c r="A4" s="265" t="s">
        <v>3</v>
      </c>
      <c r="B4" s="5" t="s">
        <v>4</v>
      </c>
      <c r="C4" s="6"/>
      <c r="D4" s="6"/>
      <c r="E4" s="6"/>
      <c r="F4" s="6"/>
      <c r="G4" s="7"/>
      <c r="H4" s="5" t="s">
        <v>5</v>
      </c>
      <c r="I4" s="6"/>
      <c r="J4" s="6"/>
      <c r="K4" s="6"/>
      <c r="L4" s="6"/>
      <c r="M4" s="148"/>
      <c r="N4" s="8"/>
      <c r="O4" s="264"/>
    </row>
    <row r="5" spans="1:15" s="14" customFormat="1" ht="26.25" thickBot="1" x14ac:dyDescent="0.3">
      <c r="A5" s="266"/>
      <c r="B5" s="9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1" t="s">
        <v>9</v>
      </c>
      <c r="H5" s="9" t="s">
        <v>6</v>
      </c>
      <c r="I5" s="10" t="s">
        <v>7</v>
      </c>
      <c r="J5" s="10" t="s">
        <v>11</v>
      </c>
      <c r="K5" s="10" t="s">
        <v>9</v>
      </c>
      <c r="L5" s="10" t="s">
        <v>10</v>
      </c>
      <c r="M5" s="11" t="s">
        <v>9</v>
      </c>
      <c r="N5" s="13"/>
      <c r="O5" s="264"/>
    </row>
    <row r="6" spans="1:15" s="15" customFormat="1" ht="13.5" thickBot="1" x14ac:dyDescent="0.3">
      <c r="A6" s="12">
        <v>1</v>
      </c>
      <c r="B6" s="9">
        <v>2</v>
      </c>
      <c r="C6" s="10">
        <v>3</v>
      </c>
      <c r="D6" s="10">
        <v>4</v>
      </c>
      <c r="E6" s="10">
        <v>5</v>
      </c>
      <c r="F6" s="10">
        <v>6</v>
      </c>
      <c r="G6" s="11">
        <v>7</v>
      </c>
      <c r="H6" s="9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3"/>
      <c r="O6" s="264"/>
    </row>
    <row r="7" spans="1:15" x14ac:dyDescent="0.25">
      <c r="A7" s="16" t="s">
        <v>23</v>
      </c>
      <c r="B7" s="151" t="s">
        <v>24</v>
      </c>
      <c r="C7" s="18">
        <v>20603266</v>
      </c>
      <c r="D7" s="18">
        <f>SUM(E7-C7)</f>
        <v>36036</v>
      </c>
      <c r="E7" s="18">
        <v>20639302</v>
      </c>
      <c r="F7" s="18">
        <f t="shared" ref="F7:F13" si="0">SUM(G7-E7)</f>
        <v>893036</v>
      </c>
      <c r="G7" s="19">
        <v>21532338</v>
      </c>
      <c r="H7" s="151" t="s">
        <v>25</v>
      </c>
      <c r="I7" s="18">
        <v>12167614</v>
      </c>
      <c r="J7" s="18">
        <f t="shared" ref="J7:J13" si="1">SUM(K7-I7)</f>
        <v>12727478</v>
      </c>
      <c r="K7" s="18">
        <v>24895092</v>
      </c>
      <c r="L7" s="18">
        <f t="shared" ref="L7:L13" si="2">SUM(M7-K7)</f>
        <v>1527530</v>
      </c>
      <c r="M7" s="19">
        <v>26422622</v>
      </c>
      <c r="N7" s="20"/>
      <c r="O7" s="264"/>
    </row>
    <row r="8" spans="1:15" ht="25.5" x14ac:dyDescent="0.25">
      <c r="A8" s="21" t="s">
        <v>26</v>
      </c>
      <c r="B8" s="152" t="s">
        <v>27</v>
      </c>
      <c r="C8" s="23">
        <v>5395667</v>
      </c>
      <c r="D8" s="18">
        <f>SUM(E8-C8)</f>
        <v>15263102</v>
      </c>
      <c r="E8" s="23">
        <v>20658769</v>
      </c>
      <c r="F8" s="18">
        <f t="shared" si="0"/>
        <v>400000</v>
      </c>
      <c r="G8" s="24">
        <v>21058769</v>
      </c>
      <c r="H8" s="152" t="s">
        <v>28</v>
      </c>
      <c r="I8" s="23">
        <v>1889512</v>
      </c>
      <c r="J8" s="18">
        <f t="shared" si="1"/>
        <v>752896</v>
      </c>
      <c r="K8" s="23">
        <v>2642408</v>
      </c>
      <c r="L8" s="18">
        <f t="shared" si="2"/>
        <v>643464</v>
      </c>
      <c r="M8" s="24">
        <v>3285872</v>
      </c>
      <c r="N8" s="20"/>
      <c r="O8" s="264"/>
    </row>
    <row r="9" spans="1:15" x14ac:dyDescent="0.25">
      <c r="A9" s="21" t="s">
        <v>12</v>
      </c>
      <c r="B9" s="152" t="s">
        <v>29</v>
      </c>
      <c r="C9" s="23"/>
      <c r="D9" s="23"/>
      <c r="E9" s="23"/>
      <c r="F9" s="18">
        <f t="shared" si="0"/>
        <v>0</v>
      </c>
      <c r="G9" s="24"/>
      <c r="H9" s="152" t="s">
        <v>30</v>
      </c>
      <c r="I9" s="23">
        <v>11778720</v>
      </c>
      <c r="J9" s="18">
        <f t="shared" si="1"/>
        <v>2868219</v>
      </c>
      <c r="K9" s="23">
        <v>14646939</v>
      </c>
      <c r="L9" s="18">
        <f t="shared" si="2"/>
        <v>894742</v>
      </c>
      <c r="M9" s="24">
        <v>15541681</v>
      </c>
      <c r="N9" s="20"/>
      <c r="O9" s="264"/>
    </row>
    <row r="10" spans="1:15" x14ac:dyDescent="0.25">
      <c r="A10" s="21" t="s">
        <v>13</v>
      </c>
      <c r="B10" s="152" t="s">
        <v>31</v>
      </c>
      <c r="C10" s="23">
        <v>2810418</v>
      </c>
      <c r="D10" s="18">
        <f>SUM(E10-C10)</f>
        <v>0</v>
      </c>
      <c r="E10" s="23">
        <v>2810418</v>
      </c>
      <c r="F10" s="18">
        <f t="shared" si="0"/>
        <v>2540884</v>
      </c>
      <c r="G10" s="24">
        <v>5351302</v>
      </c>
      <c r="H10" s="152" t="s">
        <v>32</v>
      </c>
      <c r="I10" s="23">
        <v>3641000</v>
      </c>
      <c r="J10" s="18">
        <f t="shared" si="1"/>
        <v>74000</v>
      </c>
      <c r="K10" s="23">
        <v>3715000</v>
      </c>
      <c r="L10" s="18">
        <f t="shared" si="2"/>
        <v>2248282</v>
      </c>
      <c r="M10" s="24">
        <v>5963282</v>
      </c>
      <c r="N10" s="20"/>
      <c r="O10" s="264"/>
    </row>
    <row r="11" spans="1:15" x14ac:dyDescent="0.25">
      <c r="A11" s="21" t="s">
        <v>14</v>
      </c>
      <c r="B11" s="153" t="s">
        <v>33</v>
      </c>
      <c r="C11" s="23"/>
      <c r="D11" s="23"/>
      <c r="E11" s="23"/>
      <c r="F11" s="18">
        <f t="shared" si="0"/>
        <v>0</v>
      </c>
      <c r="G11" s="24"/>
      <c r="H11" s="152" t="s">
        <v>34</v>
      </c>
      <c r="I11" s="23">
        <v>1969063</v>
      </c>
      <c r="J11" s="18">
        <f t="shared" si="1"/>
        <v>455423</v>
      </c>
      <c r="K11" s="23">
        <v>2424486</v>
      </c>
      <c r="L11" s="18">
        <f t="shared" si="2"/>
        <v>94500</v>
      </c>
      <c r="M11" s="24">
        <v>2518986</v>
      </c>
      <c r="N11" s="20"/>
      <c r="O11" s="264"/>
    </row>
    <row r="12" spans="1:15" x14ac:dyDescent="0.25">
      <c r="A12" s="21" t="s">
        <v>15</v>
      </c>
      <c r="B12" s="152" t="s">
        <v>35</v>
      </c>
      <c r="C12" s="23"/>
      <c r="D12" s="23"/>
      <c r="E12" s="23"/>
      <c r="F12" s="18">
        <f t="shared" si="0"/>
        <v>0</v>
      </c>
      <c r="G12" s="24"/>
      <c r="H12" s="156" t="s">
        <v>36</v>
      </c>
      <c r="I12" s="23">
        <v>7096726</v>
      </c>
      <c r="J12" s="18">
        <f t="shared" si="1"/>
        <v>-428872</v>
      </c>
      <c r="K12" s="23">
        <v>6667854</v>
      </c>
      <c r="L12" s="18">
        <f t="shared" si="2"/>
        <v>-100000</v>
      </c>
      <c r="M12" s="24">
        <v>6567854</v>
      </c>
      <c r="N12" s="20"/>
      <c r="O12" s="264"/>
    </row>
    <row r="13" spans="1:15" ht="15.75" thickBot="1" x14ac:dyDescent="0.3">
      <c r="A13" s="21" t="s">
        <v>16</v>
      </c>
      <c r="B13" s="152" t="s">
        <v>37</v>
      </c>
      <c r="C13" s="23">
        <v>161600</v>
      </c>
      <c r="D13" s="18">
        <f>SUM(E13-C13)</f>
        <v>0</v>
      </c>
      <c r="E13" s="23">
        <v>161600</v>
      </c>
      <c r="F13" s="18">
        <f t="shared" si="0"/>
        <v>1544160</v>
      </c>
      <c r="G13" s="24">
        <v>1705760</v>
      </c>
      <c r="H13" s="157"/>
      <c r="I13" s="23"/>
      <c r="J13" s="18">
        <f t="shared" si="1"/>
        <v>0</v>
      </c>
      <c r="K13" s="23"/>
      <c r="L13" s="18">
        <f t="shared" si="2"/>
        <v>0</v>
      </c>
      <c r="M13" s="149"/>
      <c r="N13" s="20"/>
      <c r="O13" s="264"/>
    </row>
    <row r="14" spans="1:15" ht="26.25" thickBot="1" x14ac:dyDescent="0.3">
      <c r="A14" s="12" t="s">
        <v>17</v>
      </c>
      <c r="B14" s="145" t="s">
        <v>38</v>
      </c>
      <c r="C14" s="28">
        <f>SUM(C7+C8+C10+C11+C13)</f>
        <v>28970951</v>
      </c>
      <c r="D14" s="28">
        <f>SUM(D7+D8+D10+D11+D13)</f>
        <v>15299138</v>
      </c>
      <c r="E14" s="28">
        <f>SUM(E7+E8+E10+E11+E13)</f>
        <v>44270089</v>
      </c>
      <c r="F14" s="28">
        <f>SUM(F7+F8+F10+F11+F13)</f>
        <v>5378080</v>
      </c>
      <c r="G14" s="29">
        <f>SUM(G7+G8+G10+G11+G13)</f>
        <v>49648169</v>
      </c>
      <c r="H14" s="145" t="s">
        <v>39</v>
      </c>
      <c r="I14" s="28">
        <f>SUM(I7:I13)</f>
        <v>38542635</v>
      </c>
      <c r="J14" s="28">
        <f>SUM(J7:J13)</f>
        <v>16449144</v>
      </c>
      <c r="K14" s="28">
        <f>SUM(K7:K13)</f>
        <v>54991779</v>
      </c>
      <c r="L14" s="28">
        <f>SUM(L7:L13)</f>
        <v>5308518</v>
      </c>
      <c r="M14" s="29">
        <f>SUM(M7:M13)</f>
        <v>60300297</v>
      </c>
      <c r="N14" s="30"/>
      <c r="O14" s="264"/>
    </row>
    <row r="15" spans="1:15" ht="25.5" x14ac:dyDescent="0.25">
      <c r="A15" s="41" t="s">
        <v>18</v>
      </c>
      <c r="B15" s="154" t="s">
        <v>40</v>
      </c>
      <c r="C15" s="32">
        <f>SUM(C16:C19)</f>
        <v>10395814</v>
      </c>
      <c r="D15" s="32">
        <f>SUM(E15-C15)</f>
        <v>1150006</v>
      </c>
      <c r="E15" s="32">
        <f>SUM(E16:E19)</f>
        <v>11545820</v>
      </c>
      <c r="F15" s="32">
        <f>SUM(G15-E15)</f>
        <v>-69562</v>
      </c>
      <c r="G15" s="146">
        <f>SUM(G16:G19)</f>
        <v>11476258</v>
      </c>
      <c r="H15" s="152" t="s">
        <v>41</v>
      </c>
      <c r="I15" s="37"/>
      <c r="J15" s="37"/>
      <c r="K15" s="37"/>
      <c r="L15" s="32"/>
      <c r="M15" s="19"/>
      <c r="N15" s="20"/>
      <c r="O15" s="264"/>
    </row>
    <row r="16" spans="1:15" x14ac:dyDescent="0.25">
      <c r="A16" s="41" t="s">
        <v>19</v>
      </c>
      <c r="B16" s="152" t="s">
        <v>42</v>
      </c>
      <c r="C16" s="23">
        <v>10395814</v>
      </c>
      <c r="D16" s="23">
        <f>SUM(E16-C16)</f>
        <v>1150006</v>
      </c>
      <c r="E16" s="23">
        <v>11545820</v>
      </c>
      <c r="F16" s="23">
        <f>SUM(G16-E16)</f>
        <v>-69562</v>
      </c>
      <c r="G16" s="24">
        <v>11476258</v>
      </c>
      <c r="H16" s="152" t="s">
        <v>43</v>
      </c>
      <c r="I16" s="23"/>
      <c r="J16" s="23"/>
      <c r="K16" s="23"/>
      <c r="L16" s="23"/>
      <c r="M16" s="24"/>
      <c r="N16" s="20"/>
      <c r="O16" s="264"/>
    </row>
    <row r="17" spans="1:15" x14ac:dyDescent="0.25">
      <c r="A17" s="41" t="s">
        <v>20</v>
      </c>
      <c r="B17" s="152" t="s">
        <v>44</v>
      </c>
      <c r="C17" s="23"/>
      <c r="D17" s="23"/>
      <c r="E17" s="23"/>
      <c r="F17" s="23"/>
      <c r="G17" s="24"/>
      <c r="H17" s="152" t="s">
        <v>45</v>
      </c>
      <c r="I17" s="23"/>
      <c r="J17" s="23"/>
      <c r="K17" s="23"/>
      <c r="L17" s="23"/>
      <c r="M17" s="24"/>
      <c r="N17" s="20"/>
      <c r="O17" s="264"/>
    </row>
    <row r="18" spans="1:15" x14ac:dyDescent="0.25">
      <c r="A18" s="41" t="s">
        <v>21</v>
      </c>
      <c r="B18" s="152" t="s">
        <v>46</v>
      </c>
      <c r="C18" s="23"/>
      <c r="D18" s="23"/>
      <c r="E18" s="23"/>
      <c r="F18" s="23"/>
      <c r="G18" s="24"/>
      <c r="H18" s="152" t="s">
        <v>47</v>
      </c>
      <c r="I18" s="23"/>
      <c r="J18" s="23"/>
      <c r="K18" s="23"/>
      <c r="L18" s="23"/>
      <c r="M18" s="24"/>
      <c r="N18" s="20"/>
      <c r="O18" s="264"/>
    </row>
    <row r="19" spans="1:15" x14ac:dyDescent="0.25">
      <c r="A19" s="41" t="s">
        <v>22</v>
      </c>
      <c r="B19" s="152" t="s">
        <v>48</v>
      </c>
      <c r="C19" s="23"/>
      <c r="D19" s="37"/>
      <c r="E19" s="37"/>
      <c r="F19" s="37"/>
      <c r="G19" s="33"/>
      <c r="H19" s="153" t="s">
        <v>49</v>
      </c>
      <c r="I19" s="23"/>
      <c r="J19" s="23"/>
      <c r="K19" s="23"/>
      <c r="L19" s="37"/>
      <c r="M19" s="24"/>
      <c r="N19" s="20"/>
      <c r="O19" s="264"/>
    </row>
    <row r="20" spans="1:15" ht="25.5" x14ac:dyDescent="0.25">
      <c r="A20" s="42" t="s">
        <v>50</v>
      </c>
      <c r="B20" s="155" t="s">
        <v>51</v>
      </c>
      <c r="C20" s="36">
        <f>SUM(C21:C22)</f>
        <v>0</v>
      </c>
      <c r="D20" s="36"/>
      <c r="E20" s="36">
        <f>SUM(E21:E22)</f>
        <v>0</v>
      </c>
      <c r="F20" s="36"/>
      <c r="G20" s="147"/>
      <c r="H20" s="152" t="s">
        <v>52</v>
      </c>
      <c r="I20" s="23"/>
      <c r="J20" s="23"/>
      <c r="K20" s="23"/>
      <c r="L20" s="36"/>
      <c r="M20" s="24"/>
      <c r="N20" s="20"/>
      <c r="O20" s="264"/>
    </row>
    <row r="21" spans="1:15" x14ac:dyDescent="0.25">
      <c r="A21" s="42" t="s">
        <v>53</v>
      </c>
      <c r="B21" s="153" t="s">
        <v>54</v>
      </c>
      <c r="C21" s="37"/>
      <c r="D21" s="37"/>
      <c r="E21" s="37"/>
      <c r="F21" s="37"/>
      <c r="G21" s="33"/>
      <c r="H21" s="151" t="s">
        <v>55</v>
      </c>
      <c r="I21" s="37">
        <v>824130</v>
      </c>
      <c r="J21" s="37"/>
      <c r="K21" s="37">
        <v>824130</v>
      </c>
      <c r="L21" s="18">
        <f>SUM(M21-K21)</f>
        <v>0</v>
      </c>
      <c r="M21" s="24">
        <v>824130</v>
      </c>
      <c r="N21" s="20"/>
      <c r="O21" s="264"/>
    </row>
    <row r="22" spans="1:15" ht="30.75" thickBot="1" x14ac:dyDescent="0.3">
      <c r="A22" s="42" t="s">
        <v>56</v>
      </c>
      <c r="B22" s="152" t="s">
        <v>57</v>
      </c>
      <c r="C22" s="23"/>
      <c r="D22" s="23"/>
      <c r="E22" s="23"/>
      <c r="F22" s="23"/>
      <c r="G22" s="24"/>
      <c r="H22" s="158" t="s">
        <v>58</v>
      </c>
      <c r="I22" s="23"/>
      <c r="J22" s="23"/>
      <c r="K22" s="23"/>
      <c r="L22" s="23"/>
      <c r="M22" s="149"/>
      <c r="N22" s="20"/>
      <c r="O22" s="264"/>
    </row>
    <row r="23" spans="1:15" ht="26.25" thickBot="1" x14ac:dyDescent="0.3">
      <c r="A23" s="12" t="s">
        <v>59</v>
      </c>
      <c r="B23" s="145" t="s">
        <v>60</v>
      </c>
      <c r="C23" s="28">
        <f>SUM(C15,C20)</f>
        <v>10395814</v>
      </c>
      <c r="D23" s="28">
        <f>SUM(D16:D22)</f>
        <v>1150006</v>
      </c>
      <c r="E23" s="28">
        <f>SUM(E15,E20)</f>
        <v>11545820</v>
      </c>
      <c r="F23" s="28">
        <f>SUM(F16:F22)</f>
        <v>-69562</v>
      </c>
      <c r="G23" s="29">
        <f>SUM(G15,G20)</f>
        <v>11476258</v>
      </c>
      <c r="H23" s="145" t="s">
        <v>61</v>
      </c>
      <c r="I23" s="28">
        <f>SUM(I15:I22)</f>
        <v>824130</v>
      </c>
      <c r="J23" s="28">
        <f>SUM(J15:J22)</f>
        <v>0</v>
      </c>
      <c r="K23" s="28">
        <f>SUM(K15:K22)</f>
        <v>824130</v>
      </c>
      <c r="L23" s="28"/>
      <c r="M23" s="29">
        <f>SUM(M15:M22)</f>
        <v>824130</v>
      </c>
      <c r="N23" s="30"/>
      <c r="O23" s="264"/>
    </row>
    <row r="24" spans="1:15" ht="15.75" thickBot="1" x14ac:dyDescent="0.3">
      <c r="A24" s="12" t="s">
        <v>62</v>
      </c>
      <c r="B24" s="145" t="s">
        <v>63</v>
      </c>
      <c r="C24" s="28">
        <f>SUM(C14,C23)</f>
        <v>39366765</v>
      </c>
      <c r="D24" s="28">
        <f>SUM(D14,D23)</f>
        <v>16449144</v>
      </c>
      <c r="E24" s="28">
        <f>SUM(E14,E23)</f>
        <v>55815909</v>
      </c>
      <c r="F24" s="28">
        <f>SUM(F14,F23)</f>
        <v>5308518</v>
      </c>
      <c r="G24" s="29">
        <f>SUM(G14,G23)</f>
        <v>61124427</v>
      </c>
      <c r="H24" s="145" t="s">
        <v>64</v>
      </c>
      <c r="I24" s="28">
        <f>SUM(I14,I23)</f>
        <v>39366765</v>
      </c>
      <c r="J24" s="28">
        <f>SUM(J14,J23)</f>
        <v>16449144</v>
      </c>
      <c r="K24" s="28">
        <f>SUM(K14,K23)</f>
        <v>55815909</v>
      </c>
      <c r="L24" s="28">
        <f>SUM(L14,L23)</f>
        <v>5308518</v>
      </c>
      <c r="M24" s="29">
        <f>SUM(M14,M23)</f>
        <v>61124427</v>
      </c>
      <c r="N24" s="30"/>
      <c r="O24" s="264"/>
    </row>
    <row r="25" spans="1:15" ht="15.75" thickBot="1" x14ac:dyDescent="0.3">
      <c r="A25" s="12" t="s">
        <v>65</v>
      </c>
      <c r="B25" s="145" t="s">
        <v>66</v>
      </c>
      <c r="C25" s="28"/>
      <c r="D25" s="28"/>
      <c r="E25" s="28"/>
      <c r="F25" s="28"/>
      <c r="G25" s="29"/>
      <c r="H25" s="145" t="s">
        <v>67</v>
      </c>
      <c r="I25" s="28"/>
      <c r="J25" s="28"/>
      <c r="K25" s="28"/>
      <c r="L25" s="28"/>
      <c r="M25" s="148"/>
      <c r="N25" s="30"/>
      <c r="O25" s="264"/>
    </row>
    <row r="26" spans="1:15" ht="15.75" thickBot="1" x14ac:dyDescent="0.3">
      <c r="A26" s="12" t="s">
        <v>68</v>
      </c>
      <c r="B26" s="145" t="s">
        <v>69</v>
      </c>
      <c r="C26" s="28"/>
      <c r="D26" s="28"/>
      <c r="E26" s="28"/>
      <c r="F26" s="28"/>
      <c r="G26" s="29"/>
      <c r="H26" s="145" t="s">
        <v>70</v>
      </c>
      <c r="I26" s="28"/>
      <c r="J26" s="28"/>
      <c r="K26" s="28"/>
      <c r="L26" s="28"/>
      <c r="M26" s="148"/>
      <c r="N26" s="30"/>
      <c r="O26" s="264"/>
    </row>
    <row r="27" spans="1:15" ht="18.75" x14ac:dyDescent="0.25">
      <c r="B27" s="267"/>
      <c r="C27" s="267"/>
      <c r="D27" s="267"/>
      <c r="E27" s="267"/>
      <c r="F27" s="267"/>
      <c r="G27" s="267"/>
      <c r="H27" s="267"/>
      <c r="I27" s="38"/>
      <c r="J27" s="38"/>
    </row>
  </sheetData>
  <mergeCells count="6">
    <mergeCell ref="O2:O26"/>
    <mergeCell ref="A4:A5"/>
    <mergeCell ref="B27:H27"/>
    <mergeCell ref="L1:M1"/>
    <mergeCell ref="A2:M2"/>
    <mergeCell ref="A3:B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  <colBreaks count="1" manualBreakCount="1">
    <brk id="13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84E2-88E9-4A6D-8F83-1D4A305353EB}">
  <dimension ref="A1:M29"/>
  <sheetViews>
    <sheetView zoomScaleNormal="100" workbookViewId="0">
      <selection activeCell="P21" sqref="P21"/>
    </sheetView>
  </sheetViews>
  <sheetFormatPr defaultRowHeight="15" x14ac:dyDescent="0.25"/>
  <cols>
    <col min="1" max="1" width="5.85546875" style="3" customWidth="1"/>
    <col min="2" max="2" width="40" style="1" customWidth="1"/>
    <col min="3" max="3" width="10.7109375" style="3" bestFit="1" customWidth="1"/>
    <col min="4" max="4" width="11.5703125" style="3" customWidth="1"/>
    <col min="5" max="5" width="11.42578125" style="3" customWidth="1"/>
    <col min="6" max="6" width="11.7109375" style="3" customWidth="1"/>
    <col min="7" max="7" width="12.42578125" style="3" customWidth="1"/>
    <col min="8" max="8" width="44.42578125" style="3" customWidth="1"/>
    <col min="9" max="9" width="12" style="3" customWidth="1"/>
    <col min="10" max="10" width="12.140625" style="3" customWidth="1"/>
    <col min="11" max="11" width="12.28515625" style="3" customWidth="1"/>
    <col min="12" max="12" width="11.42578125" style="3" customWidth="1"/>
    <col min="13" max="13" width="13" style="3" customWidth="1"/>
    <col min="14" max="256" width="9.140625" style="3"/>
    <col min="257" max="257" width="5.85546875" style="3" customWidth="1"/>
    <col min="258" max="258" width="50.42578125" style="3" customWidth="1"/>
    <col min="259" max="263" width="12.7109375" style="3" customWidth="1"/>
    <col min="264" max="264" width="51.85546875" style="3" customWidth="1"/>
    <col min="265" max="265" width="14" style="3" customWidth="1"/>
    <col min="266" max="266" width="13.5703125" style="3" customWidth="1"/>
    <col min="267" max="267" width="12.85546875" style="3" customWidth="1"/>
    <col min="268" max="268" width="12.28515625" style="3" customWidth="1"/>
    <col min="269" max="269" width="13" style="3" customWidth="1"/>
    <col min="270" max="512" width="9.140625" style="3"/>
    <col min="513" max="513" width="5.85546875" style="3" customWidth="1"/>
    <col min="514" max="514" width="50.42578125" style="3" customWidth="1"/>
    <col min="515" max="519" width="12.7109375" style="3" customWidth="1"/>
    <col min="520" max="520" width="51.85546875" style="3" customWidth="1"/>
    <col min="521" max="521" width="14" style="3" customWidth="1"/>
    <col min="522" max="522" width="13.5703125" style="3" customWidth="1"/>
    <col min="523" max="523" width="12.85546875" style="3" customWidth="1"/>
    <col min="524" max="524" width="12.28515625" style="3" customWidth="1"/>
    <col min="525" max="525" width="13" style="3" customWidth="1"/>
    <col min="526" max="768" width="9.140625" style="3"/>
    <col min="769" max="769" width="5.85546875" style="3" customWidth="1"/>
    <col min="770" max="770" width="50.42578125" style="3" customWidth="1"/>
    <col min="771" max="775" width="12.7109375" style="3" customWidth="1"/>
    <col min="776" max="776" width="51.85546875" style="3" customWidth="1"/>
    <col min="777" max="777" width="14" style="3" customWidth="1"/>
    <col min="778" max="778" width="13.5703125" style="3" customWidth="1"/>
    <col min="779" max="779" width="12.85546875" style="3" customWidth="1"/>
    <col min="780" max="780" width="12.28515625" style="3" customWidth="1"/>
    <col min="781" max="781" width="13" style="3" customWidth="1"/>
    <col min="782" max="1024" width="9.140625" style="3"/>
    <col min="1025" max="1025" width="5.85546875" style="3" customWidth="1"/>
    <col min="1026" max="1026" width="50.42578125" style="3" customWidth="1"/>
    <col min="1027" max="1031" width="12.7109375" style="3" customWidth="1"/>
    <col min="1032" max="1032" width="51.85546875" style="3" customWidth="1"/>
    <col min="1033" max="1033" width="14" style="3" customWidth="1"/>
    <col min="1034" max="1034" width="13.5703125" style="3" customWidth="1"/>
    <col min="1035" max="1035" width="12.85546875" style="3" customWidth="1"/>
    <col min="1036" max="1036" width="12.28515625" style="3" customWidth="1"/>
    <col min="1037" max="1037" width="13" style="3" customWidth="1"/>
    <col min="1038" max="1280" width="9.140625" style="3"/>
    <col min="1281" max="1281" width="5.85546875" style="3" customWidth="1"/>
    <col min="1282" max="1282" width="50.42578125" style="3" customWidth="1"/>
    <col min="1283" max="1287" width="12.7109375" style="3" customWidth="1"/>
    <col min="1288" max="1288" width="51.85546875" style="3" customWidth="1"/>
    <col min="1289" max="1289" width="14" style="3" customWidth="1"/>
    <col min="1290" max="1290" width="13.5703125" style="3" customWidth="1"/>
    <col min="1291" max="1291" width="12.85546875" style="3" customWidth="1"/>
    <col min="1292" max="1292" width="12.28515625" style="3" customWidth="1"/>
    <col min="1293" max="1293" width="13" style="3" customWidth="1"/>
    <col min="1294" max="1536" width="9.140625" style="3"/>
    <col min="1537" max="1537" width="5.85546875" style="3" customWidth="1"/>
    <col min="1538" max="1538" width="50.42578125" style="3" customWidth="1"/>
    <col min="1539" max="1543" width="12.7109375" style="3" customWidth="1"/>
    <col min="1544" max="1544" width="51.85546875" style="3" customWidth="1"/>
    <col min="1545" max="1545" width="14" style="3" customWidth="1"/>
    <col min="1546" max="1546" width="13.5703125" style="3" customWidth="1"/>
    <col min="1547" max="1547" width="12.85546875" style="3" customWidth="1"/>
    <col min="1548" max="1548" width="12.28515625" style="3" customWidth="1"/>
    <col min="1549" max="1549" width="13" style="3" customWidth="1"/>
    <col min="1550" max="1792" width="9.140625" style="3"/>
    <col min="1793" max="1793" width="5.85546875" style="3" customWidth="1"/>
    <col min="1794" max="1794" width="50.42578125" style="3" customWidth="1"/>
    <col min="1795" max="1799" width="12.7109375" style="3" customWidth="1"/>
    <col min="1800" max="1800" width="51.85546875" style="3" customWidth="1"/>
    <col min="1801" max="1801" width="14" style="3" customWidth="1"/>
    <col min="1802" max="1802" width="13.5703125" style="3" customWidth="1"/>
    <col min="1803" max="1803" width="12.85546875" style="3" customWidth="1"/>
    <col min="1804" max="1804" width="12.28515625" style="3" customWidth="1"/>
    <col min="1805" max="1805" width="13" style="3" customWidth="1"/>
    <col min="1806" max="2048" width="9.140625" style="3"/>
    <col min="2049" max="2049" width="5.85546875" style="3" customWidth="1"/>
    <col min="2050" max="2050" width="50.42578125" style="3" customWidth="1"/>
    <col min="2051" max="2055" width="12.7109375" style="3" customWidth="1"/>
    <col min="2056" max="2056" width="51.85546875" style="3" customWidth="1"/>
    <col min="2057" max="2057" width="14" style="3" customWidth="1"/>
    <col min="2058" max="2058" width="13.5703125" style="3" customWidth="1"/>
    <col min="2059" max="2059" width="12.85546875" style="3" customWidth="1"/>
    <col min="2060" max="2060" width="12.28515625" style="3" customWidth="1"/>
    <col min="2061" max="2061" width="13" style="3" customWidth="1"/>
    <col min="2062" max="2304" width="9.140625" style="3"/>
    <col min="2305" max="2305" width="5.85546875" style="3" customWidth="1"/>
    <col min="2306" max="2306" width="50.42578125" style="3" customWidth="1"/>
    <col min="2307" max="2311" width="12.7109375" style="3" customWidth="1"/>
    <col min="2312" max="2312" width="51.85546875" style="3" customWidth="1"/>
    <col min="2313" max="2313" width="14" style="3" customWidth="1"/>
    <col min="2314" max="2314" width="13.5703125" style="3" customWidth="1"/>
    <col min="2315" max="2315" width="12.85546875" style="3" customWidth="1"/>
    <col min="2316" max="2316" width="12.28515625" style="3" customWidth="1"/>
    <col min="2317" max="2317" width="13" style="3" customWidth="1"/>
    <col min="2318" max="2560" width="9.140625" style="3"/>
    <col min="2561" max="2561" width="5.85546875" style="3" customWidth="1"/>
    <col min="2562" max="2562" width="50.42578125" style="3" customWidth="1"/>
    <col min="2563" max="2567" width="12.7109375" style="3" customWidth="1"/>
    <col min="2568" max="2568" width="51.85546875" style="3" customWidth="1"/>
    <col min="2569" max="2569" width="14" style="3" customWidth="1"/>
    <col min="2570" max="2570" width="13.5703125" style="3" customWidth="1"/>
    <col min="2571" max="2571" width="12.85546875" style="3" customWidth="1"/>
    <col min="2572" max="2572" width="12.28515625" style="3" customWidth="1"/>
    <col min="2573" max="2573" width="13" style="3" customWidth="1"/>
    <col min="2574" max="2816" width="9.140625" style="3"/>
    <col min="2817" max="2817" width="5.85546875" style="3" customWidth="1"/>
    <col min="2818" max="2818" width="50.42578125" style="3" customWidth="1"/>
    <col min="2819" max="2823" width="12.7109375" style="3" customWidth="1"/>
    <col min="2824" max="2824" width="51.85546875" style="3" customWidth="1"/>
    <col min="2825" max="2825" width="14" style="3" customWidth="1"/>
    <col min="2826" max="2826" width="13.5703125" style="3" customWidth="1"/>
    <col min="2827" max="2827" width="12.85546875" style="3" customWidth="1"/>
    <col min="2828" max="2828" width="12.28515625" style="3" customWidth="1"/>
    <col min="2829" max="2829" width="13" style="3" customWidth="1"/>
    <col min="2830" max="3072" width="9.140625" style="3"/>
    <col min="3073" max="3073" width="5.85546875" style="3" customWidth="1"/>
    <col min="3074" max="3074" width="50.42578125" style="3" customWidth="1"/>
    <col min="3075" max="3079" width="12.7109375" style="3" customWidth="1"/>
    <col min="3080" max="3080" width="51.85546875" style="3" customWidth="1"/>
    <col min="3081" max="3081" width="14" style="3" customWidth="1"/>
    <col min="3082" max="3082" width="13.5703125" style="3" customWidth="1"/>
    <col min="3083" max="3083" width="12.85546875" style="3" customWidth="1"/>
    <col min="3084" max="3084" width="12.28515625" style="3" customWidth="1"/>
    <col min="3085" max="3085" width="13" style="3" customWidth="1"/>
    <col min="3086" max="3328" width="9.140625" style="3"/>
    <col min="3329" max="3329" width="5.85546875" style="3" customWidth="1"/>
    <col min="3330" max="3330" width="50.42578125" style="3" customWidth="1"/>
    <col min="3331" max="3335" width="12.7109375" style="3" customWidth="1"/>
    <col min="3336" max="3336" width="51.85546875" style="3" customWidth="1"/>
    <col min="3337" max="3337" width="14" style="3" customWidth="1"/>
    <col min="3338" max="3338" width="13.5703125" style="3" customWidth="1"/>
    <col min="3339" max="3339" width="12.85546875" style="3" customWidth="1"/>
    <col min="3340" max="3340" width="12.28515625" style="3" customWidth="1"/>
    <col min="3341" max="3341" width="13" style="3" customWidth="1"/>
    <col min="3342" max="3584" width="9.140625" style="3"/>
    <col min="3585" max="3585" width="5.85546875" style="3" customWidth="1"/>
    <col min="3586" max="3586" width="50.42578125" style="3" customWidth="1"/>
    <col min="3587" max="3591" width="12.7109375" style="3" customWidth="1"/>
    <col min="3592" max="3592" width="51.85546875" style="3" customWidth="1"/>
    <col min="3593" max="3593" width="14" style="3" customWidth="1"/>
    <col min="3594" max="3594" width="13.5703125" style="3" customWidth="1"/>
    <col min="3595" max="3595" width="12.85546875" style="3" customWidth="1"/>
    <col min="3596" max="3596" width="12.28515625" style="3" customWidth="1"/>
    <col min="3597" max="3597" width="13" style="3" customWidth="1"/>
    <col min="3598" max="3840" width="9.140625" style="3"/>
    <col min="3841" max="3841" width="5.85546875" style="3" customWidth="1"/>
    <col min="3842" max="3842" width="50.42578125" style="3" customWidth="1"/>
    <col min="3843" max="3847" width="12.7109375" style="3" customWidth="1"/>
    <col min="3848" max="3848" width="51.85546875" style="3" customWidth="1"/>
    <col min="3849" max="3849" width="14" style="3" customWidth="1"/>
    <col min="3850" max="3850" width="13.5703125" style="3" customWidth="1"/>
    <col min="3851" max="3851" width="12.85546875" style="3" customWidth="1"/>
    <col min="3852" max="3852" width="12.28515625" style="3" customWidth="1"/>
    <col min="3853" max="3853" width="13" style="3" customWidth="1"/>
    <col min="3854" max="4096" width="9.140625" style="3"/>
    <col min="4097" max="4097" width="5.85546875" style="3" customWidth="1"/>
    <col min="4098" max="4098" width="50.42578125" style="3" customWidth="1"/>
    <col min="4099" max="4103" width="12.7109375" style="3" customWidth="1"/>
    <col min="4104" max="4104" width="51.85546875" style="3" customWidth="1"/>
    <col min="4105" max="4105" width="14" style="3" customWidth="1"/>
    <col min="4106" max="4106" width="13.5703125" style="3" customWidth="1"/>
    <col min="4107" max="4107" width="12.85546875" style="3" customWidth="1"/>
    <col min="4108" max="4108" width="12.28515625" style="3" customWidth="1"/>
    <col min="4109" max="4109" width="13" style="3" customWidth="1"/>
    <col min="4110" max="4352" width="9.140625" style="3"/>
    <col min="4353" max="4353" width="5.85546875" style="3" customWidth="1"/>
    <col min="4354" max="4354" width="50.42578125" style="3" customWidth="1"/>
    <col min="4355" max="4359" width="12.7109375" style="3" customWidth="1"/>
    <col min="4360" max="4360" width="51.85546875" style="3" customWidth="1"/>
    <col min="4361" max="4361" width="14" style="3" customWidth="1"/>
    <col min="4362" max="4362" width="13.5703125" style="3" customWidth="1"/>
    <col min="4363" max="4363" width="12.85546875" style="3" customWidth="1"/>
    <col min="4364" max="4364" width="12.28515625" style="3" customWidth="1"/>
    <col min="4365" max="4365" width="13" style="3" customWidth="1"/>
    <col min="4366" max="4608" width="9.140625" style="3"/>
    <col min="4609" max="4609" width="5.85546875" style="3" customWidth="1"/>
    <col min="4610" max="4610" width="50.42578125" style="3" customWidth="1"/>
    <col min="4611" max="4615" width="12.7109375" style="3" customWidth="1"/>
    <col min="4616" max="4616" width="51.85546875" style="3" customWidth="1"/>
    <col min="4617" max="4617" width="14" style="3" customWidth="1"/>
    <col min="4618" max="4618" width="13.5703125" style="3" customWidth="1"/>
    <col min="4619" max="4619" width="12.85546875" style="3" customWidth="1"/>
    <col min="4620" max="4620" width="12.28515625" style="3" customWidth="1"/>
    <col min="4621" max="4621" width="13" style="3" customWidth="1"/>
    <col min="4622" max="4864" width="9.140625" style="3"/>
    <col min="4865" max="4865" width="5.85546875" style="3" customWidth="1"/>
    <col min="4866" max="4866" width="50.42578125" style="3" customWidth="1"/>
    <col min="4867" max="4871" width="12.7109375" style="3" customWidth="1"/>
    <col min="4872" max="4872" width="51.85546875" style="3" customWidth="1"/>
    <col min="4873" max="4873" width="14" style="3" customWidth="1"/>
    <col min="4874" max="4874" width="13.5703125" style="3" customWidth="1"/>
    <col min="4875" max="4875" width="12.85546875" style="3" customWidth="1"/>
    <col min="4876" max="4876" width="12.28515625" style="3" customWidth="1"/>
    <col min="4877" max="4877" width="13" style="3" customWidth="1"/>
    <col min="4878" max="5120" width="9.140625" style="3"/>
    <col min="5121" max="5121" width="5.85546875" style="3" customWidth="1"/>
    <col min="5122" max="5122" width="50.42578125" style="3" customWidth="1"/>
    <col min="5123" max="5127" width="12.7109375" style="3" customWidth="1"/>
    <col min="5128" max="5128" width="51.85546875" style="3" customWidth="1"/>
    <col min="5129" max="5129" width="14" style="3" customWidth="1"/>
    <col min="5130" max="5130" width="13.5703125" style="3" customWidth="1"/>
    <col min="5131" max="5131" width="12.85546875" style="3" customWidth="1"/>
    <col min="5132" max="5132" width="12.28515625" style="3" customWidth="1"/>
    <col min="5133" max="5133" width="13" style="3" customWidth="1"/>
    <col min="5134" max="5376" width="9.140625" style="3"/>
    <col min="5377" max="5377" width="5.85546875" style="3" customWidth="1"/>
    <col min="5378" max="5378" width="50.42578125" style="3" customWidth="1"/>
    <col min="5379" max="5383" width="12.7109375" style="3" customWidth="1"/>
    <col min="5384" max="5384" width="51.85546875" style="3" customWidth="1"/>
    <col min="5385" max="5385" width="14" style="3" customWidth="1"/>
    <col min="5386" max="5386" width="13.5703125" style="3" customWidth="1"/>
    <col min="5387" max="5387" width="12.85546875" style="3" customWidth="1"/>
    <col min="5388" max="5388" width="12.28515625" style="3" customWidth="1"/>
    <col min="5389" max="5389" width="13" style="3" customWidth="1"/>
    <col min="5390" max="5632" width="9.140625" style="3"/>
    <col min="5633" max="5633" width="5.85546875" style="3" customWidth="1"/>
    <col min="5634" max="5634" width="50.42578125" style="3" customWidth="1"/>
    <col min="5635" max="5639" width="12.7109375" style="3" customWidth="1"/>
    <col min="5640" max="5640" width="51.85546875" style="3" customWidth="1"/>
    <col min="5641" max="5641" width="14" style="3" customWidth="1"/>
    <col min="5642" max="5642" width="13.5703125" style="3" customWidth="1"/>
    <col min="5643" max="5643" width="12.85546875" style="3" customWidth="1"/>
    <col min="5644" max="5644" width="12.28515625" style="3" customWidth="1"/>
    <col min="5645" max="5645" width="13" style="3" customWidth="1"/>
    <col min="5646" max="5888" width="9.140625" style="3"/>
    <col min="5889" max="5889" width="5.85546875" style="3" customWidth="1"/>
    <col min="5890" max="5890" width="50.42578125" style="3" customWidth="1"/>
    <col min="5891" max="5895" width="12.7109375" style="3" customWidth="1"/>
    <col min="5896" max="5896" width="51.85546875" style="3" customWidth="1"/>
    <col min="5897" max="5897" width="14" style="3" customWidth="1"/>
    <col min="5898" max="5898" width="13.5703125" style="3" customWidth="1"/>
    <col min="5899" max="5899" width="12.85546875" style="3" customWidth="1"/>
    <col min="5900" max="5900" width="12.28515625" style="3" customWidth="1"/>
    <col min="5901" max="5901" width="13" style="3" customWidth="1"/>
    <col min="5902" max="6144" width="9.140625" style="3"/>
    <col min="6145" max="6145" width="5.85546875" style="3" customWidth="1"/>
    <col min="6146" max="6146" width="50.42578125" style="3" customWidth="1"/>
    <col min="6147" max="6151" width="12.7109375" style="3" customWidth="1"/>
    <col min="6152" max="6152" width="51.85546875" style="3" customWidth="1"/>
    <col min="6153" max="6153" width="14" style="3" customWidth="1"/>
    <col min="6154" max="6154" width="13.5703125" style="3" customWidth="1"/>
    <col min="6155" max="6155" width="12.85546875" style="3" customWidth="1"/>
    <col min="6156" max="6156" width="12.28515625" style="3" customWidth="1"/>
    <col min="6157" max="6157" width="13" style="3" customWidth="1"/>
    <col min="6158" max="6400" width="9.140625" style="3"/>
    <col min="6401" max="6401" width="5.85546875" style="3" customWidth="1"/>
    <col min="6402" max="6402" width="50.42578125" style="3" customWidth="1"/>
    <col min="6403" max="6407" width="12.7109375" style="3" customWidth="1"/>
    <col min="6408" max="6408" width="51.85546875" style="3" customWidth="1"/>
    <col min="6409" max="6409" width="14" style="3" customWidth="1"/>
    <col min="6410" max="6410" width="13.5703125" style="3" customWidth="1"/>
    <col min="6411" max="6411" width="12.85546875" style="3" customWidth="1"/>
    <col min="6412" max="6412" width="12.28515625" style="3" customWidth="1"/>
    <col min="6413" max="6413" width="13" style="3" customWidth="1"/>
    <col min="6414" max="6656" width="9.140625" style="3"/>
    <col min="6657" max="6657" width="5.85546875" style="3" customWidth="1"/>
    <col min="6658" max="6658" width="50.42578125" style="3" customWidth="1"/>
    <col min="6659" max="6663" width="12.7109375" style="3" customWidth="1"/>
    <col min="6664" max="6664" width="51.85546875" style="3" customWidth="1"/>
    <col min="6665" max="6665" width="14" style="3" customWidth="1"/>
    <col min="6666" max="6666" width="13.5703125" style="3" customWidth="1"/>
    <col min="6667" max="6667" width="12.85546875" style="3" customWidth="1"/>
    <col min="6668" max="6668" width="12.28515625" style="3" customWidth="1"/>
    <col min="6669" max="6669" width="13" style="3" customWidth="1"/>
    <col min="6670" max="6912" width="9.140625" style="3"/>
    <col min="6913" max="6913" width="5.85546875" style="3" customWidth="1"/>
    <col min="6914" max="6914" width="50.42578125" style="3" customWidth="1"/>
    <col min="6915" max="6919" width="12.7109375" style="3" customWidth="1"/>
    <col min="6920" max="6920" width="51.85546875" style="3" customWidth="1"/>
    <col min="6921" max="6921" width="14" style="3" customWidth="1"/>
    <col min="6922" max="6922" width="13.5703125" style="3" customWidth="1"/>
    <col min="6923" max="6923" width="12.85546875" style="3" customWidth="1"/>
    <col min="6924" max="6924" width="12.28515625" style="3" customWidth="1"/>
    <col min="6925" max="6925" width="13" style="3" customWidth="1"/>
    <col min="6926" max="7168" width="9.140625" style="3"/>
    <col min="7169" max="7169" width="5.85546875" style="3" customWidth="1"/>
    <col min="7170" max="7170" width="50.42578125" style="3" customWidth="1"/>
    <col min="7171" max="7175" width="12.7109375" style="3" customWidth="1"/>
    <col min="7176" max="7176" width="51.85546875" style="3" customWidth="1"/>
    <col min="7177" max="7177" width="14" style="3" customWidth="1"/>
    <col min="7178" max="7178" width="13.5703125" style="3" customWidth="1"/>
    <col min="7179" max="7179" width="12.85546875" style="3" customWidth="1"/>
    <col min="7180" max="7180" width="12.28515625" style="3" customWidth="1"/>
    <col min="7181" max="7181" width="13" style="3" customWidth="1"/>
    <col min="7182" max="7424" width="9.140625" style="3"/>
    <col min="7425" max="7425" width="5.85546875" style="3" customWidth="1"/>
    <col min="7426" max="7426" width="50.42578125" style="3" customWidth="1"/>
    <col min="7427" max="7431" width="12.7109375" style="3" customWidth="1"/>
    <col min="7432" max="7432" width="51.85546875" style="3" customWidth="1"/>
    <col min="7433" max="7433" width="14" style="3" customWidth="1"/>
    <col min="7434" max="7434" width="13.5703125" style="3" customWidth="1"/>
    <col min="7435" max="7435" width="12.85546875" style="3" customWidth="1"/>
    <col min="7436" max="7436" width="12.28515625" style="3" customWidth="1"/>
    <col min="7437" max="7437" width="13" style="3" customWidth="1"/>
    <col min="7438" max="7680" width="9.140625" style="3"/>
    <col min="7681" max="7681" width="5.85546875" style="3" customWidth="1"/>
    <col min="7682" max="7682" width="50.42578125" style="3" customWidth="1"/>
    <col min="7683" max="7687" width="12.7109375" style="3" customWidth="1"/>
    <col min="7688" max="7688" width="51.85546875" style="3" customWidth="1"/>
    <col min="7689" max="7689" width="14" style="3" customWidth="1"/>
    <col min="7690" max="7690" width="13.5703125" style="3" customWidth="1"/>
    <col min="7691" max="7691" width="12.85546875" style="3" customWidth="1"/>
    <col min="7692" max="7692" width="12.28515625" style="3" customWidth="1"/>
    <col min="7693" max="7693" width="13" style="3" customWidth="1"/>
    <col min="7694" max="7936" width="9.140625" style="3"/>
    <col min="7937" max="7937" width="5.85546875" style="3" customWidth="1"/>
    <col min="7938" max="7938" width="50.42578125" style="3" customWidth="1"/>
    <col min="7939" max="7943" width="12.7109375" style="3" customWidth="1"/>
    <col min="7944" max="7944" width="51.85546875" style="3" customWidth="1"/>
    <col min="7945" max="7945" width="14" style="3" customWidth="1"/>
    <col min="7946" max="7946" width="13.5703125" style="3" customWidth="1"/>
    <col min="7947" max="7947" width="12.85546875" style="3" customWidth="1"/>
    <col min="7948" max="7948" width="12.28515625" style="3" customWidth="1"/>
    <col min="7949" max="7949" width="13" style="3" customWidth="1"/>
    <col min="7950" max="8192" width="9.140625" style="3"/>
    <col min="8193" max="8193" width="5.85546875" style="3" customWidth="1"/>
    <col min="8194" max="8194" width="50.42578125" style="3" customWidth="1"/>
    <col min="8195" max="8199" width="12.7109375" style="3" customWidth="1"/>
    <col min="8200" max="8200" width="51.85546875" style="3" customWidth="1"/>
    <col min="8201" max="8201" width="14" style="3" customWidth="1"/>
    <col min="8202" max="8202" width="13.5703125" style="3" customWidth="1"/>
    <col min="8203" max="8203" width="12.85546875" style="3" customWidth="1"/>
    <col min="8204" max="8204" width="12.28515625" style="3" customWidth="1"/>
    <col min="8205" max="8205" width="13" style="3" customWidth="1"/>
    <col min="8206" max="8448" width="9.140625" style="3"/>
    <col min="8449" max="8449" width="5.85546875" style="3" customWidth="1"/>
    <col min="8450" max="8450" width="50.42578125" style="3" customWidth="1"/>
    <col min="8451" max="8455" width="12.7109375" style="3" customWidth="1"/>
    <col min="8456" max="8456" width="51.85546875" style="3" customWidth="1"/>
    <col min="8457" max="8457" width="14" style="3" customWidth="1"/>
    <col min="8458" max="8458" width="13.5703125" style="3" customWidth="1"/>
    <col min="8459" max="8459" width="12.85546875" style="3" customWidth="1"/>
    <col min="8460" max="8460" width="12.28515625" style="3" customWidth="1"/>
    <col min="8461" max="8461" width="13" style="3" customWidth="1"/>
    <col min="8462" max="8704" width="9.140625" style="3"/>
    <col min="8705" max="8705" width="5.85546875" style="3" customWidth="1"/>
    <col min="8706" max="8706" width="50.42578125" style="3" customWidth="1"/>
    <col min="8707" max="8711" width="12.7109375" style="3" customWidth="1"/>
    <col min="8712" max="8712" width="51.85546875" style="3" customWidth="1"/>
    <col min="8713" max="8713" width="14" style="3" customWidth="1"/>
    <col min="8714" max="8714" width="13.5703125" style="3" customWidth="1"/>
    <col min="8715" max="8715" width="12.85546875" style="3" customWidth="1"/>
    <col min="8716" max="8716" width="12.28515625" style="3" customWidth="1"/>
    <col min="8717" max="8717" width="13" style="3" customWidth="1"/>
    <col min="8718" max="8960" width="9.140625" style="3"/>
    <col min="8961" max="8961" width="5.85546875" style="3" customWidth="1"/>
    <col min="8962" max="8962" width="50.42578125" style="3" customWidth="1"/>
    <col min="8963" max="8967" width="12.7109375" style="3" customWidth="1"/>
    <col min="8968" max="8968" width="51.85546875" style="3" customWidth="1"/>
    <col min="8969" max="8969" width="14" style="3" customWidth="1"/>
    <col min="8970" max="8970" width="13.5703125" style="3" customWidth="1"/>
    <col min="8971" max="8971" width="12.85546875" style="3" customWidth="1"/>
    <col min="8972" max="8972" width="12.28515625" style="3" customWidth="1"/>
    <col min="8973" max="8973" width="13" style="3" customWidth="1"/>
    <col min="8974" max="9216" width="9.140625" style="3"/>
    <col min="9217" max="9217" width="5.85546875" style="3" customWidth="1"/>
    <col min="9218" max="9218" width="50.42578125" style="3" customWidth="1"/>
    <col min="9219" max="9223" width="12.7109375" style="3" customWidth="1"/>
    <col min="9224" max="9224" width="51.85546875" style="3" customWidth="1"/>
    <col min="9225" max="9225" width="14" style="3" customWidth="1"/>
    <col min="9226" max="9226" width="13.5703125" style="3" customWidth="1"/>
    <col min="9227" max="9227" width="12.85546875" style="3" customWidth="1"/>
    <col min="9228" max="9228" width="12.28515625" style="3" customWidth="1"/>
    <col min="9229" max="9229" width="13" style="3" customWidth="1"/>
    <col min="9230" max="9472" width="9.140625" style="3"/>
    <col min="9473" max="9473" width="5.85546875" style="3" customWidth="1"/>
    <col min="9474" max="9474" width="50.42578125" style="3" customWidth="1"/>
    <col min="9475" max="9479" width="12.7109375" style="3" customWidth="1"/>
    <col min="9480" max="9480" width="51.85546875" style="3" customWidth="1"/>
    <col min="9481" max="9481" width="14" style="3" customWidth="1"/>
    <col min="9482" max="9482" width="13.5703125" style="3" customWidth="1"/>
    <col min="9483" max="9483" width="12.85546875" style="3" customWidth="1"/>
    <col min="9484" max="9484" width="12.28515625" style="3" customWidth="1"/>
    <col min="9485" max="9485" width="13" style="3" customWidth="1"/>
    <col min="9486" max="9728" width="9.140625" style="3"/>
    <col min="9729" max="9729" width="5.85546875" style="3" customWidth="1"/>
    <col min="9730" max="9730" width="50.42578125" style="3" customWidth="1"/>
    <col min="9731" max="9735" width="12.7109375" style="3" customWidth="1"/>
    <col min="9736" max="9736" width="51.85546875" style="3" customWidth="1"/>
    <col min="9737" max="9737" width="14" style="3" customWidth="1"/>
    <col min="9738" max="9738" width="13.5703125" style="3" customWidth="1"/>
    <col min="9739" max="9739" width="12.85546875" style="3" customWidth="1"/>
    <col min="9740" max="9740" width="12.28515625" style="3" customWidth="1"/>
    <col min="9741" max="9741" width="13" style="3" customWidth="1"/>
    <col min="9742" max="9984" width="9.140625" style="3"/>
    <col min="9985" max="9985" width="5.85546875" style="3" customWidth="1"/>
    <col min="9986" max="9986" width="50.42578125" style="3" customWidth="1"/>
    <col min="9987" max="9991" width="12.7109375" style="3" customWidth="1"/>
    <col min="9992" max="9992" width="51.85546875" style="3" customWidth="1"/>
    <col min="9993" max="9993" width="14" style="3" customWidth="1"/>
    <col min="9994" max="9994" width="13.5703125" style="3" customWidth="1"/>
    <col min="9995" max="9995" width="12.85546875" style="3" customWidth="1"/>
    <col min="9996" max="9996" width="12.28515625" style="3" customWidth="1"/>
    <col min="9997" max="9997" width="13" style="3" customWidth="1"/>
    <col min="9998" max="10240" width="9.140625" style="3"/>
    <col min="10241" max="10241" width="5.85546875" style="3" customWidth="1"/>
    <col min="10242" max="10242" width="50.42578125" style="3" customWidth="1"/>
    <col min="10243" max="10247" width="12.7109375" style="3" customWidth="1"/>
    <col min="10248" max="10248" width="51.85546875" style="3" customWidth="1"/>
    <col min="10249" max="10249" width="14" style="3" customWidth="1"/>
    <col min="10250" max="10250" width="13.5703125" style="3" customWidth="1"/>
    <col min="10251" max="10251" width="12.85546875" style="3" customWidth="1"/>
    <col min="10252" max="10252" width="12.28515625" style="3" customWidth="1"/>
    <col min="10253" max="10253" width="13" style="3" customWidth="1"/>
    <col min="10254" max="10496" width="9.140625" style="3"/>
    <col min="10497" max="10497" width="5.85546875" style="3" customWidth="1"/>
    <col min="10498" max="10498" width="50.42578125" style="3" customWidth="1"/>
    <col min="10499" max="10503" width="12.7109375" style="3" customWidth="1"/>
    <col min="10504" max="10504" width="51.85546875" style="3" customWidth="1"/>
    <col min="10505" max="10505" width="14" style="3" customWidth="1"/>
    <col min="10506" max="10506" width="13.5703125" style="3" customWidth="1"/>
    <col min="10507" max="10507" width="12.85546875" style="3" customWidth="1"/>
    <col min="10508" max="10508" width="12.28515625" style="3" customWidth="1"/>
    <col min="10509" max="10509" width="13" style="3" customWidth="1"/>
    <col min="10510" max="10752" width="9.140625" style="3"/>
    <col min="10753" max="10753" width="5.85546875" style="3" customWidth="1"/>
    <col min="10754" max="10754" width="50.42578125" style="3" customWidth="1"/>
    <col min="10755" max="10759" width="12.7109375" style="3" customWidth="1"/>
    <col min="10760" max="10760" width="51.85546875" style="3" customWidth="1"/>
    <col min="10761" max="10761" width="14" style="3" customWidth="1"/>
    <col min="10762" max="10762" width="13.5703125" style="3" customWidth="1"/>
    <col min="10763" max="10763" width="12.85546875" style="3" customWidth="1"/>
    <col min="10764" max="10764" width="12.28515625" style="3" customWidth="1"/>
    <col min="10765" max="10765" width="13" style="3" customWidth="1"/>
    <col min="10766" max="11008" width="9.140625" style="3"/>
    <col min="11009" max="11009" width="5.85546875" style="3" customWidth="1"/>
    <col min="11010" max="11010" width="50.42578125" style="3" customWidth="1"/>
    <col min="11011" max="11015" width="12.7109375" style="3" customWidth="1"/>
    <col min="11016" max="11016" width="51.85546875" style="3" customWidth="1"/>
    <col min="11017" max="11017" width="14" style="3" customWidth="1"/>
    <col min="11018" max="11018" width="13.5703125" style="3" customWidth="1"/>
    <col min="11019" max="11019" width="12.85546875" style="3" customWidth="1"/>
    <col min="11020" max="11020" width="12.28515625" style="3" customWidth="1"/>
    <col min="11021" max="11021" width="13" style="3" customWidth="1"/>
    <col min="11022" max="11264" width="9.140625" style="3"/>
    <col min="11265" max="11265" width="5.85546875" style="3" customWidth="1"/>
    <col min="11266" max="11266" width="50.42578125" style="3" customWidth="1"/>
    <col min="11267" max="11271" width="12.7109375" style="3" customWidth="1"/>
    <col min="11272" max="11272" width="51.85546875" style="3" customWidth="1"/>
    <col min="11273" max="11273" width="14" style="3" customWidth="1"/>
    <col min="11274" max="11274" width="13.5703125" style="3" customWidth="1"/>
    <col min="11275" max="11275" width="12.85546875" style="3" customWidth="1"/>
    <col min="11276" max="11276" width="12.28515625" style="3" customWidth="1"/>
    <col min="11277" max="11277" width="13" style="3" customWidth="1"/>
    <col min="11278" max="11520" width="9.140625" style="3"/>
    <col min="11521" max="11521" width="5.85546875" style="3" customWidth="1"/>
    <col min="11522" max="11522" width="50.42578125" style="3" customWidth="1"/>
    <col min="11523" max="11527" width="12.7109375" style="3" customWidth="1"/>
    <col min="11528" max="11528" width="51.85546875" style="3" customWidth="1"/>
    <col min="11529" max="11529" width="14" style="3" customWidth="1"/>
    <col min="11530" max="11530" width="13.5703125" style="3" customWidth="1"/>
    <col min="11531" max="11531" width="12.85546875" style="3" customWidth="1"/>
    <col min="11532" max="11532" width="12.28515625" style="3" customWidth="1"/>
    <col min="11533" max="11533" width="13" style="3" customWidth="1"/>
    <col min="11534" max="11776" width="9.140625" style="3"/>
    <col min="11777" max="11777" width="5.85546875" style="3" customWidth="1"/>
    <col min="11778" max="11778" width="50.42578125" style="3" customWidth="1"/>
    <col min="11779" max="11783" width="12.7109375" style="3" customWidth="1"/>
    <col min="11784" max="11784" width="51.85546875" style="3" customWidth="1"/>
    <col min="11785" max="11785" width="14" style="3" customWidth="1"/>
    <col min="11786" max="11786" width="13.5703125" style="3" customWidth="1"/>
    <col min="11787" max="11787" width="12.85546875" style="3" customWidth="1"/>
    <col min="11788" max="11788" width="12.28515625" style="3" customWidth="1"/>
    <col min="11789" max="11789" width="13" style="3" customWidth="1"/>
    <col min="11790" max="12032" width="9.140625" style="3"/>
    <col min="12033" max="12033" width="5.85546875" style="3" customWidth="1"/>
    <col min="12034" max="12034" width="50.42578125" style="3" customWidth="1"/>
    <col min="12035" max="12039" width="12.7109375" style="3" customWidth="1"/>
    <col min="12040" max="12040" width="51.85546875" style="3" customWidth="1"/>
    <col min="12041" max="12041" width="14" style="3" customWidth="1"/>
    <col min="12042" max="12042" width="13.5703125" style="3" customWidth="1"/>
    <col min="12043" max="12043" width="12.85546875" style="3" customWidth="1"/>
    <col min="12044" max="12044" width="12.28515625" style="3" customWidth="1"/>
    <col min="12045" max="12045" width="13" style="3" customWidth="1"/>
    <col min="12046" max="12288" width="9.140625" style="3"/>
    <col min="12289" max="12289" width="5.85546875" style="3" customWidth="1"/>
    <col min="12290" max="12290" width="50.42578125" style="3" customWidth="1"/>
    <col min="12291" max="12295" width="12.7109375" style="3" customWidth="1"/>
    <col min="12296" max="12296" width="51.85546875" style="3" customWidth="1"/>
    <col min="12297" max="12297" width="14" style="3" customWidth="1"/>
    <col min="12298" max="12298" width="13.5703125" style="3" customWidth="1"/>
    <col min="12299" max="12299" width="12.85546875" style="3" customWidth="1"/>
    <col min="12300" max="12300" width="12.28515625" style="3" customWidth="1"/>
    <col min="12301" max="12301" width="13" style="3" customWidth="1"/>
    <col min="12302" max="12544" width="9.140625" style="3"/>
    <col min="12545" max="12545" width="5.85546875" style="3" customWidth="1"/>
    <col min="12546" max="12546" width="50.42578125" style="3" customWidth="1"/>
    <col min="12547" max="12551" width="12.7109375" style="3" customWidth="1"/>
    <col min="12552" max="12552" width="51.85546875" style="3" customWidth="1"/>
    <col min="12553" max="12553" width="14" style="3" customWidth="1"/>
    <col min="12554" max="12554" width="13.5703125" style="3" customWidth="1"/>
    <col min="12555" max="12555" width="12.85546875" style="3" customWidth="1"/>
    <col min="12556" max="12556" width="12.28515625" style="3" customWidth="1"/>
    <col min="12557" max="12557" width="13" style="3" customWidth="1"/>
    <col min="12558" max="12800" width="9.140625" style="3"/>
    <col min="12801" max="12801" width="5.85546875" style="3" customWidth="1"/>
    <col min="12802" max="12802" width="50.42578125" style="3" customWidth="1"/>
    <col min="12803" max="12807" width="12.7109375" style="3" customWidth="1"/>
    <col min="12808" max="12808" width="51.85546875" style="3" customWidth="1"/>
    <col min="12809" max="12809" width="14" style="3" customWidth="1"/>
    <col min="12810" max="12810" width="13.5703125" style="3" customWidth="1"/>
    <col min="12811" max="12811" width="12.85546875" style="3" customWidth="1"/>
    <col min="12812" max="12812" width="12.28515625" style="3" customWidth="1"/>
    <col min="12813" max="12813" width="13" style="3" customWidth="1"/>
    <col min="12814" max="13056" width="9.140625" style="3"/>
    <col min="13057" max="13057" width="5.85546875" style="3" customWidth="1"/>
    <col min="13058" max="13058" width="50.42578125" style="3" customWidth="1"/>
    <col min="13059" max="13063" width="12.7109375" style="3" customWidth="1"/>
    <col min="13064" max="13064" width="51.85546875" style="3" customWidth="1"/>
    <col min="13065" max="13065" width="14" style="3" customWidth="1"/>
    <col min="13066" max="13066" width="13.5703125" style="3" customWidth="1"/>
    <col min="13067" max="13067" width="12.85546875" style="3" customWidth="1"/>
    <col min="13068" max="13068" width="12.28515625" style="3" customWidth="1"/>
    <col min="13069" max="13069" width="13" style="3" customWidth="1"/>
    <col min="13070" max="13312" width="9.140625" style="3"/>
    <col min="13313" max="13313" width="5.85546875" style="3" customWidth="1"/>
    <col min="13314" max="13314" width="50.42578125" style="3" customWidth="1"/>
    <col min="13315" max="13319" width="12.7109375" style="3" customWidth="1"/>
    <col min="13320" max="13320" width="51.85546875" style="3" customWidth="1"/>
    <col min="13321" max="13321" width="14" style="3" customWidth="1"/>
    <col min="13322" max="13322" width="13.5703125" style="3" customWidth="1"/>
    <col min="13323" max="13323" width="12.85546875" style="3" customWidth="1"/>
    <col min="13324" max="13324" width="12.28515625" style="3" customWidth="1"/>
    <col min="13325" max="13325" width="13" style="3" customWidth="1"/>
    <col min="13326" max="13568" width="9.140625" style="3"/>
    <col min="13569" max="13569" width="5.85546875" style="3" customWidth="1"/>
    <col min="13570" max="13570" width="50.42578125" style="3" customWidth="1"/>
    <col min="13571" max="13575" width="12.7109375" style="3" customWidth="1"/>
    <col min="13576" max="13576" width="51.85546875" style="3" customWidth="1"/>
    <col min="13577" max="13577" width="14" style="3" customWidth="1"/>
    <col min="13578" max="13578" width="13.5703125" style="3" customWidth="1"/>
    <col min="13579" max="13579" width="12.85546875" style="3" customWidth="1"/>
    <col min="13580" max="13580" width="12.28515625" style="3" customWidth="1"/>
    <col min="13581" max="13581" width="13" style="3" customWidth="1"/>
    <col min="13582" max="13824" width="9.140625" style="3"/>
    <col min="13825" max="13825" width="5.85546875" style="3" customWidth="1"/>
    <col min="13826" max="13826" width="50.42578125" style="3" customWidth="1"/>
    <col min="13827" max="13831" width="12.7109375" style="3" customWidth="1"/>
    <col min="13832" max="13832" width="51.85546875" style="3" customWidth="1"/>
    <col min="13833" max="13833" width="14" style="3" customWidth="1"/>
    <col min="13834" max="13834" width="13.5703125" style="3" customWidth="1"/>
    <col min="13835" max="13835" width="12.85546875" style="3" customWidth="1"/>
    <col min="13836" max="13836" width="12.28515625" style="3" customWidth="1"/>
    <col min="13837" max="13837" width="13" style="3" customWidth="1"/>
    <col min="13838" max="14080" width="9.140625" style="3"/>
    <col min="14081" max="14081" width="5.85546875" style="3" customWidth="1"/>
    <col min="14082" max="14082" width="50.42578125" style="3" customWidth="1"/>
    <col min="14083" max="14087" width="12.7109375" style="3" customWidth="1"/>
    <col min="14088" max="14088" width="51.85546875" style="3" customWidth="1"/>
    <col min="14089" max="14089" width="14" style="3" customWidth="1"/>
    <col min="14090" max="14090" width="13.5703125" style="3" customWidth="1"/>
    <col min="14091" max="14091" width="12.85546875" style="3" customWidth="1"/>
    <col min="14092" max="14092" width="12.28515625" style="3" customWidth="1"/>
    <col min="14093" max="14093" width="13" style="3" customWidth="1"/>
    <col min="14094" max="14336" width="9.140625" style="3"/>
    <col min="14337" max="14337" width="5.85546875" style="3" customWidth="1"/>
    <col min="14338" max="14338" width="50.42578125" style="3" customWidth="1"/>
    <col min="14339" max="14343" width="12.7109375" style="3" customWidth="1"/>
    <col min="14344" max="14344" width="51.85546875" style="3" customWidth="1"/>
    <col min="14345" max="14345" width="14" style="3" customWidth="1"/>
    <col min="14346" max="14346" width="13.5703125" style="3" customWidth="1"/>
    <col min="14347" max="14347" width="12.85546875" style="3" customWidth="1"/>
    <col min="14348" max="14348" width="12.28515625" style="3" customWidth="1"/>
    <col min="14349" max="14349" width="13" style="3" customWidth="1"/>
    <col min="14350" max="14592" width="9.140625" style="3"/>
    <col min="14593" max="14593" width="5.85546875" style="3" customWidth="1"/>
    <col min="14594" max="14594" width="50.42578125" style="3" customWidth="1"/>
    <col min="14595" max="14599" width="12.7109375" style="3" customWidth="1"/>
    <col min="14600" max="14600" width="51.85546875" style="3" customWidth="1"/>
    <col min="14601" max="14601" width="14" style="3" customWidth="1"/>
    <col min="14602" max="14602" width="13.5703125" style="3" customWidth="1"/>
    <col min="14603" max="14603" width="12.85546875" style="3" customWidth="1"/>
    <col min="14604" max="14604" width="12.28515625" style="3" customWidth="1"/>
    <col min="14605" max="14605" width="13" style="3" customWidth="1"/>
    <col min="14606" max="14848" width="9.140625" style="3"/>
    <col min="14849" max="14849" width="5.85546875" style="3" customWidth="1"/>
    <col min="14850" max="14850" width="50.42578125" style="3" customWidth="1"/>
    <col min="14851" max="14855" width="12.7109375" style="3" customWidth="1"/>
    <col min="14856" max="14856" width="51.85546875" style="3" customWidth="1"/>
    <col min="14857" max="14857" width="14" style="3" customWidth="1"/>
    <col min="14858" max="14858" width="13.5703125" style="3" customWidth="1"/>
    <col min="14859" max="14859" width="12.85546875" style="3" customWidth="1"/>
    <col min="14860" max="14860" width="12.28515625" style="3" customWidth="1"/>
    <col min="14861" max="14861" width="13" style="3" customWidth="1"/>
    <col min="14862" max="15104" width="9.140625" style="3"/>
    <col min="15105" max="15105" width="5.85546875" style="3" customWidth="1"/>
    <col min="15106" max="15106" width="50.42578125" style="3" customWidth="1"/>
    <col min="15107" max="15111" width="12.7109375" style="3" customWidth="1"/>
    <col min="15112" max="15112" width="51.85546875" style="3" customWidth="1"/>
    <col min="15113" max="15113" width="14" style="3" customWidth="1"/>
    <col min="15114" max="15114" width="13.5703125" style="3" customWidth="1"/>
    <col min="15115" max="15115" width="12.85546875" style="3" customWidth="1"/>
    <col min="15116" max="15116" width="12.28515625" style="3" customWidth="1"/>
    <col min="15117" max="15117" width="13" style="3" customWidth="1"/>
    <col min="15118" max="15360" width="9.140625" style="3"/>
    <col min="15361" max="15361" width="5.85546875" style="3" customWidth="1"/>
    <col min="15362" max="15362" width="50.42578125" style="3" customWidth="1"/>
    <col min="15363" max="15367" width="12.7109375" style="3" customWidth="1"/>
    <col min="15368" max="15368" width="51.85546875" style="3" customWidth="1"/>
    <col min="15369" max="15369" width="14" style="3" customWidth="1"/>
    <col min="15370" max="15370" width="13.5703125" style="3" customWidth="1"/>
    <col min="15371" max="15371" width="12.85546875" style="3" customWidth="1"/>
    <col min="15372" max="15372" width="12.28515625" style="3" customWidth="1"/>
    <col min="15373" max="15373" width="13" style="3" customWidth="1"/>
    <col min="15374" max="15616" width="9.140625" style="3"/>
    <col min="15617" max="15617" width="5.85546875" style="3" customWidth="1"/>
    <col min="15618" max="15618" width="50.42578125" style="3" customWidth="1"/>
    <col min="15619" max="15623" width="12.7109375" style="3" customWidth="1"/>
    <col min="15624" max="15624" width="51.85546875" style="3" customWidth="1"/>
    <col min="15625" max="15625" width="14" style="3" customWidth="1"/>
    <col min="15626" max="15626" width="13.5703125" style="3" customWidth="1"/>
    <col min="15627" max="15627" width="12.85546875" style="3" customWidth="1"/>
    <col min="15628" max="15628" width="12.28515625" style="3" customWidth="1"/>
    <col min="15629" max="15629" width="13" style="3" customWidth="1"/>
    <col min="15630" max="15872" width="9.140625" style="3"/>
    <col min="15873" max="15873" width="5.85546875" style="3" customWidth="1"/>
    <col min="15874" max="15874" width="50.42578125" style="3" customWidth="1"/>
    <col min="15875" max="15879" width="12.7109375" style="3" customWidth="1"/>
    <col min="15880" max="15880" width="51.85546875" style="3" customWidth="1"/>
    <col min="15881" max="15881" width="14" style="3" customWidth="1"/>
    <col min="15882" max="15882" width="13.5703125" style="3" customWidth="1"/>
    <col min="15883" max="15883" width="12.85546875" style="3" customWidth="1"/>
    <col min="15884" max="15884" width="12.28515625" style="3" customWidth="1"/>
    <col min="15885" max="15885" width="13" style="3" customWidth="1"/>
    <col min="15886" max="16128" width="9.140625" style="3"/>
    <col min="16129" max="16129" width="5.85546875" style="3" customWidth="1"/>
    <col min="16130" max="16130" width="50.42578125" style="3" customWidth="1"/>
    <col min="16131" max="16135" width="12.7109375" style="3" customWidth="1"/>
    <col min="16136" max="16136" width="51.85546875" style="3" customWidth="1"/>
    <col min="16137" max="16137" width="14" style="3" customWidth="1"/>
    <col min="16138" max="16138" width="13.5703125" style="3" customWidth="1"/>
    <col min="16139" max="16139" width="12.85546875" style="3" customWidth="1"/>
    <col min="16140" max="16140" width="12.28515625" style="3" customWidth="1"/>
    <col min="16141" max="16141" width="13" style="3" customWidth="1"/>
    <col min="16142" max="16384" width="9.140625" style="3"/>
  </cols>
  <sheetData>
    <row r="1" spans="1:13" x14ac:dyDescent="0.25">
      <c r="A1" s="40"/>
      <c r="B1" s="39"/>
      <c r="C1" s="40"/>
      <c r="D1" s="40"/>
      <c r="E1" s="40"/>
      <c r="F1" s="40"/>
      <c r="G1" s="40"/>
      <c r="H1" s="40"/>
      <c r="I1" s="40"/>
      <c r="J1" s="40"/>
      <c r="K1" s="40"/>
      <c r="L1" s="268" t="s">
        <v>111</v>
      </c>
      <c r="M1" s="268"/>
    </row>
    <row r="2" spans="1:13" ht="30.75" customHeight="1" x14ac:dyDescent="0.25">
      <c r="A2" s="269" t="s">
        <v>345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ht="21.75" customHeight="1" thickBot="1" x14ac:dyDescent="0.3">
      <c r="A3" s="270" t="s">
        <v>1</v>
      </c>
      <c r="B3" s="270"/>
      <c r="C3" s="40"/>
      <c r="D3" s="4"/>
      <c r="E3" s="4"/>
      <c r="F3" s="4"/>
      <c r="G3" s="4"/>
      <c r="H3" s="40"/>
      <c r="I3" s="40"/>
      <c r="J3" s="43"/>
      <c r="K3" s="43"/>
      <c r="L3" s="40"/>
      <c r="M3" s="150" t="s">
        <v>72</v>
      </c>
    </row>
    <row r="4" spans="1:13" ht="15.75" thickBot="1" x14ac:dyDescent="0.3">
      <c r="A4" s="265" t="s">
        <v>3</v>
      </c>
      <c r="B4" s="5" t="s">
        <v>4</v>
      </c>
      <c r="C4" s="6"/>
      <c r="D4" s="6"/>
      <c r="E4" s="6"/>
      <c r="F4" s="6"/>
      <c r="G4" s="7"/>
      <c r="H4" s="5" t="s">
        <v>5</v>
      </c>
      <c r="I4" s="6"/>
      <c r="J4" s="10"/>
      <c r="K4" s="10"/>
      <c r="L4" s="6"/>
      <c r="M4" s="7"/>
    </row>
    <row r="5" spans="1:13" s="14" customFormat="1" ht="26.25" thickBot="1" x14ac:dyDescent="0.3">
      <c r="A5" s="266"/>
      <c r="B5" s="9" t="s">
        <v>6</v>
      </c>
      <c r="C5" s="10" t="s">
        <v>7</v>
      </c>
      <c r="D5" s="10" t="s">
        <v>73</v>
      </c>
      <c r="E5" s="10" t="s">
        <v>9</v>
      </c>
      <c r="F5" s="10" t="s">
        <v>74</v>
      </c>
      <c r="G5" s="11" t="s">
        <v>9</v>
      </c>
      <c r="H5" s="9" t="s">
        <v>6</v>
      </c>
      <c r="I5" s="10" t="s">
        <v>7</v>
      </c>
      <c r="J5" s="10" t="s">
        <v>73</v>
      </c>
      <c r="K5" s="10" t="s">
        <v>9</v>
      </c>
      <c r="L5" s="10" t="s">
        <v>74</v>
      </c>
      <c r="M5" s="11" t="s">
        <v>9</v>
      </c>
    </row>
    <row r="6" spans="1:13" s="14" customFormat="1" ht="13.5" thickBot="1" x14ac:dyDescent="0.3">
      <c r="A6" s="12">
        <v>1</v>
      </c>
      <c r="B6" s="9">
        <v>2</v>
      </c>
      <c r="C6" s="10">
        <v>3</v>
      </c>
      <c r="D6" s="10">
        <v>4</v>
      </c>
      <c r="E6" s="10">
        <v>5</v>
      </c>
      <c r="F6" s="10">
        <v>6</v>
      </c>
      <c r="G6" s="11">
        <v>7</v>
      </c>
      <c r="H6" s="9">
        <v>8</v>
      </c>
      <c r="I6" s="10">
        <v>9</v>
      </c>
      <c r="J6" s="159">
        <v>10</v>
      </c>
      <c r="K6" s="159">
        <v>11</v>
      </c>
      <c r="L6" s="10">
        <v>12</v>
      </c>
      <c r="M6" s="11">
        <v>13</v>
      </c>
    </row>
    <row r="7" spans="1:13" ht="25.5" x14ac:dyDescent="0.25">
      <c r="A7" s="16" t="s">
        <v>23</v>
      </c>
      <c r="B7" s="17" t="s">
        <v>75</v>
      </c>
      <c r="C7" s="18"/>
      <c r="D7" s="18"/>
      <c r="E7" s="18"/>
      <c r="F7" s="18"/>
      <c r="G7" s="19"/>
      <c r="H7" s="17" t="s">
        <v>76</v>
      </c>
      <c r="I7" s="18"/>
      <c r="J7" s="165">
        <f>SUM(K7-I7)</f>
        <v>455834</v>
      </c>
      <c r="K7" s="165">
        <v>455834</v>
      </c>
      <c r="L7" s="165">
        <f>SUM(M7-K7)</f>
        <v>69562</v>
      </c>
      <c r="M7" s="19">
        <v>525396</v>
      </c>
    </row>
    <row r="8" spans="1:13" x14ac:dyDescent="0.25">
      <c r="A8" s="21" t="s">
        <v>26</v>
      </c>
      <c r="B8" s="22" t="s">
        <v>77</v>
      </c>
      <c r="C8" s="23"/>
      <c r="D8" s="23"/>
      <c r="E8" s="23"/>
      <c r="F8" s="23"/>
      <c r="G8" s="24"/>
      <c r="H8" s="22" t="s">
        <v>78</v>
      </c>
      <c r="I8" s="23"/>
      <c r="J8" s="160"/>
      <c r="K8" s="161"/>
      <c r="L8" s="23"/>
      <c r="M8" s="24"/>
    </row>
    <row r="9" spans="1:13" x14ac:dyDescent="0.25">
      <c r="A9" s="21" t="s">
        <v>12</v>
      </c>
      <c r="B9" s="22" t="s">
        <v>79</v>
      </c>
      <c r="C9" s="23"/>
      <c r="D9" s="23"/>
      <c r="E9" s="23"/>
      <c r="F9" s="23"/>
      <c r="G9" s="24"/>
      <c r="H9" s="22" t="s">
        <v>80</v>
      </c>
      <c r="I9" s="23">
        <v>2013000</v>
      </c>
      <c r="J9" s="166">
        <f>SUM(K9-I9)</f>
        <v>0</v>
      </c>
      <c r="K9" s="166">
        <v>2013000</v>
      </c>
      <c r="L9" s="166">
        <f>SUM(M9-K9)</f>
        <v>0</v>
      </c>
      <c r="M9" s="24">
        <v>2013000</v>
      </c>
    </row>
    <row r="10" spans="1:13" x14ac:dyDescent="0.25">
      <c r="A10" s="21" t="s">
        <v>13</v>
      </c>
      <c r="B10" s="22" t="s">
        <v>81</v>
      </c>
      <c r="C10" s="23"/>
      <c r="D10" s="23"/>
      <c r="E10" s="23"/>
      <c r="F10" s="23"/>
      <c r="G10" s="24"/>
      <c r="H10" s="22" t="s">
        <v>82</v>
      </c>
      <c r="I10" s="23"/>
      <c r="J10" s="161"/>
      <c r="K10" s="161"/>
      <c r="L10" s="23"/>
      <c r="M10" s="24"/>
    </row>
    <row r="11" spans="1:13" x14ac:dyDescent="0.25">
      <c r="A11" s="21" t="s">
        <v>14</v>
      </c>
      <c r="B11" s="22" t="s">
        <v>83</v>
      </c>
      <c r="C11" s="23"/>
      <c r="D11" s="23"/>
      <c r="E11" s="23"/>
      <c r="F11" s="23"/>
      <c r="G11" s="24"/>
      <c r="H11" s="22" t="s">
        <v>84</v>
      </c>
      <c r="I11" s="23"/>
      <c r="J11" s="167">
        <f>SUM(K11-I11)</f>
        <v>0</v>
      </c>
      <c r="K11" s="161"/>
      <c r="L11" s="23"/>
      <c r="M11" s="24"/>
    </row>
    <row r="12" spans="1:13" ht="15.75" thickBot="1" x14ac:dyDescent="0.3">
      <c r="A12" s="21" t="s">
        <v>15</v>
      </c>
      <c r="B12" s="22" t="s">
        <v>85</v>
      </c>
      <c r="C12" s="23"/>
      <c r="D12" s="23"/>
      <c r="E12" s="23"/>
      <c r="F12" s="23"/>
      <c r="G12" s="24"/>
      <c r="H12" s="26" t="s">
        <v>86</v>
      </c>
      <c r="I12" s="23"/>
      <c r="J12" s="160"/>
      <c r="K12" s="160"/>
      <c r="L12" s="44"/>
      <c r="M12" s="162"/>
    </row>
    <row r="13" spans="1:13" ht="15.75" thickBot="1" x14ac:dyDescent="0.3">
      <c r="A13" s="12" t="s">
        <v>16</v>
      </c>
      <c r="B13" s="27" t="s">
        <v>87</v>
      </c>
      <c r="C13" s="28">
        <f>SUM(C7,C9,C10,C12)</f>
        <v>0</v>
      </c>
      <c r="D13" s="28">
        <f>SUM(D7,D9,D10,D12)</f>
        <v>0</v>
      </c>
      <c r="E13" s="28">
        <f>SUM(E7,E9,E10,E12)</f>
        <v>0</v>
      </c>
      <c r="F13" s="28"/>
      <c r="G13" s="29"/>
      <c r="H13" s="27" t="s">
        <v>88</v>
      </c>
      <c r="I13" s="28">
        <f>SUM(I7,I9,I11,I12)</f>
        <v>2013000</v>
      </c>
      <c r="J13" s="28">
        <f>SUM(J7,J9,J11,J12)</f>
        <v>455834</v>
      </c>
      <c r="K13" s="28">
        <f>SUM(K7,K9,K11,K12)</f>
        <v>2468834</v>
      </c>
      <c r="L13" s="28">
        <f>SUM(L7,L9,L11,L12)</f>
        <v>69562</v>
      </c>
      <c r="M13" s="29">
        <f>SUM(M7,M9,M11,M12)</f>
        <v>2538396</v>
      </c>
    </row>
    <row r="14" spans="1:13" ht="17.25" customHeight="1" x14ac:dyDescent="0.25">
      <c r="A14" s="168" t="s">
        <v>17</v>
      </c>
      <c r="B14" s="31" t="s">
        <v>89</v>
      </c>
      <c r="C14" s="170">
        <v>2013000</v>
      </c>
      <c r="D14" s="165">
        <f>SUM(E14-C14)</f>
        <v>455834</v>
      </c>
      <c r="E14" s="171">
        <v>2468834</v>
      </c>
      <c r="F14" s="165">
        <f>SUM(G14-E14)</f>
        <v>69562</v>
      </c>
      <c r="G14" s="172">
        <v>2538396</v>
      </c>
      <c r="H14" s="22" t="s">
        <v>41</v>
      </c>
      <c r="I14" s="18"/>
      <c r="J14" s="163"/>
      <c r="K14" s="163"/>
      <c r="L14" s="45"/>
      <c r="M14" s="164"/>
    </row>
    <row r="15" spans="1:13" x14ac:dyDescent="0.25">
      <c r="A15" s="168" t="s">
        <v>18</v>
      </c>
      <c r="B15" s="46" t="s">
        <v>90</v>
      </c>
      <c r="C15" s="25">
        <v>2013000</v>
      </c>
      <c r="D15" s="166">
        <f>SUM(E15-C15)</f>
        <v>455834</v>
      </c>
      <c r="E15" s="23">
        <v>2468834</v>
      </c>
      <c r="F15" s="166">
        <f>SUM(G15-E15)</f>
        <v>69562</v>
      </c>
      <c r="G15" s="24">
        <v>2538396</v>
      </c>
      <c r="H15" s="22" t="s">
        <v>91</v>
      </c>
      <c r="I15" s="23"/>
      <c r="J15" s="161"/>
      <c r="K15" s="161"/>
      <c r="L15" s="23"/>
      <c r="M15" s="24"/>
    </row>
    <row r="16" spans="1:13" x14ac:dyDescent="0.25">
      <c r="A16" s="168" t="s">
        <v>19</v>
      </c>
      <c r="B16" s="46" t="s">
        <v>92</v>
      </c>
      <c r="C16" s="23"/>
      <c r="D16" s="23"/>
      <c r="E16" s="23"/>
      <c r="F16" s="23"/>
      <c r="G16" s="24"/>
      <c r="H16" s="22" t="s">
        <v>45</v>
      </c>
      <c r="I16" s="23"/>
      <c r="J16" s="161"/>
      <c r="K16" s="161"/>
      <c r="L16" s="23"/>
      <c r="M16" s="24"/>
    </row>
    <row r="17" spans="1:13" x14ac:dyDescent="0.25">
      <c r="A17" s="168" t="s">
        <v>20</v>
      </c>
      <c r="B17" s="46" t="s">
        <v>93</v>
      </c>
      <c r="C17" s="23"/>
      <c r="D17" s="23"/>
      <c r="E17" s="23"/>
      <c r="F17" s="23"/>
      <c r="G17" s="24"/>
      <c r="H17" s="22" t="s">
        <v>47</v>
      </c>
      <c r="I17" s="23"/>
      <c r="J17" s="161"/>
      <c r="K17" s="161"/>
      <c r="L17" s="23"/>
      <c r="M17" s="24"/>
    </row>
    <row r="18" spans="1:13" x14ac:dyDescent="0.25">
      <c r="A18" s="168" t="s">
        <v>21</v>
      </c>
      <c r="B18" s="46" t="s">
        <v>94</v>
      </c>
      <c r="C18" s="23"/>
      <c r="D18" s="37"/>
      <c r="E18" s="37"/>
      <c r="F18" s="37"/>
      <c r="G18" s="33"/>
      <c r="H18" s="34" t="s">
        <v>49</v>
      </c>
      <c r="I18" s="23"/>
      <c r="J18" s="161"/>
      <c r="K18" s="161"/>
      <c r="L18" s="37"/>
      <c r="M18" s="33"/>
    </row>
    <row r="19" spans="1:13" ht="18.75" customHeight="1" x14ac:dyDescent="0.25">
      <c r="A19" s="168" t="s">
        <v>22</v>
      </c>
      <c r="B19" s="46" t="s">
        <v>95</v>
      </c>
      <c r="C19" s="23"/>
      <c r="D19" s="23"/>
      <c r="E19" s="23"/>
      <c r="F19" s="23"/>
      <c r="G19" s="24"/>
      <c r="H19" s="22" t="s">
        <v>96</v>
      </c>
      <c r="I19" s="23"/>
      <c r="J19" s="161"/>
      <c r="K19" s="161"/>
      <c r="L19" s="23"/>
      <c r="M19" s="24"/>
    </row>
    <row r="20" spans="1:13" ht="25.5" x14ac:dyDescent="0.25">
      <c r="A20" s="168" t="s">
        <v>50</v>
      </c>
      <c r="B20" s="35" t="s">
        <v>97</v>
      </c>
      <c r="C20" s="36"/>
      <c r="D20" s="45"/>
      <c r="E20" s="45"/>
      <c r="F20" s="45"/>
      <c r="G20" s="164"/>
      <c r="H20" s="169">
        <f>SUM(I20-E20)</f>
        <v>0</v>
      </c>
      <c r="I20" s="23"/>
      <c r="J20" s="161"/>
      <c r="K20" s="161"/>
      <c r="L20" s="45"/>
      <c r="M20" s="164"/>
    </row>
    <row r="21" spans="1:13" x14ac:dyDescent="0.25">
      <c r="A21" s="168" t="s">
        <v>53</v>
      </c>
      <c r="B21" s="46" t="s">
        <v>98</v>
      </c>
      <c r="C21" s="23"/>
      <c r="D21" s="18"/>
      <c r="E21" s="18"/>
      <c r="F21" s="18"/>
      <c r="G21" s="19"/>
      <c r="H21" s="17" t="s">
        <v>99</v>
      </c>
      <c r="I21" s="23"/>
      <c r="J21" s="161"/>
      <c r="K21" s="161"/>
      <c r="L21" s="18"/>
      <c r="M21" s="19"/>
    </row>
    <row r="22" spans="1:13" x14ac:dyDescent="0.25">
      <c r="A22" s="168" t="s">
        <v>56</v>
      </c>
      <c r="B22" s="46" t="s">
        <v>100</v>
      </c>
      <c r="C22" s="23"/>
      <c r="D22" s="18"/>
      <c r="E22" s="18"/>
      <c r="F22" s="18"/>
      <c r="G22" s="19"/>
      <c r="H22" s="47"/>
      <c r="I22" s="23"/>
      <c r="J22" s="161"/>
      <c r="K22" s="161"/>
      <c r="L22" s="18"/>
      <c r="M22" s="19"/>
    </row>
    <row r="23" spans="1:13" x14ac:dyDescent="0.25">
      <c r="A23" s="168" t="s">
        <v>59</v>
      </c>
      <c r="B23" s="46" t="s">
        <v>101</v>
      </c>
      <c r="C23" s="23"/>
      <c r="D23" s="18"/>
      <c r="E23" s="18"/>
      <c r="F23" s="18"/>
      <c r="G23" s="19"/>
      <c r="H23" s="47"/>
      <c r="I23" s="23"/>
      <c r="J23" s="161"/>
      <c r="K23" s="161"/>
      <c r="L23" s="18"/>
      <c r="M23" s="19"/>
    </row>
    <row r="24" spans="1:13" x14ac:dyDescent="0.25">
      <c r="A24" s="168" t="s">
        <v>62</v>
      </c>
      <c r="B24" s="48" t="s">
        <v>102</v>
      </c>
      <c r="C24" s="23"/>
      <c r="D24" s="23"/>
      <c r="E24" s="23"/>
      <c r="F24" s="23"/>
      <c r="G24" s="24"/>
      <c r="H24" s="26"/>
      <c r="I24" s="23"/>
      <c r="J24" s="161"/>
      <c r="K24" s="161"/>
      <c r="L24" s="23"/>
      <c r="M24" s="24"/>
    </row>
    <row r="25" spans="1:13" ht="15.75" thickBot="1" x14ac:dyDescent="0.3">
      <c r="A25" s="168" t="s">
        <v>65</v>
      </c>
      <c r="B25" s="49" t="s">
        <v>103</v>
      </c>
      <c r="C25" s="23"/>
      <c r="D25" s="18"/>
      <c r="E25" s="18"/>
      <c r="F25" s="18"/>
      <c r="G25" s="19"/>
      <c r="H25" s="47"/>
      <c r="I25" s="23"/>
      <c r="J25" s="160"/>
      <c r="K25" s="160"/>
      <c r="L25" s="18"/>
      <c r="M25" s="19"/>
    </row>
    <row r="26" spans="1:13" ht="26.25" thickBot="1" x14ac:dyDescent="0.3">
      <c r="A26" s="12" t="s">
        <v>68</v>
      </c>
      <c r="B26" s="27" t="s">
        <v>104</v>
      </c>
      <c r="C26" s="28">
        <f>SUM(C14,C20)</f>
        <v>2013000</v>
      </c>
      <c r="D26" s="28">
        <f>SUM(D14,D20)</f>
        <v>455834</v>
      </c>
      <c r="E26" s="28">
        <f>SUM(E14,E20)</f>
        <v>2468834</v>
      </c>
      <c r="F26" s="28">
        <f>SUM(F14,F20)</f>
        <v>69562</v>
      </c>
      <c r="G26" s="29">
        <f>SUM(G14,G20)</f>
        <v>2538396</v>
      </c>
      <c r="H26" s="27" t="s">
        <v>105</v>
      </c>
      <c r="I26" s="28">
        <f>SUM(I14:I25)</f>
        <v>0</v>
      </c>
      <c r="J26" s="10"/>
      <c r="K26" s="10"/>
      <c r="L26" s="28"/>
      <c r="M26" s="29"/>
    </row>
    <row r="27" spans="1:13" ht="15.75" thickBot="1" x14ac:dyDescent="0.3">
      <c r="A27" s="12" t="s">
        <v>106</v>
      </c>
      <c r="B27" s="27" t="s">
        <v>107</v>
      </c>
      <c r="C27" s="28">
        <f>SUM(C13,C26)</f>
        <v>2013000</v>
      </c>
      <c r="D27" s="28">
        <f>SUM(D13,D26)</f>
        <v>455834</v>
      </c>
      <c r="E27" s="28">
        <f>SUM(E13,E26)</f>
        <v>2468834</v>
      </c>
      <c r="F27" s="28">
        <f>SUM(F13,F26)</f>
        <v>69562</v>
      </c>
      <c r="G27" s="29">
        <f>SUM(G13,G26)</f>
        <v>2538396</v>
      </c>
      <c r="H27" s="27" t="s">
        <v>108</v>
      </c>
      <c r="I27" s="28">
        <f>SUM(I13,I26)</f>
        <v>2013000</v>
      </c>
      <c r="J27" s="28">
        <f>SUM(J13,J26)</f>
        <v>455834</v>
      </c>
      <c r="K27" s="28">
        <f>SUM(K13,K26)</f>
        <v>2468834</v>
      </c>
      <c r="L27" s="28">
        <f>SUM(L13,L26)</f>
        <v>69562</v>
      </c>
      <c r="M27" s="29">
        <f>SUM(M13,M26)</f>
        <v>2538396</v>
      </c>
    </row>
    <row r="28" spans="1:13" ht="15.75" thickBot="1" x14ac:dyDescent="0.3">
      <c r="A28" s="12" t="s">
        <v>109</v>
      </c>
      <c r="B28" s="27" t="s">
        <v>66</v>
      </c>
      <c r="C28" s="28"/>
      <c r="D28" s="28"/>
      <c r="E28" s="28"/>
      <c r="F28" s="28"/>
      <c r="G28" s="29"/>
      <c r="H28" s="27" t="s">
        <v>67</v>
      </c>
      <c r="I28" s="28"/>
      <c r="J28" s="10"/>
      <c r="K28" s="10"/>
      <c r="L28" s="28"/>
      <c r="M28" s="29"/>
    </row>
    <row r="29" spans="1:13" ht="15.75" thickBot="1" x14ac:dyDescent="0.3">
      <c r="A29" s="12" t="s">
        <v>110</v>
      </c>
      <c r="B29" s="27" t="s">
        <v>69</v>
      </c>
      <c r="C29" s="28"/>
      <c r="D29" s="28"/>
      <c r="E29" s="28"/>
      <c r="F29" s="28"/>
      <c r="G29" s="29"/>
      <c r="H29" s="27" t="s">
        <v>70</v>
      </c>
      <c r="I29" s="28"/>
      <c r="J29" s="10"/>
      <c r="K29" s="10"/>
      <c r="L29" s="28"/>
      <c r="M29" s="29"/>
    </row>
  </sheetData>
  <mergeCells count="4">
    <mergeCell ref="L1:M1"/>
    <mergeCell ref="A4:A5"/>
    <mergeCell ref="A3:B3"/>
    <mergeCell ref="A2:M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FA7C-6A4C-40FE-81CA-ECA6C6DFEC50}">
  <dimension ref="A1:K154"/>
  <sheetViews>
    <sheetView topLeftCell="B66" zoomScaleNormal="100" workbookViewId="0">
      <selection activeCell="B85" sqref="B85"/>
    </sheetView>
  </sheetViews>
  <sheetFormatPr defaultRowHeight="15.75" x14ac:dyDescent="0.25"/>
  <cols>
    <col min="1" max="1" width="8.140625" style="81" customWidth="1"/>
    <col min="2" max="2" width="78.5703125" style="82" customWidth="1"/>
    <col min="3" max="3" width="15.5703125" style="51" customWidth="1"/>
    <col min="4" max="4" width="15.28515625" style="50" customWidth="1"/>
    <col min="5" max="6" width="18" style="50" customWidth="1"/>
    <col min="7" max="7" width="16.42578125" style="50" customWidth="1"/>
    <col min="8" max="8" width="14.7109375" style="50" customWidth="1"/>
    <col min="9" max="9" width="14.28515625" style="50" customWidth="1"/>
    <col min="10" max="256" width="9.140625" style="50"/>
    <col min="257" max="257" width="8.140625" style="50" customWidth="1"/>
    <col min="258" max="258" width="78.5703125" style="50" customWidth="1"/>
    <col min="259" max="259" width="18.5703125" style="50" customWidth="1"/>
    <col min="260" max="260" width="15.28515625" style="50" customWidth="1"/>
    <col min="261" max="262" width="18" style="50" customWidth="1"/>
    <col min="263" max="263" width="16.42578125" style="50" customWidth="1"/>
    <col min="264" max="264" width="14.7109375" style="50" customWidth="1"/>
    <col min="265" max="265" width="14.28515625" style="50" customWidth="1"/>
    <col min="266" max="512" width="9.140625" style="50"/>
    <col min="513" max="513" width="8.140625" style="50" customWidth="1"/>
    <col min="514" max="514" width="78.5703125" style="50" customWidth="1"/>
    <col min="515" max="515" width="18.5703125" style="50" customWidth="1"/>
    <col min="516" max="516" width="15.28515625" style="50" customWidth="1"/>
    <col min="517" max="518" width="18" style="50" customWidth="1"/>
    <col min="519" max="519" width="16.42578125" style="50" customWidth="1"/>
    <col min="520" max="520" width="14.7109375" style="50" customWidth="1"/>
    <col min="521" max="521" width="14.28515625" style="50" customWidth="1"/>
    <col min="522" max="768" width="9.140625" style="50"/>
    <col min="769" max="769" width="8.140625" style="50" customWidth="1"/>
    <col min="770" max="770" width="78.5703125" style="50" customWidth="1"/>
    <col min="771" max="771" width="18.5703125" style="50" customWidth="1"/>
    <col min="772" max="772" width="15.28515625" style="50" customWidth="1"/>
    <col min="773" max="774" width="18" style="50" customWidth="1"/>
    <col min="775" max="775" width="16.42578125" style="50" customWidth="1"/>
    <col min="776" max="776" width="14.7109375" style="50" customWidth="1"/>
    <col min="777" max="777" width="14.28515625" style="50" customWidth="1"/>
    <col min="778" max="1024" width="9.140625" style="50"/>
    <col min="1025" max="1025" width="8.140625" style="50" customWidth="1"/>
    <col min="1026" max="1026" width="78.5703125" style="50" customWidth="1"/>
    <col min="1027" max="1027" width="18.5703125" style="50" customWidth="1"/>
    <col min="1028" max="1028" width="15.28515625" style="50" customWidth="1"/>
    <col min="1029" max="1030" width="18" style="50" customWidth="1"/>
    <col min="1031" max="1031" width="16.42578125" style="50" customWidth="1"/>
    <col min="1032" max="1032" width="14.7109375" style="50" customWidth="1"/>
    <col min="1033" max="1033" width="14.28515625" style="50" customWidth="1"/>
    <col min="1034" max="1280" width="9.140625" style="50"/>
    <col min="1281" max="1281" width="8.140625" style="50" customWidth="1"/>
    <col min="1282" max="1282" width="78.5703125" style="50" customWidth="1"/>
    <col min="1283" max="1283" width="18.5703125" style="50" customWidth="1"/>
    <col min="1284" max="1284" width="15.28515625" style="50" customWidth="1"/>
    <col min="1285" max="1286" width="18" style="50" customWidth="1"/>
    <col min="1287" max="1287" width="16.42578125" style="50" customWidth="1"/>
    <col min="1288" max="1288" width="14.7109375" style="50" customWidth="1"/>
    <col min="1289" max="1289" width="14.28515625" style="50" customWidth="1"/>
    <col min="1290" max="1536" width="9.140625" style="50"/>
    <col min="1537" max="1537" width="8.140625" style="50" customWidth="1"/>
    <col min="1538" max="1538" width="78.5703125" style="50" customWidth="1"/>
    <col min="1539" max="1539" width="18.5703125" style="50" customWidth="1"/>
    <col min="1540" max="1540" width="15.28515625" style="50" customWidth="1"/>
    <col min="1541" max="1542" width="18" style="50" customWidth="1"/>
    <col min="1543" max="1543" width="16.42578125" style="50" customWidth="1"/>
    <col min="1544" max="1544" width="14.7109375" style="50" customWidth="1"/>
    <col min="1545" max="1545" width="14.28515625" style="50" customWidth="1"/>
    <col min="1546" max="1792" width="9.140625" style="50"/>
    <col min="1793" max="1793" width="8.140625" style="50" customWidth="1"/>
    <col min="1794" max="1794" width="78.5703125" style="50" customWidth="1"/>
    <col min="1795" max="1795" width="18.5703125" style="50" customWidth="1"/>
    <col min="1796" max="1796" width="15.28515625" style="50" customWidth="1"/>
    <col min="1797" max="1798" width="18" style="50" customWidth="1"/>
    <col min="1799" max="1799" width="16.42578125" style="50" customWidth="1"/>
    <col min="1800" max="1800" width="14.7109375" style="50" customWidth="1"/>
    <col min="1801" max="1801" width="14.28515625" style="50" customWidth="1"/>
    <col min="1802" max="2048" width="9.140625" style="50"/>
    <col min="2049" max="2049" width="8.140625" style="50" customWidth="1"/>
    <col min="2050" max="2050" width="78.5703125" style="50" customWidth="1"/>
    <col min="2051" max="2051" width="18.5703125" style="50" customWidth="1"/>
    <col min="2052" max="2052" width="15.28515625" style="50" customWidth="1"/>
    <col min="2053" max="2054" width="18" style="50" customWidth="1"/>
    <col min="2055" max="2055" width="16.42578125" style="50" customWidth="1"/>
    <col min="2056" max="2056" width="14.7109375" style="50" customWidth="1"/>
    <col min="2057" max="2057" width="14.28515625" style="50" customWidth="1"/>
    <col min="2058" max="2304" width="9.140625" style="50"/>
    <col min="2305" max="2305" width="8.140625" style="50" customWidth="1"/>
    <col min="2306" max="2306" width="78.5703125" style="50" customWidth="1"/>
    <col min="2307" max="2307" width="18.5703125" style="50" customWidth="1"/>
    <col min="2308" max="2308" width="15.28515625" style="50" customWidth="1"/>
    <col min="2309" max="2310" width="18" style="50" customWidth="1"/>
    <col min="2311" max="2311" width="16.42578125" style="50" customWidth="1"/>
    <col min="2312" max="2312" width="14.7109375" style="50" customWidth="1"/>
    <col min="2313" max="2313" width="14.28515625" style="50" customWidth="1"/>
    <col min="2314" max="2560" width="9.140625" style="50"/>
    <col min="2561" max="2561" width="8.140625" style="50" customWidth="1"/>
    <col min="2562" max="2562" width="78.5703125" style="50" customWidth="1"/>
    <col min="2563" max="2563" width="18.5703125" style="50" customWidth="1"/>
    <col min="2564" max="2564" width="15.28515625" style="50" customWidth="1"/>
    <col min="2565" max="2566" width="18" style="50" customWidth="1"/>
    <col min="2567" max="2567" width="16.42578125" style="50" customWidth="1"/>
    <col min="2568" max="2568" width="14.7109375" style="50" customWidth="1"/>
    <col min="2569" max="2569" width="14.28515625" style="50" customWidth="1"/>
    <col min="2570" max="2816" width="9.140625" style="50"/>
    <col min="2817" max="2817" width="8.140625" style="50" customWidth="1"/>
    <col min="2818" max="2818" width="78.5703125" style="50" customWidth="1"/>
    <col min="2819" max="2819" width="18.5703125" style="50" customWidth="1"/>
    <col min="2820" max="2820" width="15.28515625" style="50" customWidth="1"/>
    <col min="2821" max="2822" width="18" style="50" customWidth="1"/>
    <col min="2823" max="2823" width="16.42578125" style="50" customWidth="1"/>
    <col min="2824" max="2824" width="14.7109375" style="50" customWidth="1"/>
    <col min="2825" max="2825" width="14.28515625" style="50" customWidth="1"/>
    <col min="2826" max="3072" width="9.140625" style="50"/>
    <col min="3073" max="3073" width="8.140625" style="50" customWidth="1"/>
    <col min="3074" max="3074" width="78.5703125" style="50" customWidth="1"/>
    <col min="3075" max="3075" width="18.5703125" style="50" customWidth="1"/>
    <col min="3076" max="3076" width="15.28515625" style="50" customWidth="1"/>
    <col min="3077" max="3078" width="18" style="50" customWidth="1"/>
    <col min="3079" max="3079" width="16.42578125" style="50" customWidth="1"/>
    <col min="3080" max="3080" width="14.7109375" style="50" customWidth="1"/>
    <col min="3081" max="3081" width="14.28515625" style="50" customWidth="1"/>
    <col min="3082" max="3328" width="9.140625" style="50"/>
    <col min="3329" max="3329" width="8.140625" style="50" customWidth="1"/>
    <col min="3330" max="3330" width="78.5703125" style="50" customWidth="1"/>
    <col min="3331" max="3331" width="18.5703125" style="50" customWidth="1"/>
    <col min="3332" max="3332" width="15.28515625" style="50" customWidth="1"/>
    <col min="3333" max="3334" width="18" style="50" customWidth="1"/>
    <col min="3335" max="3335" width="16.42578125" style="50" customWidth="1"/>
    <col min="3336" max="3336" width="14.7109375" style="50" customWidth="1"/>
    <col min="3337" max="3337" width="14.28515625" style="50" customWidth="1"/>
    <col min="3338" max="3584" width="9.140625" style="50"/>
    <col min="3585" max="3585" width="8.140625" style="50" customWidth="1"/>
    <col min="3586" max="3586" width="78.5703125" style="50" customWidth="1"/>
    <col min="3587" max="3587" width="18.5703125" style="50" customWidth="1"/>
    <col min="3588" max="3588" width="15.28515625" style="50" customWidth="1"/>
    <col min="3589" max="3590" width="18" style="50" customWidth="1"/>
    <col min="3591" max="3591" width="16.42578125" style="50" customWidth="1"/>
    <col min="3592" max="3592" width="14.7109375" style="50" customWidth="1"/>
    <col min="3593" max="3593" width="14.28515625" style="50" customWidth="1"/>
    <col min="3594" max="3840" width="9.140625" style="50"/>
    <col min="3841" max="3841" width="8.140625" style="50" customWidth="1"/>
    <col min="3842" max="3842" width="78.5703125" style="50" customWidth="1"/>
    <col min="3843" max="3843" width="18.5703125" style="50" customWidth="1"/>
    <col min="3844" max="3844" width="15.28515625" style="50" customWidth="1"/>
    <col min="3845" max="3846" width="18" style="50" customWidth="1"/>
    <col min="3847" max="3847" width="16.42578125" style="50" customWidth="1"/>
    <col min="3848" max="3848" width="14.7109375" style="50" customWidth="1"/>
    <col min="3849" max="3849" width="14.28515625" style="50" customWidth="1"/>
    <col min="3850" max="4096" width="9.140625" style="50"/>
    <col min="4097" max="4097" width="8.140625" style="50" customWidth="1"/>
    <col min="4098" max="4098" width="78.5703125" style="50" customWidth="1"/>
    <col min="4099" max="4099" width="18.5703125" style="50" customWidth="1"/>
    <col min="4100" max="4100" width="15.28515625" style="50" customWidth="1"/>
    <col min="4101" max="4102" width="18" style="50" customWidth="1"/>
    <col min="4103" max="4103" width="16.42578125" style="50" customWidth="1"/>
    <col min="4104" max="4104" width="14.7109375" style="50" customWidth="1"/>
    <col min="4105" max="4105" width="14.28515625" style="50" customWidth="1"/>
    <col min="4106" max="4352" width="9.140625" style="50"/>
    <col min="4353" max="4353" width="8.140625" style="50" customWidth="1"/>
    <col min="4354" max="4354" width="78.5703125" style="50" customWidth="1"/>
    <col min="4355" max="4355" width="18.5703125" style="50" customWidth="1"/>
    <col min="4356" max="4356" width="15.28515625" style="50" customWidth="1"/>
    <col min="4357" max="4358" width="18" style="50" customWidth="1"/>
    <col min="4359" max="4359" width="16.42578125" style="50" customWidth="1"/>
    <col min="4360" max="4360" width="14.7109375" style="50" customWidth="1"/>
    <col min="4361" max="4361" width="14.28515625" style="50" customWidth="1"/>
    <col min="4362" max="4608" width="9.140625" style="50"/>
    <col min="4609" max="4609" width="8.140625" style="50" customWidth="1"/>
    <col min="4610" max="4610" width="78.5703125" style="50" customWidth="1"/>
    <col min="4611" max="4611" width="18.5703125" style="50" customWidth="1"/>
    <col min="4612" max="4612" width="15.28515625" style="50" customWidth="1"/>
    <col min="4613" max="4614" width="18" style="50" customWidth="1"/>
    <col min="4615" max="4615" width="16.42578125" style="50" customWidth="1"/>
    <col min="4616" max="4616" width="14.7109375" style="50" customWidth="1"/>
    <col min="4617" max="4617" width="14.28515625" style="50" customWidth="1"/>
    <col min="4618" max="4864" width="9.140625" style="50"/>
    <col min="4865" max="4865" width="8.140625" style="50" customWidth="1"/>
    <col min="4866" max="4866" width="78.5703125" style="50" customWidth="1"/>
    <col min="4867" max="4867" width="18.5703125" style="50" customWidth="1"/>
    <col min="4868" max="4868" width="15.28515625" style="50" customWidth="1"/>
    <col min="4869" max="4870" width="18" style="50" customWidth="1"/>
    <col min="4871" max="4871" width="16.42578125" style="50" customWidth="1"/>
    <col min="4872" max="4872" width="14.7109375" style="50" customWidth="1"/>
    <col min="4873" max="4873" width="14.28515625" style="50" customWidth="1"/>
    <col min="4874" max="5120" width="9.140625" style="50"/>
    <col min="5121" max="5121" width="8.140625" style="50" customWidth="1"/>
    <col min="5122" max="5122" width="78.5703125" style="50" customWidth="1"/>
    <col min="5123" max="5123" width="18.5703125" style="50" customWidth="1"/>
    <col min="5124" max="5124" width="15.28515625" style="50" customWidth="1"/>
    <col min="5125" max="5126" width="18" style="50" customWidth="1"/>
    <col min="5127" max="5127" width="16.42578125" style="50" customWidth="1"/>
    <col min="5128" max="5128" width="14.7109375" style="50" customWidth="1"/>
    <col min="5129" max="5129" width="14.28515625" style="50" customWidth="1"/>
    <col min="5130" max="5376" width="9.140625" style="50"/>
    <col min="5377" max="5377" width="8.140625" style="50" customWidth="1"/>
    <col min="5378" max="5378" width="78.5703125" style="50" customWidth="1"/>
    <col min="5379" max="5379" width="18.5703125" style="50" customWidth="1"/>
    <col min="5380" max="5380" width="15.28515625" style="50" customWidth="1"/>
    <col min="5381" max="5382" width="18" style="50" customWidth="1"/>
    <col min="5383" max="5383" width="16.42578125" style="50" customWidth="1"/>
    <col min="5384" max="5384" width="14.7109375" style="50" customWidth="1"/>
    <col min="5385" max="5385" width="14.28515625" style="50" customWidth="1"/>
    <col min="5386" max="5632" width="9.140625" style="50"/>
    <col min="5633" max="5633" width="8.140625" style="50" customWidth="1"/>
    <col min="5634" max="5634" width="78.5703125" style="50" customWidth="1"/>
    <col min="5635" max="5635" width="18.5703125" style="50" customWidth="1"/>
    <col min="5636" max="5636" width="15.28515625" style="50" customWidth="1"/>
    <col min="5637" max="5638" width="18" style="50" customWidth="1"/>
    <col min="5639" max="5639" width="16.42578125" style="50" customWidth="1"/>
    <col min="5640" max="5640" width="14.7109375" style="50" customWidth="1"/>
    <col min="5641" max="5641" width="14.28515625" style="50" customWidth="1"/>
    <col min="5642" max="5888" width="9.140625" style="50"/>
    <col min="5889" max="5889" width="8.140625" style="50" customWidth="1"/>
    <col min="5890" max="5890" width="78.5703125" style="50" customWidth="1"/>
    <col min="5891" max="5891" width="18.5703125" style="50" customWidth="1"/>
    <col min="5892" max="5892" width="15.28515625" style="50" customWidth="1"/>
    <col min="5893" max="5894" width="18" style="50" customWidth="1"/>
    <col min="5895" max="5895" width="16.42578125" style="50" customWidth="1"/>
    <col min="5896" max="5896" width="14.7109375" style="50" customWidth="1"/>
    <col min="5897" max="5897" width="14.28515625" style="50" customWidth="1"/>
    <col min="5898" max="6144" width="9.140625" style="50"/>
    <col min="6145" max="6145" width="8.140625" style="50" customWidth="1"/>
    <col min="6146" max="6146" width="78.5703125" style="50" customWidth="1"/>
    <col min="6147" max="6147" width="18.5703125" style="50" customWidth="1"/>
    <col min="6148" max="6148" width="15.28515625" style="50" customWidth="1"/>
    <col min="6149" max="6150" width="18" style="50" customWidth="1"/>
    <col min="6151" max="6151" width="16.42578125" style="50" customWidth="1"/>
    <col min="6152" max="6152" width="14.7109375" style="50" customWidth="1"/>
    <col min="6153" max="6153" width="14.28515625" style="50" customWidth="1"/>
    <col min="6154" max="6400" width="9.140625" style="50"/>
    <col min="6401" max="6401" width="8.140625" style="50" customWidth="1"/>
    <col min="6402" max="6402" width="78.5703125" style="50" customWidth="1"/>
    <col min="6403" max="6403" width="18.5703125" style="50" customWidth="1"/>
    <col min="6404" max="6404" width="15.28515625" style="50" customWidth="1"/>
    <col min="6405" max="6406" width="18" style="50" customWidth="1"/>
    <col min="6407" max="6407" width="16.42578125" style="50" customWidth="1"/>
    <col min="6408" max="6408" width="14.7109375" style="50" customWidth="1"/>
    <col min="6409" max="6409" width="14.28515625" style="50" customWidth="1"/>
    <col min="6410" max="6656" width="9.140625" style="50"/>
    <col min="6657" max="6657" width="8.140625" style="50" customWidth="1"/>
    <col min="6658" max="6658" width="78.5703125" style="50" customWidth="1"/>
    <col min="6659" max="6659" width="18.5703125" style="50" customWidth="1"/>
    <col min="6660" max="6660" width="15.28515625" style="50" customWidth="1"/>
    <col min="6661" max="6662" width="18" style="50" customWidth="1"/>
    <col min="6663" max="6663" width="16.42578125" style="50" customWidth="1"/>
    <col min="6664" max="6664" width="14.7109375" style="50" customWidth="1"/>
    <col min="6665" max="6665" width="14.28515625" style="50" customWidth="1"/>
    <col min="6666" max="6912" width="9.140625" style="50"/>
    <col min="6913" max="6913" width="8.140625" style="50" customWidth="1"/>
    <col min="6914" max="6914" width="78.5703125" style="50" customWidth="1"/>
    <col min="6915" max="6915" width="18.5703125" style="50" customWidth="1"/>
    <col min="6916" max="6916" width="15.28515625" style="50" customWidth="1"/>
    <col min="6917" max="6918" width="18" style="50" customWidth="1"/>
    <col min="6919" max="6919" width="16.42578125" style="50" customWidth="1"/>
    <col min="6920" max="6920" width="14.7109375" style="50" customWidth="1"/>
    <col min="6921" max="6921" width="14.28515625" style="50" customWidth="1"/>
    <col min="6922" max="7168" width="9.140625" style="50"/>
    <col min="7169" max="7169" width="8.140625" style="50" customWidth="1"/>
    <col min="7170" max="7170" width="78.5703125" style="50" customWidth="1"/>
    <col min="7171" max="7171" width="18.5703125" style="50" customWidth="1"/>
    <col min="7172" max="7172" width="15.28515625" style="50" customWidth="1"/>
    <col min="7173" max="7174" width="18" style="50" customWidth="1"/>
    <col min="7175" max="7175" width="16.42578125" style="50" customWidth="1"/>
    <col min="7176" max="7176" width="14.7109375" style="50" customWidth="1"/>
    <col min="7177" max="7177" width="14.28515625" style="50" customWidth="1"/>
    <col min="7178" max="7424" width="9.140625" style="50"/>
    <col min="7425" max="7425" width="8.140625" style="50" customWidth="1"/>
    <col min="7426" max="7426" width="78.5703125" style="50" customWidth="1"/>
    <col min="7427" max="7427" width="18.5703125" style="50" customWidth="1"/>
    <col min="7428" max="7428" width="15.28515625" style="50" customWidth="1"/>
    <col min="7429" max="7430" width="18" style="50" customWidth="1"/>
    <col min="7431" max="7431" width="16.42578125" style="50" customWidth="1"/>
    <col min="7432" max="7432" width="14.7109375" style="50" customWidth="1"/>
    <col min="7433" max="7433" width="14.28515625" style="50" customWidth="1"/>
    <col min="7434" max="7680" width="9.140625" style="50"/>
    <col min="7681" max="7681" width="8.140625" style="50" customWidth="1"/>
    <col min="7682" max="7682" width="78.5703125" style="50" customWidth="1"/>
    <col min="7683" max="7683" width="18.5703125" style="50" customWidth="1"/>
    <col min="7684" max="7684" width="15.28515625" style="50" customWidth="1"/>
    <col min="7685" max="7686" width="18" style="50" customWidth="1"/>
    <col min="7687" max="7687" width="16.42578125" style="50" customWidth="1"/>
    <col min="7688" max="7688" width="14.7109375" style="50" customWidth="1"/>
    <col min="7689" max="7689" width="14.28515625" style="50" customWidth="1"/>
    <col min="7690" max="7936" width="9.140625" style="50"/>
    <col min="7937" max="7937" width="8.140625" style="50" customWidth="1"/>
    <col min="7938" max="7938" width="78.5703125" style="50" customWidth="1"/>
    <col min="7939" max="7939" width="18.5703125" style="50" customWidth="1"/>
    <col min="7940" max="7940" width="15.28515625" style="50" customWidth="1"/>
    <col min="7941" max="7942" width="18" style="50" customWidth="1"/>
    <col min="7943" max="7943" width="16.42578125" style="50" customWidth="1"/>
    <col min="7944" max="7944" width="14.7109375" style="50" customWidth="1"/>
    <col min="7945" max="7945" width="14.28515625" style="50" customWidth="1"/>
    <col min="7946" max="8192" width="9.140625" style="50"/>
    <col min="8193" max="8193" width="8.140625" style="50" customWidth="1"/>
    <col min="8194" max="8194" width="78.5703125" style="50" customWidth="1"/>
    <col min="8195" max="8195" width="18.5703125" style="50" customWidth="1"/>
    <col min="8196" max="8196" width="15.28515625" style="50" customWidth="1"/>
    <col min="8197" max="8198" width="18" style="50" customWidth="1"/>
    <col min="8199" max="8199" width="16.42578125" style="50" customWidth="1"/>
    <col min="8200" max="8200" width="14.7109375" style="50" customWidth="1"/>
    <col min="8201" max="8201" width="14.28515625" style="50" customWidth="1"/>
    <col min="8202" max="8448" width="9.140625" style="50"/>
    <col min="8449" max="8449" width="8.140625" style="50" customWidth="1"/>
    <col min="8450" max="8450" width="78.5703125" style="50" customWidth="1"/>
    <col min="8451" max="8451" width="18.5703125" style="50" customWidth="1"/>
    <col min="8452" max="8452" width="15.28515625" style="50" customWidth="1"/>
    <col min="8453" max="8454" width="18" style="50" customWidth="1"/>
    <col min="8455" max="8455" width="16.42578125" style="50" customWidth="1"/>
    <col min="8456" max="8456" width="14.7109375" style="50" customWidth="1"/>
    <col min="8457" max="8457" width="14.28515625" style="50" customWidth="1"/>
    <col min="8458" max="8704" width="9.140625" style="50"/>
    <col min="8705" max="8705" width="8.140625" style="50" customWidth="1"/>
    <col min="8706" max="8706" width="78.5703125" style="50" customWidth="1"/>
    <col min="8707" max="8707" width="18.5703125" style="50" customWidth="1"/>
    <col min="8708" max="8708" width="15.28515625" style="50" customWidth="1"/>
    <col min="8709" max="8710" width="18" style="50" customWidth="1"/>
    <col min="8711" max="8711" width="16.42578125" style="50" customWidth="1"/>
    <col min="8712" max="8712" width="14.7109375" style="50" customWidth="1"/>
    <col min="8713" max="8713" width="14.28515625" style="50" customWidth="1"/>
    <col min="8714" max="8960" width="9.140625" style="50"/>
    <col min="8961" max="8961" width="8.140625" style="50" customWidth="1"/>
    <col min="8962" max="8962" width="78.5703125" style="50" customWidth="1"/>
    <col min="8963" max="8963" width="18.5703125" style="50" customWidth="1"/>
    <col min="8964" max="8964" width="15.28515625" style="50" customWidth="1"/>
    <col min="8965" max="8966" width="18" style="50" customWidth="1"/>
    <col min="8967" max="8967" width="16.42578125" style="50" customWidth="1"/>
    <col min="8968" max="8968" width="14.7109375" style="50" customWidth="1"/>
    <col min="8969" max="8969" width="14.28515625" style="50" customWidth="1"/>
    <col min="8970" max="9216" width="9.140625" style="50"/>
    <col min="9217" max="9217" width="8.140625" style="50" customWidth="1"/>
    <col min="9218" max="9218" width="78.5703125" style="50" customWidth="1"/>
    <col min="9219" max="9219" width="18.5703125" style="50" customWidth="1"/>
    <col min="9220" max="9220" width="15.28515625" style="50" customWidth="1"/>
    <col min="9221" max="9222" width="18" style="50" customWidth="1"/>
    <col min="9223" max="9223" width="16.42578125" style="50" customWidth="1"/>
    <col min="9224" max="9224" width="14.7109375" style="50" customWidth="1"/>
    <col min="9225" max="9225" width="14.28515625" style="50" customWidth="1"/>
    <col min="9226" max="9472" width="9.140625" style="50"/>
    <col min="9473" max="9473" width="8.140625" style="50" customWidth="1"/>
    <col min="9474" max="9474" width="78.5703125" style="50" customWidth="1"/>
    <col min="9475" max="9475" width="18.5703125" style="50" customWidth="1"/>
    <col min="9476" max="9476" width="15.28515625" style="50" customWidth="1"/>
    <col min="9477" max="9478" width="18" style="50" customWidth="1"/>
    <col min="9479" max="9479" width="16.42578125" style="50" customWidth="1"/>
    <col min="9480" max="9480" width="14.7109375" style="50" customWidth="1"/>
    <col min="9481" max="9481" width="14.28515625" style="50" customWidth="1"/>
    <col min="9482" max="9728" width="9.140625" style="50"/>
    <col min="9729" max="9729" width="8.140625" style="50" customWidth="1"/>
    <col min="9730" max="9730" width="78.5703125" style="50" customWidth="1"/>
    <col min="9731" max="9731" width="18.5703125" style="50" customWidth="1"/>
    <col min="9732" max="9732" width="15.28515625" style="50" customWidth="1"/>
    <col min="9733" max="9734" width="18" style="50" customWidth="1"/>
    <col min="9735" max="9735" width="16.42578125" style="50" customWidth="1"/>
    <col min="9736" max="9736" width="14.7109375" style="50" customWidth="1"/>
    <col min="9737" max="9737" width="14.28515625" style="50" customWidth="1"/>
    <col min="9738" max="9984" width="9.140625" style="50"/>
    <col min="9985" max="9985" width="8.140625" style="50" customWidth="1"/>
    <col min="9986" max="9986" width="78.5703125" style="50" customWidth="1"/>
    <col min="9987" max="9987" width="18.5703125" style="50" customWidth="1"/>
    <col min="9988" max="9988" width="15.28515625" style="50" customWidth="1"/>
    <col min="9989" max="9990" width="18" style="50" customWidth="1"/>
    <col min="9991" max="9991" width="16.42578125" style="50" customWidth="1"/>
    <col min="9992" max="9992" width="14.7109375" style="50" customWidth="1"/>
    <col min="9993" max="9993" width="14.28515625" style="50" customWidth="1"/>
    <col min="9994" max="10240" width="9.140625" style="50"/>
    <col min="10241" max="10241" width="8.140625" style="50" customWidth="1"/>
    <col min="10242" max="10242" width="78.5703125" style="50" customWidth="1"/>
    <col min="10243" max="10243" width="18.5703125" style="50" customWidth="1"/>
    <col min="10244" max="10244" width="15.28515625" style="50" customWidth="1"/>
    <col min="10245" max="10246" width="18" style="50" customWidth="1"/>
    <col min="10247" max="10247" width="16.42578125" style="50" customWidth="1"/>
    <col min="10248" max="10248" width="14.7109375" style="50" customWidth="1"/>
    <col min="10249" max="10249" width="14.28515625" style="50" customWidth="1"/>
    <col min="10250" max="10496" width="9.140625" style="50"/>
    <col min="10497" max="10497" width="8.140625" style="50" customWidth="1"/>
    <col min="10498" max="10498" width="78.5703125" style="50" customWidth="1"/>
    <col min="10499" max="10499" width="18.5703125" style="50" customWidth="1"/>
    <col min="10500" max="10500" width="15.28515625" style="50" customWidth="1"/>
    <col min="10501" max="10502" width="18" style="50" customWidth="1"/>
    <col min="10503" max="10503" width="16.42578125" style="50" customWidth="1"/>
    <col min="10504" max="10504" width="14.7109375" style="50" customWidth="1"/>
    <col min="10505" max="10505" width="14.28515625" style="50" customWidth="1"/>
    <col min="10506" max="10752" width="9.140625" style="50"/>
    <col min="10753" max="10753" width="8.140625" style="50" customWidth="1"/>
    <col min="10754" max="10754" width="78.5703125" style="50" customWidth="1"/>
    <col min="10755" max="10755" width="18.5703125" style="50" customWidth="1"/>
    <col min="10756" max="10756" width="15.28515625" style="50" customWidth="1"/>
    <col min="10757" max="10758" width="18" style="50" customWidth="1"/>
    <col min="10759" max="10759" width="16.42578125" style="50" customWidth="1"/>
    <col min="10760" max="10760" width="14.7109375" style="50" customWidth="1"/>
    <col min="10761" max="10761" width="14.28515625" style="50" customWidth="1"/>
    <col min="10762" max="11008" width="9.140625" style="50"/>
    <col min="11009" max="11009" width="8.140625" style="50" customWidth="1"/>
    <col min="11010" max="11010" width="78.5703125" style="50" customWidth="1"/>
    <col min="11011" max="11011" width="18.5703125" style="50" customWidth="1"/>
    <col min="11012" max="11012" width="15.28515625" style="50" customWidth="1"/>
    <col min="11013" max="11014" width="18" style="50" customWidth="1"/>
    <col min="11015" max="11015" width="16.42578125" style="50" customWidth="1"/>
    <col min="11016" max="11016" width="14.7109375" style="50" customWidth="1"/>
    <col min="11017" max="11017" width="14.28515625" style="50" customWidth="1"/>
    <col min="11018" max="11264" width="9.140625" style="50"/>
    <col min="11265" max="11265" width="8.140625" style="50" customWidth="1"/>
    <col min="11266" max="11266" width="78.5703125" style="50" customWidth="1"/>
    <col min="11267" max="11267" width="18.5703125" style="50" customWidth="1"/>
    <col min="11268" max="11268" width="15.28515625" style="50" customWidth="1"/>
    <col min="11269" max="11270" width="18" style="50" customWidth="1"/>
    <col min="11271" max="11271" width="16.42578125" style="50" customWidth="1"/>
    <col min="11272" max="11272" width="14.7109375" style="50" customWidth="1"/>
    <col min="11273" max="11273" width="14.28515625" style="50" customWidth="1"/>
    <col min="11274" max="11520" width="9.140625" style="50"/>
    <col min="11521" max="11521" width="8.140625" style="50" customWidth="1"/>
    <col min="11522" max="11522" width="78.5703125" style="50" customWidth="1"/>
    <col min="11523" max="11523" width="18.5703125" style="50" customWidth="1"/>
    <col min="11524" max="11524" width="15.28515625" style="50" customWidth="1"/>
    <col min="11525" max="11526" width="18" style="50" customWidth="1"/>
    <col min="11527" max="11527" width="16.42578125" style="50" customWidth="1"/>
    <col min="11528" max="11528" width="14.7109375" style="50" customWidth="1"/>
    <col min="11529" max="11529" width="14.28515625" style="50" customWidth="1"/>
    <col min="11530" max="11776" width="9.140625" style="50"/>
    <col min="11777" max="11777" width="8.140625" style="50" customWidth="1"/>
    <col min="11778" max="11778" width="78.5703125" style="50" customWidth="1"/>
    <col min="11779" max="11779" width="18.5703125" style="50" customWidth="1"/>
    <col min="11780" max="11780" width="15.28515625" style="50" customWidth="1"/>
    <col min="11781" max="11782" width="18" style="50" customWidth="1"/>
    <col min="11783" max="11783" width="16.42578125" style="50" customWidth="1"/>
    <col min="11784" max="11784" width="14.7109375" style="50" customWidth="1"/>
    <col min="11785" max="11785" width="14.28515625" style="50" customWidth="1"/>
    <col min="11786" max="12032" width="9.140625" style="50"/>
    <col min="12033" max="12033" width="8.140625" style="50" customWidth="1"/>
    <col min="12034" max="12034" width="78.5703125" style="50" customWidth="1"/>
    <col min="12035" max="12035" width="18.5703125" style="50" customWidth="1"/>
    <col min="12036" max="12036" width="15.28515625" style="50" customWidth="1"/>
    <col min="12037" max="12038" width="18" style="50" customWidth="1"/>
    <col min="12039" max="12039" width="16.42578125" style="50" customWidth="1"/>
    <col min="12040" max="12040" width="14.7109375" style="50" customWidth="1"/>
    <col min="12041" max="12041" width="14.28515625" style="50" customWidth="1"/>
    <col min="12042" max="12288" width="9.140625" style="50"/>
    <col min="12289" max="12289" width="8.140625" style="50" customWidth="1"/>
    <col min="12290" max="12290" width="78.5703125" style="50" customWidth="1"/>
    <col min="12291" max="12291" width="18.5703125" style="50" customWidth="1"/>
    <col min="12292" max="12292" width="15.28515625" style="50" customWidth="1"/>
    <col min="12293" max="12294" width="18" style="50" customWidth="1"/>
    <col min="12295" max="12295" width="16.42578125" style="50" customWidth="1"/>
    <col min="12296" max="12296" width="14.7109375" style="50" customWidth="1"/>
    <col min="12297" max="12297" width="14.28515625" style="50" customWidth="1"/>
    <col min="12298" max="12544" width="9.140625" style="50"/>
    <col min="12545" max="12545" width="8.140625" style="50" customWidth="1"/>
    <col min="12546" max="12546" width="78.5703125" style="50" customWidth="1"/>
    <col min="12547" max="12547" width="18.5703125" style="50" customWidth="1"/>
    <col min="12548" max="12548" width="15.28515625" style="50" customWidth="1"/>
    <col min="12549" max="12550" width="18" style="50" customWidth="1"/>
    <col min="12551" max="12551" width="16.42578125" style="50" customWidth="1"/>
    <col min="12552" max="12552" width="14.7109375" style="50" customWidth="1"/>
    <col min="12553" max="12553" width="14.28515625" style="50" customWidth="1"/>
    <col min="12554" max="12800" width="9.140625" style="50"/>
    <col min="12801" max="12801" width="8.140625" style="50" customWidth="1"/>
    <col min="12802" max="12802" width="78.5703125" style="50" customWidth="1"/>
    <col min="12803" max="12803" width="18.5703125" style="50" customWidth="1"/>
    <col min="12804" max="12804" width="15.28515625" style="50" customWidth="1"/>
    <col min="12805" max="12806" width="18" style="50" customWidth="1"/>
    <col min="12807" max="12807" width="16.42578125" style="50" customWidth="1"/>
    <col min="12808" max="12808" width="14.7109375" style="50" customWidth="1"/>
    <col min="12809" max="12809" width="14.28515625" style="50" customWidth="1"/>
    <col min="12810" max="13056" width="9.140625" style="50"/>
    <col min="13057" max="13057" width="8.140625" style="50" customWidth="1"/>
    <col min="13058" max="13058" width="78.5703125" style="50" customWidth="1"/>
    <col min="13059" max="13059" width="18.5703125" style="50" customWidth="1"/>
    <col min="13060" max="13060" width="15.28515625" style="50" customWidth="1"/>
    <col min="13061" max="13062" width="18" style="50" customWidth="1"/>
    <col min="13063" max="13063" width="16.42578125" style="50" customWidth="1"/>
    <col min="13064" max="13064" width="14.7109375" style="50" customWidth="1"/>
    <col min="13065" max="13065" width="14.28515625" style="50" customWidth="1"/>
    <col min="13066" max="13312" width="9.140625" style="50"/>
    <col min="13313" max="13313" width="8.140625" style="50" customWidth="1"/>
    <col min="13314" max="13314" width="78.5703125" style="50" customWidth="1"/>
    <col min="13315" max="13315" width="18.5703125" style="50" customWidth="1"/>
    <col min="13316" max="13316" width="15.28515625" style="50" customWidth="1"/>
    <col min="13317" max="13318" width="18" style="50" customWidth="1"/>
    <col min="13319" max="13319" width="16.42578125" style="50" customWidth="1"/>
    <col min="13320" max="13320" width="14.7109375" style="50" customWidth="1"/>
    <col min="13321" max="13321" width="14.28515625" style="50" customWidth="1"/>
    <col min="13322" max="13568" width="9.140625" style="50"/>
    <col min="13569" max="13569" width="8.140625" style="50" customWidth="1"/>
    <col min="13570" max="13570" width="78.5703125" style="50" customWidth="1"/>
    <col min="13571" max="13571" width="18.5703125" style="50" customWidth="1"/>
    <col min="13572" max="13572" width="15.28515625" style="50" customWidth="1"/>
    <col min="13573" max="13574" width="18" style="50" customWidth="1"/>
    <col min="13575" max="13575" width="16.42578125" style="50" customWidth="1"/>
    <col min="13576" max="13576" width="14.7109375" style="50" customWidth="1"/>
    <col min="13577" max="13577" width="14.28515625" style="50" customWidth="1"/>
    <col min="13578" max="13824" width="9.140625" style="50"/>
    <col min="13825" max="13825" width="8.140625" style="50" customWidth="1"/>
    <col min="13826" max="13826" width="78.5703125" style="50" customWidth="1"/>
    <col min="13827" max="13827" width="18.5703125" style="50" customWidth="1"/>
    <col min="13828" max="13828" width="15.28515625" style="50" customWidth="1"/>
    <col min="13829" max="13830" width="18" style="50" customWidth="1"/>
    <col min="13831" max="13831" width="16.42578125" style="50" customWidth="1"/>
    <col min="13832" max="13832" width="14.7109375" style="50" customWidth="1"/>
    <col min="13833" max="13833" width="14.28515625" style="50" customWidth="1"/>
    <col min="13834" max="14080" width="9.140625" style="50"/>
    <col min="14081" max="14081" width="8.140625" style="50" customWidth="1"/>
    <col min="14082" max="14082" width="78.5703125" style="50" customWidth="1"/>
    <col min="14083" max="14083" width="18.5703125" style="50" customWidth="1"/>
    <col min="14084" max="14084" width="15.28515625" style="50" customWidth="1"/>
    <col min="14085" max="14086" width="18" style="50" customWidth="1"/>
    <col min="14087" max="14087" width="16.42578125" style="50" customWidth="1"/>
    <col min="14088" max="14088" width="14.7109375" style="50" customWidth="1"/>
    <col min="14089" max="14089" width="14.28515625" style="50" customWidth="1"/>
    <col min="14090" max="14336" width="9.140625" style="50"/>
    <col min="14337" max="14337" width="8.140625" style="50" customWidth="1"/>
    <col min="14338" max="14338" width="78.5703125" style="50" customWidth="1"/>
    <col min="14339" max="14339" width="18.5703125" style="50" customWidth="1"/>
    <col min="14340" max="14340" width="15.28515625" style="50" customWidth="1"/>
    <col min="14341" max="14342" width="18" style="50" customWidth="1"/>
    <col min="14343" max="14343" width="16.42578125" style="50" customWidth="1"/>
    <col min="14344" max="14344" width="14.7109375" style="50" customWidth="1"/>
    <col min="14345" max="14345" width="14.28515625" style="50" customWidth="1"/>
    <col min="14346" max="14592" width="9.140625" style="50"/>
    <col min="14593" max="14593" width="8.140625" style="50" customWidth="1"/>
    <col min="14594" max="14594" width="78.5703125" style="50" customWidth="1"/>
    <col min="14595" max="14595" width="18.5703125" style="50" customWidth="1"/>
    <col min="14596" max="14596" width="15.28515625" style="50" customWidth="1"/>
    <col min="14597" max="14598" width="18" style="50" customWidth="1"/>
    <col min="14599" max="14599" width="16.42578125" style="50" customWidth="1"/>
    <col min="14600" max="14600" width="14.7109375" style="50" customWidth="1"/>
    <col min="14601" max="14601" width="14.28515625" style="50" customWidth="1"/>
    <col min="14602" max="14848" width="9.140625" style="50"/>
    <col min="14849" max="14849" width="8.140625" style="50" customWidth="1"/>
    <col min="14850" max="14850" width="78.5703125" style="50" customWidth="1"/>
    <col min="14851" max="14851" width="18.5703125" style="50" customWidth="1"/>
    <col min="14852" max="14852" width="15.28515625" style="50" customWidth="1"/>
    <col min="14853" max="14854" width="18" style="50" customWidth="1"/>
    <col min="14855" max="14855" width="16.42578125" style="50" customWidth="1"/>
    <col min="14856" max="14856" width="14.7109375" style="50" customWidth="1"/>
    <col min="14857" max="14857" width="14.28515625" style="50" customWidth="1"/>
    <col min="14858" max="15104" width="9.140625" style="50"/>
    <col min="15105" max="15105" width="8.140625" style="50" customWidth="1"/>
    <col min="15106" max="15106" width="78.5703125" style="50" customWidth="1"/>
    <col min="15107" max="15107" width="18.5703125" style="50" customWidth="1"/>
    <col min="15108" max="15108" width="15.28515625" style="50" customWidth="1"/>
    <col min="15109" max="15110" width="18" style="50" customWidth="1"/>
    <col min="15111" max="15111" width="16.42578125" style="50" customWidth="1"/>
    <col min="15112" max="15112" width="14.7109375" style="50" customWidth="1"/>
    <col min="15113" max="15113" width="14.28515625" style="50" customWidth="1"/>
    <col min="15114" max="15360" width="9.140625" style="50"/>
    <col min="15361" max="15361" width="8.140625" style="50" customWidth="1"/>
    <col min="15362" max="15362" width="78.5703125" style="50" customWidth="1"/>
    <col min="15363" max="15363" width="18.5703125" style="50" customWidth="1"/>
    <col min="15364" max="15364" width="15.28515625" style="50" customWidth="1"/>
    <col min="15365" max="15366" width="18" style="50" customWidth="1"/>
    <col min="15367" max="15367" width="16.42578125" style="50" customWidth="1"/>
    <col min="15368" max="15368" width="14.7109375" style="50" customWidth="1"/>
    <col min="15369" max="15369" width="14.28515625" style="50" customWidth="1"/>
    <col min="15370" max="15616" width="9.140625" style="50"/>
    <col min="15617" max="15617" width="8.140625" style="50" customWidth="1"/>
    <col min="15618" max="15618" width="78.5703125" style="50" customWidth="1"/>
    <col min="15619" max="15619" width="18.5703125" style="50" customWidth="1"/>
    <col min="15620" max="15620" width="15.28515625" style="50" customWidth="1"/>
    <col min="15621" max="15622" width="18" style="50" customWidth="1"/>
    <col min="15623" max="15623" width="16.42578125" style="50" customWidth="1"/>
    <col min="15624" max="15624" width="14.7109375" style="50" customWidth="1"/>
    <col min="15625" max="15625" width="14.28515625" style="50" customWidth="1"/>
    <col min="15626" max="15872" width="9.140625" style="50"/>
    <col min="15873" max="15873" width="8.140625" style="50" customWidth="1"/>
    <col min="15874" max="15874" width="78.5703125" style="50" customWidth="1"/>
    <col min="15875" max="15875" width="18.5703125" style="50" customWidth="1"/>
    <col min="15876" max="15876" width="15.28515625" style="50" customWidth="1"/>
    <col min="15877" max="15878" width="18" style="50" customWidth="1"/>
    <col min="15879" max="15879" width="16.42578125" style="50" customWidth="1"/>
    <col min="15880" max="15880" width="14.7109375" style="50" customWidth="1"/>
    <col min="15881" max="15881" width="14.28515625" style="50" customWidth="1"/>
    <col min="15882" max="16128" width="9.140625" style="50"/>
    <col min="16129" max="16129" width="8.140625" style="50" customWidth="1"/>
    <col min="16130" max="16130" width="78.5703125" style="50" customWidth="1"/>
    <col min="16131" max="16131" width="18.5703125" style="50" customWidth="1"/>
    <col min="16132" max="16132" width="15.28515625" style="50" customWidth="1"/>
    <col min="16133" max="16134" width="18" style="50" customWidth="1"/>
    <col min="16135" max="16135" width="16.42578125" style="50" customWidth="1"/>
    <col min="16136" max="16136" width="14.7109375" style="50" customWidth="1"/>
    <col min="16137" max="16137" width="14.28515625" style="50" customWidth="1"/>
    <col min="16138" max="16384" width="9.140625" style="50"/>
  </cols>
  <sheetData>
    <row r="1" spans="1:7" ht="15.95" customHeight="1" x14ac:dyDescent="0.25">
      <c r="A1" s="273" t="s">
        <v>112</v>
      </c>
      <c r="B1" s="273"/>
      <c r="C1" s="273"/>
    </row>
    <row r="2" spans="1:7" ht="15.95" customHeight="1" thickBot="1" x14ac:dyDescent="0.3">
      <c r="A2" s="272"/>
      <c r="B2" s="272"/>
      <c r="F2" s="52"/>
      <c r="G2" s="173" t="s">
        <v>72</v>
      </c>
    </row>
    <row r="3" spans="1:7" ht="32.25" thickBot="1" x14ac:dyDescent="0.3">
      <c r="A3" s="174" t="s">
        <v>3</v>
      </c>
      <c r="B3" s="54" t="s">
        <v>113</v>
      </c>
      <c r="C3" s="54" t="s">
        <v>7</v>
      </c>
      <c r="D3" s="54" t="s">
        <v>114</v>
      </c>
      <c r="E3" s="54" t="s">
        <v>115</v>
      </c>
      <c r="F3" s="54" t="s">
        <v>116</v>
      </c>
      <c r="G3" s="54" t="s">
        <v>115</v>
      </c>
    </row>
    <row r="4" spans="1:7" s="55" customFormat="1" ht="16.5" thickBot="1" x14ac:dyDescent="0.25">
      <c r="A4" s="175">
        <v>1</v>
      </c>
      <c r="B4" s="176">
        <v>2</v>
      </c>
      <c r="C4" s="176">
        <v>3</v>
      </c>
      <c r="D4" s="176">
        <v>4</v>
      </c>
      <c r="E4" s="176">
        <v>5</v>
      </c>
      <c r="F4" s="54">
        <v>6</v>
      </c>
      <c r="G4" s="54">
        <v>7</v>
      </c>
    </row>
    <row r="5" spans="1:7" s="55" customFormat="1" ht="16.5" thickBot="1" x14ac:dyDescent="0.25">
      <c r="A5" s="174" t="s">
        <v>23</v>
      </c>
      <c r="B5" s="177" t="s">
        <v>117</v>
      </c>
      <c r="C5" s="57">
        <f>SUM(C6:C11)</f>
        <v>20603266</v>
      </c>
      <c r="D5" s="57">
        <f>SUM(D6:D11)</f>
        <v>36036</v>
      </c>
      <c r="E5" s="57">
        <f>SUM(E6:E11)</f>
        <v>20639302</v>
      </c>
      <c r="F5" s="57">
        <f>SUM(F6:F11)</f>
        <v>893036</v>
      </c>
      <c r="G5" s="57">
        <f>SUM(G6:G11)</f>
        <v>21532338</v>
      </c>
    </row>
    <row r="6" spans="1:7" s="55" customFormat="1" x14ac:dyDescent="0.2">
      <c r="A6" s="178" t="s">
        <v>118</v>
      </c>
      <c r="B6" s="179" t="s">
        <v>119</v>
      </c>
      <c r="C6" s="180">
        <v>11808386</v>
      </c>
      <c r="D6" s="180">
        <f>SUM(E6-C6)</f>
        <v>0</v>
      </c>
      <c r="E6" s="180">
        <v>11808386</v>
      </c>
      <c r="F6" s="180">
        <f>SUM(G6-E6)</f>
        <v>0</v>
      </c>
      <c r="G6" s="180">
        <v>11808386</v>
      </c>
    </row>
    <row r="7" spans="1:7" s="55" customFormat="1" x14ac:dyDescent="0.2">
      <c r="A7" s="181" t="s">
        <v>120</v>
      </c>
      <c r="B7" s="182" t="s">
        <v>121</v>
      </c>
      <c r="C7" s="183"/>
      <c r="D7" s="183"/>
      <c r="E7" s="183"/>
      <c r="F7" s="180">
        <f>SUM(G7-E7)</f>
        <v>0</v>
      </c>
      <c r="G7" s="183"/>
    </row>
    <row r="8" spans="1:7" s="55" customFormat="1" x14ac:dyDescent="0.2">
      <c r="A8" s="181" t="s">
        <v>122</v>
      </c>
      <c r="B8" s="182" t="s">
        <v>123</v>
      </c>
      <c r="C8" s="183">
        <v>6994880</v>
      </c>
      <c r="D8" s="180">
        <f>SUM(E8-C8)</f>
        <v>36036</v>
      </c>
      <c r="E8" s="183">
        <v>7030916</v>
      </c>
      <c r="F8" s="180">
        <f>SUM(G8-E8)</f>
        <v>-6964</v>
      </c>
      <c r="G8" s="183">
        <v>7023952</v>
      </c>
    </row>
    <row r="9" spans="1:7" s="55" customFormat="1" x14ac:dyDescent="0.2">
      <c r="A9" s="181" t="s">
        <v>124</v>
      </c>
      <c r="B9" s="182" t="s">
        <v>125</v>
      </c>
      <c r="C9" s="183">
        <v>1800000</v>
      </c>
      <c r="D9" s="180">
        <f>SUM(E9-C9)</f>
        <v>0</v>
      </c>
      <c r="E9" s="183">
        <v>1800000</v>
      </c>
      <c r="F9" s="180">
        <f>SUM(G9-E9)</f>
        <v>0</v>
      </c>
      <c r="G9" s="183">
        <v>1800000</v>
      </c>
    </row>
    <row r="10" spans="1:7" s="55" customFormat="1" x14ac:dyDescent="0.2">
      <c r="A10" s="181" t="s">
        <v>126</v>
      </c>
      <c r="B10" s="182" t="s">
        <v>127</v>
      </c>
      <c r="C10" s="183"/>
      <c r="D10" s="183"/>
      <c r="E10" s="183"/>
      <c r="F10" s="180">
        <f>SUM(G10-E10)</f>
        <v>900000</v>
      </c>
      <c r="G10" s="183">
        <v>900000</v>
      </c>
    </row>
    <row r="11" spans="1:7" s="55" customFormat="1" ht="16.5" thickBot="1" x14ac:dyDescent="0.25">
      <c r="A11" s="184" t="s">
        <v>128</v>
      </c>
      <c r="B11" s="185" t="s">
        <v>129</v>
      </c>
      <c r="C11" s="183"/>
      <c r="D11" s="186"/>
      <c r="E11" s="183"/>
      <c r="F11" s="186"/>
      <c r="G11" s="186"/>
    </row>
    <row r="12" spans="1:7" s="55" customFormat="1" ht="16.5" thickBot="1" x14ac:dyDescent="0.25">
      <c r="A12" s="174" t="s">
        <v>26</v>
      </c>
      <c r="B12" s="187" t="s">
        <v>130</v>
      </c>
      <c r="C12" s="57">
        <f>SUM(C13:C17)</f>
        <v>5395667</v>
      </c>
      <c r="D12" s="56">
        <f>SUM(E12-C12)</f>
        <v>15263102</v>
      </c>
      <c r="E12" s="57">
        <f>SUM(E13:E17)</f>
        <v>20658769</v>
      </c>
      <c r="F12" s="56">
        <f>SUM(G12-E12)</f>
        <v>400000</v>
      </c>
      <c r="G12" s="57">
        <f>SUM(G13:G17)</f>
        <v>21058769</v>
      </c>
    </row>
    <row r="13" spans="1:7" s="55" customFormat="1" x14ac:dyDescent="0.2">
      <c r="A13" s="178" t="s">
        <v>131</v>
      </c>
      <c r="B13" s="179" t="s">
        <v>132</v>
      </c>
      <c r="C13" s="180"/>
      <c r="D13" s="180"/>
      <c r="E13" s="180"/>
      <c r="F13" s="180"/>
      <c r="G13" s="180"/>
    </row>
    <row r="14" spans="1:7" s="55" customFormat="1" x14ac:dyDescent="0.2">
      <c r="A14" s="181" t="s">
        <v>133</v>
      </c>
      <c r="B14" s="182" t="s">
        <v>134</v>
      </c>
      <c r="C14" s="183"/>
      <c r="D14" s="183"/>
      <c r="E14" s="183"/>
      <c r="F14" s="183"/>
      <c r="G14" s="183"/>
    </row>
    <row r="15" spans="1:7" s="55" customFormat="1" x14ac:dyDescent="0.2">
      <c r="A15" s="181" t="s">
        <v>135</v>
      </c>
      <c r="B15" s="182" t="s">
        <v>136</v>
      </c>
      <c r="C15" s="183"/>
      <c r="D15" s="183"/>
      <c r="E15" s="183"/>
      <c r="F15" s="183"/>
      <c r="G15" s="183"/>
    </row>
    <row r="16" spans="1:7" s="55" customFormat="1" x14ac:dyDescent="0.2">
      <c r="A16" s="181" t="s">
        <v>137</v>
      </c>
      <c r="B16" s="182" t="s">
        <v>138</v>
      </c>
      <c r="C16" s="183"/>
      <c r="D16" s="183"/>
      <c r="E16" s="183"/>
      <c r="F16" s="183"/>
      <c r="G16" s="183"/>
    </row>
    <row r="17" spans="1:7" s="55" customFormat="1" x14ac:dyDescent="0.2">
      <c r="A17" s="181" t="s">
        <v>139</v>
      </c>
      <c r="B17" s="182" t="s">
        <v>140</v>
      </c>
      <c r="C17" s="183">
        <v>5395667</v>
      </c>
      <c r="D17" s="180">
        <f>SUM(E17-C17)</f>
        <v>15263102</v>
      </c>
      <c r="E17" s="183">
        <v>20658769</v>
      </c>
      <c r="F17" s="180">
        <f>SUM(G17-E17)</f>
        <v>400000</v>
      </c>
      <c r="G17" s="183">
        <v>21058769</v>
      </c>
    </row>
    <row r="18" spans="1:7" s="55" customFormat="1" ht="16.5" thickBot="1" x14ac:dyDescent="0.25">
      <c r="A18" s="184" t="s">
        <v>141</v>
      </c>
      <c r="B18" s="185" t="s">
        <v>142</v>
      </c>
      <c r="C18" s="186"/>
      <c r="D18" s="186"/>
      <c r="E18" s="186"/>
      <c r="F18" s="186"/>
      <c r="G18" s="186"/>
    </row>
    <row r="19" spans="1:7" s="55" customFormat="1" ht="16.5" thickBot="1" x14ac:dyDescent="0.25">
      <c r="A19" s="174" t="s">
        <v>12</v>
      </c>
      <c r="B19" s="177" t="s">
        <v>143</v>
      </c>
      <c r="C19" s="57"/>
      <c r="D19" s="57"/>
      <c r="E19" s="57"/>
      <c r="F19" s="57"/>
      <c r="G19" s="57"/>
    </row>
    <row r="20" spans="1:7" s="55" customFormat="1" x14ac:dyDescent="0.2">
      <c r="A20" s="178" t="s">
        <v>144</v>
      </c>
      <c r="B20" s="179" t="s">
        <v>145</v>
      </c>
      <c r="C20" s="180"/>
      <c r="D20" s="180"/>
      <c r="E20" s="180"/>
      <c r="F20" s="180"/>
      <c r="G20" s="180"/>
    </row>
    <row r="21" spans="1:7" s="55" customFormat="1" x14ac:dyDescent="0.2">
      <c r="A21" s="181" t="s">
        <v>146</v>
      </c>
      <c r="B21" s="182" t="s">
        <v>147</v>
      </c>
      <c r="C21" s="183"/>
      <c r="D21" s="183"/>
      <c r="E21" s="183"/>
      <c r="F21" s="183"/>
      <c r="G21" s="183"/>
    </row>
    <row r="22" spans="1:7" s="55" customFormat="1" x14ac:dyDescent="0.2">
      <c r="A22" s="181" t="s">
        <v>148</v>
      </c>
      <c r="B22" s="182" t="s">
        <v>149</v>
      </c>
      <c r="C22" s="183"/>
      <c r="D22" s="183"/>
      <c r="E22" s="183"/>
      <c r="F22" s="183"/>
      <c r="G22" s="183"/>
    </row>
    <row r="23" spans="1:7" s="55" customFormat="1" x14ac:dyDescent="0.2">
      <c r="A23" s="181" t="s">
        <v>150</v>
      </c>
      <c r="B23" s="182" t="s">
        <v>151</v>
      </c>
      <c r="C23" s="183"/>
      <c r="D23" s="183"/>
      <c r="E23" s="183"/>
      <c r="F23" s="183"/>
      <c r="G23" s="183"/>
    </row>
    <row r="24" spans="1:7" s="55" customFormat="1" x14ac:dyDescent="0.2">
      <c r="A24" s="181" t="s">
        <v>152</v>
      </c>
      <c r="B24" s="182" t="s">
        <v>153</v>
      </c>
      <c r="C24" s="183"/>
      <c r="D24" s="183"/>
      <c r="E24" s="183"/>
      <c r="F24" s="183"/>
      <c r="G24" s="183"/>
    </row>
    <row r="25" spans="1:7" s="55" customFormat="1" ht="16.5" thickBot="1" x14ac:dyDescent="0.25">
      <c r="A25" s="184" t="s">
        <v>154</v>
      </c>
      <c r="B25" s="185" t="s">
        <v>155</v>
      </c>
      <c r="C25" s="186"/>
      <c r="D25" s="186"/>
      <c r="E25" s="186"/>
      <c r="F25" s="186"/>
      <c r="G25" s="186"/>
    </row>
    <row r="26" spans="1:7" s="55" customFormat="1" ht="16.5" thickBot="1" x14ac:dyDescent="0.25">
      <c r="A26" s="174" t="s">
        <v>156</v>
      </c>
      <c r="B26" s="177" t="s">
        <v>157</v>
      </c>
      <c r="C26" s="188">
        <f>SUM(C27,C30,C31,C32)</f>
        <v>2810418</v>
      </c>
      <c r="D26" s="58">
        <f>SUM(E26-C26)</f>
        <v>0</v>
      </c>
      <c r="E26" s="188">
        <f>SUM(E27,E30,E31,E32)</f>
        <v>2810418</v>
      </c>
      <c r="F26" s="58">
        <f>SUM(G26-E26)</f>
        <v>2540884</v>
      </c>
      <c r="G26" s="188">
        <f>SUM(G27,G30,G31,G32)</f>
        <v>5351302</v>
      </c>
    </row>
    <row r="27" spans="1:7" s="55" customFormat="1" x14ac:dyDescent="0.2">
      <c r="A27" s="178" t="s">
        <v>158</v>
      </c>
      <c r="B27" s="179" t="s">
        <v>159</v>
      </c>
      <c r="C27" s="189">
        <f>SUM(C28:C29)</f>
        <v>2095418</v>
      </c>
      <c r="D27" s="180">
        <f>SUM(E27-C27)</f>
        <v>0</v>
      </c>
      <c r="E27" s="189">
        <v>2095418</v>
      </c>
      <c r="F27" s="180">
        <f>SUM(G27-E27)</f>
        <v>2540884</v>
      </c>
      <c r="G27" s="189">
        <v>4636302</v>
      </c>
    </row>
    <row r="28" spans="1:7" s="55" customFormat="1" x14ac:dyDescent="0.2">
      <c r="A28" s="181" t="s">
        <v>160</v>
      </c>
      <c r="B28" s="182" t="s">
        <v>161</v>
      </c>
      <c r="C28" s="183">
        <v>2095418</v>
      </c>
      <c r="D28" s="180">
        <f>SUM(E28-C28)</f>
        <v>0</v>
      </c>
      <c r="E28" s="183">
        <v>2095418</v>
      </c>
      <c r="F28" s="180">
        <f>SUM(G28-E28)</f>
        <v>2540884</v>
      </c>
      <c r="G28" s="183">
        <v>4636302</v>
      </c>
    </row>
    <row r="29" spans="1:7" s="55" customFormat="1" x14ac:dyDescent="0.2">
      <c r="A29" s="181" t="s">
        <v>162</v>
      </c>
      <c r="B29" s="182" t="s">
        <v>163</v>
      </c>
      <c r="C29" s="183"/>
      <c r="D29" s="183"/>
      <c r="E29" s="183"/>
      <c r="F29" s="183"/>
      <c r="G29" s="183"/>
    </row>
    <row r="30" spans="1:7" s="55" customFormat="1" x14ac:dyDescent="0.2">
      <c r="A30" s="181" t="s">
        <v>164</v>
      </c>
      <c r="B30" s="182" t="s">
        <v>165</v>
      </c>
      <c r="C30" s="183">
        <v>700000</v>
      </c>
      <c r="D30" s="180">
        <f>SUM(E30-C30)</f>
        <v>0</v>
      </c>
      <c r="E30" s="183">
        <v>700000</v>
      </c>
      <c r="F30" s="180">
        <f>SUM(G30-E30)</f>
        <v>0</v>
      </c>
      <c r="G30" s="183">
        <v>700000</v>
      </c>
    </row>
    <row r="31" spans="1:7" s="55" customFormat="1" x14ac:dyDescent="0.2">
      <c r="A31" s="181" t="s">
        <v>166</v>
      </c>
      <c r="B31" s="182" t="s">
        <v>167</v>
      </c>
      <c r="C31" s="183"/>
      <c r="D31" s="183"/>
      <c r="E31" s="183"/>
      <c r="F31" s="183"/>
      <c r="G31" s="183"/>
    </row>
    <row r="32" spans="1:7" s="55" customFormat="1" ht="16.5" thickBot="1" x14ac:dyDescent="0.25">
      <c r="A32" s="184" t="s">
        <v>168</v>
      </c>
      <c r="B32" s="185" t="s">
        <v>169</v>
      </c>
      <c r="C32" s="186">
        <v>15000</v>
      </c>
      <c r="D32" s="180">
        <f>SUM(E32-C32)</f>
        <v>0</v>
      </c>
      <c r="E32" s="186">
        <v>15000</v>
      </c>
      <c r="F32" s="180">
        <f>SUM(G32-E32)</f>
        <v>0</v>
      </c>
      <c r="G32" s="186">
        <v>15000</v>
      </c>
    </row>
    <row r="33" spans="1:7" s="55" customFormat="1" ht="16.5" thickBot="1" x14ac:dyDescent="0.25">
      <c r="A33" s="174" t="s">
        <v>14</v>
      </c>
      <c r="B33" s="177" t="s">
        <v>170</v>
      </c>
      <c r="C33" s="57">
        <f>SUM(C34:C43)</f>
        <v>161600</v>
      </c>
      <c r="D33" s="58">
        <f>SUM(E33-C33)</f>
        <v>0</v>
      </c>
      <c r="E33" s="57">
        <f>SUM(E34:E43)</f>
        <v>161600</v>
      </c>
      <c r="F33" s="58">
        <f>SUM(G33-E33)</f>
        <v>1544160</v>
      </c>
      <c r="G33" s="57">
        <f>SUM(G34:G43)</f>
        <v>1705760</v>
      </c>
    </row>
    <row r="34" spans="1:7" s="55" customFormat="1" x14ac:dyDescent="0.2">
      <c r="A34" s="178" t="s">
        <v>171</v>
      </c>
      <c r="B34" s="179" t="s">
        <v>172</v>
      </c>
      <c r="C34" s="180"/>
      <c r="D34" s="180"/>
      <c r="E34" s="180"/>
      <c r="F34" s="180"/>
      <c r="G34" s="180">
        <v>1321640</v>
      </c>
    </row>
    <row r="35" spans="1:7" s="55" customFormat="1" x14ac:dyDescent="0.2">
      <c r="A35" s="181" t="s">
        <v>173</v>
      </c>
      <c r="B35" s="182" t="s">
        <v>174</v>
      </c>
      <c r="C35" s="183">
        <v>50000</v>
      </c>
      <c r="D35" s="180">
        <f>SUM(E35-C35)</f>
        <v>0</v>
      </c>
      <c r="E35" s="183">
        <v>50000</v>
      </c>
      <c r="F35" s="186"/>
      <c r="G35" s="186">
        <v>78490</v>
      </c>
    </row>
    <row r="36" spans="1:7" s="55" customFormat="1" x14ac:dyDescent="0.2">
      <c r="A36" s="181" t="s">
        <v>175</v>
      </c>
      <c r="B36" s="182" t="s">
        <v>176</v>
      </c>
      <c r="C36" s="183"/>
      <c r="D36" s="183"/>
      <c r="E36" s="183"/>
      <c r="F36" s="183"/>
      <c r="G36" s="183"/>
    </row>
    <row r="37" spans="1:7" s="55" customFormat="1" x14ac:dyDescent="0.2">
      <c r="A37" s="181" t="s">
        <v>177</v>
      </c>
      <c r="B37" s="182" t="s">
        <v>178</v>
      </c>
      <c r="C37" s="183">
        <v>111600</v>
      </c>
      <c r="D37" s="180">
        <f>SUM(E37-C37)</f>
        <v>0</v>
      </c>
      <c r="E37" s="183">
        <v>111600</v>
      </c>
      <c r="F37" s="183"/>
      <c r="G37" s="183">
        <v>291600</v>
      </c>
    </row>
    <row r="38" spans="1:7" s="55" customFormat="1" x14ac:dyDescent="0.2">
      <c r="A38" s="181" t="s">
        <v>179</v>
      </c>
      <c r="B38" s="182" t="s">
        <v>180</v>
      </c>
      <c r="C38" s="183"/>
      <c r="D38" s="183"/>
      <c r="E38" s="183"/>
      <c r="F38" s="183"/>
      <c r="G38" s="183"/>
    </row>
    <row r="39" spans="1:7" s="55" customFormat="1" x14ac:dyDescent="0.2">
      <c r="A39" s="181" t="s">
        <v>181</v>
      </c>
      <c r="B39" s="182" t="s">
        <v>182</v>
      </c>
      <c r="C39" s="183"/>
      <c r="D39" s="183"/>
      <c r="E39" s="183"/>
      <c r="F39" s="183"/>
      <c r="G39" s="183"/>
    </row>
    <row r="40" spans="1:7" s="55" customFormat="1" x14ac:dyDescent="0.2">
      <c r="A40" s="181" t="s">
        <v>183</v>
      </c>
      <c r="B40" s="182" t="s">
        <v>184</v>
      </c>
      <c r="C40" s="183"/>
      <c r="D40" s="183"/>
      <c r="E40" s="183"/>
      <c r="F40" s="183"/>
      <c r="G40" s="183"/>
    </row>
    <row r="41" spans="1:7" s="55" customFormat="1" x14ac:dyDescent="0.2">
      <c r="A41" s="181" t="s">
        <v>185</v>
      </c>
      <c r="B41" s="182" t="s">
        <v>186</v>
      </c>
      <c r="C41" s="183"/>
      <c r="D41" s="183"/>
      <c r="E41" s="190"/>
      <c r="F41" s="190"/>
      <c r="G41" s="190"/>
    </row>
    <row r="42" spans="1:7" s="55" customFormat="1" x14ac:dyDescent="0.2">
      <c r="A42" s="181" t="s">
        <v>187</v>
      </c>
      <c r="B42" s="182" t="s">
        <v>188</v>
      </c>
      <c r="C42" s="190"/>
      <c r="D42" s="190"/>
      <c r="E42" s="191"/>
      <c r="F42" s="190"/>
      <c r="G42" s="190">
        <v>1807</v>
      </c>
    </row>
    <row r="43" spans="1:7" s="55" customFormat="1" ht="16.5" thickBot="1" x14ac:dyDescent="0.25">
      <c r="A43" s="184" t="s">
        <v>189</v>
      </c>
      <c r="B43" s="185" t="s">
        <v>37</v>
      </c>
      <c r="C43" s="191"/>
      <c r="D43" s="191"/>
      <c r="E43" s="59"/>
      <c r="F43" s="192"/>
      <c r="G43" s="193">
        <v>12223</v>
      </c>
    </row>
    <row r="44" spans="1:7" s="55" customFormat="1" ht="16.5" thickBot="1" x14ac:dyDescent="0.25">
      <c r="A44" s="174" t="s">
        <v>15</v>
      </c>
      <c r="B44" s="177" t="s">
        <v>190</v>
      </c>
      <c r="C44" s="57"/>
      <c r="D44" s="58">
        <f>SUM(E44-C44)</f>
        <v>0</v>
      </c>
      <c r="E44" s="57"/>
      <c r="F44" s="57"/>
      <c r="G44" s="57"/>
    </row>
    <row r="45" spans="1:7" s="55" customFormat="1" x14ac:dyDescent="0.2">
      <c r="A45" s="178" t="s">
        <v>191</v>
      </c>
      <c r="B45" s="179" t="s">
        <v>192</v>
      </c>
      <c r="C45" s="194"/>
      <c r="D45" s="194"/>
      <c r="E45" s="190"/>
      <c r="F45" s="194"/>
      <c r="G45" s="194"/>
    </row>
    <row r="46" spans="1:7" s="55" customFormat="1" x14ac:dyDescent="0.2">
      <c r="A46" s="181" t="s">
        <v>193</v>
      </c>
      <c r="B46" s="182" t="s">
        <v>194</v>
      </c>
      <c r="C46" s="190"/>
      <c r="D46" s="190"/>
      <c r="E46" s="190"/>
      <c r="F46" s="190"/>
      <c r="G46" s="190"/>
    </row>
    <row r="47" spans="1:7" s="55" customFormat="1" x14ac:dyDescent="0.2">
      <c r="A47" s="181" t="s">
        <v>195</v>
      </c>
      <c r="B47" s="182" t="s">
        <v>196</v>
      </c>
      <c r="C47" s="190"/>
      <c r="D47" s="190"/>
      <c r="E47" s="190"/>
      <c r="F47" s="190"/>
      <c r="G47" s="190"/>
    </row>
    <row r="48" spans="1:7" s="55" customFormat="1" x14ac:dyDescent="0.2">
      <c r="A48" s="181" t="s">
        <v>197</v>
      </c>
      <c r="B48" s="182" t="s">
        <v>198</v>
      </c>
      <c r="C48" s="190"/>
      <c r="D48" s="190"/>
      <c r="E48" s="191"/>
      <c r="F48" s="190"/>
      <c r="G48" s="190"/>
    </row>
    <row r="49" spans="1:7" s="55" customFormat="1" ht="16.5" thickBot="1" x14ac:dyDescent="0.25">
      <c r="A49" s="184" t="s">
        <v>199</v>
      </c>
      <c r="B49" s="185" t="s">
        <v>200</v>
      </c>
      <c r="C49" s="191"/>
      <c r="D49" s="191"/>
      <c r="E49" s="59"/>
      <c r="F49" s="192"/>
      <c r="G49" s="192"/>
    </row>
    <row r="50" spans="1:7" s="55" customFormat="1" ht="16.5" thickBot="1" x14ac:dyDescent="0.25">
      <c r="A50" s="174" t="s">
        <v>201</v>
      </c>
      <c r="B50" s="177" t="s">
        <v>202</v>
      </c>
      <c r="C50" s="57"/>
      <c r="D50" s="58">
        <f>SUM(E50-C50)</f>
        <v>0</v>
      </c>
      <c r="E50" s="58"/>
      <c r="F50" s="58"/>
      <c r="G50" s="58"/>
    </row>
    <row r="51" spans="1:7" s="55" customFormat="1" x14ac:dyDescent="0.2">
      <c r="A51" s="178" t="s">
        <v>203</v>
      </c>
      <c r="B51" s="179" t="s">
        <v>204</v>
      </c>
      <c r="C51" s="180"/>
      <c r="D51" s="180"/>
      <c r="E51" s="180"/>
      <c r="F51" s="180"/>
      <c r="G51" s="180"/>
    </row>
    <row r="52" spans="1:7" s="55" customFormat="1" x14ac:dyDescent="0.2">
      <c r="A52" s="181" t="s">
        <v>205</v>
      </c>
      <c r="B52" s="182" t="s">
        <v>206</v>
      </c>
      <c r="C52" s="183"/>
      <c r="D52" s="183"/>
      <c r="E52" s="183"/>
      <c r="F52" s="183"/>
      <c r="G52" s="183"/>
    </row>
    <row r="53" spans="1:7" s="55" customFormat="1" x14ac:dyDescent="0.2">
      <c r="A53" s="181" t="s">
        <v>207</v>
      </c>
      <c r="B53" s="182" t="s">
        <v>208</v>
      </c>
      <c r="C53" s="183"/>
      <c r="D53" s="183"/>
      <c r="E53" s="186"/>
      <c r="F53" s="183"/>
      <c r="G53" s="183"/>
    </row>
    <row r="54" spans="1:7" s="55" customFormat="1" ht="16.5" thickBot="1" x14ac:dyDescent="0.25">
      <c r="A54" s="184" t="s">
        <v>209</v>
      </c>
      <c r="B54" s="185" t="s">
        <v>210</v>
      </c>
      <c r="C54" s="186"/>
      <c r="D54" s="186"/>
      <c r="E54" s="59"/>
      <c r="F54" s="192"/>
      <c r="G54" s="192"/>
    </row>
    <row r="55" spans="1:7" s="55" customFormat="1" ht="16.5" thickBot="1" x14ac:dyDescent="0.25">
      <c r="A55" s="174" t="s">
        <v>17</v>
      </c>
      <c r="B55" s="187" t="s">
        <v>211</v>
      </c>
      <c r="C55" s="57"/>
      <c r="D55" s="58">
        <f>SUM(E55-C55)</f>
        <v>0</v>
      </c>
      <c r="E55" s="60"/>
      <c r="F55" s="60"/>
      <c r="G55" s="60"/>
    </row>
    <row r="56" spans="1:7" s="55" customFormat="1" x14ac:dyDescent="0.2">
      <c r="A56" s="178" t="s">
        <v>212</v>
      </c>
      <c r="B56" s="179" t="s">
        <v>213</v>
      </c>
      <c r="C56" s="190"/>
      <c r="D56" s="194"/>
      <c r="E56" s="194"/>
      <c r="F56" s="194"/>
      <c r="G56" s="194"/>
    </row>
    <row r="57" spans="1:7" s="55" customFormat="1" x14ac:dyDescent="0.2">
      <c r="A57" s="181" t="s">
        <v>214</v>
      </c>
      <c r="B57" s="182" t="s">
        <v>215</v>
      </c>
      <c r="C57" s="190"/>
      <c r="D57" s="190"/>
      <c r="E57" s="190"/>
      <c r="F57" s="190"/>
      <c r="G57" s="190"/>
    </row>
    <row r="58" spans="1:7" s="55" customFormat="1" x14ac:dyDescent="0.2">
      <c r="A58" s="181" t="s">
        <v>216</v>
      </c>
      <c r="B58" s="182" t="s">
        <v>217</v>
      </c>
      <c r="C58" s="190"/>
      <c r="D58" s="190"/>
      <c r="E58" s="191"/>
      <c r="F58" s="190"/>
      <c r="G58" s="190"/>
    </row>
    <row r="59" spans="1:7" s="55" customFormat="1" ht="16.5" thickBot="1" x14ac:dyDescent="0.25">
      <c r="A59" s="184" t="s">
        <v>218</v>
      </c>
      <c r="B59" s="185" t="s">
        <v>219</v>
      </c>
      <c r="C59" s="190"/>
      <c r="D59" s="191"/>
      <c r="E59" s="61"/>
      <c r="F59" s="195"/>
      <c r="G59" s="195"/>
    </row>
    <row r="60" spans="1:7" s="55" customFormat="1" ht="16.5" thickBot="1" x14ac:dyDescent="0.25">
      <c r="A60" s="174" t="s">
        <v>18</v>
      </c>
      <c r="B60" s="177" t="s">
        <v>220</v>
      </c>
      <c r="C60" s="188">
        <f>SUM(C5,C12,C26,C33)</f>
        <v>28970951</v>
      </c>
      <c r="D60" s="56">
        <f>SUM(E60-C60)</f>
        <v>15299138</v>
      </c>
      <c r="E60" s="188">
        <f>SUM(E5,E12,E26,E33)</f>
        <v>44270089</v>
      </c>
      <c r="F60" s="56">
        <f>SUM(G60-E60)</f>
        <v>5378080</v>
      </c>
      <c r="G60" s="188">
        <f>SUM(G5,G12,G26,G33)</f>
        <v>49648169</v>
      </c>
    </row>
    <row r="61" spans="1:7" s="55" customFormat="1" ht="16.5" thickBot="1" x14ac:dyDescent="0.25">
      <c r="A61" s="196" t="s">
        <v>19</v>
      </c>
      <c r="B61" s="187" t="s">
        <v>221</v>
      </c>
      <c r="C61" s="57"/>
      <c r="D61" s="57"/>
      <c r="E61" s="60"/>
      <c r="F61" s="60"/>
      <c r="G61" s="60"/>
    </row>
    <row r="62" spans="1:7" s="55" customFormat="1" x14ac:dyDescent="0.2">
      <c r="A62" s="178" t="s">
        <v>222</v>
      </c>
      <c r="B62" s="179" t="s">
        <v>223</v>
      </c>
      <c r="C62" s="190"/>
      <c r="D62" s="190"/>
      <c r="E62" s="194"/>
      <c r="F62" s="194"/>
      <c r="G62" s="194"/>
    </row>
    <row r="63" spans="1:7" s="55" customFormat="1" x14ac:dyDescent="0.2">
      <c r="A63" s="181" t="s">
        <v>224</v>
      </c>
      <c r="B63" s="182" t="s">
        <v>225</v>
      </c>
      <c r="C63" s="190"/>
      <c r="D63" s="190"/>
      <c r="E63" s="191"/>
      <c r="F63" s="190"/>
      <c r="G63" s="190"/>
    </row>
    <row r="64" spans="1:7" s="55" customFormat="1" ht="16.5" thickBot="1" x14ac:dyDescent="0.25">
      <c r="A64" s="184" t="s">
        <v>226</v>
      </c>
      <c r="B64" s="185" t="s">
        <v>227</v>
      </c>
      <c r="C64" s="190"/>
      <c r="D64" s="190"/>
      <c r="E64" s="59"/>
      <c r="F64" s="192"/>
      <c r="G64" s="192"/>
    </row>
    <row r="65" spans="1:7" s="55" customFormat="1" ht="16.5" thickBot="1" x14ac:dyDescent="0.25">
      <c r="A65" s="196" t="s">
        <v>20</v>
      </c>
      <c r="B65" s="187" t="s">
        <v>228</v>
      </c>
      <c r="C65" s="57"/>
      <c r="D65" s="57"/>
      <c r="E65" s="60"/>
      <c r="F65" s="60"/>
      <c r="G65" s="60"/>
    </row>
    <row r="66" spans="1:7" s="55" customFormat="1" x14ac:dyDescent="0.2">
      <c r="A66" s="178" t="s">
        <v>229</v>
      </c>
      <c r="B66" s="179" t="s">
        <v>230</v>
      </c>
      <c r="C66" s="190"/>
      <c r="D66" s="190"/>
      <c r="E66" s="194"/>
      <c r="F66" s="194"/>
      <c r="G66" s="194"/>
    </row>
    <row r="67" spans="1:7" s="55" customFormat="1" x14ac:dyDescent="0.2">
      <c r="A67" s="181" t="s">
        <v>231</v>
      </c>
      <c r="B67" s="182" t="s">
        <v>232</v>
      </c>
      <c r="C67" s="190"/>
      <c r="D67" s="190"/>
      <c r="E67" s="190"/>
      <c r="F67" s="190"/>
      <c r="G67" s="190"/>
    </row>
    <row r="68" spans="1:7" s="55" customFormat="1" x14ac:dyDescent="0.2">
      <c r="A68" s="181" t="s">
        <v>233</v>
      </c>
      <c r="B68" s="182" t="s">
        <v>234</v>
      </c>
      <c r="C68" s="190"/>
      <c r="D68" s="190"/>
      <c r="E68" s="191"/>
      <c r="F68" s="190"/>
      <c r="G68" s="190"/>
    </row>
    <row r="69" spans="1:7" s="55" customFormat="1" ht="16.5" thickBot="1" x14ac:dyDescent="0.25">
      <c r="A69" s="184" t="s">
        <v>235</v>
      </c>
      <c r="B69" s="185" t="s">
        <v>236</v>
      </c>
      <c r="C69" s="190"/>
      <c r="D69" s="191"/>
      <c r="E69" s="59"/>
      <c r="F69" s="192"/>
      <c r="G69" s="192"/>
    </row>
    <row r="70" spans="1:7" s="55" customFormat="1" ht="16.5" thickBot="1" x14ac:dyDescent="0.25">
      <c r="A70" s="196" t="s">
        <v>21</v>
      </c>
      <c r="B70" s="187" t="s">
        <v>237</v>
      </c>
      <c r="C70" s="57">
        <f>SUM(C71:C72)</f>
        <v>12408814</v>
      </c>
      <c r="D70" s="56">
        <f>SUM(E70-C70)</f>
        <v>1605840</v>
      </c>
      <c r="E70" s="57">
        <f>SUM(E71:E72)</f>
        <v>14014654</v>
      </c>
      <c r="F70" s="56">
        <f>SUM(G70-E70)</f>
        <v>0</v>
      </c>
      <c r="G70" s="57">
        <f>SUM(G71:G72)</f>
        <v>14014654</v>
      </c>
    </row>
    <row r="71" spans="1:7" s="55" customFormat="1" x14ac:dyDescent="0.2">
      <c r="A71" s="178" t="s">
        <v>238</v>
      </c>
      <c r="B71" s="179" t="s">
        <v>239</v>
      </c>
      <c r="C71" s="190">
        <v>12408814</v>
      </c>
      <c r="D71" s="180">
        <f>SUM(E71-C71)</f>
        <v>1605840</v>
      </c>
      <c r="E71" s="190">
        <v>14014654</v>
      </c>
      <c r="F71" s="194"/>
      <c r="G71" s="194">
        <v>14014654</v>
      </c>
    </row>
    <row r="72" spans="1:7" s="55" customFormat="1" ht="16.5" thickBot="1" x14ac:dyDescent="0.25">
      <c r="A72" s="184" t="s">
        <v>240</v>
      </c>
      <c r="B72" s="185" t="s">
        <v>241</v>
      </c>
      <c r="C72" s="190"/>
      <c r="D72" s="190"/>
      <c r="E72" s="190"/>
      <c r="F72" s="191"/>
      <c r="G72" s="191"/>
    </row>
    <row r="73" spans="1:7" s="55" customFormat="1" ht="16.5" thickBot="1" x14ac:dyDescent="0.25">
      <c r="A73" s="196" t="s">
        <v>22</v>
      </c>
      <c r="B73" s="187" t="s">
        <v>242</v>
      </c>
      <c r="C73" s="57"/>
      <c r="D73" s="57"/>
      <c r="E73" s="57"/>
      <c r="F73" s="57"/>
      <c r="G73" s="57"/>
    </row>
    <row r="74" spans="1:7" s="55" customFormat="1" x14ac:dyDescent="0.2">
      <c r="A74" s="178" t="s">
        <v>243</v>
      </c>
      <c r="B74" s="179" t="s">
        <v>244</v>
      </c>
      <c r="C74" s="190"/>
      <c r="D74" s="190"/>
      <c r="E74" s="190"/>
      <c r="F74" s="194"/>
      <c r="G74" s="194"/>
    </row>
    <row r="75" spans="1:7" s="55" customFormat="1" x14ac:dyDescent="0.2">
      <c r="A75" s="181" t="s">
        <v>245</v>
      </c>
      <c r="B75" s="182" t="s">
        <v>246</v>
      </c>
      <c r="C75" s="190"/>
      <c r="D75" s="190"/>
      <c r="E75" s="190"/>
      <c r="F75" s="190"/>
      <c r="G75" s="190"/>
    </row>
    <row r="76" spans="1:7" s="55" customFormat="1" ht="16.5" thickBot="1" x14ac:dyDescent="0.25">
      <c r="A76" s="184" t="s">
        <v>247</v>
      </c>
      <c r="B76" s="185" t="s">
        <v>248</v>
      </c>
      <c r="C76" s="190"/>
      <c r="D76" s="190"/>
      <c r="E76" s="190"/>
      <c r="F76" s="191"/>
      <c r="G76" s="191"/>
    </row>
    <row r="77" spans="1:7" s="55" customFormat="1" ht="16.5" thickBot="1" x14ac:dyDescent="0.25">
      <c r="A77" s="196" t="s">
        <v>50</v>
      </c>
      <c r="B77" s="187" t="s">
        <v>249</v>
      </c>
      <c r="C77" s="57"/>
      <c r="D77" s="57"/>
      <c r="E77" s="57"/>
      <c r="F77" s="57"/>
      <c r="G77" s="57"/>
    </row>
    <row r="78" spans="1:7" s="55" customFormat="1" x14ac:dyDescent="0.2">
      <c r="A78" s="197" t="s">
        <v>250</v>
      </c>
      <c r="B78" s="179" t="s">
        <v>251</v>
      </c>
      <c r="C78" s="190"/>
      <c r="D78" s="190"/>
      <c r="E78" s="190"/>
      <c r="F78" s="194"/>
      <c r="G78" s="194"/>
    </row>
    <row r="79" spans="1:7" s="55" customFormat="1" x14ac:dyDescent="0.2">
      <c r="A79" s="198" t="s">
        <v>252</v>
      </c>
      <c r="B79" s="182" t="s">
        <v>253</v>
      </c>
      <c r="C79" s="190"/>
      <c r="D79" s="190"/>
      <c r="E79" s="190"/>
      <c r="F79" s="190"/>
      <c r="G79" s="190"/>
    </row>
    <row r="80" spans="1:7" s="55" customFormat="1" x14ac:dyDescent="0.2">
      <c r="A80" s="198" t="s">
        <v>254</v>
      </c>
      <c r="B80" s="182" t="s">
        <v>255</v>
      </c>
      <c r="C80" s="190"/>
      <c r="D80" s="190"/>
      <c r="E80" s="190"/>
      <c r="F80" s="190"/>
      <c r="G80" s="190"/>
    </row>
    <row r="81" spans="1:11" s="55" customFormat="1" ht="16.5" thickBot="1" x14ac:dyDescent="0.25">
      <c r="A81" s="199" t="s">
        <v>256</v>
      </c>
      <c r="B81" s="185" t="s">
        <v>257</v>
      </c>
      <c r="C81" s="190"/>
      <c r="D81" s="190"/>
      <c r="E81" s="190"/>
      <c r="F81" s="191"/>
      <c r="G81" s="191"/>
    </row>
    <row r="82" spans="1:11" s="55" customFormat="1" ht="16.5" thickBot="1" x14ac:dyDescent="0.25">
      <c r="A82" s="196" t="s">
        <v>53</v>
      </c>
      <c r="B82" s="187" t="s">
        <v>258</v>
      </c>
      <c r="C82" s="62"/>
      <c r="D82" s="62"/>
      <c r="E82" s="62"/>
      <c r="F82" s="62"/>
      <c r="G82" s="62"/>
    </row>
    <row r="83" spans="1:11" s="55" customFormat="1" ht="16.5" thickBot="1" x14ac:dyDescent="0.25">
      <c r="A83" s="196" t="s">
        <v>56</v>
      </c>
      <c r="B83" s="187" t="s">
        <v>259</v>
      </c>
      <c r="C83" s="188">
        <f>SUM(C61,C65,C70,C73,C77,C82)</f>
        <v>12408814</v>
      </c>
      <c r="D83" s="200">
        <f>SUM(E83-C83)</f>
        <v>1605840</v>
      </c>
      <c r="E83" s="188">
        <f>SUM(E61,E65,E70,E73,E77,E82)</f>
        <v>14014654</v>
      </c>
      <c r="F83" s="200">
        <f>SUM(G83-E83)</f>
        <v>0</v>
      </c>
      <c r="G83" s="188">
        <f>SUM(G61,G65,G70,G73,G77,G82)</f>
        <v>14014654</v>
      </c>
    </row>
    <row r="84" spans="1:11" s="55" customFormat="1" ht="27" customHeight="1" thickBot="1" x14ac:dyDescent="0.25">
      <c r="A84" s="201" t="s">
        <v>59</v>
      </c>
      <c r="B84" s="202" t="s">
        <v>260</v>
      </c>
      <c r="C84" s="188">
        <f>SUM(C60,C83)</f>
        <v>41379765</v>
      </c>
      <c r="D84" s="188">
        <f>SUM(D60,D83)</f>
        <v>16904978</v>
      </c>
      <c r="E84" s="188">
        <f>SUM(E60,E83)</f>
        <v>58284743</v>
      </c>
      <c r="F84" s="188">
        <f>SUM(F60,F83)</f>
        <v>5378080</v>
      </c>
      <c r="G84" s="188">
        <f>SUM(G60,G83)</f>
        <v>63662823</v>
      </c>
    </row>
    <row r="85" spans="1:11" s="55" customFormat="1" x14ac:dyDescent="0.2">
      <c r="A85" s="63"/>
      <c r="B85" s="64"/>
      <c r="C85" s="65"/>
      <c r="D85" s="225"/>
      <c r="E85" s="225"/>
      <c r="F85" s="225"/>
      <c r="G85" s="225"/>
    </row>
    <row r="86" spans="1:11" s="55" customFormat="1" x14ac:dyDescent="0.2">
      <c r="A86" s="63"/>
      <c r="B86" s="64"/>
      <c r="C86" s="225"/>
    </row>
    <row r="87" spans="1:11" ht="16.5" customHeight="1" x14ac:dyDescent="0.25">
      <c r="A87" s="273" t="s">
        <v>261</v>
      </c>
      <c r="B87" s="273"/>
      <c r="C87" s="273"/>
      <c r="K87" s="50" t="s">
        <v>262</v>
      </c>
    </row>
    <row r="88" spans="1:11" s="66" customFormat="1" ht="16.5" customHeight="1" thickBot="1" x14ac:dyDescent="0.3">
      <c r="A88" s="274"/>
      <c r="B88" s="274"/>
      <c r="F88" s="67"/>
      <c r="G88" s="203" t="s">
        <v>72</v>
      </c>
    </row>
    <row r="89" spans="1:11" ht="32.25" thickBot="1" x14ac:dyDescent="0.3">
      <c r="A89" s="174" t="s">
        <v>3</v>
      </c>
      <c r="B89" s="54" t="s">
        <v>263</v>
      </c>
      <c r="C89" s="54" t="s">
        <v>7</v>
      </c>
      <c r="D89" s="54" t="s">
        <v>114</v>
      </c>
      <c r="E89" s="54" t="s">
        <v>115</v>
      </c>
      <c r="F89" s="54" t="s">
        <v>116</v>
      </c>
      <c r="G89" s="54" t="s">
        <v>115</v>
      </c>
    </row>
    <row r="90" spans="1:11" s="68" customFormat="1" ht="16.5" thickBot="1" x14ac:dyDescent="0.25">
      <c r="A90" s="174">
        <v>1</v>
      </c>
      <c r="B90" s="54">
        <v>2</v>
      </c>
      <c r="C90" s="54">
        <v>3</v>
      </c>
      <c r="D90" s="54">
        <v>4</v>
      </c>
      <c r="E90" s="54">
        <v>5</v>
      </c>
      <c r="F90" s="54">
        <v>6</v>
      </c>
      <c r="G90" s="54">
        <v>7</v>
      </c>
    </row>
    <row r="91" spans="1:11" ht="16.5" thickBot="1" x14ac:dyDescent="0.3">
      <c r="A91" s="175" t="s">
        <v>23</v>
      </c>
      <c r="B91" s="204" t="s">
        <v>264</v>
      </c>
      <c r="C91" s="205">
        <f>SUM(C92:C96)</f>
        <v>31445909</v>
      </c>
      <c r="D91" s="205">
        <f>SUM(D92:D96)</f>
        <v>16878016</v>
      </c>
      <c r="E91" s="205">
        <f>SUM(E92:E96)</f>
        <v>48323925</v>
      </c>
      <c r="F91" s="69">
        <f>SUM(F92:F96)</f>
        <v>5408518</v>
      </c>
      <c r="G91" s="69">
        <f>SUM(G92:G96)</f>
        <v>53732443</v>
      </c>
    </row>
    <row r="92" spans="1:11" x14ac:dyDescent="0.25">
      <c r="A92" s="206" t="s">
        <v>118</v>
      </c>
      <c r="B92" s="207" t="s">
        <v>265</v>
      </c>
      <c r="C92" s="70">
        <v>12167614</v>
      </c>
      <c r="D92" s="70">
        <f>SUM(E92-C92)</f>
        <v>12727478</v>
      </c>
      <c r="E92" s="70">
        <v>24895092</v>
      </c>
      <c r="F92" s="70">
        <f t="shared" ref="F92:F97" si="0">SUM(G92-E92)</f>
        <v>1527530</v>
      </c>
      <c r="G92" s="74">
        <v>26422622</v>
      </c>
    </row>
    <row r="93" spans="1:11" x14ac:dyDescent="0.25">
      <c r="A93" s="181" t="s">
        <v>120</v>
      </c>
      <c r="B93" s="208" t="s">
        <v>28</v>
      </c>
      <c r="C93" s="73">
        <v>1889512</v>
      </c>
      <c r="D93" s="71">
        <f>SUM(E93-C93)</f>
        <v>752896</v>
      </c>
      <c r="E93" s="73">
        <v>2642408</v>
      </c>
      <c r="F93" s="71">
        <f t="shared" si="0"/>
        <v>643464</v>
      </c>
      <c r="G93" s="73">
        <v>3285872</v>
      </c>
    </row>
    <row r="94" spans="1:11" x14ac:dyDescent="0.25">
      <c r="A94" s="181" t="s">
        <v>122</v>
      </c>
      <c r="B94" s="208" t="s">
        <v>266</v>
      </c>
      <c r="C94" s="72">
        <v>11778720</v>
      </c>
      <c r="D94" s="72">
        <f>SUM(E94-C94)</f>
        <v>2868219</v>
      </c>
      <c r="E94" s="72">
        <v>14646939</v>
      </c>
      <c r="F94" s="72">
        <f t="shared" si="0"/>
        <v>894742</v>
      </c>
      <c r="G94" s="73">
        <v>15541681</v>
      </c>
    </row>
    <row r="95" spans="1:11" x14ac:dyDescent="0.25">
      <c r="A95" s="181" t="s">
        <v>124</v>
      </c>
      <c r="B95" s="208" t="s">
        <v>32</v>
      </c>
      <c r="C95" s="72">
        <v>3641000</v>
      </c>
      <c r="D95" s="73">
        <f>SUM(E95-C95)</f>
        <v>74000</v>
      </c>
      <c r="E95" s="72">
        <v>3715000</v>
      </c>
      <c r="F95" s="73">
        <f t="shared" si="0"/>
        <v>2248282</v>
      </c>
      <c r="G95" s="73">
        <v>5963282</v>
      </c>
    </row>
    <row r="96" spans="1:11" x14ac:dyDescent="0.25">
      <c r="A96" s="181" t="s">
        <v>267</v>
      </c>
      <c r="B96" s="209" t="s">
        <v>34</v>
      </c>
      <c r="C96" s="72">
        <v>1969063</v>
      </c>
      <c r="D96" s="74">
        <f>SUM(E96-C96)</f>
        <v>455423</v>
      </c>
      <c r="E96" s="72">
        <v>2424486</v>
      </c>
      <c r="F96" s="74">
        <f t="shared" si="0"/>
        <v>94500</v>
      </c>
      <c r="G96" s="73">
        <v>2518986</v>
      </c>
    </row>
    <row r="97" spans="1:7" x14ac:dyDescent="0.25">
      <c r="A97" s="181" t="s">
        <v>128</v>
      </c>
      <c r="B97" s="208" t="s">
        <v>268</v>
      </c>
      <c r="C97" s="72"/>
      <c r="D97" s="72"/>
      <c r="E97" s="72">
        <v>355423</v>
      </c>
      <c r="F97" s="74">
        <f t="shared" si="0"/>
        <v>0</v>
      </c>
      <c r="G97" s="73">
        <v>355423</v>
      </c>
    </row>
    <row r="98" spans="1:7" x14ac:dyDescent="0.25">
      <c r="A98" s="181" t="s">
        <v>269</v>
      </c>
      <c r="B98" s="210" t="s">
        <v>270</v>
      </c>
      <c r="C98" s="72"/>
      <c r="D98" s="72"/>
      <c r="E98" s="72"/>
      <c r="F98" s="73"/>
      <c r="G98" s="73"/>
    </row>
    <row r="99" spans="1:7" x14ac:dyDescent="0.25">
      <c r="A99" s="181" t="s">
        <v>271</v>
      </c>
      <c r="B99" s="211" t="s">
        <v>272</v>
      </c>
      <c r="C99" s="72"/>
      <c r="D99" s="72"/>
      <c r="E99" s="72"/>
      <c r="F99" s="73"/>
      <c r="G99" s="73"/>
    </row>
    <row r="100" spans="1:7" x14ac:dyDescent="0.25">
      <c r="A100" s="181" t="s">
        <v>273</v>
      </c>
      <c r="B100" s="211" t="s">
        <v>274</v>
      </c>
      <c r="C100" s="72"/>
      <c r="D100" s="72"/>
      <c r="E100" s="72"/>
      <c r="F100" s="73"/>
      <c r="G100" s="73"/>
    </row>
    <row r="101" spans="1:7" x14ac:dyDescent="0.25">
      <c r="A101" s="181" t="s">
        <v>275</v>
      </c>
      <c r="B101" s="210" t="s">
        <v>276</v>
      </c>
      <c r="C101" s="72">
        <v>649063</v>
      </c>
      <c r="D101" s="73">
        <f>SUM(E101-C101)</f>
        <v>100000</v>
      </c>
      <c r="E101" s="72">
        <v>749063</v>
      </c>
      <c r="F101" s="73">
        <f>SUM(G101-E101)</f>
        <v>94500</v>
      </c>
      <c r="G101" s="73">
        <v>843563</v>
      </c>
    </row>
    <row r="102" spans="1:7" x14ac:dyDescent="0.25">
      <c r="A102" s="181" t="s">
        <v>277</v>
      </c>
      <c r="B102" s="210" t="s">
        <v>278</v>
      </c>
      <c r="C102" s="72"/>
      <c r="D102" s="72"/>
      <c r="E102" s="72"/>
      <c r="F102" s="73"/>
      <c r="G102" s="73"/>
    </row>
    <row r="103" spans="1:7" x14ac:dyDescent="0.25">
      <c r="A103" s="181" t="s">
        <v>279</v>
      </c>
      <c r="B103" s="211" t="s">
        <v>280</v>
      </c>
      <c r="C103" s="72"/>
      <c r="D103" s="72"/>
      <c r="E103" s="72"/>
      <c r="F103" s="73"/>
      <c r="G103" s="73"/>
    </row>
    <row r="104" spans="1:7" x14ac:dyDescent="0.25">
      <c r="A104" s="212" t="s">
        <v>281</v>
      </c>
      <c r="B104" s="213" t="s">
        <v>282</v>
      </c>
      <c r="C104" s="72"/>
      <c r="D104" s="72"/>
      <c r="E104" s="72"/>
      <c r="F104" s="73"/>
      <c r="G104" s="73"/>
    </row>
    <row r="105" spans="1:7" x14ac:dyDescent="0.25">
      <c r="A105" s="181" t="s">
        <v>283</v>
      </c>
      <c r="B105" s="213" t="s">
        <v>284</v>
      </c>
      <c r="C105" s="72"/>
      <c r="D105" s="72"/>
      <c r="E105" s="72"/>
      <c r="F105" s="72"/>
      <c r="G105" s="73"/>
    </row>
    <row r="106" spans="1:7" ht="16.5" thickBot="1" x14ac:dyDescent="0.3">
      <c r="A106" s="214" t="s">
        <v>285</v>
      </c>
      <c r="B106" s="215" t="s">
        <v>286</v>
      </c>
      <c r="C106" s="75">
        <v>1320000</v>
      </c>
      <c r="D106" s="75">
        <f>SUM(E106-C106)</f>
        <v>0</v>
      </c>
      <c r="E106" s="75">
        <v>1320000</v>
      </c>
      <c r="F106" s="75">
        <f>SUM(G106-E106)</f>
        <v>0</v>
      </c>
      <c r="G106" s="72">
        <v>1320000</v>
      </c>
    </row>
    <row r="107" spans="1:7" ht="16.5" thickBot="1" x14ac:dyDescent="0.3">
      <c r="A107" s="174" t="s">
        <v>26</v>
      </c>
      <c r="B107" s="216" t="s">
        <v>287</v>
      </c>
      <c r="C107" s="69">
        <f>SUM(C108,C110)</f>
        <v>2013000</v>
      </c>
      <c r="D107" s="76">
        <f>SUM(E107-C107)</f>
        <v>455834</v>
      </c>
      <c r="E107" s="69">
        <f>SUM(E108,E110)</f>
        <v>2468834</v>
      </c>
      <c r="F107" s="76">
        <f>SUM(G107-E107)</f>
        <v>69562</v>
      </c>
      <c r="G107" s="69">
        <f>SUM(G108,G110)</f>
        <v>2538396</v>
      </c>
    </row>
    <row r="108" spans="1:7" x14ac:dyDescent="0.25">
      <c r="A108" s="178" t="s">
        <v>131</v>
      </c>
      <c r="B108" s="208" t="s">
        <v>76</v>
      </c>
      <c r="C108" s="74"/>
      <c r="D108" s="73">
        <f>SUM(E108-C108)</f>
        <v>455834</v>
      </c>
      <c r="E108" s="74">
        <v>455834</v>
      </c>
      <c r="F108" s="73">
        <f>SUM(G108-E108)</f>
        <v>69562</v>
      </c>
      <c r="G108" s="74">
        <v>525396</v>
      </c>
    </row>
    <row r="109" spans="1:7" x14ac:dyDescent="0.25">
      <c r="A109" s="178" t="s">
        <v>133</v>
      </c>
      <c r="B109" s="217" t="s">
        <v>288</v>
      </c>
      <c r="C109" s="74"/>
      <c r="D109" s="71"/>
      <c r="E109" s="74"/>
      <c r="F109" s="73"/>
      <c r="G109" s="73"/>
    </row>
    <row r="110" spans="1:7" x14ac:dyDescent="0.25">
      <c r="A110" s="178" t="s">
        <v>135</v>
      </c>
      <c r="B110" s="217" t="s">
        <v>80</v>
      </c>
      <c r="C110" s="73">
        <v>2013000</v>
      </c>
      <c r="D110" s="73">
        <f>SUM(E110-C110)</f>
        <v>0</v>
      </c>
      <c r="E110" s="73">
        <v>2013000</v>
      </c>
      <c r="F110" s="73">
        <f>SUM(G110-E110)</f>
        <v>0</v>
      </c>
      <c r="G110" s="73">
        <v>2013000</v>
      </c>
    </row>
    <row r="111" spans="1:7" x14ac:dyDescent="0.25">
      <c r="A111" s="178" t="s">
        <v>137</v>
      </c>
      <c r="B111" s="217" t="s">
        <v>289</v>
      </c>
      <c r="C111" s="73"/>
      <c r="D111" s="73"/>
      <c r="E111" s="73"/>
      <c r="F111" s="73"/>
      <c r="G111" s="73"/>
    </row>
    <row r="112" spans="1:7" x14ac:dyDescent="0.25">
      <c r="A112" s="178" t="s">
        <v>139</v>
      </c>
      <c r="B112" s="185" t="s">
        <v>84</v>
      </c>
      <c r="C112" s="73"/>
      <c r="D112" s="73"/>
      <c r="E112" s="73"/>
      <c r="F112" s="73"/>
      <c r="G112" s="73"/>
    </row>
    <row r="113" spans="1:7" x14ac:dyDescent="0.25">
      <c r="A113" s="178" t="s">
        <v>141</v>
      </c>
      <c r="B113" s="182" t="s">
        <v>290</v>
      </c>
      <c r="C113" s="73"/>
      <c r="D113" s="73"/>
      <c r="E113" s="73"/>
      <c r="F113" s="73"/>
      <c r="G113" s="73"/>
    </row>
    <row r="114" spans="1:7" x14ac:dyDescent="0.25">
      <c r="A114" s="178" t="s">
        <v>291</v>
      </c>
      <c r="B114" s="218" t="s">
        <v>292</v>
      </c>
      <c r="C114" s="73"/>
      <c r="D114" s="73"/>
      <c r="E114" s="73"/>
      <c r="F114" s="73"/>
      <c r="G114" s="73"/>
    </row>
    <row r="115" spans="1:7" x14ac:dyDescent="0.25">
      <c r="A115" s="178" t="s">
        <v>293</v>
      </c>
      <c r="B115" s="211" t="s">
        <v>274</v>
      </c>
      <c r="C115" s="73"/>
      <c r="D115" s="73"/>
      <c r="E115" s="73"/>
      <c r="F115" s="73"/>
      <c r="G115" s="73"/>
    </row>
    <row r="116" spans="1:7" x14ac:dyDescent="0.25">
      <c r="A116" s="178" t="s">
        <v>294</v>
      </c>
      <c r="B116" s="211" t="s">
        <v>295</v>
      </c>
      <c r="C116" s="73"/>
      <c r="D116" s="73"/>
      <c r="E116" s="73"/>
      <c r="F116" s="73"/>
      <c r="G116" s="73"/>
    </row>
    <row r="117" spans="1:7" x14ac:dyDescent="0.25">
      <c r="A117" s="178" t="s">
        <v>296</v>
      </c>
      <c r="B117" s="211" t="s">
        <v>297</v>
      </c>
      <c r="C117" s="73"/>
      <c r="D117" s="73"/>
      <c r="E117" s="73"/>
      <c r="F117" s="73"/>
      <c r="G117" s="73"/>
    </row>
    <row r="118" spans="1:7" x14ac:dyDescent="0.25">
      <c r="A118" s="178" t="s">
        <v>298</v>
      </c>
      <c r="B118" s="211" t="s">
        <v>280</v>
      </c>
      <c r="C118" s="73"/>
      <c r="D118" s="73"/>
      <c r="E118" s="73"/>
      <c r="F118" s="73"/>
      <c r="G118" s="73"/>
    </row>
    <row r="119" spans="1:7" x14ac:dyDescent="0.25">
      <c r="A119" s="178" t="s">
        <v>299</v>
      </c>
      <c r="B119" s="211" t="s">
        <v>300</v>
      </c>
      <c r="C119" s="73"/>
      <c r="D119" s="73"/>
      <c r="E119" s="73"/>
      <c r="F119" s="73"/>
      <c r="G119" s="73"/>
    </row>
    <row r="120" spans="1:7" ht="16.5" thickBot="1" x14ac:dyDescent="0.3">
      <c r="A120" s="212" t="s">
        <v>301</v>
      </c>
      <c r="B120" s="211" t="s">
        <v>302</v>
      </c>
      <c r="C120" s="72"/>
      <c r="D120" s="72"/>
      <c r="E120" s="72"/>
      <c r="F120" s="72"/>
      <c r="G120" s="72"/>
    </row>
    <row r="121" spans="1:7" ht="16.5" thickBot="1" x14ac:dyDescent="0.3">
      <c r="A121" s="174" t="s">
        <v>12</v>
      </c>
      <c r="B121" s="219" t="s">
        <v>303</v>
      </c>
      <c r="C121" s="69">
        <f>SUM(C122:C123)</f>
        <v>7096726</v>
      </c>
      <c r="D121" s="70">
        <f>SUM(E121-C121)</f>
        <v>-428872</v>
      </c>
      <c r="E121" s="69">
        <f>SUM(E122:E123)</f>
        <v>6667854</v>
      </c>
      <c r="F121" s="70">
        <f>SUM(G121-E121)</f>
        <v>-100000</v>
      </c>
      <c r="G121" s="69">
        <f>SUM(G122:G123)</f>
        <v>6567854</v>
      </c>
    </row>
    <row r="122" spans="1:7" x14ac:dyDescent="0.25">
      <c r="A122" s="178" t="s">
        <v>144</v>
      </c>
      <c r="B122" s="220" t="s">
        <v>304</v>
      </c>
      <c r="C122" s="74">
        <v>7096726</v>
      </c>
      <c r="D122" s="70">
        <f>SUM(E122-C122)</f>
        <v>-428872</v>
      </c>
      <c r="E122" s="74">
        <v>6667854</v>
      </c>
      <c r="F122" s="70">
        <f>SUM(G122-E122)</f>
        <v>-100000</v>
      </c>
      <c r="G122" s="74">
        <v>6567854</v>
      </c>
    </row>
    <row r="123" spans="1:7" ht="16.5" thickBot="1" x14ac:dyDescent="0.3">
      <c r="A123" s="184" t="s">
        <v>146</v>
      </c>
      <c r="B123" s="217" t="s">
        <v>305</v>
      </c>
      <c r="C123" s="72"/>
      <c r="D123" s="72"/>
      <c r="E123" s="72"/>
      <c r="F123" s="72"/>
      <c r="G123" s="72"/>
    </row>
    <row r="124" spans="1:7" ht="16.5" thickBot="1" x14ac:dyDescent="0.3">
      <c r="A124" s="174" t="s">
        <v>13</v>
      </c>
      <c r="B124" s="219" t="s">
        <v>306</v>
      </c>
      <c r="C124" s="69">
        <f>SUM(C91,C107,C121)</f>
        <v>40555635</v>
      </c>
      <c r="D124" s="221">
        <f>SUM(E124-C124)</f>
        <v>16904978</v>
      </c>
      <c r="E124" s="69">
        <f>SUM(E91,E107,E121)</f>
        <v>57460613</v>
      </c>
      <c r="F124" s="221">
        <f>SUM(G124-E124)</f>
        <v>5378080</v>
      </c>
      <c r="G124" s="69">
        <f>SUM(G91,G107,G121)</f>
        <v>62838693</v>
      </c>
    </row>
    <row r="125" spans="1:7" ht="16.5" thickBot="1" x14ac:dyDescent="0.3">
      <c r="A125" s="174" t="s">
        <v>14</v>
      </c>
      <c r="B125" s="219" t="s">
        <v>307</v>
      </c>
      <c r="C125" s="69"/>
      <c r="D125" s="69"/>
      <c r="E125" s="69"/>
      <c r="F125" s="69"/>
      <c r="G125" s="69"/>
    </row>
    <row r="126" spans="1:7" x14ac:dyDescent="0.25">
      <c r="A126" s="178" t="s">
        <v>171</v>
      </c>
      <c r="B126" s="220" t="s">
        <v>308</v>
      </c>
      <c r="C126" s="73"/>
      <c r="D126" s="73"/>
      <c r="E126" s="73"/>
      <c r="F126" s="74"/>
      <c r="G126" s="74"/>
    </row>
    <row r="127" spans="1:7" x14ac:dyDescent="0.25">
      <c r="A127" s="178" t="s">
        <v>173</v>
      </c>
      <c r="B127" s="220" t="s">
        <v>309</v>
      </c>
      <c r="C127" s="73"/>
      <c r="D127" s="73"/>
      <c r="E127" s="73"/>
      <c r="F127" s="73"/>
      <c r="G127" s="73"/>
    </row>
    <row r="128" spans="1:7" ht="16.5" thickBot="1" x14ac:dyDescent="0.3">
      <c r="A128" s="212" t="s">
        <v>175</v>
      </c>
      <c r="B128" s="209" t="s">
        <v>310</v>
      </c>
      <c r="C128" s="73"/>
      <c r="D128" s="73"/>
      <c r="E128" s="73"/>
      <c r="F128" s="72"/>
      <c r="G128" s="72"/>
    </row>
    <row r="129" spans="1:11" ht="16.5" thickBot="1" x14ac:dyDescent="0.3">
      <c r="A129" s="174" t="s">
        <v>15</v>
      </c>
      <c r="B129" s="219" t="s">
        <v>311</v>
      </c>
      <c r="C129" s="69"/>
      <c r="D129" s="69"/>
      <c r="E129" s="69"/>
      <c r="F129" s="69"/>
      <c r="G129" s="69"/>
    </row>
    <row r="130" spans="1:11" x14ac:dyDescent="0.25">
      <c r="A130" s="178" t="s">
        <v>191</v>
      </c>
      <c r="B130" s="220" t="s">
        <v>312</v>
      </c>
      <c r="C130" s="73"/>
      <c r="D130" s="73"/>
      <c r="E130" s="73"/>
      <c r="F130" s="74"/>
      <c r="G130" s="74"/>
    </row>
    <row r="131" spans="1:11" x14ac:dyDescent="0.25">
      <c r="A131" s="178" t="s">
        <v>193</v>
      </c>
      <c r="B131" s="220" t="s">
        <v>313</v>
      </c>
      <c r="C131" s="73"/>
      <c r="D131" s="73"/>
      <c r="E131" s="73"/>
      <c r="F131" s="73"/>
      <c r="G131" s="73"/>
    </row>
    <row r="132" spans="1:11" x14ac:dyDescent="0.25">
      <c r="A132" s="178" t="s">
        <v>195</v>
      </c>
      <c r="B132" s="220" t="s">
        <v>314</v>
      </c>
      <c r="C132" s="73"/>
      <c r="D132" s="73"/>
      <c r="E132" s="73"/>
      <c r="F132" s="73"/>
      <c r="G132" s="73"/>
    </row>
    <row r="133" spans="1:11" ht="16.5" thickBot="1" x14ac:dyDescent="0.3">
      <c r="A133" s="212" t="s">
        <v>197</v>
      </c>
      <c r="B133" s="209" t="s">
        <v>315</v>
      </c>
      <c r="C133" s="73"/>
      <c r="D133" s="73"/>
      <c r="E133" s="73"/>
      <c r="F133" s="72"/>
      <c r="G133" s="72"/>
    </row>
    <row r="134" spans="1:11" ht="16.5" thickBot="1" x14ac:dyDescent="0.3">
      <c r="A134" s="174" t="s">
        <v>16</v>
      </c>
      <c r="B134" s="219" t="s">
        <v>316</v>
      </c>
      <c r="C134" s="222">
        <f>SUM(C135:C138)</f>
        <v>824130</v>
      </c>
      <c r="D134" s="76">
        <f>SUM(E134-C134)</f>
        <v>0</v>
      </c>
      <c r="E134" s="222">
        <f>SUM(E135:E138)</f>
        <v>824130</v>
      </c>
      <c r="F134" s="76">
        <f>SUM(G134-E134)</f>
        <v>0</v>
      </c>
      <c r="G134" s="222">
        <f>SUM(G135:G138)</f>
        <v>824130</v>
      </c>
    </row>
    <row r="135" spans="1:11" x14ac:dyDescent="0.25">
      <c r="A135" s="178" t="s">
        <v>203</v>
      </c>
      <c r="B135" s="220" t="s">
        <v>317</v>
      </c>
      <c r="C135" s="73"/>
      <c r="D135" s="70"/>
      <c r="E135" s="73"/>
      <c r="F135" s="74"/>
      <c r="G135" s="74"/>
    </row>
    <row r="136" spans="1:11" x14ac:dyDescent="0.25">
      <c r="A136" s="178" t="s">
        <v>205</v>
      </c>
      <c r="B136" s="220" t="s">
        <v>318</v>
      </c>
      <c r="C136" s="73">
        <v>824130</v>
      </c>
      <c r="D136" s="74">
        <f>SUM(E136-C136)</f>
        <v>0</v>
      </c>
      <c r="E136" s="73">
        <v>824130</v>
      </c>
      <c r="F136" s="73"/>
      <c r="G136" s="73">
        <v>824130</v>
      </c>
    </row>
    <row r="137" spans="1:11" x14ac:dyDescent="0.25">
      <c r="A137" s="178" t="s">
        <v>207</v>
      </c>
      <c r="B137" s="220" t="s">
        <v>319</v>
      </c>
      <c r="C137" s="73"/>
      <c r="D137" s="73"/>
      <c r="E137" s="73"/>
      <c r="F137" s="73"/>
      <c r="G137" s="73"/>
    </row>
    <row r="138" spans="1:11" ht="16.5" thickBot="1" x14ac:dyDescent="0.3">
      <c r="A138" s="212" t="s">
        <v>209</v>
      </c>
      <c r="B138" s="209" t="s">
        <v>320</v>
      </c>
      <c r="C138" s="73"/>
      <c r="D138" s="73"/>
      <c r="E138" s="73"/>
      <c r="F138" s="72"/>
      <c r="G138" s="72"/>
    </row>
    <row r="139" spans="1:11" ht="16.5" thickBot="1" x14ac:dyDescent="0.3">
      <c r="A139" s="174" t="s">
        <v>17</v>
      </c>
      <c r="B139" s="219" t="s">
        <v>321</v>
      </c>
      <c r="C139" s="77"/>
      <c r="D139" s="77"/>
      <c r="E139" s="77"/>
      <c r="F139" s="77"/>
      <c r="G139" s="77"/>
    </row>
    <row r="140" spans="1:11" x14ac:dyDescent="0.25">
      <c r="A140" s="178" t="s">
        <v>212</v>
      </c>
      <c r="B140" s="220" t="s">
        <v>322</v>
      </c>
      <c r="C140" s="73"/>
      <c r="D140" s="73"/>
      <c r="E140" s="73"/>
      <c r="F140" s="74"/>
      <c r="G140" s="74"/>
    </row>
    <row r="141" spans="1:11" x14ac:dyDescent="0.25">
      <c r="A141" s="178" t="s">
        <v>214</v>
      </c>
      <c r="B141" s="220" t="s">
        <v>323</v>
      </c>
      <c r="C141" s="73"/>
      <c r="D141" s="73"/>
      <c r="E141" s="73"/>
      <c r="F141" s="73"/>
      <c r="G141" s="73"/>
    </row>
    <row r="142" spans="1:11" x14ac:dyDescent="0.25">
      <c r="A142" s="178" t="s">
        <v>216</v>
      </c>
      <c r="B142" s="220" t="s">
        <v>324</v>
      </c>
      <c r="C142" s="73"/>
      <c r="D142" s="73"/>
      <c r="E142" s="73"/>
      <c r="F142" s="73"/>
      <c r="G142" s="73"/>
    </row>
    <row r="143" spans="1:11" ht="16.5" thickBot="1" x14ac:dyDescent="0.3">
      <c r="A143" s="178" t="s">
        <v>218</v>
      </c>
      <c r="B143" s="220" t="s">
        <v>325</v>
      </c>
      <c r="C143" s="73"/>
      <c r="D143" s="73"/>
      <c r="E143" s="73"/>
      <c r="F143" s="72"/>
      <c r="G143" s="72"/>
    </row>
    <row r="144" spans="1:11" ht="16.5" thickBot="1" x14ac:dyDescent="0.3">
      <c r="A144" s="174" t="s">
        <v>18</v>
      </c>
      <c r="B144" s="219" t="s">
        <v>326</v>
      </c>
      <c r="C144" s="223">
        <f>SUM(C125,C129,C134,C139)</f>
        <v>824130</v>
      </c>
      <c r="D144" s="70">
        <f>SUM(E144-C144)</f>
        <v>0</v>
      </c>
      <c r="E144" s="223">
        <f>SUM(E125,E129,E134,E139)</f>
        <v>824130</v>
      </c>
      <c r="F144" s="70">
        <f>SUM(G144-E144)</f>
        <v>0</v>
      </c>
      <c r="G144" s="223">
        <f>SUM(G125,G129,G134,G139)</f>
        <v>824130</v>
      </c>
      <c r="H144" s="78"/>
      <c r="I144" s="79"/>
      <c r="J144" s="79"/>
      <c r="K144" s="79"/>
    </row>
    <row r="145" spans="1:7" s="55" customFormat="1" ht="16.5" thickBot="1" x14ac:dyDescent="0.25">
      <c r="A145" s="201" t="s">
        <v>19</v>
      </c>
      <c r="B145" s="202" t="s">
        <v>327</v>
      </c>
      <c r="C145" s="223">
        <f>SUM(C124,C144)</f>
        <v>41379765</v>
      </c>
      <c r="D145" s="224">
        <f>SUM(E145-C145)</f>
        <v>16904978</v>
      </c>
      <c r="E145" s="223">
        <f>SUM(E124,E144)</f>
        <v>58284743</v>
      </c>
      <c r="F145" s="224">
        <f>SUM(G145-E145)</f>
        <v>5378080</v>
      </c>
      <c r="G145" s="223">
        <f>SUM(G124,G144)</f>
        <v>63662823</v>
      </c>
    </row>
    <row r="146" spans="1:7" s="55" customFormat="1" x14ac:dyDescent="0.2">
      <c r="A146" s="63"/>
      <c r="B146" s="64"/>
      <c r="C146" s="80"/>
      <c r="D146" s="80"/>
      <c r="E146" s="80"/>
      <c r="F146" s="80"/>
      <c r="G146" s="80"/>
    </row>
    <row r="147" spans="1:7" ht="7.5" customHeight="1" thickBot="1" x14ac:dyDescent="0.3">
      <c r="D147" s="51"/>
      <c r="E147" s="51"/>
      <c r="F147" s="51"/>
      <c r="G147" s="51"/>
    </row>
    <row r="148" spans="1:7" ht="16.5" thickBot="1" x14ac:dyDescent="0.3">
      <c r="A148" s="275" t="s">
        <v>328</v>
      </c>
      <c r="B148" s="276"/>
      <c r="C148" s="83">
        <v>2</v>
      </c>
      <c r="D148" s="83">
        <v>2</v>
      </c>
      <c r="E148" s="83">
        <v>2</v>
      </c>
      <c r="F148" s="83">
        <v>2</v>
      </c>
      <c r="G148" s="83">
        <v>2</v>
      </c>
    </row>
    <row r="149" spans="1:7" ht="16.5" thickBot="1" x14ac:dyDescent="0.3">
      <c r="A149" s="275" t="s">
        <v>329</v>
      </c>
      <c r="B149" s="276"/>
      <c r="C149" s="83">
        <v>13</v>
      </c>
      <c r="D149" s="83">
        <v>13</v>
      </c>
      <c r="E149" s="83">
        <v>13</v>
      </c>
      <c r="F149" s="83">
        <v>13</v>
      </c>
      <c r="G149" s="83">
        <v>13</v>
      </c>
    </row>
    <row r="150" spans="1:7" x14ac:dyDescent="0.25">
      <c r="A150" s="84"/>
      <c r="B150" s="85"/>
      <c r="C150" s="85"/>
    </row>
    <row r="151" spans="1:7" x14ac:dyDescent="0.25">
      <c r="A151" s="271" t="s">
        <v>330</v>
      </c>
      <c r="B151" s="271"/>
      <c r="C151" s="271"/>
    </row>
    <row r="152" spans="1:7" ht="15" customHeight="1" thickBot="1" x14ac:dyDescent="0.3">
      <c r="A152" s="272"/>
      <c r="B152" s="272"/>
      <c r="F152" s="52"/>
      <c r="G152" s="53" t="s">
        <v>72</v>
      </c>
    </row>
    <row r="153" spans="1:7" ht="19.5" customHeight="1" thickBot="1" x14ac:dyDescent="0.3">
      <c r="A153" s="86" t="s">
        <v>23</v>
      </c>
      <c r="B153" s="87" t="s">
        <v>331</v>
      </c>
      <c r="C153" s="88">
        <f>+C60-C124</f>
        <v>-11584684</v>
      </c>
      <c r="D153" s="88">
        <f>+D60-D124</f>
        <v>-1605840</v>
      </c>
      <c r="E153" s="88">
        <f>+E60-E124</f>
        <v>-13190524</v>
      </c>
      <c r="F153" s="88">
        <f>+F60-F124</f>
        <v>0</v>
      </c>
      <c r="G153" s="88">
        <f>+G60-G124</f>
        <v>-13190524</v>
      </c>
    </row>
    <row r="154" spans="1:7" ht="25.5" customHeight="1" thickBot="1" x14ac:dyDescent="0.3">
      <c r="A154" s="86" t="s">
        <v>26</v>
      </c>
      <c r="B154" s="87" t="s">
        <v>332</v>
      </c>
      <c r="C154" s="88">
        <f>+C83-C144</f>
        <v>11584684</v>
      </c>
      <c r="D154" s="88">
        <f>+D83-D144</f>
        <v>1605840</v>
      </c>
      <c r="E154" s="88">
        <f>+E83-E144</f>
        <v>13190524</v>
      </c>
      <c r="F154" s="88">
        <f>+F83-F144</f>
        <v>0</v>
      </c>
      <c r="G154" s="88">
        <f>+G83-G144</f>
        <v>13190524</v>
      </c>
    </row>
  </sheetData>
  <mergeCells count="8">
    <mergeCell ref="A151:C151"/>
    <mergeCell ref="A152:B152"/>
    <mergeCell ref="A1:C1"/>
    <mergeCell ref="A2:B2"/>
    <mergeCell ref="A87:C87"/>
    <mergeCell ref="A88:B88"/>
    <mergeCell ref="A148:B148"/>
    <mergeCell ref="A149:B149"/>
  </mergeCells>
  <printOptions horizontalCentered="1"/>
  <pageMargins left="0.19685039370078741" right="0.19685039370078741" top="0.55118110236220474" bottom="0.35433070866141736" header="0.31496062992125984" footer="0.31496062992125984"/>
  <pageSetup paperSize="9" scale="57" orientation="portrait" r:id="rId1"/>
  <headerFooter>
    <oddHeader>&amp;C&amp;"Times New Roman,Félkövér"Keszőhidegkút Község Önkormányzata
2018. ÉVI KÖLTSÉGVETÉSÉNEK ÖSSZEVONT MÉRLEGE&amp;R&amp;"Times New Roman,Félkövér dőlt"3. sz. melléklet</oddHeader>
  </headerFooter>
  <rowBreaks count="1" manualBreakCount="1">
    <brk id="85" max="6" man="1"/>
  </rowBreaks>
  <colBreaks count="1" manualBreakCount="1">
    <brk id="7" max="1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15C9-2D1B-40E4-A590-5656541BFA00}">
  <dimension ref="A1:Q155"/>
  <sheetViews>
    <sheetView tabSelected="1" view="pageBreakPreview" topLeftCell="A43" zoomScale="60" zoomScaleNormal="80" zoomScalePageLayoutView="80" workbookViewId="0">
      <selection activeCell="G123" sqref="G123"/>
    </sheetView>
  </sheetViews>
  <sheetFormatPr defaultRowHeight="15" x14ac:dyDescent="0.25"/>
  <cols>
    <col min="1" max="1" width="6.5703125" style="89" customWidth="1"/>
    <col min="2" max="2" width="76.7109375" style="90" customWidth="1"/>
    <col min="3" max="3" width="15.140625" style="91" customWidth="1"/>
    <col min="4" max="4" width="14.7109375" style="91" customWidth="1"/>
    <col min="5" max="6" width="13.140625" style="91" customWidth="1"/>
    <col min="7" max="7" width="13.7109375" style="91" customWidth="1"/>
    <col min="8" max="8" width="15.42578125" style="90" customWidth="1"/>
    <col min="9" max="9" width="12.42578125" style="90" customWidth="1"/>
    <col min="10" max="10" width="12.5703125" style="90" customWidth="1"/>
    <col min="11" max="11" width="12.5703125" style="90" bestFit="1" customWidth="1"/>
    <col min="12" max="12" width="12.28515625" style="90" customWidth="1"/>
    <col min="13" max="13" width="15.140625" style="90" customWidth="1"/>
    <col min="14" max="14" width="14.85546875" style="90" customWidth="1"/>
    <col min="15" max="15" width="12.42578125" style="90" customWidth="1"/>
    <col min="16" max="16" width="13.42578125" style="90" customWidth="1"/>
    <col min="17" max="17" width="14.7109375" style="90" customWidth="1"/>
    <col min="18" max="256" width="9.140625" style="90"/>
    <col min="257" max="257" width="13.42578125" style="90" customWidth="1"/>
    <col min="258" max="258" width="76.7109375" style="90" customWidth="1"/>
    <col min="259" max="259" width="18.42578125" style="90" customWidth="1"/>
    <col min="260" max="260" width="13.85546875" style="90" customWidth="1"/>
    <col min="261" max="263" width="14.140625" style="90" customWidth="1"/>
    <col min="264" max="264" width="20" style="90" customWidth="1"/>
    <col min="265" max="265" width="13.140625" style="90" customWidth="1"/>
    <col min="266" max="268" width="13.7109375" style="90" customWidth="1"/>
    <col min="269" max="269" width="18.7109375" style="90" customWidth="1"/>
    <col min="270" max="270" width="15.5703125" style="90" customWidth="1"/>
    <col min="271" max="271" width="14.85546875" style="90" customWidth="1"/>
    <col min="272" max="272" width="15.140625" style="90" customWidth="1"/>
    <col min="273" max="273" width="14.7109375" style="90" customWidth="1"/>
    <col min="274" max="512" width="9.140625" style="90"/>
    <col min="513" max="513" width="13.42578125" style="90" customWidth="1"/>
    <col min="514" max="514" width="76.7109375" style="90" customWidth="1"/>
    <col min="515" max="515" width="18.42578125" style="90" customWidth="1"/>
    <col min="516" max="516" width="13.85546875" style="90" customWidth="1"/>
    <col min="517" max="519" width="14.140625" style="90" customWidth="1"/>
    <col min="520" max="520" width="20" style="90" customWidth="1"/>
    <col min="521" max="521" width="13.140625" style="90" customWidth="1"/>
    <col min="522" max="524" width="13.7109375" style="90" customWidth="1"/>
    <col min="525" max="525" width="18.7109375" style="90" customWidth="1"/>
    <col min="526" max="526" width="15.5703125" style="90" customWidth="1"/>
    <col min="527" max="527" width="14.85546875" style="90" customWidth="1"/>
    <col min="528" max="528" width="15.140625" style="90" customWidth="1"/>
    <col min="529" max="529" width="14.7109375" style="90" customWidth="1"/>
    <col min="530" max="768" width="9.140625" style="90"/>
    <col min="769" max="769" width="13.42578125" style="90" customWidth="1"/>
    <col min="770" max="770" width="76.7109375" style="90" customWidth="1"/>
    <col min="771" max="771" width="18.42578125" style="90" customWidth="1"/>
    <col min="772" max="772" width="13.85546875" style="90" customWidth="1"/>
    <col min="773" max="775" width="14.140625" style="90" customWidth="1"/>
    <col min="776" max="776" width="20" style="90" customWidth="1"/>
    <col min="777" max="777" width="13.140625" style="90" customWidth="1"/>
    <col min="778" max="780" width="13.7109375" style="90" customWidth="1"/>
    <col min="781" max="781" width="18.7109375" style="90" customWidth="1"/>
    <col min="782" max="782" width="15.5703125" style="90" customWidth="1"/>
    <col min="783" max="783" width="14.85546875" style="90" customWidth="1"/>
    <col min="784" max="784" width="15.140625" style="90" customWidth="1"/>
    <col min="785" max="785" width="14.7109375" style="90" customWidth="1"/>
    <col min="786" max="1024" width="9.140625" style="90"/>
    <col min="1025" max="1025" width="13.42578125" style="90" customWidth="1"/>
    <col min="1026" max="1026" width="76.7109375" style="90" customWidth="1"/>
    <col min="1027" max="1027" width="18.42578125" style="90" customWidth="1"/>
    <col min="1028" max="1028" width="13.85546875" style="90" customWidth="1"/>
    <col min="1029" max="1031" width="14.140625" style="90" customWidth="1"/>
    <col min="1032" max="1032" width="20" style="90" customWidth="1"/>
    <col min="1033" max="1033" width="13.140625" style="90" customWidth="1"/>
    <col min="1034" max="1036" width="13.7109375" style="90" customWidth="1"/>
    <col min="1037" max="1037" width="18.7109375" style="90" customWidth="1"/>
    <col min="1038" max="1038" width="15.5703125" style="90" customWidth="1"/>
    <col min="1039" max="1039" width="14.85546875" style="90" customWidth="1"/>
    <col min="1040" max="1040" width="15.140625" style="90" customWidth="1"/>
    <col min="1041" max="1041" width="14.7109375" style="90" customWidth="1"/>
    <col min="1042" max="1280" width="9.140625" style="90"/>
    <col min="1281" max="1281" width="13.42578125" style="90" customWidth="1"/>
    <col min="1282" max="1282" width="76.7109375" style="90" customWidth="1"/>
    <col min="1283" max="1283" width="18.42578125" style="90" customWidth="1"/>
    <col min="1284" max="1284" width="13.85546875" style="90" customWidth="1"/>
    <col min="1285" max="1287" width="14.140625" style="90" customWidth="1"/>
    <col min="1288" max="1288" width="20" style="90" customWidth="1"/>
    <col min="1289" max="1289" width="13.140625" style="90" customWidth="1"/>
    <col min="1290" max="1292" width="13.7109375" style="90" customWidth="1"/>
    <col min="1293" max="1293" width="18.7109375" style="90" customWidth="1"/>
    <col min="1294" max="1294" width="15.5703125" style="90" customWidth="1"/>
    <col min="1295" max="1295" width="14.85546875" style="90" customWidth="1"/>
    <col min="1296" max="1296" width="15.140625" style="90" customWidth="1"/>
    <col min="1297" max="1297" width="14.7109375" style="90" customWidth="1"/>
    <col min="1298" max="1536" width="9.140625" style="90"/>
    <col min="1537" max="1537" width="13.42578125" style="90" customWidth="1"/>
    <col min="1538" max="1538" width="76.7109375" style="90" customWidth="1"/>
    <col min="1539" max="1539" width="18.42578125" style="90" customWidth="1"/>
    <col min="1540" max="1540" width="13.85546875" style="90" customWidth="1"/>
    <col min="1541" max="1543" width="14.140625" style="90" customWidth="1"/>
    <col min="1544" max="1544" width="20" style="90" customWidth="1"/>
    <col min="1545" max="1545" width="13.140625" style="90" customWidth="1"/>
    <col min="1546" max="1548" width="13.7109375" style="90" customWidth="1"/>
    <col min="1549" max="1549" width="18.7109375" style="90" customWidth="1"/>
    <col min="1550" max="1550" width="15.5703125" style="90" customWidth="1"/>
    <col min="1551" max="1551" width="14.85546875" style="90" customWidth="1"/>
    <col min="1552" max="1552" width="15.140625" style="90" customWidth="1"/>
    <col min="1553" max="1553" width="14.7109375" style="90" customWidth="1"/>
    <col min="1554" max="1792" width="9.140625" style="90"/>
    <col min="1793" max="1793" width="13.42578125" style="90" customWidth="1"/>
    <col min="1794" max="1794" width="76.7109375" style="90" customWidth="1"/>
    <col min="1795" max="1795" width="18.42578125" style="90" customWidth="1"/>
    <col min="1796" max="1796" width="13.85546875" style="90" customWidth="1"/>
    <col min="1797" max="1799" width="14.140625" style="90" customWidth="1"/>
    <col min="1800" max="1800" width="20" style="90" customWidth="1"/>
    <col min="1801" max="1801" width="13.140625" style="90" customWidth="1"/>
    <col min="1802" max="1804" width="13.7109375" style="90" customWidth="1"/>
    <col min="1805" max="1805" width="18.7109375" style="90" customWidth="1"/>
    <col min="1806" max="1806" width="15.5703125" style="90" customWidth="1"/>
    <col min="1807" max="1807" width="14.85546875" style="90" customWidth="1"/>
    <col min="1808" max="1808" width="15.140625" style="90" customWidth="1"/>
    <col min="1809" max="1809" width="14.7109375" style="90" customWidth="1"/>
    <col min="1810" max="2048" width="9.140625" style="90"/>
    <col min="2049" max="2049" width="13.42578125" style="90" customWidth="1"/>
    <col min="2050" max="2050" width="76.7109375" style="90" customWidth="1"/>
    <col min="2051" max="2051" width="18.42578125" style="90" customWidth="1"/>
    <col min="2052" max="2052" width="13.85546875" style="90" customWidth="1"/>
    <col min="2053" max="2055" width="14.140625" style="90" customWidth="1"/>
    <col min="2056" max="2056" width="20" style="90" customWidth="1"/>
    <col min="2057" max="2057" width="13.140625" style="90" customWidth="1"/>
    <col min="2058" max="2060" width="13.7109375" style="90" customWidth="1"/>
    <col min="2061" max="2061" width="18.7109375" style="90" customWidth="1"/>
    <col min="2062" max="2062" width="15.5703125" style="90" customWidth="1"/>
    <col min="2063" max="2063" width="14.85546875" style="90" customWidth="1"/>
    <col min="2064" max="2064" width="15.140625" style="90" customWidth="1"/>
    <col min="2065" max="2065" width="14.7109375" style="90" customWidth="1"/>
    <col min="2066" max="2304" width="9.140625" style="90"/>
    <col min="2305" max="2305" width="13.42578125" style="90" customWidth="1"/>
    <col min="2306" max="2306" width="76.7109375" style="90" customWidth="1"/>
    <col min="2307" max="2307" width="18.42578125" style="90" customWidth="1"/>
    <col min="2308" max="2308" width="13.85546875" style="90" customWidth="1"/>
    <col min="2309" max="2311" width="14.140625" style="90" customWidth="1"/>
    <col min="2312" max="2312" width="20" style="90" customWidth="1"/>
    <col min="2313" max="2313" width="13.140625" style="90" customWidth="1"/>
    <col min="2314" max="2316" width="13.7109375" style="90" customWidth="1"/>
    <col min="2317" max="2317" width="18.7109375" style="90" customWidth="1"/>
    <col min="2318" max="2318" width="15.5703125" style="90" customWidth="1"/>
    <col min="2319" max="2319" width="14.85546875" style="90" customWidth="1"/>
    <col min="2320" max="2320" width="15.140625" style="90" customWidth="1"/>
    <col min="2321" max="2321" width="14.7109375" style="90" customWidth="1"/>
    <col min="2322" max="2560" width="9.140625" style="90"/>
    <col min="2561" max="2561" width="13.42578125" style="90" customWidth="1"/>
    <col min="2562" max="2562" width="76.7109375" style="90" customWidth="1"/>
    <col min="2563" max="2563" width="18.42578125" style="90" customWidth="1"/>
    <col min="2564" max="2564" width="13.85546875" style="90" customWidth="1"/>
    <col min="2565" max="2567" width="14.140625" style="90" customWidth="1"/>
    <col min="2568" max="2568" width="20" style="90" customWidth="1"/>
    <col min="2569" max="2569" width="13.140625" style="90" customWidth="1"/>
    <col min="2570" max="2572" width="13.7109375" style="90" customWidth="1"/>
    <col min="2573" max="2573" width="18.7109375" style="90" customWidth="1"/>
    <col min="2574" max="2574" width="15.5703125" style="90" customWidth="1"/>
    <col min="2575" max="2575" width="14.85546875" style="90" customWidth="1"/>
    <col min="2576" max="2576" width="15.140625" style="90" customWidth="1"/>
    <col min="2577" max="2577" width="14.7109375" style="90" customWidth="1"/>
    <col min="2578" max="2816" width="9.140625" style="90"/>
    <col min="2817" max="2817" width="13.42578125" style="90" customWidth="1"/>
    <col min="2818" max="2818" width="76.7109375" style="90" customWidth="1"/>
    <col min="2819" max="2819" width="18.42578125" style="90" customWidth="1"/>
    <col min="2820" max="2820" width="13.85546875" style="90" customWidth="1"/>
    <col min="2821" max="2823" width="14.140625" style="90" customWidth="1"/>
    <col min="2824" max="2824" width="20" style="90" customWidth="1"/>
    <col min="2825" max="2825" width="13.140625" style="90" customWidth="1"/>
    <col min="2826" max="2828" width="13.7109375" style="90" customWidth="1"/>
    <col min="2829" max="2829" width="18.7109375" style="90" customWidth="1"/>
    <col min="2830" max="2830" width="15.5703125" style="90" customWidth="1"/>
    <col min="2831" max="2831" width="14.85546875" style="90" customWidth="1"/>
    <col min="2832" max="2832" width="15.140625" style="90" customWidth="1"/>
    <col min="2833" max="2833" width="14.7109375" style="90" customWidth="1"/>
    <col min="2834" max="3072" width="9.140625" style="90"/>
    <col min="3073" max="3073" width="13.42578125" style="90" customWidth="1"/>
    <col min="3074" max="3074" width="76.7109375" style="90" customWidth="1"/>
    <col min="3075" max="3075" width="18.42578125" style="90" customWidth="1"/>
    <col min="3076" max="3076" width="13.85546875" style="90" customWidth="1"/>
    <col min="3077" max="3079" width="14.140625" style="90" customWidth="1"/>
    <col min="3080" max="3080" width="20" style="90" customWidth="1"/>
    <col min="3081" max="3081" width="13.140625" style="90" customWidth="1"/>
    <col min="3082" max="3084" width="13.7109375" style="90" customWidth="1"/>
    <col min="3085" max="3085" width="18.7109375" style="90" customWidth="1"/>
    <col min="3086" max="3086" width="15.5703125" style="90" customWidth="1"/>
    <col min="3087" max="3087" width="14.85546875" style="90" customWidth="1"/>
    <col min="3088" max="3088" width="15.140625" style="90" customWidth="1"/>
    <col min="3089" max="3089" width="14.7109375" style="90" customWidth="1"/>
    <col min="3090" max="3328" width="9.140625" style="90"/>
    <col min="3329" max="3329" width="13.42578125" style="90" customWidth="1"/>
    <col min="3330" max="3330" width="76.7109375" style="90" customWidth="1"/>
    <col min="3331" max="3331" width="18.42578125" style="90" customWidth="1"/>
    <col min="3332" max="3332" width="13.85546875" style="90" customWidth="1"/>
    <col min="3333" max="3335" width="14.140625" style="90" customWidth="1"/>
    <col min="3336" max="3336" width="20" style="90" customWidth="1"/>
    <col min="3337" max="3337" width="13.140625" style="90" customWidth="1"/>
    <col min="3338" max="3340" width="13.7109375" style="90" customWidth="1"/>
    <col min="3341" max="3341" width="18.7109375" style="90" customWidth="1"/>
    <col min="3342" max="3342" width="15.5703125" style="90" customWidth="1"/>
    <col min="3343" max="3343" width="14.85546875" style="90" customWidth="1"/>
    <col min="3344" max="3344" width="15.140625" style="90" customWidth="1"/>
    <col min="3345" max="3345" width="14.7109375" style="90" customWidth="1"/>
    <col min="3346" max="3584" width="9.140625" style="90"/>
    <col min="3585" max="3585" width="13.42578125" style="90" customWidth="1"/>
    <col min="3586" max="3586" width="76.7109375" style="90" customWidth="1"/>
    <col min="3587" max="3587" width="18.42578125" style="90" customWidth="1"/>
    <col min="3588" max="3588" width="13.85546875" style="90" customWidth="1"/>
    <col min="3589" max="3591" width="14.140625" style="90" customWidth="1"/>
    <col min="3592" max="3592" width="20" style="90" customWidth="1"/>
    <col min="3593" max="3593" width="13.140625" style="90" customWidth="1"/>
    <col min="3594" max="3596" width="13.7109375" style="90" customWidth="1"/>
    <col min="3597" max="3597" width="18.7109375" style="90" customWidth="1"/>
    <col min="3598" max="3598" width="15.5703125" style="90" customWidth="1"/>
    <col min="3599" max="3599" width="14.85546875" style="90" customWidth="1"/>
    <col min="3600" max="3600" width="15.140625" style="90" customWidth="1"/>
    <col min="3601" max="3601" width="14.7109375" style="90" customWidth="1"/>
    <col min="3602" max="3840" width="9.140625" style="90"/>
    <col min="3841" max="3841" width="13.42578125" style="90" customWidth="1"/>
    <col min="3842" max="3842" width="76.7109375" style="90" customWidth="1"/>
    <col min="3843" max="3843" width="18.42578125" style="90" customWidth="1"/>
    <col min="3844" max="3844" width="13.85546875" style="90" customWidth="1"/>
    <col min="3845" max="3847" width="14.140625" style="90" customWidth="1"/>
    <col min="3848" max="3848" width="20" style="90" customWidth="1"/>
    <col min="3849" max="3849" width="13.140625" style="90" customWidth="1"/>
    <col min="3850" max="3852" width="13.7109375" style="90" customWidth="1"/>
    <col min="3853" max="3853" width="18.7109375" style="90" customWidth="1"/>
    <col min="3854" max="3854" width="15.5703125" style="90" customWidth="1"/>
    <col min="3855" max="3855" width="14.85546875" style="90" customWidth="1"/>
    <col min="3856" max="3856" width="15.140625" style="90" customWidth="1"/>
    <col min="3857" max="3857" width="14.7109375" style="90" customWidth="1"/>
    <col min="3858" max="4096" width="9.140625" style="90"/>
    <col min="4097" max="4097" width="13.42578125" style="90" customWidth="1"/>
    <col min="4098" max="4098" width="76.7109375" style="90" customWidth="1"/>
    <col min="4099" max="4099" width="18.42578125" style="90" customWidth="1"/>
    <col min="4100" max="4100" width="13.85546875" style="90" customWidth="1"/>
    <col min="4101" max="4103" width="14.140625" style="90" customWidth="1"/>
    <col min="4104" max="4104" width="20" style="90" customWidth="1"/>
    <col min="4105" max="4105" width="13.140625" style="90" customWidth="1"/>
    <col min="4106" max="4108" width="13.7109375" style="90" customWidth="1"/>
    <col min="4109" max="4109" width="18.7109375" style="90" customWidth="1"/>
    <col min="4110" max="4110" width="15.5703125" style="90" customWidth="1"/>
    <col min="4111" max="4111" width="14.85546875" style="90" customWidth="1"/>
    <col min="4112" max="4112" width="15.140625" style="90" customWidth="1"/>
    <col min="4113" max="4113" width="14.7109375" style="90" customWidth="1"/>
    <col min="4114" max="4352" width="9.140625" style="90"/>
    <col min="4353" max="4353" width="13.42578125" style="90" customWidth="1"/>
    <col min="4354" max="4354" width="76.7109375" style="90" customWidth="1"/>
    <col min="4355" max="4355" width="18.42578125" style="90" customWidth="1"/>
    <col min="4356" max="4356" width="13.85546875" style="90" customWidth="1"/>
    <col min="4357" max="4359" width="14.140625" style="90" customWidth="1"/>
    <col min="4360" max="4360" width="20" style="90" customWidth="1"/>
    <col min="4361" max="4361" width="13.140625" style="90" customWidth="1"/>
    <col min="4362" max="4364" width="13.7109375" style="90" customWidth="1"/>
    <col min="4365" max="4365" width="18.7109375" style="90" customWidth="1"/>
    <col min="4366" max="4366" width="15.5703125" style="90" customWidth="1"/>
    <col min="4367" max="4367" width="14.85546875" style="90" customWidth="1"/>
    <col min="4368" max="4368" width="15.140625" style="90" customWidth="1"/>
    <col min="4369" max="4369" width="14.7109375" style="90" customWidth="1"/>
    <col min="4370" max="4608" width="9.140625" style="90"/>
    <col min="4609" max="4609" width="13.42578125" style="90" customWidth="1"/>
    <col min="4610" max="4610" width="76.7109375" style="90" customWidth="1"/>
    <col min="4611" max="4611" width="18.42578125" style="90" customWidth="1"/>
    <col min="4612" max="4612" width="13.85546875" style="90" customWidth="1"/>
    <col min="4613" max="4615" width="14.140625" style="90" customWidth="1"/>
    <col min="4616" max="4616" width="20" style="90" customWidth="1"/>
    <col min="4617" max="4617" width="13.140625" style="90" customWidth="1"/>
    <col min="4618" max="4620" width="13.7109375" style="90" customWidth="1"/>
    <col min="4621" max="4621" width="18.7109375" style="90" customWidth="1"/>
    <col min="4622" max="4622" width="15.5703125" style="90" customWidth="1"/>
    <col min="4623" max="4623" width="14.85546875" style="90" customWidth="1"/>
    <col min="4624" max="4624" width="15.140625" style="90" customWidth="1"/>
    <col min="4625" max="4625" width="14.7109375" style="90" customWidth="1"/>
    <col min="4626" max="4864" width="9.140625" style="90"/>
    <col min="4865" max="4865" width="13.42578125" style="90" customWidth="1"/>
    <col min="4866" max="4866" width="76.7109375" style="90" customWidth="1"/>
    <col min="4867" max="4867" width="18.42578125" style="90" customWidth="1"/>
    <col min="4868" max="4868" width="13.85546875" style="90" customWidth="1"/>
    <col min="4869" max="4871" width="14.140625" style="90" customWidth="1"/>
    <col min="4872" max="4872" width="20" style="90" customWidth="1"/>
    <col min="4873" max="4873" width="13.140625" style="90" customWidth="1"/>
    <col min="4874" max="4876" width="13.7109375" style="90" customWidth="1"/>
    <col min="4877" max="4877" width="18.7109375" style="90" customWidth="1"/>
    <col min="4878" max="4878" width="15.5703125" style="90" customWidth="1"/>
    <col min="4879" max="4879" width="14.85546875" style="90" customWidth="1"/>
    <col min="4880" max="4880" width="15.140625" style="90" customWidth="1"/>
    <col min="4881" max="4881" width="14.7109375" style="90" customWidth="1"/>
    <col min="4882" max="5120" width="9.140625" style="90"/>
    <col min="5121" max="5121" width="13.42578125" style="90" customWidth="1"/>
    <col min="5122" max="5122" width="76.7109375" style="90" customWidth="1"/>
    <col min="5123" max="5123" width="18.42578125" style="90" customWidth="1"/>
    <col min="5124" max="5124" width="13.85546875" style="90" customWidth="1"/>
    <col min="5125" max="5127" width="14.140625" style="90" customWidth="1"/>
    <col min="5128" max="5128" width="20" style="90" customWidth="1"/>
    <col min="5129" max="5129" width="13.140625" style="90" customWidth="1"/>
    <col min="5130" max="5132" width="13.7109375" style="90" customWidth="1"/>
    <col min="5133" max="5133" width="18.7109375" style="90" customWidth="1"/>
    <col min="5134" max="5134" width="15.5703125" style="90" customWidth="1"/>
    <col min="5135" max="5135" width="14.85546875" style="90" customWidth="1"/>
    <col min="5136" max="5136" width="15.140625" style="90" customWidth="1"/>
    <col min="5137" max="5137" width="14.7109375" style="90" customWidth="1"/>
    <col min="5138" max="5376" width="9.140625" style="90"/>
    <col min="5377" max="5377" width="13.42578125" style="90" customWidth="1"/>
    <col min="5378" max="5378" width="76.7109375" style="90" customWidth="1"/>
    <col min="5379" max="5379" width="18.42578125" style="90" customWidth="1"/>
    <col min="5380" max="5380" width="13.85546875" style="90" customWidth="1"/>
    <col min="5381" max="5383" width="14.140625" style="90" customWidth="1"/>
    <col min="5384" max="5384" width="20" style="90" customWidth="1"/>
    <col min="5385" max="5385" width="13.140625" style="90" customWidth="1"/>
    <col min="5386" max="5388" width="13.7109375" style="90" customWidth="1"/>
    <col min="5389" max="5389" width="18.7109375" style="90" customWidth="1"/>
    <col min="5390" max="5390" width="15.5703125" style="90" customWidth="1"/>
    <col min="5391" max="5391" width="14.85546875" style="90" customWidth="1"/>
    <col min="5392" max="5392" width="15.140625" style="90" customWidth="1"/>
    <col min="5393" max="5393" width="14.7109375" style="90" customWidth="1"/>
    <col min="5394" max="5632" width="9.140625" style="90"/>
    <col min="5633" max="5633" width="13.42578125" style="90" customWidth="1"/>
    <col min="5634" max="5634" width="76.7109375" style="90" customWidth="1"/>
    <col min="5635" max="5635" width="18.42578125" style="90" customWidth="1"/>
    <col min="5636" max="5636" width="13.85546875" style="90" customWidth="1"/>
    <col min="5637" max="5639" width="14.140625" style="90" customWidth="1"/>
    <col min="5640" max="5640" width="20" style="90" customWidth="1"/>
    <col min="5641" max="5641" width="13.140625" style="90" customWidth="1"/>
    <col min="5642" max="5644" width="13.7109375" style="90" customWidth="1"/>
    <col min="5645" max="5645" width="18.7109375" style="90" customWidth="1"/>
    <col min="5646" max="5646" width="15.5703125" style="90" customWidth="1"/>
    <col min="5647" max="5647" width="14.85546875" style="90" customWidth="1"/>
    <col min="5648" max="5648" width="15.140625" style="90" customWidth="1"/>
    <col min="5649" max="5649" width="14.7109375" style="90" customWidth="1"/>
    <col min="5650" max="5888" width="9.140625" style="90"/>
    <col min="5889" max="5889" width="13.42578125" style="90" customWidth="1"/>
    <col min="5890" max="5890" width="76.7109375" style="90" customWidth="1"/>
    <col min="5891" max="5891" width="18.42578125" style="90" customWidth="1"/>
    <col min="5892" max="5892" width="13.85546875" style="90" customWidth="1"/>
    <col min="5893" max="5895" width="14.140625" style="90" customWidth="1"/>
    <col min="5896" max="5896" width="20" style="90" customWidth="1"/>
    <col min="5897" max="5897" width="13.140625" style="90" customWidth="1"/>
    <col min="5898" max="5900" width="13.7109375" style="90" customWidth="1"/>
    <col min="5901" max="5901" width="18.7109375" style="90" customWidth="1"/>
    <col min="5902" max="5902" width="15.5703125" style="90" customWidth="1"/>
    <col min="5903" max="5903" width="14.85546875" style="90" customWidth="1"/>
    <col min="5904" max="5904" width="15.140625" style="90" customWidth="1"/>
    <col min="5905" max="5905" width="14.7109375" style="90" customWidth="1"/>
    <col min="5906" max="6144" width="9.140625" style="90"/>
    <col min="6145" max="6145" width="13.42578125" style="90" customWidth="1"/>
    <col min="6146" max="6146" width="76.7109375" style="90" customWidth="1"/>
    <col min="6147" max="6147" width="18.42578125" style="90" customWidth="1"/>
    <col min="6148" max="6148" width="13.85546875" style="90" customWidth="1"/>
    <col min="6149" max="6151" width="14.140625" style="90" customWidth="1"/>
    <col min="6152" max="6152" width="20" style="90" customWidth="1"/>
    <col min="6153" max="6153" width="13.140625" style="90" customWidth="1"/>
    <col min="6154" max="6156" width="13.7109375" style="90" customWidth="1"/>
    <col min="6157" max="6157" width="18.7109375" style="90" customWidth="1"/>
    <col min="6158" max="6158" width="15.5703125" style="90" customWidth="1"/>
    <col min="6159" max="6159" width="14.85546875" style="90" customWidth="1"/>
    <col min="6160" max="6160" width="15.140625" style="90" customWidth="1"/>
    <col min="6161" max="6161" width="14.7109375" style="90" customWidth="1"/>
    <col min="6162" max="6400" width="9.140625" style="90"/>
    <col min="6401" max="6401" width="13.42578125" style="90" customWidth="1"/>
    <col min="6402" max="6402" width="76.7109375" style="90" customWidth="1"/>
    <col min="6403" max="6403" width="18.42578125" style="90" customWidth="1"/>
    <col min="6404" max="6404" width="13.85546875" style="90" customWidth="1"/>
    <col min="6405" max="6407" width="14.140625" style="90" customWidth="1"/>
    <col min="6408" max="6408" width="20" style="90" customWidth="1"/>
    <col min="6409" max="6409" width="13.140625" style="90" customWidth="1"/>
    <col min="6410" max="6412" width="13.7109375" style="90" customWidth="1"/>
    <col min="6413" max="6413" width="18.7109375" style="90" customWidth="1"/>
    <col min="6414" max="6414" width="15.5703125" style="90" customWidth="1"/>
    <col min="6415" max="6415" width="14.85546875" style="90" customWidth="1"/>
    <col min="6416" max="6416" width="15.140625" style="90" customWidth="1"/>
    <col min="6417" max="6417" width="14.7109375" style="90" customWidth="1"/>
    <col min="6418" max="6656" width="9.140625" style="90"/>
    <col min="6657" max="6657" width="13.42578125" style="90" customWidth="1"/>
    <col min="6658" max="6658" width="76.7109375" style="90" customWidth="1"/>
    <col min="6659" max="6659" width="18.42578125" style="90" customWidth="1"/>
    <col min="6660" max="6660" width="13.85546875" style="90" customWidth="1"/>
    <col min="6661" max="6663" width="14.140625" style="90" customWidth="1"/>
    <col min="6664" max="6664" width="20" style="90" customWidth="1"/>
    <col min="6665" max="6665" width="13.140625" style="90" customWidth="1"/>
    <col min="6666" max="6668" width="13.7109375" style="90" customWidth="1"/>
    <col min="6669" max="6669" width="18.7109375" style="90" customWidth="1"/>
    <col min="6670" max="6670" width="15.5703125" style="90" customWidth="1"/>
    <col min="6671" max="6671" width="14.85546875" style="90" customWidth="1"/>
    <col min="6672" max="6672" width="15.140625" style="90" customWidth="1"/>
    <col min="6673" max="6673" width="14.7109375" style="90" customWidth="1"/>
    <col min="6674" max="6912" width="9.140625" style="90"/>
    <col min="6913" max="6913" width="13.42578125" style="90" customWidth="1"/>
    <col min="6914" max="6914" width="76.7109375" style="90" customWidth="1"/>
    <col min="6915" max="6915" width="18.42578125" style="90" customWidth="1"/>
    <col min="6916" max="6916" width="13.85546875" style="90" customWidth="1"/>
    <col min="6917" max="6919" width="14.140625" style="90" customWidth="1"/>
    <col min="6920" max="6920" width="20" style="90" customWidth="1"/>
    <col min="6921" max="6921" width="13.140625" style="90" customWidth="1"/>
    <col min="6922" max="6924" width="13.7109375" style="90" customWidth="1"/>
    <col min="6925" max="6925" width="18.7109375" style="90" customWidth="1"/>
    <col min="6926" max="6926" width="15.5703125" style="90" customWidth="1"/>
    <col min="6927" max="6927" width="14.85546875" style="90" customWidth="1"/>
    <col min="6928" max="6928" width="15.140625" style="90" customWidth="1"/>
    <col min="6929" max="6929" width="14.7109375" style="90" customWidth="1"/>
    <col min="6930" max="7168" width="9.140625" style="90"/>
    <col min="7169" max="7169" width="13.42578125" style="90" customWidth="1"/>
    <col min="7170" max="7170" width="76.7109375" style="90" customWidth="1"/>
    <col min="7171" max="7171" width="18.42578125" style="90" customWidth="1"/>
    <col min="7172" max="7172" width="13.85546875" style="90" customWidth="1"/>
    <col min="7173" max="7175" width="14.140625" style="90" customWidth="1"/>
    <col min="7176" max="7176" width="20" style="90" customWidth="1"/>
    <col min="7177" max="7177" width="13.140625" style="90" customWidth="1"/>
    <col min="7178" max="7180" width="13.7109375" style="90" customWidth="1"/>
    <col min="7181" max="7181" width="18.7109375" style="90" customWidth="1"/>
    <col min="7182" max="7182" width="15.5703125" style="90" customWidth="1"/>
    <col min="7183" max="7183" width="14.85546875" style="90" customWidth="1"/>
    <col min="7184" max="7184" width="15.140625" style="90" customWidth="1"/>
    <col min="7185" max="7185" width="14.7109375" style="90" customWidth="1"/>
    <col min="7186" max="7424" width="9.140625" style="90"/>
    <col min="7425" max="7425" width="13.42578125" style="90" customWidth="1"/>
    <col min="7426" max="7426" width="76.7109375" style="90" customWidth="1"/>
    <col min="7427" max="7427" width="18.42578125" style="90" customWidth="1"/>
    <col min="7428" max="7428" width="13.85546875" style="90" customWidth="1"/>
    <col min="7429" max="7431" width="14.140625" style="90" customWidth="1"/>
    <col min="7432" max="7432" width="20" style="90" customWidth="1"/>
    <col min="7433" max="7433" width="13.140625" style="90" customWidth="1"/>
    <col min="7434" max="7436" width="13.7109375" style="90" customWidth="1"/>
    <col min="7437" max="7437" width="18.7109375" style="90" customWidth="1"/>
    <col min="7438" max="7438" width="15.5703125" style="90" customWidth="1"/>
    <col min="7439" max="7439" width="14.85546875" style="90" customWidth="1"/>
    <col min="7440" max="7440" width="15.140625" style="90" customWidth="1"/>
    <col min="7441" max="7441" width="14.7109375" style="90" customWidth="1"/>
    <col min="7442" max="7680" width="9.140625" style="90"/>
    <col min="7681" max="7681" width="13.42578125" style="90" customWidth="1"/>
    <col min="7682" max="7682" width="76.7109375" style="90" customWidth="1"/>
    <col min="7683" max="7683" width="18.42578125" style="90" customWidth="1"/>
    <col min="7684" max="7684" width="13.85546875" style="90" customWidth="1"/>
    <col min="7685" max="7687" width="14.140625" style="90" customWidth="1"/>
    <col min="7688" max="7688" width="20" style="90" customWidth="1"/>
    <col min="7689" max="7689" width="13.140625" style="90" customWidth="1"/>
    <col min="7690" max="7692" width="13.7109375" style="90" customWidth="1"/>
    <col min="7693" max="7693" width="18.7109375" style="90" customWidth="1"/>
    <col min="7694" max="7694" width="15.5703125" style="90" customWidth="1"/>
    <col min="7695" max="7695" width="14.85546875" style="90" customWidth="1"/>
    <col min="7696" max="7696" width="15.140625" style="90" customWidth="1"/>
    <col min="7697" max="7697" width="14.7109375" style="90" customWidth="1"/>
    <col min="7698" max="7936" width="9.140625" style="90"/>
    <col min="7937" max="7937" width="13.42578125" style="90" customWidth="1"/>
    <col min="7938" max="7938" width="76.7109375" style="90" customWidth="1"/>
    <col min="7939" max="7939" width="18.42578125" style="90" customWidth="1"/>
    <col min="7940" max="7940" width="13.85546875" style="90" customWidth="1"/>
    <col min="7941" max="7943" width="14.140625" style="90" customWidth="1"/>
    <col min="7944" max="7944" width="20" style="90" customWidth="1"/>
    <col min="7945" max="7945" width="13.140625" style="90" customWidth="1"/>
    <col min="7946" max="7948" width="13.7109375" style="90" customWidth="1"/>
    <col min="7949" max="7949" width="18.7109375" style="90" customWidth="1"/>
    <col min="7950" max="7950" width="15.5703125" style="90" customWidth="1"/>
    <col min="7951" max="7951" width="14.85546875" style="90" customWidth="1"/>
    <col min="7952" max="7952" width="15.140625" style="90" customWidth="1"/>
    <col min="7953" max="7953" width="14.7109375" style="90" customWidth="1"/>
    <col min="7954" max="8192" width="9.140625" style="90"/>
    <col min="8193" max="8193" width="13.42578125" style="90" customWidth="1"/>
    <col min="8194" max="8194" width="76.7109375" style="90" customWidth="1"/>
    <col min="8195" max="8195" width="18.42578125" style="90" customWidth="1"/>
    <col min="8196" max="8196" width="13.85546875" style="90" customWidth="1"/>
    <col min="8197" max="8199" width="14.140625" style="90" customWidth="1"/>
    <col min="8200" max="8200" width="20" style="90" customWidth="1"/>
    <col min="8201" max="8201" width="13.140625" style="90" customWidth="1"/>
    <col min="8202" max="8204" width="13.7109375" style="90" customWidth="1"/>
    <col min="8205" max="8205" width="18.7109375" style="90" customWidth="1"/>
    <col min="8206" max="8206" width="15.5703125" style="90" customWidth="1"/>
    <col min="8207" max="8207" width="14.85546875" style="90" customWidth="1"/>
    <col min="8208" max="8208" width="15.140625" style="90" customWidth="1"/>
    <col min="8209" max="8209" width="14.7109375" style="90" customWidth="1"/>
    <col min="8210" max="8448" width="9.140625" style="90"/>
    <col min="8449" max="8449" width="13.42578125" style="90" customWidth="1"/>
    <col min="8450" max="8450" width="76.7109375" style="90" customWidth="1"/>
    <col min="8451" max="8451" width="18.42578125" style="90" customWidth="1"/>
    <col min="8452" max="8452" width="13.85546875" style="90" customWidth="1"/>
    <col min="8453" max="8455" width="14.140625" style="90" customWidth="1"/>
    <col min="8456" max="8456" width="20" style="90" customWidth="1"/>
    <col min="8457" max="8457" width="13.140625" style="90" customWidth="1"/>
    <col min="8458" max="8460" width="13.7109375" style="90" customWidth="1"/>
    <col min="8461" max="8461" width="18.7109375" style="90" customWidth="1"/>
    <col min="8462" max="8462" width="15.5703125" style="90" customWidth="1"/>
    <col min="8463" max="8463" width="14.85546875" style="90" customWidth="1"/>
    <col min="8464" max="8464" width="15.140625" style="90" customWidth="1"/>
    <col min="8465" max="8465" width="14.7109375" style="90" customWidth="1"/>
    <col min="8466" max="8704" width="9.140625" style="90"/>
    <col min="8705" max="8705" width="13.42578125" style="90" customWidth="1"/>
    <col min="8706" max="8706" width="76.7109375" style="90" customWidth="1"/>
    <col min="8707" max="8707" width="18.42578125" style="90" customWidth="1"/>
    <col min="8708" max="8708" width="13.85546875" style="90" customWidth="1"/>
    <col min="8709" max="8711" width="14.140625" style="90" customWidth="1"/>
    <col min="8712" max="8712" width="20" style="90" customWidth="1"/>
    <col min="8713" max="8713" width="13.140625" style="90" customWidth="1"/>
    <col min="8714" max="8716" width="13.7109375" style="90" customWidth="1"/>
    <col min="8717" max="8717" width="18.7109375" style="90" customWidth="1"/>
    <col min="8718" max="8718" width="15.5703125" style="90" customWidth="1"/>
    <col min="8719" max="8719" width="14.85546875" style="90" customWidth="1"/>
    <col min="8720" max="8720" width="15.140625" style="90" customWidth="1"/>
    <col min="8721" max="8721" width="14.7109375" style="90" customWidth="1"/>
    <col min="8722" max="8960" width="9.140625" style="90"/>
    <col min="8961" max="8961" width="13.42578125" style="90" customWidth="1"/>
    <col min="8962" max="8962" width="76.7109375" style="90" customWidth="1"/>
    <col min="8963" max="8963" width="18.42578125" style="90" customWidth="1"/>
    <col min="8964" max="8964" width="13.85546875" style="90" customWidth="1"/>
    <col min="8965" max="8967" width="14.140625" style="90" customWidth="1"/>
    <col min="8968" max="8968" width="20" style="90" customWidth="1"/>
    <col min="8969" max="8969" width="13.140625" style="90" customWidth="1"/>
    <col min="8970" max="8972" width="13.7109375" style="90" customWidth="1"/>
    <col min="8973" max="8973" width="18.7109375" style="90" customWidth="1"/>
    <col min="8974" max="8974" width="15.5703125" style="90" customWidth="1"/>
    <col min="8975" max="8975" width="14.85546875" style="90" customWidth="1"/>
    <col min="8976" max="8976" width="15.140625" style="90" customWidth="1"/>
    <col min="8977" max="8977" width="14.7109375" style="90" customWidth="1"/>
    <col min="8978" max="9216" width="9.140625" style="90"/>
    <col min="9217" max="9217" width="13.42578125" style="90" customWidth="1"/>
    <col min="9218" max="9218" width="76.7109375" style="90" customWidth="1"/>
    <col min="9219" max="9219" width="18.42578125" style="90" customWidth="1"/>
    <col min="9220" max="9220" width="13.85546875" style="90" customWidth="1"/>
    <col min="9221" max="9223" width="14.140625" style="90" customWidth="1"/>
    <col min="9224" max="9224" width="20" style="90" customWidth="1"/>
    <col min="9225" max="9225" width="13.140625" style="90" customWidth="1"/>
    <col min="9226" max="9228" width="13.7109375" style="90" customWidth="1"/>
    <col min="9229" max="9229" width="18.7109375" style="90" customWidth="1"/>
    <col min="9230" max="9230" width="15.5703125" style="90" customWidth="1"/>
    <col min="9231" max="9231" width="14.85546875" style="90" customWidth="1"/>
    <col min="9232" max="9232" width="15.140625" style="90" customWidth="1"/>
    <col min="9233" max="9233" width="14.7109375" style="90" customWidth="1"/>
    <col min="9234" max="9472" width="9.140625" style="90"/>
    <col min="9473" max="9473" width="13.42578125" style="90" customWidth="1"/>
    <col min="9474" max="9474" width="76.7109375" style="90" customWidth="1"/>
    <col min="9475" max="9475" width="18.42578125" style="90" customWidth="1"/>
    <col min="9476" max="9476" width="13.85546875" style="90" customWidth="1"/>
    <col min="9477" max="9479" width="14.140625" style="90" customWidth="1"/>
    <col min="9480" max="9480" width="20" style="90" customWidth="1"/>
    <col min="9481" max="9481" width="13.140625" style="90" customWidth="1"/>
    <col min="9482" max="9484" width="13.7109375" style="90" customWidth="1"/>
    <col min="9485" max="9485" width="18.7109375" style="90" customWidth="1"/>
    <col min="9486" max="9486" width="15.5703125" style="90" customWidth="1"/>
    <col min="9487" max="9487" width="14.85546875" style="90" customWidth="1"/>
    <col min="9488" max="9488" width="15.140625" style="90" customWidth="1"/>
    <col min="9489" max="9489" width="14.7109375" style="90" customWidth="1"/>
    <col min="9490" max="9728" width="9.140625" style="90"/>
    <col min="9729" max="9729" width="13.42578125" style="90" customWidth="1"/>
    <col min="9730" max="9730" width="76.7109375" style="90" customWidth="1"/>
    <col min="9731" max="9731" width="18.42578125" style="90" customWidth="1"/>
    <col min="9732" max="9732" width="13.85546875" style="90" customWidth="1"/>
    <col min="9733" max="9735" width="14.140625" style="90" customWidth="1"/>
    <col min="9736" max="9736" width="20" style="90" customWidth="1"/>
    <col min="9737" max="9737" width="13.140625" style="90" customWidth="1"/>
    <col min="9738" max="9740" width="13.7109375" style="90" customWidth="1"/>
    <col min="9741" max="9741" width="18.7109375" style="90" customWidth="1"/>
    <col min="9742" max="9742" width="15.5703125" style="90" customWidth="1"/>
    <col min="9743" max="9743" width="14.85546875" style="90" customWidth="1"/>
    <col min="9744" max="9744" width="15.140625" style="90" customWidth="1"/>
    <col min="9745" max="9745" width="14.7109375" style="90" customWidth="1"/>
    <col min="9746" max="9984" width="9.140625" style="90"/>
    <col min="9985" max="9985" width="13.42578125" style="90" customWidth="1"/>
    <col min="9986" max="9986" width="76.7109375" style="90" customWidth="1"/>
    <col min="9987" max="9987" width="18.42578125" style="90" customWidth="1"/>
    <col min="9988" max="9988" width="13.85546875" style="90" customWidth="1"/>
    <col min="9989" max="9991" width="14.140625" style="90" customWidth="1"/>
    <col min="9992" max="9992" width="20" style="90" customWidth="1"/>
    <col min="9993" max="9993" width="13.140625" style="90" customWidth="1"/>
    <col min="9994" max="9996" width="13.7109375" style="90" customWidth="1"/>
    <col min="9997" max="9997" width="18.7109375" style="90" customWidth="1"/>
    <col min="9998" max="9998" width="15.5703125" style="90" customWidth="1"/>
    <col min="9999" max="9999" width="14.85546875" style="90" customWidth="1"/>
    <col min="10000" max="10000" width="15.140625" style="90" customWidth="1"/>
    <col min="10001" max="10001" width="14.7109375" style="90" customWidth="1"/>
    <col min="10002" max="10240" width="9.140625" style="90"/>
    <col min="10241" max="10241" width="13.42578125" style="90" customWidth="1"/>
    <col min="10242" max="10242" width="76.7109375" style="90" customWidth="1"/>
    <col min="10243" max="10243" width="18.42578125" style="90" customWidth="1"/>
    <col min="10244" max="10244" width="13.85546875" style="90" customWidth="1"/>
    <col min="10245" max="10247" width="14.140625" style="90" customWidth="1"/>
    <col min="10248" max="10248" width="20" style="90" customWidth="1"/>
    <col min="10249" max="10249" width="13.140625" style="90" customWidth="1"/>
    <col min="10250" max="10252" width="13.7109375" style="90" customWidth="1"/>
    <col min="10253" max="10253" width="18.7109375" style="90" customWidth="1"/>
    <col min="10254" max="10254" width="15.5703125" style="90" customWidth="1"/>
    <col min="10255" max="10255" width="14.85546875" style="90" customWidth="1"/>
    <col min="10256" max="10256" width="15.140625" style="90" customWidth="1"/>
    <col min="10257" max="10257" width="14.7109375" style="90" customWidth="1"/>
    <col min="10258" max="10496" width="9.140625" style="90"/>
    <col min="10497" max="10497" width="13.42578125" style="90" customWidth="1"/>
    <col min="10498" max="10498" width="76.7109375" style="90" customWidth="1"/>
    <col min="10499" max="10499" width="18.42578125" style="90" customWidth="1"/>
    <col min="10500" max="10500" width="13.85546875" style="90" customWidth="1"/>
    <col min="10501" max="10503" width="14.140625" style="90" customWidth="1"/>
    <col min="10504" max="10504" width="20" style="90" customWidth="1"/>
    <col min="10505" max="10505" width="13.140625" style="90" customWidth="1"/>
    <col min="10506" max="10508" width="13.7109375" style="90" customWidth="1"/>
    <col min="10509" max="10509" width="18.7109375" style="90" customWidth="1"/>
    <col min="10510" max="10510" width="15.5703125" style="90" customWidth="1"/>
    <col min="10511" max="10511" width="14.85546875" style="90" customWidth="1"/>
    <col min="10512" max="10512" width="15.140625" style="90" customWidth="1"/>
    <col min="10513" max="10513" width="14.7109375" style="90" customWidth="1"/>
    <col min="10514" max="10752" width="9.140625" style="90"/>
    <col min="10753" max="10753" width="13.42578125" style="90" customWidth="1"/>
    <col min="10754" max="10754" width="76.7109375" style="90" customWidth="1"/>
    <col min="10755" max="10755" width="18.42578125" style="90" customWidth="1"/>
    <col min="10756" max="10756" width="13.85546875" style="90" customWidth="1"/>
    <col min="10757" max="10759" width="14.140625" style="90" customWidth="1"/>
    <col min="10760" max="10760" width="20" style="90" customWidth="1"/>
    <col min="10761" max="10761" width="13.140625" style="90" customWidth="1"/>
    <col min="10762" max="10764" width="13.7109375" style="90" customWidth="1"/>
    <col min="10765" max="10765" width="18.7109375" style="90" customWidth="1"/>
    <col min="10766" max="10766" width="15.5703125" style="90" customWidth="1"/>
    <col min="10767" max="10767" width="14.85546875" style="90" customWidth="1"/>
    <col min="10768" max="10768" width="15.140625" style="90" customWidth="1"/>
    <col min="10769" max="10769" width="14.7109375" style="90" customWidth="1"/>
    <col min="10770" max="11008" width="9.140625" style="90"/>
    <col min="11009" max="11009" width="13.42578125" style="90" customWidth="1"/>
    <col min="11010" max="11010" width="76.7109375" style="90" customWidth="1"/>
    <col min="11011" max="11011" width="18.42578125" style="90" customWidth="1"/>
    <col min="11012" max="11012" width="13.85546875" style="90" customWidth="1"/>
    <col min="11013" max="11015" width="14.140625" style="90" customWidth="1"/>
    <col min="11016" max="11016" width="20" style="90" customWidth="1"/>
    <col min="11017" max="11017" width="13.140625" style="90" customWidth="1"/>
    <col min="11018" max="11020" width="13.7109375" style="90" customWidth="1"/>
    <col min="11021" max="11021" width="18.7109375" style="90" customWidth="1"/>
    <col min="11022" max="11022" width="15.5703125" style="90" customWidth="1"/>
    <col min="11023" max="11023" width="14.85546875" style="90" customWidth="1"/>
    <col min="11024" max="11024" width="15.140625" style="90" customWidth="1"/>
    <col min="11025" max="11025" width="14.7109375" style="90" customWidth="1"/>
    <col min="11026" max="11264" width="9.140625" style="90"/>
    <col min="11265" max="11265" width="13.42578125" style="90" customWidth="1"/>
    <col min="11266" max="11266" width="76.7109375" style="90" customWidth="1"/>
    <col min="11267" max="11267" width="18.42578125" style="90" customWidth="1"/>
    <col min="11268" max="11268" width="13.85546875" style="90" customWidth="1"/>
    <col min="11269" max="11271" width="14.140625" style="90" customWidth="1"/>
    <col min="11272" max="11272" width="20" style="90" customWidth="1"/>
    <col min="11273" max="11273" width="13.140625" style="90" customWidth="1"/>
    <col min="11274" max="11276" width="13.7109375" style="90" customWidth="1"/>
    <col min="11277" max="11277" width="18.7109375" style="90" customWidth="1"/>
    <col min="11278" max="11278" width="15.5703125" style="90" customWidth="1"/>
    <col min="11279" max="11279" width="14.85546875" style="90" customWidth="1"/>
    <col min="11280" max="11280" width="15.140625" style="90" customWidth="1"/>
    <col min="11281" max="11281" width="14.7109375" style="90" customWidth="1"/>
    <col min="11282" max="11520" width="9.140625" style="90"/>
    <col min="11521" max="11521" width="13.42578125" style="90" customWidth="1"/>
    <col min="11522" max="11522" width="76.7109375" style="90" customWidth="1"/>
    <col min="11523" max="11523" width="18.42578125" style="90" customWidth="1"/>
    <col min="11524" max="11524" width="13.85546875" style="90" customWidth="1"/>
    <col min="11525" max="11527" width="14.140625" style="90" customWidth="1"/>
    <col min="11528" max="11528" width="20" style="90" customWidth="1"/>
    <col min="11529" max="11529" width="13.140625" style="90" customWidth="1"/>
    <col min="11530" max="11532" width="13.7109375" style="90" customWidth="1"/>
    <col min="11533" max="11533" width="18.7109375" style="90" customWidth="1"/>
    <col min="11534" max="11534" width="15.5703125" style="90" customWidth="1"/>
    <col min="11535" max="11535" width="14.85546875" style="90" customWidth="1"/>
    <col min="11536" max="11536" width="15.140625" style="90" customWidth="1"/>
    <col min="11537" max="11537" width="14.7109375" style="90" customWidth="1"/>
    <col min="11538" max="11776" width="9.140625" style="90"/>
    <col min="11777" max="11777" width="13.42578125" style="90" customWidth="1"/>
    <col min="11778" max="11778" width="76.7109375" style="90" customWidth="1"/>
    <col min="11779" max="11779" width="18.42578125" style="90" customWidth="1"/>
    <col min="11780" max="11780" width="13.85546875" style="90" customWidth="1"/>
    <col min="11781" max="11783" width="14.140625" style="90" customWidth="1"/>
    <col min="11784" max="11784" width="20" style="90" customWidth="1"/>
    <col min="11785" max="11785" width="13.140625" style="90" customWidth="1"/>
    <col min="11786" max="11788" width="13.7109375" style="90" customWidth="1"/>
    <col min="11789" max="11789" width="18.7109375" style="90" customWidth="1"/>
    <col min="11790" max="11790" width="15.5703125" style="90" customWidth="1"/>
    <col min="11791" max="11791" width="14.85546875" style="90" customWidth="1"/>
    <col min="11792" max="11792" width="15.140625" style="90" customWidth="1"/>
    <col min="11793" max="11793" width="14.7109375" style="90" customWidth="1"/>
    <col min="11794" max="12032" width="9.140625" style="90"/>
    <col min="12033" max="12033" width="13.42578125" style="90" customWidth="1"/>
    <col min="12034" max="12034" width="76.7109375" style="90" customWidth="1"/>
    <col min="12035" max="12035" width="18.42578125" style="90" customWidth="1"/>
    <col min="12036" max="12036" width="13.85546875" style="90" customWidth="1"/>
    <col min="12037" max="12039" width="14.140625" style="90" customWidth="1"/>
    <col min="12040" max="12040" width="20" style="90" customWidth="1"/>
    <col min="12041" max="12041" width="13.140625" style="90" customWidth="1"/>
    <col min="12042" max="12044" width="13.7109375" style="90" customWidth="1"/>
    <col min="12045" max="12045" width="18.7109375" style="90" customWidth="1"/>
    <col min="12046" max="12046" width="15.5703125" style="90" customWidth="1"/>
    <col min="12047" max="12047" width="14.85546875" style="90" customWidth="1"/>
    <col min="12048" max="12048" width="15.140625" style="90" customWidth="1"/>
    <col min="12049" max="12049" width="14.7109375" style="90" customWidth="1"/>
    <col min="12050" max="12288" width="9.140625" style="90"/>
    <col min="12289" max="12289" width="13.42578125" style="90" customWidth="1"/>
    <col min="12290" max="12290" width="76.7109375" style="90" customWidth="1"/>
    <col min="12291" max="12291" width="18.42578125" style="90" customWidth="1"/>
    <col min="12292" max="12292" width="13.85546875" style="90" customWidth="1"/>
    <col min="12293" max="12295" width="14.140625" style="90" customWidth="1"/>
    <col min="12296" max="12296" width="20" style="90" customWidth="1"/>
    <col min="12297" max="12297" width="13.140625" style="90" customWidth="1"/>
    <col min="12298" max="12300" width="13.7109375" style="90" customWidth="1"/>
    <col min="12301" max="12301" width="18.7109375" style="90" customWidth="1"/>
    <col min="12302" max="12302" width="15.5703125" style="90" customWidth="1"/>
    <col min="12303" max="12303" width="14.85546875" style="90" customWidth="1"/>
    <col min="12304" max="12304" width="15.140625" style="90" customWidth="1"/>
    <col min="12305" max="12305" width="14.7109375" style="90" customWidth="1"/>
    <col min="12306" max="12544" width="9.140625" style="90"/>
    <col min="12545" max="12545" width="13.42578125" style="90" customWidth="1"/>
    <col min="12546" max="12546" width="76.7109375" style="90" customWidth="1"/>
    <col min="12547" max="12547" width="18.42578125" style="90" customWidth="1"/>
    <col min="12548" max="12548" width="13.85546875" style="90" customWidth="1"/>
    <col min="12549" max="12551" width="14.140625" style="90" customWidth="1"/>
    <col min="12552" max="12552" width="20" style="90" customWidth="1"/>
    <col min="12553" max="12553" width="13.140625" style="90" customWidth="1"/>
    <col min="12554" max="12556" width="13.7109375" style="90" customWidth="1"/>
    <col min="12557" max="12557" width="18.7109375" style="90" customWidth="1"/>
    <col min="12558" max="12558" width="15.5703125" style="90" customWidth="1"/>
    <col min="12559" max="12559" width="14.85546875" style="90" customWidth="1"/>
    <col min="12560" max="12560" width="15.140625" style="90" customWidth="1"/>
    <col min="12561" max="12561" width="14.7109375" style="90" customWidth="1"/>
    <col min="12562" max="12800" width="9.140625" style="90"/>
    <col min="12801" max="12801" width="13.42578125" style="90" customWidth="1"/>
    <col min="12802" max="12802" width="76.7109375" style="90" customWidth="1"/>
    <col min="12803" max="12803" width="18.42578125" style="90" customWidth="1"/>
    <col min="12804" max="12804" width="13.85546875" style="90" customWidth="1"/>
    <col min="12805" max="12807" width="14.140625" style="90" customWidth="1"/>
    <col min="12808" max="12808" width="20" style="90" customWidth="1"/>
    <col min="12809" max="12809" width="13.140625" style="90" customWidth="1"/>
    <col min="12810" max="12812" width="13.7109375" style="90" customWidth="1"/>
    <col min="12813" max="12813" width="18.7109375" style="90" customWidth="1"/>
    <col min="12814" max="12814" width="15.5703125" style="90" customWidth="1"/>
    <col min="12815" max="12815" width="14.85546875" style="90" customWidth="1"/>
    <col min="12816" max="12816" width="15.140625" style="90" customWidth="1"/>
    <col min="12817" max="12817" width="14.7109375" style="90" customWidth="1"/>
    <col min="12818" max="13056" width="9.140625" style="90"/>
    <col min="13057" max="13057" width="13.42578125" style="90" customWidth="1"/>
    <col min="13058" max="13058" width="76.7109375" style="90" customWidth="1"/>
    <col min="13059" max="13059" width="18.42578125" style="90" customWidth="1"/>
    <col min="13060" max="13060" width="13.85546875" style="90" customWidth="1"/>
    <col min="13061" max="13063" width="14.140625" style="90" customWidth="1"/>
    <col min="13064" max="13064" width="20" style="90" customWidth="1"/>
    <col min="13065" max="13065" width="13.140625" style="90" customWidth="1"/>
    <col min="13066" max="13068" width="13.7109375" style="90" customWidth="1"/>
    <col min="13069" max="13069" width="18.7109375" style="90" customWidth="1"/>
    <col min="13070" max="13070" width="15.5703125" style="90" customWidth="1"/>
    <col min="13071" max="13071" width="14.85546875" style="90" customWidth="1"/>
    <col min="13072" max="13072" width="15.140625" style="90" customWidth="1"/>
    <col min="13073" max="13073" width="14.7109375" style="90" customWidth="1"/>
    <col min="13074" max="13312" width="9.140625" style="90"/>
    <col min="13313" max="13313" width="13.42578125" style="90" customWidth="1"/>
    <col min="13314" max="13314" width="76.7109375" style="90" customWidth="1"/>
    <col min="13315" max="13315" width="18.42578125" style="90" customWidth="1"/>
    <col min="13316" max="13316" width="13.85546875" style="90" customWidth="1"/>
    <col min="13317" max="13319" width="14.140625" style="90" customWidth="1"/>
    <col min="13320" max="13320" width="20" style="90" customWidth="1"/>
    <col min="13321" max="13321" width="13.140625" style="90" customWidth="1"/>
    <col min="13322" max="13324" width="13.7109375" style="90" customWidth="1"/>
    <col min="13325" max="13325" width="18.7109375" style="90" customWidth="1"/>
    <col min="13326" max="13326" width="15.5703125" style="90" customWidth="1"/>
    <col min="13327" max="13327" width="14.85546875" style="90" customWidth="1"/>
    <col min="13328" max="13328" width="15.140625" style="90" customWidth="1"/>
    <col min="13329" max="13329" width="14.7109375" style="90" customWidth="1"/>
    <col min="13330" max="13568" width="9.140625" style="90"/>
    <col min="13569" max="13569" width="13.42578125" style="90" customWidth="1"/>
    <col min="13570" max="13570" width="76.7109375" style="90" customWidth="1"/>
    <col min="13571" max="13571" width="18.42578125" style="90" customWidth="1"/>
    <col min="13572" max="13572" width="13.85546875" style="90" customWidth="1"/>
    <col min="13573" max="13575" width="14.140625" style="90" customWidth="1"/>
    <col min="13576" max="13576" width="20" style="90" customWidth="1"/>
    <col min="13577" max="13577" width="13.140625" style="90" customWidth="1"/>
    <col min="13578" max="13580" width="13.7109375" style="90" customWidth="1"/>
    <col min="13581" max="13581" width="18.7109375" style="90" customWidth="1"/>
    <col min="13582" max="13582" width="15.5703125" style="90" customWidth="1"/>
    <col min="13583" max="13583" width="14.85546875" style="90" customWidth="1"/>
    <col min="13584" max="13584" width="15.140625" style="90" customWidth="1"/>
    <col min="13585" max="13585" width="14.7109375" style="90" customWidth="1"/>
    <col min="13586" max="13824" width="9.140625" style="90"/>
    <col min="13825" max="13825" width="13.42578125" style="90" customWidth="1"/>
    <col min="13826" max="13826" width="76.7109375" style="90" customWidth="1"/>
    <col min="13827" max="13827" width="18.42578125" style="90" customWidth="1"/>
    <col min="13828" max="13828" width="13.85546875" style="90" customWidth="1"/>
    <col min="13829" max="13831" width="14.140625" style="90" customWidth="1"/>
    <col min="13832" max="13832" width="20" style="90" customWidth="1"/>
    <col min="13833" max="13833" width="13.140625" style="90" customWidth="1"/>
    <col min="13834" max="13836" width="13.7109375" style="90" customWidth="1"/>
    <col min="13837" max="13837" width="18.7109375" style="90" customWidth="1"/>
    <col min="13838" max="13838" width="15.5703125" style="90" customWidth="1"/>
    <col min="13839" max="13839" width="14.85546875" style="90" customWidth="1"/>
    <col min="13840" max="13840" width="15.140625" style="90" customWidth="1"/>
    <col min="13841" max="13841" width="14.7109375" style="90" customWidth="1"/>
    <col min="13842" max="14080" width="9.140625" style="90"/>
    <col min="14081" max="14081" width="13.42578125" style="90" customWidth="1"/>
    <col min="14082" max="14082" width="76.7109375" style="90" customWidth="1"/>
    <col min="14083" max="14083" width="18.42578125" style="90" customWidth="1"/>
    <col min="14084" max="14084" width="13.85546875" style="90" customWidth="1"/>
    <col min="14085" max="14087" width="14.140625" style="90" customWidth="1"/>
    <col min="14088" max="14088" width="20" style="90" customWidth="1"/>
    <col min="14089" max="14089" width="13.140625" style="90" customWidth="1"/>
    <col min="14090" max="14092" width="13.7109375" style="90" customWidth="1"/>
    <col min="14093" max="14093" width="18.7109375" style="90" customWidth="1"/>
    <col min="14094" max="14094" width="15.5703125" style="90" customWidth="1"/>
    <col min="14095" max="14095" width="14.85546875" style="90" customWidth="1"/>
    <col min="14096" max="14096" width="15.140625" style="90" customWidth="1"/>
    <col min="14097" max="14097" width="14.7109375" style="90" customWidth="1"/>
    <col min="14098" max="14336" width="9.140625" style="90"/>
    <col min="14337" max="14337" width="13.42578125" style="90" customWidth="1"/>
    <col min="14338" max="14338" width="76.7109375" style="90" customWidth="1"/>
    <col min="14339" max="14339" width="18.42578125" style="90" customWidth="1"/>
    <col min="14340" max="14340" width="13.85546875" style="90" customWidth="1"/>
    <col min="14341" max="14343" width="14.140625" style="90" customWidth="1"/>
    <col min="14344" max="14344" width="20" style="90" customWidth="1"/>
    <col min="14345" max="14345" width="13.140625" style="90" customWidth="1"/>
    <col min="14346" max="14348" width="13.7109375" style="90" customWidth="1"/>
    <col min="14349" max="14349" width="18.7109375" style="90" customWidth="1"/>
    <col min="14350" max="14350" width="15.5703125" style="90" customWidth="1"/>
    <col min="14351" max="14351" width="14.85546875" style="90" customWidth="1"/>
    <col min="14352" max="14352" width="15.140625" style="90" customWidth="1"/>
    <col min="14353" max="14353" width="14.7109375" style="90" customWidth="1"/>
    <col min="14354" max="14592" width="9.140625" style="90"/>
    <col min="14593" max="14593" width="13.42578125" style="90" customWidth="1"/>
    <col min="14594" max="14594" width="76.7109375" style="90" customWidth="1"/>
    <col min="14595" max="14595" width="18.42578125" style="90" customWidth="1"/>
    <col min="14596" max="14596" width="13.85546875" style="90" customWidth="1"/>
    <col min="14597" max="14599" width="14.140625" style="90" customWidth="1"/>
    <col min="14600" max="14600" width="20" style="90" customWidth="1"/>
    <col min="14601" max="14601" width="13.140625" style="90" customWidth="1"/>
    <col min="14602" max="14604" width="13.7109375" style="90" customWidth="1"/>
    <col min="14605" max="14605" width="18.7109375" style="90" customWidth="1"/>
    <col min="14606" max="14606" width="15.5703125" style="90" customWidth="1"/>
    <col min="14607" max="14607" width="14.85546875" style="90" customWidth="1"/>
    <col min="14608" max="14608" width="15.140625" style="90" customWidth="1"/>
    <col min="14609" max="14609" width="14.7109375" style="90" customWidth="1"/>
    <col min="14610" max="14848" width="9.140625" style="90"/>
    <col min="14849" max="14849" width="13.42578125" style="90" customWidth="1"/>
    <col min="14850" max="14850" width="76.7109375" style="90" customWidth="1"/>
    <col min="14851" max="14851" width="18.42578125" style="90" customWidth="1"/>
    <col min="14852" max="14852" width="13.85546875" style="90" customWidth="1"/>
    <col min="14853" max="14855" width="14.140625" style="90" customWidth="1"/>
    <col min="14856" max="14856" width="20" style="90" customWidth="1"/>
    <col min="14857" max="14857" width="13.140625" style="90" customWidth="1"/>
    <col min="14858" max="14860" width="13.7109375" style="90" customWidth="1"/>
    <col min="14861" max="14861" width="18.7109375" style="90" customWidth="1"/>
    <col min="14862" max="14862" width="15.5703125" style="90" customWidth="1"/>
    <col min="14863" max="14863" width="14.85546875" style="90" customWidth="1"/>
    <col min="14864" max="14864" width="15.140625" style="90" customWidth="1"/>
    <col min="14865" max="14865" width="14.7109375" style="90" customWidth="1"/>
    <col min="14866" max="15104" width="9.140625" style="90"/>
    <col min="15105" max="15105" width="13.42578125" style="90" customWidth="1"/>
    <col min="15106" max="15106" width="76.7109375" style="90" customWidth="1"/>
    <col min="15107" max="15107" width="18.42578125" style="90" customWidth="1"/>
    <col min="15108" max="15108" width="13.85546875" style="90" customWidth="1"/>
    <col min="15109" max="15111" width="14.140625" style="90" customWidth="1"/>
    <col min="15112" max="15112" width="20" style="90" customWidth="1"/>
    <col min="15113" max="15113" width="13.140625" style="90" customWidth="1"/>
    <col min="15114" max="15116" width="13.7109375" style="90" customWidth="1"/>
    <col min="15117" max="15117" width="18.7109375" style="90" customWidth="1"/>
    <col min="15118" max="15118" width="15.5703125" style="90" customWidth="1"/>
    <col min="15119" max="15119" width="14.85546875" style="90" customWidth="1"/>
    <col min="15120" max="15120" width="15.140625" style="90" customWidth="1"/>
    <col min="15121" max="15121" width="14.7109375" style="90" customWidth="1"/>
    <col min="15122" max="15360" width="9.140625" style="90"/>
    <col min="15361" max="15361" width="13.42578125" style="90" customWidth="1"/>
    <col min="15362" max="15362" width="76.7109375" style="90" customWidth="1"/>
    <col min="15363" max="15363" width="18.42578125" style="90" customWidth="1"/>
    <col min="15364" max="15364" width="13.85546875" style="90" customWidth="1"/>
    <col min="15365" max="15367" width="14.140625" style="90" customWidth="1"/>
    <col min="15368" max="15368" width="20" style="90" customWidth="1"/>
    <col min="15369" max="15369" width="13.140625" style="90" customWidth="1"/>
    <col min="15370" max="15372" width="13.7109375" style="90" customWidth="1"/>
    <col min="15373" max="15373" width="18.7109375" style="90" customWidth="1"/>
    <col min="15374" max="15374" width="15.5703125" style="90" customWidth="1"/>
    <col min="15375" max="15375" width="14.85546875" style="90" customWidth="1"/>
    <col min="15376" max="15376" width="15.140625" style="90" customWidth="1"/>
    <col min="15377" max="15377" width="14.7109375" style="90" customWidth="1"/>
    <col min="15378" max="15616" width="9.140625" style="90"/>
    <col min="15617" max="15617" width="13.42578125" style="90" customWidth="1"/>
    <col min="15618" max="15618" width="76.7109375" style="90" customWidth="1"/>
    <col min="15619" max="15619" width="18.42578125" style="90" customWidth="1"/>
    <col min="15620" max="15620" width="13.85546875" style="90" customWidth="1"/>
    <col min="15621" max="15623" width="14.140625" style="90" customWidth="1"/>
    <col min="15624" max="15624" width="20" style="90" customWidth="1"/>
    <col min="15625" max="15625" width="13.140625" style="90" customWidth="1"/>
    <col min="15626" max="15628" width="13.7109375" style="90" customWidth="1"/>
    <col min="15629" max="15629" width="18.7109375" style="90" customWidth="1"/>
    <col min="15630" max="15630" width="15.5703125" style="90" customWidth="1"/>
    <col min="15631" max="15631" width="14.85546875" style="90" customWidth="1"/>
    <col min="15632" max="15632" width="15.140625" style="90" customWidth="1"/>
    <col min="15633" max="15633" width="14.7109375" style="90" customWidth="1"/>
    <col min="15634" max="15872" width="9.140625" style="90"/>
    <col min="15873" max="15873" width="13.42578125" style="90" customWidth="1"/>
    <col min="15874" max="15874" width="76.7109375" style="90" customWidth="1"/>
    <col min="15875" max="15875" width="18.42578125" style="90" customWidth="1"/>
    <col min="15876" max="15876" width="13.85546875" style="90" customWidth="1"/>
    <col min="15877" max="15879" width="14.140625" style="90" customWidth="1"/>
    <col min="15880" max="15880" width="20" style="90" customWidth="1"/>
    <col min="15881" max="15881" width="13.140625" style="90" customWidth="1"/>
    <col min="15882" max="15884" width="13.7109375" style="90" customWidth="1"/>
    <col min="15885" max="15885" width="18.7109375" style="90" customWidth="1"/>
    <col min="15886" max="15886" width="15.5703125" style="90" customWidth="1"/>
    <col min="15887" max="15887" width="14.85546875" style="90" customWidth="1"/>
    <col min="15888" max="15888" width="15.140625" style="90" customWidth="1"/>
    <col min="15889" max="15889" width="14.7109375" style="90" customWidth="1"/>
    <col min="15890" max="16128" width="9.140625" style="90"/>
    <col min="16129" max="16129" width="13.42578125" style="90" customWidth="1"/>
    <col min="16130" max="16130" width="76.7109375" style="90" customWidth="1"/>
    <col min="16131" max="16131" width="18.42578125" style="90" customWidth="1"/>
    <col min="16132" max="16132" width="13.85546875" style="90" customWidth="1"/>
    <col min="16133" max="16135" width="14.140625" style="90" customWidth="1"/>
    <col min="16136" max="16136" width="20" style="90" customWidth="1"/>
    <col min="16137" max="16137" width="13.140625" style="90" customWidth="1"/>
    <col min="16138" max="16140" width="13.7109375" style="90" customWidth="1"/>
    <col min="16141" max="16141" width="18.7109375" style="90" customWidth="1"/>
    <col min="16142" max="16142" width="15.5703125" style="90" customWidth="1"/>
    <col min="16143" max="16143" width="14.85546875" style="90" customWidth="1"/>
    <col min="16144" max="16144" width="15.140625" style="90" customWidth="1"/>
    <col min="16145" max="16145" width="14.7109375" style="90" customWidth="1"/>
    <col min="16146" max="16384" width="9.140625" style="90"/>
  </cols>
  <sheetData>
    <row r="1" spans="1:17" s="93" customFormat="1" ht="61.5" customHeight="1" x14ac:dyDescent="0.25">
      <c r="A1" s="281" t="s">
        <v>333</v>
      </c>
      <c r="B1" s="281"/>
      <c r="C1" s="94" t="s">
        <v>334</v>
      </c>
      <c r="D1" s="94"/>
      <c r="E1" s="94"/>
      <c r="F1" s="94"/>
      <c r="G1" s="94"/>
      <c r="H1" s="94" t="s">
        <v>335</v>
      </c>
      <c r="I1" s="94"/>
      <c r="J1" s="94"/>
      <c r="K1" s="94"/>
      <c r="L1" s="94"/>
      <c r="M1" s="94" t="s">
        <v>336</v>
      </c>
    </row>
    <row r="2" spans="1:17" s="93" customFormat="1" x14ac:dyDescent="0.25">
      <c r="A2" s="92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7" s="93" customFormat="1" x14ac:dyDescent="0.25">
      <c r="A3" s="92"/>
      <c r="B3" s="94" t="s">
        <v>112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7" ht="15.95" customHeight="1" thickBot="1" x14ac:dyDescent="0.3">
      <c r="A4" s="280"/>
      <c r="B4" s="280"/>
      <c r="D4" s="95"/>
      <c r="F4" s="96"/>
      <c r="G4" s="95"/>
      <c r="I4" s="95"/>
      <c r="K4" s="96"/>
      <c r="L4" s="95"/>
      <c r="Q4" s="226" t="s">
        <v>72</v>
      </c>
    </row>
    <row r="5" spans="1:17" ht="43.5" thickBot="1" x14ac:dyDescent="0.3">
      <c r="A5" s="227" t="s">
        <v>346</v>
      </c>
      <c r="B5" s="98" t="s">
        <v>338</v>
      </c>
      <c r="C5" s="98" t="s">
        <v>7</v>
      </c>
      <c r="D5" s="98" t="s">
        <v>73</v>
      </c>
      <c r="E5" s="98" t="s">
        <v>339</v>
      </c>
      <c r="F5" s="98" t="s">
        <v>74</v>
      </c>
      <c r="G5" s="98" t="s">
        <v>339</v>
      </c>
      <c r="H5" s="98" t="s">
        <v>7</v>
      </c>
      <c r="I5" s="98" t="s">
        <v>73</v>
      </c>
      <c r="J5" s="98" t="s">
        <v>339</v>
      </c>
      <c r="K5" s="98" t="s">
        <v>74</v>
      </c>
      <c r="L5" s="98" t="s">
        <v>339</v>
      </c>
      <c r="M5" s="98" t="s">
        <v>7</v>
      </c>
      <c r="N5" s="98" t="s">
        <v>73</v>
      </c>
      <c r="O5" s="98" t="s">
        <v>339</v>
      </c>
      <c r="P5" s="98" t="s">
        <v>74</v>
      </c>
      <c r="Q5" s="98" t="s">
        <v>339</v>
      </c>
    </row>
    <row r="6" spans="1:17" s="100" customFormat="1" ht="15.75" thickBot="1" x14ac:dyDescent="0.3">
      <c r="A6" s="231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  <c r="P6" s="99">
        <v>16</v>
      </c>
      <c r="Q6" s="99">
        <v>17</v>
      </c>
    </row>
    <row r="7" spans="1:17" ht="15.75" thickBot="1" x14ac:dyDescent="0.3">
      <c r="A7" s="227" t="s">
        <v>23</v>
      </c>
      <c r="B7" s="228" t="s">
        <v>117</v>
      </c>
      <c r="C7" s="101">
        <f>SUM(C8:C13)</f>
        <v>17403266</v>
      </c>
      <c r="D7" s="101"/>
      <c r="E7" s="101">
        <f>SUM(E8:E13)</f>
        <v>17403266</v>
      </c>
      <c r="F7" s="101">
        <f>SUM(F8:F13)</f>
        <v>900000</v>
      </c>
      <c r="G7" s="101">
        <f>SUM(G8:G13)</f>
        <v>18296302</v>
      </c>
      <c r="H7" s="101">
        <f>SUM(H8:H13)</f>
        <v>3200000</v>
      </c>
      <c r="I7" s="101"/>
      <c r="J7" s="101">
        <f>SUM(J8:J13)</f>
        <v>3236036</v>
      </c>
      <c r="K7" s="101"/>
      <c r="L7" s="101">
        <f t="shared" ref="L7:Q7" si="0">SUM(L8:L13)</f>
        <v>3236036</v>
      </c>
      <c r="M7" s="101">
        <f t="shared" si="0"/>
        <v>0</v>
      </c>
      <c r="N7" s="101">
        <f t="shared" si="0"/>
        <v>0</v>
      </c>
      <c r="O7" s="101">
        <f t="shared" si="0"/>
        <v>0</v>
      </c>
      <c r="P7" s="101">
        <f t="shared" si="0"/>
        <v>0</v>
      </c>
      <c r="Q7" s="101">
        <f t="shared" si="0"/>
        <v>0</v>
      </c>
    </row>
    <row r="8" spans="1:17" x14ac:dyDescent="0.25">
      <c r="A8" s="249" t="s">
        <v>118</v>
      </c>
      <c r="B8" s="256" t="s">
        <v>119</v>
      </c>
      <c r="C8" s="102">
        <v>11708386</v>
      </c>
      <c r="D8" s="102">
        <f>SUM(E8-C8)</f>
        <v>0</v>
      </c>
      <c r="E8" s="102">
        <v>11708386</v>
      </c>
      <c r="F8" s="102"/>
      <c r="G8" s="102">
        <v>11708386</v>
      </c>
      <c r="H8" s="102">
        <v>100000</v>
      </c>
      <c r="I8" s="103">
        <f>SUM(J8-H8)</f>
        <v>0</v>
      </c>
      <c r="J8" s="102">
        <v>100000</v>
      </c>
      <c r="K8" s="102"/>
      <c r="L8" s="102">
        <v>100000</v>
      </c>
      <c r="M8" s="102"/>
      <c r="N8" s="102"/>
      <c r="O8" s="102"/>
      <c r="P8" s="102"/>
      <c r="Q8" s="102"/>
    </row>
    <row r="9" spans="1:17" x14ac:dyDescent="0.25">
      <c r="A9" s="236" t="s">
        <v>120</v>
      </c>
      <c r="B9" s="252" t="s">
        <v>121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x14ac:dyDescent="0.25">
      <c r="A10" s="236" t="s">
        <v>122</v>
      </c>
      <c r="B10" s="252" t="s">
        <v>123</v>
      </c>
      <c r="C10" s="104">
        <v>3894880</v>
      </c>
      <c r="D10" s="102">
        <f>SUM(E10-C10)</f>
        <v>0</v>
      </c>
      <c r="E10" s="104">
        <v>3894880</v>
      </c>
      <c r="F10" s="104"/>
      <c r="G10" s="104">
        <v>3887916</v>
      </c>
      <c r="H10" s="104">
        <v>3100000</v>
      </c>
      <c r="I10" s="104">
        <f>SUM(J10-H10)</f>
        <v>36036</v>
      </c>
      <c r="J10" s="104">
        <v>3136036</v>
      </c>
      <c r="K10" s="104"/>
      <c r="L10" s="104">
        <v>3136036</v>
      </c>
      <c r="M10" s="104"/>
      <c r="N10" s="104"/>
      <c r="O10" s="104"/>
      <c r="P10" s="104"/>
      <c r="Q10" s="104"/>
    </row>
    <row r="11" spans="1:17" x14ac:dyDescent="0.25">
      <c r="A11" s="236" t="s">
        <v>124</v>
      </c>
      <c r="B11" s="252" t="s">
        <v>125</v>
      </c>
      <c r="C11" s="104">
        <v>1800000</v>
      </c>
      <c r="D11" s="102">
        <f>SUM(E11-C11)</f>
        <v>0</v>
      </c>
      <c r="E11" s="104">
        <v>1800000</v>
      </c>
      <c r="F11" s="104"/>
      <c r="G11" s="104">
        <v>1800000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x14ac:dyDescent="0.25">
      <c r="A12" s="236" t="s">
        <v>126</v>
      </c>
      <c r="B12" s="252" t="s">
        <v>127</v>
      </c>
      <c r="C12" s="104"/>
      <c r="D12" s="104"/>
      <c r="E12" s="104"/>
      <c r="F12" s="102">
        <f>SUM(G12-E12)</f>
        <v>900000</v>
      </c>
      <c r="G12" s="104">
        <v>900000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ht="15.75" thickBot="1" x14ac:dyDescent="0.3">
      <c r="A13" s="255" t="s">
        <v>128</v>
      </c>
      <c r="B13" s="251" t="s">
        <v>129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ht="15.75" thickBot="1" x14ac:dyDescent="0.3">
      <c r="A14" s="227" t="s">
        <v>26</v>
      </c>
      <c r="B14" s="230" t="s">
        <v>130</v>
      </c>
      <c r="C14" s="101">
        <f>SUM(C15:C19)</f>
        <v>5395667</v>
      </c>
      <c r="D14" s="101"/>
      <c r="E14" s="101">
        <f>SUM(E15:E19)</f>
        <v>20658769</v>
      </c>
      <c r="F14" s="101"/>
      <c r="G14" s="101">
        <f>SUM(G15:G19)</f>
        <v>21058769</v>
      </c>
      <c r="H14" s="101">
        <f>SUM(H15:H19)</f>
        <v>0</v>
      </c>
      <c r="I14" s="101"/>
      <c r="J14" s="101"/>
      <c r="K14" s="101"/>
      <c r="L14" s="101"/>
      <c r="M14" s="101">
        <f>SUM(M15:M19)</f>
        <v>0</v>
      </c>
      <c r="N14" s="101">
        <f>SUM(N15:N19)</f>
        <v>0</v>
      </c>
      <c r="O14" s="101">
        <f>SUM(O15:O19)</f>
        <v>0</v>
      </c>
      <c r="P14" s="101">
        <f>SUM(P15:P19)</f>
        <v>0</v>
      </c>
      <c r="Q14" s="101">
        <f>SUM(Q15:Q19)</f>
        <v>0</v>
      </c>
    </row>
    <row r="15" spans="1:17" x14ac:dyDescent="0.25">
      <c r="A15" s="249" t="s">
        <v>131</v>
      </c>
      <c r="B15" s="256" t="s">
        <v>132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</row>
    <row r="16" spans="1:17" x14ac:dyDescent="0.25">
      <c r="A16" s="236" t="s">
        <v>133</v>
      </c>
      <c r="B16" s="252" t="s">
        <v>134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x14ac:dyDescent="0.25">
      <c r="A17" s="236" t="s">
        <v>135</v>
      </c>
      <c r="B17" s="252" t="s">
        <v>136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x14ac:dyDescent="0.25">
      <c r="A18" s="236" t="s">
        <v>137</v>
      </c>
      <c r="B18" s="252" t="s">
        <v>138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x14ac:dyDescent="0.25">
      <c r="A19" s="236" t="s">
        <v>139</v>
      </c>
      <c r="B19" s="252" t="s">
        <v>140</v>
      </c>
      <c r="C19" s="104">
        <v>5395667</v>
      </c>
      <c r="D19" s="102">
        <f>SUM(E19-C19)</f>
        <v>15263102</v>
      </c>
      <c r="E19" s="104">
        <v>20658769</v>
      </c>
      <c r="F19" s="102">
        <f>SUM(G19-E19)</f>
        <v>400000</v>
      </c>
      <c r="G19" s="104">
        <v>21058769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5.75" thickBot="1" x14ac:dyDescent="0.3">
      <c r="A20" s="255" t="s">
        <v>141</v>
      </c>
      <c r="B20" s="251" t="s">
        <v>142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ht="15.75" thickBot="1" x14ac:dyDescent="0.3">
      <c r="A21" s="227" t="s">
        <v>12</v>
      </c>
      <c r="B21" s="228" t="s">
        <v>143</v>
      </c>
      <c r="C21" s="101">
        <f>SUM(C22:C26)</f>
        <v>0</v>
      </c>
      <c r="D21" s="101"/>
      <c r="E21" s="101"/>
      <c r="F21" s="101"/>
      <c r="G21" s="101"/>
      <c r="H21" s="101">
        <f>SUM(H22:H26)</f>
        <v>0</v>
      </c>
      <c r="I21" s="101"/>
      <c r="J21" s="101"/>
      <c r="K21" s="101"/>
      <c r="L21" s="101"/>
      <c r="M21" s="101">
        <f>SUM(M22:M26)</f>
        <v>0</v>
      </c>
      <c r="N21" s="101">
        <f>SUM(N22:N26)</f>
        <v>0</v>
      </c>
      <c r="O21" s="101">
        <f>SUM(O22:O26)</f>
        <v>0</v>
      </c>
      <c r="P21" s="101">
        <f>SUM(P22:P26)</f>
        <v>0</v>
      </c>
      <c r="Q21" s="101">
        <f>SUM(Q22:Q26)</f>
        <v>0</v>
      </c>
    </row>
    <row r="22" spans="1:17" x14ac:dyDescent="0.25">
      <c r="A22" s="249" t="s">
        <v>144</v>
      </c>
      <c r="B22" s="256" t="s">
        <v>145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</row>
    <row r="23" spans="1:17" x14ac:dyDescent="0.25">
      <c r="A23" s="236" t="s">
        <v>146</v>
      </c>
      <c r="B23" s="252" t="s">
        <v>147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x14ac:dyDescent="0.25">
      <c r="A24" s="236" t="s">
        <v>148</v>
      </c>
      <c r="B24" s="252" t="s">
        <v>149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x14ac:dyDescent="0.25">
      <c r="A25" s="236" t="s">
        <v>150</v>
      </c>
      <c r="B25" s="252" t="s">
        <v>151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x14ac:dyDescent="0.25">
      <c r="A26" s="236" t="s">
        <v>152</v>
      </c>
      <c r="B26" s="252" t="s">
        <v>153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5.75" thickBot="1" x14ac:dyDescent="0.3">
      <c r="A27" s="255" t="s">
        <v>154</v>
      </c>
      <c r="B27" s="251" t="s">
        <v>155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ht="15.75" thickBot="1" x14ac:dyDescent="0.3">
      <c r="A28" s="227" t="s">
        <v>156</v>
      </c>
      <c r="B28" s="228" t="s">
        <v>157</v>
      </c>
      <c r="C28" s="101">
        <f>SUM(C29,C32,C33,C34)</f>
        <v>2810418</v>
      </c>
      <c r="D28" s="101"/>
      <c r="E28" s="101">
        <f>SUM(E29,E32,E33,E34)</f>
        <v>2810418</v>
      </c>
      <c r="F28" s="101"/>
      <c r="G28" s="101">
        <f>SUM(G29,G32,G33,G34)</f>
        <v>5351302</v>
      </c>
      <c r="H28" s="101">
        <f>SUM(H29,H32,H33,H34)</f>
        <v>0</v>
      </c>
      <c r="I28" s="101"/>
      <c r="J28" s="101"/>
      <c r="K28" s="101"/>
      <c r="L28" s="101"/>
      <c r="M28" s="101">
        <f>SUM(M29,M32,M33,M34)</f>
        <v>0</v>
      </c>
      <c r="N28" s="101">
        <f>SUM(N29,N32,N33,N34)</f>
        <v>0</v>
      </c>
      <c r="O28" s="101">
        <f>SUM(O29,O32,O33,O34)</f>
        <v>0</v>
      </c>
      <c r="P28" s="101">
        <f>SUM(P29,P32,P33,P34)</f>
        <v>0</v>
      </c>
      <c r="Q28" s="101">
        <f>SUM(Q29,Q32,Q33,Q34)</f>
        <v>0</v>
      </c>
    </row>
    <row r="29" spans="1:17" x14ac:dyDescent="0.25">
      <c r="A29" s="249" t="s">
        <v>158</v>
      </c>
      <c r="B29" s="256" t="s">
        <v>159</v>
      </c>
      <c r="C29" s="106">
        <f>SUM(C30:C31)</f>
        <v>2095418</v>
      </c>
      <c r="D29" s="102">
        <f>SUM(E29-C29)</f>
        <v>0</v>
      </c>
      <c r="E29" s="106">
        <v>2095418</v>
      </c>
      <c r="F29" s="106"/>
      <c r="G29" s="106">
        <v>4636302</v>
      </c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x14ac:dyDescent="0.25">
      <c r="A30" s="236" t="s">
        <v>160</v>
      </c>
      <c r="B30" s="252" t="s">
        <v>161</v>
      </c>
      <c r="C30" s="104">
        <v>2095418</v>
      </c>
      <c r="D30" s="102">
        <f>SUM(E30-C30)</f>
        <v>0</v>
      </c>
      <c r="E30" s="104">
        <v>2095418</v>
      </c>
      <c r="F30" s="104"/>
      <c r="G30" s="104">
        <v>4636302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x14ac:dyDescent="0.25">
      <c r="A31" s="236" t="s">
        <v>162</v>
      </c>
      <c r="B31" s="252" t="s">
        <v>163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x14ac:dyDescent="0.25">
      <c r="A32" s="236" t="s">
        <v>164</v>
      </c>
      <c r="B32" s="252" t="s">
        <v>165</v>
      </c>
      <c r="C32" s="104">
        <v>700000</v>
      </c>
      <c r="D32" s="102">
        <f>SUM(E32-C32)</f>
        <v>0</v>
      </c>
      <c r="E32" s="104">
        <v>700000</v>
      </c>
      <c r="F32" s="104"/>
      <c r="G32" s="104">
        <v>700000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x14ac:dyDescent="0.25">
      <c r="A33" s="236" t="s">
        <v>166</v>
      </c>
      <c r="B33" s="252" t="s">
        <v>167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ht="15.75" thickBot="1" x14ac:dyDescent="0.3">
      <c r="A34" s="255" t="s">
        <v>168</v>
      </c>
      <c r="B34" s="251" t="s">
        <v>169</v>
      </c>
      <c r="C34" s="105">
        <v>15000</v>
      </c>
      <c r="D34" s="102">
        <f>SUM(E34-C34)</f>
        <v>0</v>
      </c>
      <c r="E34" s="105">
        <v>15000</v>
      </c>
      <c r="F34" s="105"/>
      <c r="G34" s="105">
        <v>15000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17" ht="15.75" thickBot="1" x14ac:dyDescent="0.3">
      <c r="A35" s="227" t="s">
        <v>14</v>
      </c>
      <c r="B35" s="228" t="s">
        <v>170</v>
      </c>
      <c r="C35" s="101">
        <f>SUM(C36:C45)</f>
        <v>0</v>
      </c>
      <c r="D35" s="101"/>
      <c r="E35" s="101"/>
      <c r="F35" s="101"/>
      <c r="G35" s="101">
        <f>SUM(G36:G45)</f>
        <v>1335670</v>
      </c>
      <c r="H35" s="101">
        <f>SUM(H36:H45)</f>
        <v>161600</v>
      </c>
      <c r="I35" s="107">
        <f>SUM(J35-H35)</f>
        <v>0</v>
      </c>
      <c r="J35" s="101">
        <f>SUM(J36:J45)</f>
        <v>161600</v>
      </c>
      <c r="K35" s="107">
        <f>SUM(L35-J35)</f>
        <v>208490</v>
      </c>
      <c r="L35" s="101">
        <f t="shared" ref="L35:Q35" si="1">SUM(L36:L45)</f>
        <v>370090</v>
      </c>
      <c r="M35" s="101">
        <f t="shared" si="1"/>
        <v>0</v>
      </c>
      <c r="N35" s="101">
        <f t="shared" si="1"/>
        <v>0</v>
      </c>
      <c r="O35" s="101">
        <f t="shared" si="1"/>
        <v>0</v>
      </c>
      <c r="P35" s="101">
        <f t="shared" si="1"/>
        <v>0</v>
      </c>
      <c r="Q35" s="101">
        <f t="shared" si="1"/>
        <v>0</v>
      </c>
    </row>
    <row r="36" spans="1:17" x14ac:dyDescent="0.25">
      <c r="A36" s="249" t="s">
        <v>171</v>
      </c>
      <c r="B36" s="256" t="s">
        <v>172</v>
      </c>
      <c r="C36" s="102"/>
      <c r="D36" s="102"/>
      <c r="E36" s="102"/>
      <c r="F36" s="102">
        <f>SUM(G36-E36)</f>
        <v>1321640</v>
      </c>
      <c r="G36" s="102">
        <v>1321640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</row>
    <row r="37" spans="1:17" x14ac:dyDescent="0.25">
      <c r="A37" s="236" t="s">
        <v>173</v>
      </c>
      <c r="B37" s="252" t="s">
        <v>174</v>
      </c>
      <c r="C37" s="104"/>
      <c r="D37" s="104"/>
      <c r="E37" s="104"/>
      <c r="F37" s="104"/>
      <c r="G37" s="104"/>
      <c r="H37" s="104">
        <v>50000</v>
      </c>
      <c r="I37" s="104">
        <f>SUM(J37-H37)</f>
        <v>0</v>
      </c>
      <c r="J37" s="104">
        <v>50000</v>
      </c>
      <c r="K37" s="104">
        <f>SUM(L37-J37)</f>
        <v>28490</v>
      </c>
      <c r="L37" s="104">
        <v>78490</v>
      </c>
      <c r="M37" s="104"/>
      <c r="N37" s="104"/>
      <c r="O37" s="104"/>
      <c r="P37" s="104"/>
      <c r="Q37" s="104"/>
    </row>
    <row r="38" spans="1:17" x14ac:dyDescent="0.25">
      <c r="A38" s="236" t="s">
        <v>175</v>
      </c>
      <c r="B38" s="252" t="s">
        <v>176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x14ac:dyDescent="0.25">
      <c r="A39" s="236" t="s">
        <v>177</v>
      </c>
      <c r="B39" s="252" t="s">
        <v>178</v>
      </c>
      <c r="C39" s="104"/>
      <c r="D39" s="104"/>
      <c r="E39" s="104"/>
      <c r="F39" s="104"/>
      <c r="G39" s="104"/>
      <c r="H39" s="104">
        <v>111600</v>
      </c>
      <c r="I39" s="104">
        <f>SUM(J39-H39)</f>
        <v>0</v>
      </c>
      <c r="J39" s="104">
        <v>111600</v>
      </c>
      <c r="K39" s="104">
        <f>SUM(L39-J39)</f>
        <v>180000</v>
      </c>
      <c r="L39" s="104">
        <v>291600</v>
      </c>
      <c r="M39" s="104"/>
      <c r="N39" s="104"/>
      <c r="O39" s="104"/>
      <c r="P39" s="104"/>
      <c r="Q39" s="104"/>
    </row>
    <row r="40" spans="1:17" x14ac:dyDescent="0.25">
      <c r="A40" s="236" t="s">
        <v>179</v>
      </c>
      <c r="B40" s="252" t="s">
        <v>180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x14ac:dyDescent="0.25">
      <c r="A41" s="236" t="s">
        <v>181</v>
      </c>
      <c r="B41" s="252" t="s">
        <v>182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x14ac:dyDescent="0.25">
      <c r="A42" s="236" t="s">
        <v>183</v>
      </c>
      <c r="B42" s="252" t="s">
        <v>184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x14ac:dyDescent="0.25">
      <c r="A43" s="236" t="s">
        <v>185</v>
      </c>
      <c r="B43" s="252" t="s">
        <v>186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x14ac:dyDescent="0.25">
      <c r="A44" s="236" t="s">
        <v>187</v>
      </c>
      <c r="B44" s="252" t="s">
        <v>188</v>
      </c>
      <c r="C44" s="104"/>
      <c r="D44" s="104"/>
      <c r="E44" s="104"/>
      <c r="F44" s="102">
        <f>SUM(G44-E44)</f>
        <v>1807</v>
      </c>
      <c r="G44" s="104">
        <v>1807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ht="15.75" thickBot="1" x14ac:dyDescent="0.3">
      <c r="A45" s="255" t="s">
        <v>189</v>
      </c>
      <c r="B45" s="251" t="s">
        <v>37</v>
      </c>
      <c r="C45" s="105"/>
      <c r="D45" s="105"/>
      <c r="E45" s="105"/>
      <c r="F45" s="102">
        <f>SUM(G45-E45)</f>
        <v>12223</v>
      </c>
      <c r="G45" s="105">
        <v>12223</v>
      </c>
      <c r="H45" s="105"/>
      <c r="I45" s="105"/>
      <c r="J45" s="105"/>
      <c r="K45" s="105"/>
      <c r="L45" s="105"/>
      <c r="M45" s="105"/>
      <c r="N45" s="105"/>
      <c r="O45" s="105"/>
      <c r="P45" s="105"/>
      <c r="Q45" s="105"/>
    </row>
    <row r="46" spans="1:17" ht="15.75" thickBot="1" x14ac:dyDescent="0.3">
      <c r="A46" s="227" t="s">
        <v>15</v>
      </c>
      <c r="B46" s="228" t="s">
        <v>190</v>
      </c>
      <c r="C46" s="101">
        <f>SUM(C47:C51)</f>
        <v>0</v>
      </c>
      <c r="D46" s="101"/>
      <c r="E46" s="101"/>
      <c r="F46" s="101"/>
      <c r="G46" s="101"/>
      <c r="H46" s="101">
        <f>SUM(H47:H51)</f>
        <v>0</v>
      </c>
      <c r="I46" s="101"/>
      <c r="J46" s="101"/>
      <c r="K46" s="101"/>
      <c r="L46" s="101"/>
      <c r="M46" s="101">
        <f>SUM(M47:M51)</f>
        <v>0</v>
      </c>
      <c r="N46" s="101">
        <f>SUM(N47:N51)</f>
        <v>0</v>
      </c>
      <c r="O46" s="101">
        <f>SUM(O47:O51)</f>
        <v>0</v>
      </c>
      <c r="P46" s="101">
        <f>SUM(P47:P51)</f>
        <v>0</v>
      </c>
      <c r="Q46" s="101">
        <f>SUM(Q47:Q51)</f>
        <v>0</v>
      </c>
    </row>
    <row r="47" spans="1:17" x14ac:dyDescent="0.25">
      <c r="A47" s="249" t="s">
        <v>191</v>
      </c>
      <c r="B47" s="256" t="s">
        <v>192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</row>
    <row r="48" spans="1:17" x14ac:dyDescent="0.25">
      <c r="A48" s="236" t="s">
        <v>193</v>
      </c>
      <c r="B48" s="252" t="s">
        <v>194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x14ac:dyDescent="0.25">
      <c r="A49" s="236" t="s">
        <v>195</v>
      </c>
      <c r="B49" s="252" t="s">
        <v>196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x14ac:dyDescent="0.25">
      <c r="A50" s="236" t="s">
        <v>197</v>
      </c>
      <c r="B50" s="252" t="s">
        <v>198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ht="15.75" thickBot="1" x14ac:dyDescent="0.3">
      <c r="A51" s="257" t="s">
        <v>199</v>
      </c>
      <c r="B51" s="258" t="s">
        <v>200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</row>
    <row r="52" spans="1:17" ht="15.75" thickBot="1" x14ac:dyDescent="0.3">
      <c r="A52" s="227" t="s">
        <v>201</v>
      </c>
      <c r="B52" s="228" t="s">
        <v>202</v>
      </c>
      <c r="C52" s="101">
        <f>SUM(C53:C55)</f>
        <v>0</v>
      </c>
      <c r="D52" s="101"/>
      <c r="E52" s="101"/>
      <c r="F52" s="101"/>
      <c r="G52" s="101"/>
      <c r="H52" s="101">
        <f>SUM(H53:H55)</f>
        <v>0</v>
      </c>
      <c r="I52" s="101"/>
      <c r="J52" s="101"/>
      <c r="K52" s="101"/>
      <c r="L52" s="101"/>
      <c r="M52" s="101">
        <f>SUM(M53:M55)</f>
        <v>0</v>
      </c>
      <c r="N52" s="101">
        <f>SUM(N53:N55)</f>
        <v>0</v>
      </c>
      <c r="O52" s="101">
        <f>SUM(O53:O55)</f>
        <v>0</v>
      </c>
      <c r="P52" s="101">
        <f>SUM(P53:P55)</f>
        <v>0</v>
      </c>
      <c r="Q52" s="101">
        <f>SUM(Q53:Q55)</f>
        <v>0</v>
      </c>
    </row>
    <row r="53" spans="1:17" x14ac:dyDescent="0.25">
      <c r="A53" s="249" t="s">
        <v>203</v>
      </c>
      <c r="B53" s="256" t="s">
        <v>204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</row>
    <row r="54" spans="1:17" x14ac:dyDescent="0.25">
      <c r="A54" s="236" t="s">
        <v>205</v>
      </c>
      <c r="B54" s="252" t="s">
        <v>206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x14ac:dyDescent="0.25">
      <c r="A55" s="236" t="s">
        <v>207</v>
      </c>
      <c r="B55" s="252" t="s">
        <v>208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ht="15.75" thickBot="1" x14ac:dyDescent="0.3">
      <c r="A56" s="245" t="s">
        <v>209</v>
      </c>
      <c r="B56" s="262" t="s">
        <v>210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</row>
    <row r="57" spans="1:17" ht="15.75" thickBot="1" x14ac:dyDescent="0.3">
      <c r="A57" s="227" t="s">
        <v>17</v>
      </c>
      <c r="B57" s="230" t="s">
        <v>211</v>
      </c>
      <c r="C57" s="101">
        <f>SUM(C58:C60)</f>
        <v>0</v>
      </c>
      <c r="D57" s="101"/>
      <c r="E57" s="101"/>
      <c r="F57" s="101"/>
      <c r="G57" s="101"/>
      <c r="H57" s="101">
        <f>SUM(H58:H60)</f>
        <v>0</v>
      </c>
      <c r="I57" s="101"/>
      <c r="J57" s="101"/>
      <c r="K57" s="101"/>
      <c r="L57" s="101"/>
      <c r="M57" s="101">
        <f>SUM(M58:M60)</f>
        <v>0</v>
      </c>
      <c r="N57" s="101">
        <f>SUM(N58:N60)</f>
        <v>0</v>
      </c>
      <c r="O57" s="101">
        <f>SUM(O58:O60)</f>
        <v>0</v>
      </c>
      <c r="P57" s="101">
        <f>SUM(P58:P60)</f>
        <v>0</v>
      </c>
      <c r="Q57" s="101">
        <f>SUM(Q58:Q60)</f>
        <v>0</v>
      </c>
    </row>
    <row r="58" spans="1:17" x14ac:dyDescent="0.25">
      <c r="A58" s="249" t="s">
        <v>212</v>
      </c>
      <c r="B58" s="256" t="s">
        <v>213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x14ac:dyDescent="0.25">
      <c r="A59" s="236" t="s">
        <v>214</v>
      </c>
      <c r="B59" s="252" t="s">
        <v>215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x14ac:dyDescent="0.25">
      <c r="A60" s="236" t="s">
        <v>216</v>
      </c>
      <c r="B60" s="252" t="s">
        <v>217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ht="15.75" thickBot="1" x14ac:dyDescent="0.3">
      <c r="A61" s="255" t="s">
        <v>218</v>
      </c>
      <c r="B61" s="251" t="s">
        <v>219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</row>
    <row r="62" spans="1:17" ht="15.75" thickBot="1" x14ac:dyDescent="0.3">
      <c r="A62" s="227" t="s">
        <v>18</v>
      </c>
      <c r="B62" s="228" t="s">
        <v>220</v>
      </c>
      <c r="C62" s="101">
        <f>SUM(C7,C14,C21,C28,C35,C46,C52,C57)</f>
        <v>25609351</v>
      </c>
      <c r="D62" s="101"/>
      <c r="E62" s="101">
        <f>SUM(E7,E14,E21,E28,E35,E46,E52,E57)</f>
        <v>40872453</v>
      </c>
      <c r="F62" s="107">
        <f>SUM(G62-E62)</f>
        <v>5169590</v>
      </c>
      <c r="G62" s="101">
        <f>SUM(G7,G14,G21,G28,G35,G46,G52,G57)</f>
        <v>46042043</v>
      </c>
      <c r="H62" s="101">
        <f>SUM(H7,H14,H21,H28,H35,H46,H52,H57)</f>
        <v>3361600</v>
      </c>
      <c r="I62" s="107">
        <f>SUM(J62-H62)</f>
        <v>36036</v>
      </c>
      <c r="J62" s="101">
        <f>SUM(J7,J14,J21,J28,J35,J46,J52,J57)</f>
        <v>3397636</v>
      </c>
      <c r="K62" s="107">
        <f>SUM(L62-J62)</f>
        <v>208490</v>
      </c>
      <c r="L62" s="101">
        <f>SUM(L7,L14,L21,L28,L35,L46,L52,L57)</f>
        <v>3606126</v>
      </c>
      <c r="M62" s="101">
        <f>SUM(M7,M14,M28,M35)</f>
        <v>0</v>
      </c>
      <c r="N62" s="101">
        <f>SUM(N7,N14,N28,N35)</f>
        <v>0</v>
      </c>
      <c r="O62" s="101">
        <f>SUM(O7,O14,O28,O35)</f>
        <v>0</v>
      </c>
      <c r="P62" s="101">
        <f>SUM(P7,P14,P28,P35)</f>
        <v>0</v>
      </c>
      <c r="Q62" s="101">
        <f>SUM(Q7,Q14,Q28,Q35)</f>
        <v>0</v>
      </c>
    </row>
    <row r="63" spans="1:17" ht="15.75" thickBot="1" x14ac:dyDescent="0.3">
      <c r="A63" s="229" t="s">
        <v>19</v>
      </c>
      <c r="B63" s="230" t="s">
        <v>221</v>
      </c>
      <c r="C63" s="101">
        <f>SUM(C64:C66)</f>
        <v>0</v>
      </c>
      <c r="D63" s="101"/>
      <c r="E63" s="101"/>
      <c r="F63" s="101"/>
      <c r="G63" s="101"/>
      <c r="H63" s="101">
        <f>SUM(H64:H66)</f>
        <v>0</v>
      </c>
      <c r="I63" s="101"/>
      <c r="J63" s="101"/>
      <c r="K63" s="101"/>
      <c r="L63" s="101"/>
      <c r="M63" s="101">
        <f>SUM(M64:M66)</f>
        <v>0</v>
      </c>
      <c r="N63" s="101">
        <f>SUM(N64:N66)</f>
        <v>0</v>
      </c>
      <c r="O63" s="101">
        <f>SUM(O64:O66)</f>
        <v>0</v>
      </c>
      <c r="P63" s="101">
        <f>SUM(P64:P66)</f>
        <v>0</v>
      </c>
      <c r="Q63" s="101">
        <f>SUM(Q64:Q66)</f>
        <v>0</v>
      </c>
    </row>
    <row r="64" spans="1:17" x14ac:dyDescent="0.25">
      <c r="A64" s="249" t="s">
        <v>222</v>
      </c>
      <c r="B64" s="256" t="s">
        <v>223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x14ac:dyDescent="0.25">
      <c r="A65" s="236" t="s">
        <v>224</v>
      </c>
      <c r="B65" s="252" t="s">
        <v>225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ht="15.75" thickBot="1" x14ac:dyDescent="0.3">
      <c r="A66" s="255" t="s">
        <v>226</v>
      </c>
      <c r="B66" s="251" t="s">
        <v>340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ht="15.75" thickBot="1" x14ac:dyDescent="0.3">
      <c r="A67" s="229" t="s">
        <v>20</v>
      </c>
      <c r="B67" s="230" t="s">
        <v>228</v>
      </c>
      <c r="C67" s="101">
        <f>SUM(C68:C71)</f>
        <v>0</v>
      </c>
      <c r="D67" s="101"/>
      <c r="E67" s="101"/>
      <c r="F67" s="101"/>
      <c r="G67" s="101"/>
      <c r="H67" s="101">
        <f>SUM(H68:H71)</f>
        <v>0</v>
      </c>
      <c r="I67" s="101"/>
      <c r="J67" s="101"/>
      <c r="K67" s="101"/>
      <c r="L67" s="101"/>
      <c r="M67" s="101">
        <f>SUM(M68:M71)</f>
        <v>0</v>
      </c>
      <c r="N67" s="101">
        <f>SUM(N68:N71)</f>
        <v>0</v>
      </c>
      <c r="O67" s="101">
        <f>SUM(O68:O71)</f>
        <v>0</v>
      </c>
      <c r="P67" s="101">
        <f>SUM(P68:P71)</f>
        <v>0</v>
      </c>
      <c r="Q67" s="101">
        <f>SUM(Q68:Q71)</f>
        <v>0</v>
      </c>
    </row>
    <row r="68" spans="1:17" x14ac:dyDescent="0.25">
      <c r="A68" s="249" t="s">
        <v>229</v>
      </c>
      <c r="B68" s="256" t="s">
        <v>230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x14ac:dyDescent="0.25">
      <c r="A69" s="236" t="s">
        <v>231</v>
      </c>
      <c r="B69" s="252" t="s">
        <v>232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x14ac:dyDescent="0.25">
      <c r="A70" s="236" t="s">
        <v>233</v>
      </c>
      <c r="B70" s="252" t="s">
        <v>234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ht="15.75" thickBot="1" x14ac:dyDescent="0.3">
      <c r="A71" s="255" t="s">
        <v>235</v>
      </c>
      <c r="B71" s="251" t="s">
        <v>236</v>
      </c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</row>
    <row r="72" spans="1:17" ht="15.75" thickBot="1" x14ac:dyDescent="0.3">
      <c r="A72" s="229" t="s">
        <v>21</v>
      </c>
      <c r="B72" s="230" t="s">
        <v>237</v>
      </c>
      <c r="C72" s="101">
        <f>SUM(C73:C74)</f>
        <v>11798289</v>
      </c>
      <c r="D72" s="101"/>
      <c r="E72" s="101">
        <f>SUM(E73:E74)</f>
        <v>13404129</v>
      </c>
      <c r="F72" s="107">
        <f>SUM(G72-E72)</f>
        <v>0</v>
      </c>
      <c r="G72" s="101">
        <f>SUM(G73:G74)</f>
        <v>13404129</v>
      </c>
      <c r="H72" s="101">
        <f>SUM(H73:H74)</f>
        <v>610525</v>
      </c>
      <c r="I72" s="107">
        <f>SUM(J72-H72)</f>
        <v>0</v>
      </c>
      <c r="J72" s="101">
        <f>SUM(J73:J74)</f>
        <v>610525</v>
      </c>
      <c r="K72" s="101"/>
      <c r="L72" s="101">
        <f t="shared" ref="L72:Q72" si="2">SUM(L73:L74)</f>
        <v>610525</v>
      </c>
      <c r="M72" s="101">
        <f t="shared" si="2"/>
        <v>0</v>
      </c>
      <c r="N72" s="101">
        <f t="shared" si="2"/>
        <v>0</v>
      </c>
      <c r="O72" s="101">
        <f t="shared" si="2"/>
        <v>0</v>
      </c>
      <c r="P72" s="101">
        <f t="shared" si="2"/>
        <v>0</v>
      </c>
      <c r="Q72" s="101">
        <f t="shared" si="2"/>
        <v>0</v>
      </c>
    </row>
    <row r="73" spans="1:17" x14ac:dyDescent="0.25">
      <c r="A73" s="249" t="s">
        <v>238</v>
      </c>
      <c r="B73" s="256" t="s">
        <v>239</v>
      </c>
      <c r="C73" s="102">
        <v>11798289</v>
      </c>
      <c r="D73" s="102">
        <f>SUM(E73-C73)</f>
        <v>1605840</v>
      </c>
      <c r="E73" s="102">
        <v>13404129</v>
      </c>
      <c r="F73" s="102">
        <f>SUM(G73-E73)</f>
        <v>0</v>
      </c>
      <c r="G73" s="102">
        <v>13404129</v>
      </c>
      <c r="H73" s="102">
        <v>610525</v>
      </c>
      <c r="I73" s="102">
        <f>SUM(J73-H73)</f>
        <v>0</v>
      </c>
      <c r="J73" s="102">
        <v>610525</v>
      </c>
      <c r="K73" s="102"/>
      <c r="L73" s="102">
        <v>610525</v>
      </c>
      <c r="M73" s="102"/>
      <c r="N73" s="102"/>
      <c r="O73" s="102"/>
      <c r="P73" s="102"/>
      <c r="Q73" s="102"/>
    </row>
    <row r="74" spans="1:17" ht="15.75" thickBot="1" x14ac:dyDescent="0.3">
      <c r="A74" s="255" t="s">
        <v>240</v>
      </c>
      <c r="B74" s="251" t="s">
        <v>241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ht="15.75" thickBot="1" x14ac:dyDescent="0.3">
      <c r="A75" s="229" t="s">
        <v>22</v>
      </c>
      <c r="B75" s="230" t="s">
        <v>242</v>
      </c>
      <c r="C75" s="101">
        <f>SUM(C76:C78)</f>
        <v>0</v>
      </c>
      <c r="D75" s="101"/>
      <c r="E75" s="101"/>
      <c r="F75" s="101"/>
      <c r="G75" s="101"/>
      <c r="H75" s="101">
        <f>SUM(H76:H78)</f>
        <v>0</v>
      </c>
      <c r="I75" s="101"/>
      <c r="J75" s="101"/>
      <c r="K75" s="101"/>
      <c r="L75" s="101"/>
      <c r="M75" s="101">
        <f>SUM(M76:M78)</f>
        <v>0</v>
      </c>
      <c r="N75" s="101">
        <f>SUM(N76:N78)</f>
        <v>0</v>
      </c>
      <c r="O75" s="101">
        <f>SUM(O76:O78)</f>
        <v>0</v>
      </c>
      <c r="P75" s="101">
        <f>SUM(P76:P78)</f>
        <v>0</v>
      </c>
      <c r="Q75" s="101">
        <f>SUM(Q76:Q78)</f>
        <v>0</v>
      </c>
    </row>
    <row r="76" spans="1:17" x14ac:dyDescent="0.25">
      <c r="A76" s="249" t="s">
        <v>243</v>
      </c>
      <c r="B76" s="256" t="s">
        <v>244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x14ac:dyDescent="0.25">
      <c r="A77" s="236" t="s">
        <v>245</v>
      </c>
      <c r="B77" s="252" t="s">
        <v>246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ht="15.75" thickBot="1" x14ac:dyDescent="0.3">
      <c r="A78" s="255" t="s">
        <v>247</v>
      </c>
      <c r="B78" s="251" t="s">
        <v>248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ht="15.75" thickBot="1" x14ac:dyDescent="0.3">
      <c r="A79" s="229" t="s">
        <v>50</v>
      </c>
      <c r="B79" s="230" t="s">
        <v>249</v>
      </c>
      <c r="C79" s="101">
        <f>SUM(C80:C83)</f>
        <v>0</v>
      </c>
      <c r="D79" s="101"/>
      <c r="E79" s="101"/>
      <c r="F79" s="101"/>
      <c r="G79" s="101"/>
      <c r="H79" s="101">
        <f>SUM(H80:H83)</f>
        <v>0</v>
      </c>
      <c r="I79" s="101"/>
      <c r="J79" s="101"/>
      <c r="K79" s="101"/>
      <c r="L79" s="101"/>
      <c r="M79" s="101">
        <f>SUM(M80:M83)</f>
        <v>0</v>
      </c>
      <c r="N79" s="101">
        <f>SUM(N80:N83)</f>
        <v>0</v>
      </c>
      <c r="O79" s="101">
        <f>SUM(O80:O83)</f>
        <v>0</v>
      </c>
      <c r="P79" s="101">
        <f>SUM(P80:P83)</f>
        <v>0</v>
      </c>
      <c r="Q79" s="101">
        <f>SUM(Q80:Q83)</f>
        <v>0</v>
      </c>
    </row>
    <row r="80" spans="1:17" x14ac:dyDescent="0.25">
      <c r="A80" s="259" t="s">
        <v>250</v>
      </c>
      <c r="B80" s="256" t="s">
        <v>251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x14ac:dyDescent="0.25">
      <c r="A81" s="259" t="s">
        <v>252</v>
      </c>
      <c r="B81" s="252" t="s">
        <v>253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x14ac:dyDescent="0.25">
      <c r="A82" s="259" t="s">
        <v>254</v>
      </c>
      <c r="B82" s="252" t="s">
        <v>255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ht="15.75" thickBot="1" x14ac:dyDescent="0.3">
      <c r="A83" s="259" t="s">
        <v>256</v>
      </c>
      <c r="B83" s="251" t="s">
        <v>257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ht="15.75" thickBot="1" x14ac:dyDescent="0.3">
      <c r="A84" s="229" t="s">
        <v>53</v>
      </c>
      <c r="B84" s="230" t="s">
        <v>258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1:17" ht="15.75" thickBot="1" x14ac:dyDescent="0.3">
      <c r="A85" s="229" t="s">
        <v>56</v>
      </c>
      <c r="B85" s="230" t="s">
        <v>259</v>
      </c>
      <c r="C85" s="101">
        <f>SUM(C63,C67,C72,C75,C79,C84)</f>
        <v>11798289</v>
      </c>
      <c r="D85" s="260">
        <f>SUM(E85-C85)</f>
        <v>1605840</v>
      </c>
      <c r="E85" s="101">
        <f>SUM(E63,E67,E72,E75,E79,E84)</f>
        <v>13404129</v>
      </c>
      <c r="F85" s="260">
        <f>SUM(G85-E85)</f>
        <v>0</v>
      </c>
      <c r="G85" s="101">
        <f>SUM(G63,G67,G72,G75,G79,G84)</f>
        <v>13404129</v>
      </c>
      <c r="H85" s="101">
        <f>SUM(H63,H67,H72,H75,H79,H84)</f>
        <v>610525</v>
      </c>
      <c r="I85" s="239">
        <f>SUM(J85-H85)</f>
        <v>0</v>
      </c>
      <c r="J85" s="101">
        <f>SUM(J63,J67,J72,J75,J79,J84)</f>
        <v>610525</v>
      </c>
      <c r="K85" s="101"/>
      <c r="L85" s="101">
        <f t="shared" ref="L85:Q85" si="3">SUM(L63,L67,L72,L75,L79,L84)</f>
        <v>610525</v>
      </c>
      <c r="M85" s="101">
        <f t="shared" si="3"/>
        <v>0</v>
      </c>
      <c r="N85" s="101">
        <f t="shared" si="3"/>
        <v>0</v>
      </c>
      <c r="O85" s="101">
        <f t="shared" si="3"/>
        <v>0</v>
      </c>
      <c r="P85" s="101">
        <f t="shared" si="3"/>
        <v>0</v>
      </c>
      <c r="Q85" s="101">
        <f t="shared" si="3"/>
        <v>0</v>
      </c>
    </row>
    <row r="86" spans="1:17" ht="27" customHeight="1" thickBot="1" x14ac:dyDescent="0.3">
      <c r="A86" s="229" t="s">
        <v>59</v>
      </c>
      <c r="B86" s="230" t="s">
        <v>260</v>
      </c>
      <c r="C86" s="101">
        <f>SUM(C62,C85)</f>
        <v>37407640</v>
      </c>
      <c r="D86" s="109">
        <f>SUM(E86-C86)</f>
        <v>16868942</v>
      </c>
      <c r="E86" s="101">
        <f>SUM(E62,E85)</f>
        <v>54276582</v>
      </c>
      <c r="F86" s="109">
        <f>SUM(G86-E86)</f>
        <v>5169590</v>
      </c>
      <c r="G86" s="101">
        <f>SUM(G62,G85)</f>
        <v>59446172</v>
      </c>
      <c r="H86" s="101">
        <f>SUM(H62,H85)</f>
        <v>3972125</v>
      </c>
      <c r="I86" s="109">
        <f>SUM(J86-H86)</f>
        <v>36036</v>
      </c>
      <c r="J86" s="101">
        <f>SUM(J62,J85)</f>
        <v>4008161</v>
      </c>
      <c r="K86" s="109">
        <f>SUM(L86-J86)</f>
        <v>208490</v>
      </c>
      <c r="L86" s="101">
        <f t="shared" ref="L86:Q86" si="4">SUM(L62,L85)</f>
        <v>4216651</v>
      </c>
      <c r="M86" s="101">
        <f t="shared" si="4"/>
        <v>0</v>
      </c>
      <c r="N86" s="101">
        <f t="shared" si="4"/>
        <v>0</v>
      </c>
      <c r="O86" s="101">
        <f t="shared" si="4"/>
        <v>0</v>
      </c>
      <c r="P86" s="101">
        <f t="shared" si="4"/>
        <v>0</v>
      </c>
      <c r="Q86" s="101">
        <f t="shared" si="4"/>
        <v>0</v>
      </c>
    </row>
    <row r="87" spans="1:17" ht="15" customHeight="1" x14ac:dyDescent="0.25">
      <c r="A87" s="110"/>
      <c r="B87" s="111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</row>
    <row r="88" spans="1:17" ht="16.5" customHeight="1" x14ac:dyDescent="0.25">
      <c r="A88" s="282" t="s">
        <v>261</v>
      </c>
      <c r="B88" s="282"/>
      <c r="C88" s="282"/>
      <c r="D88" s="112">
        <f>SUM(D64,D87)</f>
        <v>0</v>
      </c>
      <c r="E88" s="113"/>
      <c r="F88" s="113"/>
      <c r="G88" s="113"/>
      <c r="H88" s="114"/>
      <c r="I88" s="114"/>
      <c r="J88" s="114"/>
      <c r="K88" s="114"/>
      <c r="L88" s="114"/>
      <c r="M88" s="114"/>
      <c r="Q88" s="90" t="s">
        <v>262</v>
      </c>
    </row>
    <row r="89" spans="1:17" s="115" customFormat="1" ht="16.5" customHeight="1" thickBot="1" x14ac:dyDescent="0.3">
      <c r="A89" s="283"/>
      <c r="B89" s="283"/>
      <c r="D89" s="96"/>
      <c r="E89" s="96"/>
      <c r="F89" s="96"/>
      <c r="G89" s="96"/>
      <c r="I89" s="96"/>
      <c r="J89" s="96"/>
      <c r="K89" s="96"/>
      <c r="L89" s="96"/>
      <c r="Q89" s="261" t="s">
        <v>72</v>
      </c>
    </row>
    <row r="90" spans="1:17" ht="43.5" thickBot="1" x14ac:dyDescent="0.3">
      <c r="A90" s="227" t="s">
        <v>337</v>
      </c>
      <c r="B90" s="98" t="s">
        <v>263</v>
      </c>
      <c r="C90" s="98" t="s">
        <v>7</v>
      </c>
      <c r="D90" s="98" t="s">
        <v>73</v>
      </c>
      <c r="E90" s="98" t="s">
        <v>339</v>
      </c>
      <c r="F90" s="98" t="s">
        <v>74</v>
      </c>
      <c r="G90" s="98" t="s">
        <v>339</v>
      </c>
      <c r="H90" s="98" t="s">
        <v>7</v>
      </c>
      <c r="I90" s="98" t="s">
        <v>73</v>
      </c>
      <c r="J90" s="98" t="s">
        <v>339</v>
      </c>
      <c r="K90" s="98" t="s">
        <v>74</v>
      </c>
      <c r="L90" s="98" t="s">
        <v>339</v>
      </c>
      <c r="M90" s="98" t="s">
        <v>7</v>
      </c>
      <c r="N90" s="98" t="s">
        <v>73</v>
      </c>
      <c r="O90" s="98" t="s">
        <v>339</v>
      </c>
      <c r="P90" s="98" t="s">
        <v>74</v>
      </c>
      <c r="Q90" s="116" t="s">
        <v>339</v>
      </c>
    </row>
    <row r="91" spans="1:17" s="100" customFormat="1" ht="15.75" thickBot="1" x14ac:dyDescent="0.3">
      <c r="A91" s="227">
        <v>1</v>
      </c>
      <c r="B91" s="98">
        <v>2</v>
      </c>
      <c r="C91" s="98">
        <v>3</v>
      </c>
      <c r="D91" s="98">
        <v>4</v>
      </c>
      <c r="E91" s="98">
        <v>5</v>
      </c>
      <c r="F91" s="98">
        <v>6</v>
      </c>
      <c r="G91" s="98">
        <v>7</v>
      </c>
      <c r="H91" s="98">
        <v>8</v>
      </c>
      <c r="I91" s="98">
        <v>9</v>
      </c>
      <c r="J91" s="98">
        <v>10</v>
      </c>
      <c r="K91" s="98">
        <v>11</v>
      </c>
      <c r="L91" s="98">
        <v>12</v>
      </c>
      <c r="M91" s="98">
        <v>13</v>
      </c>
      <c r="N91" s="99">
        <v>14</v>
      </c>
      <c r="O91" s="99">
        <v>15</v>
      </c>
      <c r="P91" s="117">
        <v>16</v>
      </c>
      <c r="Q91" s="117">
        <v>17</v>
      </c>
    </row>
    <row r="92" spans="1:17" ht="15.75" thickBot="1" x14ac:dyDescent="0.3">
      <c r="A92" s="231" t="s">
        <v>23</v>
      </c>
      <c r="B92" s="232" t="s">
        <v>341</v>
      </c>
      <c r="C92" s="118">
        <f>SUM(C93:C97)</f>
        <v>27473784</v>
      </c>
      <c r="D92" s="109">
        <f t="shared" ref="D92:F98" si="5">SUM(E92-C92)</f>
        <v>16878016</v>
      </c>
      <c r="E92" s="118">
        <f>SUM(E93:E97)</f>
        <v>44351800</v>
      </c>
      <c r="F92" s="109">
        <f t="shared" si="5"/>
        <v>5849203</v>
      </c>
      <c r="G92" s="118">
        <f>SUM(G93:G97)</f>
        <v>50201003</v>
      </c>
      <c r="H92" s="118">
        <f>SUM(H93:H97)</f>
        <v>3972125</v>
      </c>
      <c r="I92" s="109">
        <f>SUM(J92-H92)</f>
        <v>0</v>
      </c>
      <c r="J92" s="118">
        <f>SUM(J93:J97)</f>
        <v>3972125</v>
      </c>
      <c r="K92" s="109">
        <f>SUM(L92-J92)</f>
        <v>-440685</v>
      </c>
      <c r="L92" s="118">
        <f>SUM(L93:L97)</f>
        <v>3531440</v>
      </c>
      <c r="M92" s="118">
        <f>SUM(M93:M97)</f>
        <v>0</v>
      </c>
      <c r="N92" s="101">
        <f>SUM(N93:N98)</f>
        <v>0</v>
      </c>
      <c r="O92" s="101">
        <f>SUM(O93:O98)</f>
        <v>0</v>
      </c>
      <c r="P92" s="119"/>
      <c r="Q92" s="119"/>
    </row>
    <row r="93" spans="1:17" x14ac:dyDescent="0.25">
      <c r="A93" s="233" t="s">
        <v>118</v>
      </c>
      <c r="B93" s="234" t="s">
        <v>265</v>
      </c>
      <c r="C93" s="103">
        <v>9827705</v>
      </c>
      <c r="D93" s="102">
        <f t="shared" si="5"/>
        <v>12727478</v>
      </c>
      <c r="E93" s="103">
        <v>22555183</v>
      </c>
      <c r="F93" s="102">
        <f t="shared" si="5"/>
        <v>1437530</v>
      </c>
      <c r="G93" s="103">
        <v>23992713</v>
      </c>
      <c r="H93" s="103">
        <v>2339909</v>
      </c>
      <c r="I93" s="120">
        <f>SUM(J93-H93)</f>
        <v>0</v>
      </c>
      <c r="J93" s="103">
        <v>2339909</v>
      </c>
      <c r="K93" s="103">
        <f>SUM(L93-J93)</f>
        <v>90000</v>
      </c>
      <c r="L93" s="103">
        <v>2429909</v>
      </c>
      <c r="M93" s="103"/>
      <c r="N93" s="102"/>
      <c r="O93" s="102"/>
      <c r="P93" s="235"/>
      <c r="Q93" s="235"/>
    </row>
    <row r="94" spans="1:17" x14ac:dyDescent="0.25">
      <c r="A94" s="236" t="s">
        <v>120</v>
      </c>
      <c r="B94" s="237" t="s">
        <v>28</v>
      </c>
      <c r="C94" s="104">
        <v>1418626</v>
      </c>
      <c r="D94" s="102">
        <f t="shared" si="5"/>
        <v>752896</v>
      </c>
      <c r="E94" s="104">
        <v>2171522</v>
      </c>
      <c r="F94" s="102">
        <f t="shared" si="5"/>
        <v>614273</v>
      </c>
      <c r="G94" s="104">
        <v>2785795</v>
      </c>
      <c r="H94" s="104">
        <v>470886</v>
      </c>
      <c r="I94" s="121">
        <f>SUM(J94-H94)</f>
        <v>0</v>
      </c>
      <c r="J94" s="104">
        <v>470886</v>
      </c>
      <c r="K94" s="104">
        <f>SUM(L94-J94)</f>
        <v>29191</v>
      </c>
      <c r="L94" s="104">
        <v>500077</v>
      </c>
      <c r="M94" s="104"/>
      <c r="N94" s="104"/>
      <c r="O94" s="104"/>
      <c r="P94" s="238"/>
      <c r="Q94" s="238"/>
    </row>
    <row r="95" spans="1:17" x14ac:dyDescent="0.25">
      <c r="A95" s="236" t="s">
        <v>122</v>
      </c>
      <c r="B95" s="237" t="s">
        <v>266</v>
      </c>
      <c r="C95" s="105">
        <v>10617390</v>
      </c>
      <c r="D95" s="102">
        <f t="shared" si="5"/>
        <v>2868219</v>
      </c>
      <c r="E95" s="105">
        <v>13485609</v>
      </c>
      <c r="F95" s="102">
        <f t="shared" si="5"/>
        <v>1454618</v>
      </c>
      <c r="G95" s="105">
        <v>14940227</v>
      </c>
      <c r="H95" s="105">
        <v>1161330</v>
      </c>
      <c r="I95" s="121">
        <f>SUM(J95-H95)</f>
        <v>0</v>
      </c>
      <c r="J95" s="105">
        <v>1161330</v>
      </c>
      <c r="K95" s="104">
        <f>SUM(L95-J95)</f>
        <v>-559876</v>
      </c>
      <c r="L95" s="105">
        <v>601454</v>
      </c>
      <c r="M95" s="105"/>
      <c r="N95" s="104"/>
      <c r="O95" s="104"/>
      <c r="P95" s="238"/>
      <c r="Q95" s="238"/>
    </row>
    <row r="96" spans="1:17" x14ac:dyDescent="0.25">
      <c r="A96" s="236" t="s">
        <v>124</v>
      </c>
      <c r="B96" s="237" t="s">
        <v>32</v>
      </c>
      <c r="C96" s="105">
        <v>3641000</v>
      </c>
      <c r="D96" s="102">
        <f t="shared" si="5"/>
        <v>74000</v>
      </c>
      <c r="E96" s="105">
        <v>3715000</v>
      </c>
      <c r="F96" s="102">
        <f t="shared" si="5"/>
        <v>2248282</v>
      </c>
      <c r="G96" s="105">
        <v>5963282</v>
      </c>
      <c r="H96" s="105"/>
      <c r="I96" s="239"/>
      <c r="J96" s="105"/>
      <c r="K96" s="105"/>
      <c r="L96" s="105"/>
      <c r="M96" s="105"/>
      <c r="N96" s="104"/>
      <c r="O96" s="104"/>
      <c r="P96" s="238"/>
      <c r="Q96" s="238"/>
    </row>
    <row r="97" spans="1:17" x14ac:dyDescent="0.25">
      <c r="A97" s="236" t="s">
        <v>267</v>
      </c>
      <c r="B97" s="240" t="s">
        <v>34</v>
      </c>
      <c r="C97" s="105">
        <v>1969063</v>
      </c>
      <c r="D97" s="102">
        <f t="shared" si="5"/>
        <v>455423</v>
      </c>
      <c r="E97" s="105">
        <v>2424486</v>
      </c>
      <c r="F97" s="102">
        <f t="shared" si="5"/>
        <v>94500</v>
      </c>
      <c r="G97" s="105">
        <v>2518986</v>
      </c>
      <c r="H97" s="105"/>
      <c r="I97" s="105"/>
      <c r="J97" s="105"/>
      <c r="K97" s="105"/>
      <c r="L97" s="105"/>
      <c r="M97" s="105"/>
      <c r="N97" s="104"/>
      <c r="O97" s="104"/>
      <c r="P97" s="238"/>
      <c r="Q97" s="238"/>
    </row>
    <row r="98" spans="1:17" x14ac:dyDescent="0.25">
      <c r="A98" s="236" t="s">
        <v>128</v>
      </c>
      <c r="B98" s="237" t="s">
        <v>268</v>
      </c>
      <c r="C98" s="105"/>
      <c r="D98" s="105"/>
      <c r="E98" s="105"/>
      <c r="F98" s="102">
        <f t="shared" si="5"/>
        <v>355423</v>
      </c>
      <c r="G98" s="105">
        <v>355423</v>
      </c>
      <c r="H98" s="105"/>
      <c r="I98" s="105"/>
      <c r="J98" s="105"/>
      <c r="K98" s="105"/>
      <c r="L98" s="105"/>
      <c r="M98" s="105"/>
      <c r="N98" s="105"/>
      <c r="O98" s="105"/>
      <c r="P98" s="238"/>
      <c r="Q98" s="238"/>
    </row>
    <row r="99" spans="1:17" x14ac:dyDescent="0.25">
      <c r="A99" s="236" t="s">
        <v>269</v>
      </c>
      <c r="B99" s="241" t="s">
        <v>270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22">
        <f>SUM(N100:N104)</f>
        <v>0</v>
      </c>
      <c r="O99" s="122">
        <f>SUM(O100:O104)</f>
        <v>0</v>
      </c>
      <c r="P99" s="238"/>
      <c r="Q99" s="238"/>
    </row>
    <row r="100" spans="1:17" x14ac:dyDescent="0.25">
      <c r="A100" s="236" t="s">
        <v>271</v>
      </c>
      <c r="B100" s="242" t="s">
        <v>272</v>
      </c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2"/>
      <c r="O100" s="102"/>
      <c r="P100" s="238"/>
      <c r="Q100" s="238"/>
    </row>
    <row r="101" spans="1:17" x14ac:dyDescent="0.25">
      <c r="A101" s="236" t="s">
        <v>273</v>
      </c>
      <c r="B101" s="242" t="s">
        <v>274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4"/>
      <c r="O101" s="104"/>
      <c r="P101" s="238"/>
      <c r="Q101" s="238"/>
    </row>
    <row r="102" spans="1:17" x14ac:dyDescent="0.25">
      <c r="A102" s="236" t="s">
        <v>275</v>
      </c>
      <c r="B102" s="241" t="s">
        <v>276</v>
      </c>
      <c r="C102" s="105">
        <v>649063</v>
      </c>
      <c r="D102" s="102">
        <f>SUM(E102-C102)</f>
        <v>100000</v>
      </c>
      <c r="E102" s="105">
        <v>749063</v>
      </c>
      <c r="F102" s="104">
        <f>SUM(G102-E102)</f>
        <v>94500</v>
      </c>
      <c r="G102" s="105">
        <v>843563</v>
      </c>
      <c r="H102" s="105"/>
      <c r="I102" s="105"/>
      <c r="J102" s="105"/>
      <c r="K102" s="105"/>
      <c r="L102" s="105"/>
      <c r="M102" s="105"/>
      <c r="N102" s="104"/>
      <c r="O102" s="104"/>
      <c r="P102" s="238"/>
      <c r="Q102" s="238"/>
    </row>
    <row r="103" spans="1:17" x14ac:dyDescent="0.25">
      <c r="A103" s="236" t="s">
        <v>277</v>
      </c>
      <c r="B103" s="241" t="s">
        <v>278</v>
      </c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4"/>
      <c r="O103" s="104"/>
      <c r="P103" s="238"/>
      <c r="Q103" s="238"/>
    </row>
    <row r="104" spans="1:17" x14ac:dyDescent="0.25">
      <c r="A104" s="236" t="s">
        <v>279</v>
      </c>
      <c r="B104" s="242" t="s">
        <v>280</v>
      </c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4"/>
      <c r="O104" s="104"/>
      <c r="P104" s="238"/>
      <c r="Q104" s="238"/>
    </row>
    <row r="105" spans="1:17" x14ac:dyDescent="0.25">
      <c r="A105" s="243" t="s">
        <v>281</v>
      </c>
      <c r="B105" s="244" t="s">
        <v>282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238"/>
      <c r="Q105" s="238"/>
    </row>
    <row r="106" spans="1:17" x14ac:dyDescent="0.25">
      <c r="A106" s="236" t="s">
        <v>283</v>
      </c>
      <c r="B106" s="244" t="s">
        <v>284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22">
        <f>SUM(N107:N111)</f>
        <v>0</v>
      </c>
      <c r="O106" s="122">
        <f>SUM(O107:O111)</f>
        <v>0</v>
      </c>
      <c r="P106" s="238"/>
      <c r="Q106" s="238"/>
    </row>
    <row r="107" spans="1:17" ht="15.75" thickBot="1" x14ac:dyDescent="0.3">
      <c r="A107" s="245" t="s">
        <v>285</v>
      </c>
      <c r="B107" s="246" t="s">
        <v>286</v>
      </c>
      <c r="C107" s="123">
        <v>1320000</v>
      </c>
      <c r="D107" s="123">
        <f>SUM(E107-C107)</f>
        <v>0</v>
      </c>
      <c r="E107" s="123">
        <v>1320000</v>
      </c>
      <c r="F107" s="123"/>
      <c r="G107" s="123">
        <v>1320000</v>
      </c>
      <c r="H107" s="123"/>
      <c r="I107" s="123"/>
      <c r="J107" s="123"/>
      <c r="K107" s="123"/>
      <c r="L107" s="123"/>
      <c r="M107" s="123"/>
      <c r="N107" s="123"/>
      <c r="O107" s="123"/>
      <c r="P107" s="263"/>
      <c r="Q107" s="263"/>
    </row>
    <row r="108" spans="1:17" ht="15.75" thickBot="1" x14ac:dyDescent="0.3">
      <c r="A108" s="227" t="s">
        <v>26</v>
      </c>
      <c r="B108" s="248" t="s">
        <v>342</v>
      </c>
      <c r="C108" s="101">
        <f t="shared" ref="C108:H108" si="6">SUM(C109,C111,C113)</f>
        <v>2013000</v>
      </c>
      <c r="D108" s="101">
        <f t="shared" si="6"/>
        <v>455834</v>
      </c>
      <c r="E108" s="101">
        <f t="shared" si="6"/>
        <v>2468834</v>
      </c>
      <c r="F108" s="101">
        <f t="shared" si="6"/>
        <v>69562</v>
      </c>
      <c r="G108" s="101">
        <f t="shared" si="6"/>
        <v>2538396</v>
      </c>
      <c r="H108" s="101">
        <f t="shared" si="6"/>
        <v>0</v>
      </c>
      <c r="I108" s="101"/>
      <c r="J108" s="101">
        <f>SUM(J109,J111,J113)</f>
        <v>0</v>
      </c>
      <c r="K108" s="101">
        <f>SUM(K109,K111,K113)</f>
        <v>0</v>
      </c>
      <c r="L108" s="101">
        <f>SUM(L109,L111,L113)</f>
        <v>0</v>
      </c>
      <c r="M108" s="101">
        <f>SUM(M109,M111,M113)</f>
        <v>0</v>
      </c>
      <c r="N108" s="101">
        <f>SUM(N109:N113)</f>
        <v>0</v>
      </c>
      <c r="O108" s="101">
        <f>SUM(O109:O113)</f>
        <v>0</v>
      </c>
      <c r="P108" s="119"/>
      <c r="Q108" s="119"/>
    </row>
    <row r="109" spans="1:17" x14ac:dyDescent="0.25">
      <c r="A109" s="249" t="s">
        <v>131</v>
      </c>
      <c r="B109" s="237" t="s">
        <v>76</v>
      </c>
      <c r="C109" s="102"/>
      <c r="D109" s="102">
        <f>SUM(E109-C109)</f>
        <v>455834</v>
      </c>
      <c r="E109" s="102">
        <v>455834</v>
      </c>
      <c r="F109" s="102">
        <f>SUM(G109-E109)</f>
        <v>69562</v>
      </c>
      <c r="G109" s="102">
        <v>525396</v>
      </c>
      <c r="H109" s="102"/>
      <c r="I109" s="102"/>
      <c r="J109" s="102"/>
      <c r="K109" s="102"/>
      <c r="L109" s="102"/>
      <c r="M109" s="102"/>
      <c r="N109" s="104"/>
      <c r="O109" s="104"/>
      <c r="P109" s="235"/>
      <c r="Q109" s="235"/>
    </row>
    <row r="110" spans="1:17" x14ac:dyDescent="0.25">
      <c r="A110" s="249" t="s">
        <v>133</v>
      </c>
      <c r="B110" s="250" t="s">
        <v>288</v>
      </c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4"/>
      <c r="O110" s="104"/>
      <c r="P110" s="238"/>
      <c r="Q110" s="238"/>
    </row>
    <row r="111" spans="1:17" x14ac:dyDescent="0.25">
      <c r="A111" s="249" t="s">
        <v>135</v>
      </c>
      <c r="B111" s="250" t="s">
        <v>80</v>
      </c>
      <c r="C111" s="104">
        <v>2013000</v>
      </c>
      <c r="D111" s="102">
        <f>SUM(E111-C111)</f>
        <v>0</v>
      </c>
      <c r="E111" s="104">
        <v>2013000</v>
      </c>
      <c r="F111" s="102">
        <f>SUM(G111-E111)</f>
        <v>0</v>
      </c>
      <c r="G111" s="104">
        <v>2013000</v>
      </c>
      <c r="H111" s="104"/>
      <c r="I111" s="104"/>
      <c r="J111" s="104"/>
      <c r="K111" s="104"/>
      <c r="L111" s="104"/>
      <c r="M111" s="104"/>
      <c r="N111" s="104"/>
      <c r="O111" s="104"/>
      <c r="P111" s="238"/>
      <c r="Q111" s="238"/>
    </row>
    <row r="112" spans="1:17" x14ac:dyDescent="0.25">
      <c r="A112" s="249" t="s">
        <v>137</v>
      </c>
      <c r="B112" s="250" t="s">
        <v>289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5"/>
      <c r="O112" s="105"/>
      <c r="P112" s="238"/>
      <c r="Q112" s="238"/>
    </row>
    <row r="113" spans="1:17" x14ac:dyDescent="0.25">
      <c r="A113" s="249" t="s">
        <v>139</v>
      </c>
      <c r="B113" s="251" t="s">
        <v>84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22">
        <f>SUM(N114,N117,N118,N119)</f>
        <v>0</v>
      </c>
      <c r="O113" s="122">
        <f>SUM(O114,O117,O118,O119)</f>
        <v>0</v>
      </c>
      <c r="P113" s="238"/>
      <c r="Q113" s="238"/>
    </row>
    <row r="114" spans="1:17" x14ac:dyDescent="0.25">
      <c r="A114" s="249" t="s">
        <v>141</v>
      </c>
      <c r="B114" s="252" t="s">
        <v>343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6"/>
      <c r="O114" s="106"/>
      <c r="P114" s="238"/>
      <c r="Q114" s="238"/>
    </row>
    <row r="115" spans="1:17" x14ac:dyDescent="0.25">
      <c r="A115" s="249" t="s">
        <v>291</v>
      </c>
      <c r="B115" s="253" t="s">
        <v>292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238"/>
      <c r="Q115" s="238"/>
    </row>
    <row r="116" spans="1:17" x14ac:dyDescent="0.25">
      <c r="A116" s="249" t="s">
        <v>293</v>
      </c>
      <c r="B116" s="242" t="s">
        <v>274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238"/>
      <c r="Q116" s="238"/>
    </row>
    <row r="117" spans="1:17" x14ac:dyDescent="0.25">
      <c r="A117" s="249" t="s">
        <v>294</v>
      </c>
      <c r="B117" s="242" t="s">
        <v>295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238"/>
      <c r="Q117" s="238"/>
    </row>
    <row r="118" spans="1:17" x14ac:dyDescent="0.25">
      <c r="A118" s="249" t="s">
        <v>296</v>
      </c>
      <c r="B118" s="242" t="s">
        <v>297</v>
      </c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238"/>
      <c r="Q118" s="238"/>
    </row>
    <row r="119" spans="1:17" x14ac:dyDescent="0.25">
      <c r="A119" s="249" t="s">
        <v>298</v>
      </c>
      <c r="B119" s="242" t="s">
        <v>280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5"/>
      <c r="O119" s="105"/>
      <c r="P119" s="238"/>
      <c r="Q119" s="238"/>
    </row>
    <row r="120" spans="1:17" x14ac:dyDescent="0.25">
      <c r="A120" s="249" t="s">
        <v>299</v>
      </c>
      <c r="B120" s="242" t="s">
        <v>300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24">
        <f>SUM(N121:N130)</f>
        <v>0</v>
      </c>
      <c r="O120" s="124">
        <f>SUM(O121:O130)</f>
        <v>0</v>
      </c>
      <c r="P120" s="238"/>
      <c r="Q120" s="238"/>
    </row>
    <row r="121" spans="1:17" ht="15.75" thickBot="1" x14ac:dyDescent="0.3">
      <c r="A121" s="243" t="s">
        <v>301</v>
      </c>
      <c r="B121" s="242" t="s">
        <v>302</v>
      </c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247"/>
      <c r="Q121" s="247"/>
    </row>
    <row r="122" spans="1:17" ht="15.75" thickBot="1" x14ac:dyDescent="0.3">
      <c r="A122" s="227" t="s">
        <v>12</v>
      </c>
      <c r="B122" s="228" t="s">
        <v>303</v>
      </c>
      <c r="C122" s="101">
        <f>SUM(C123:C124)</f>
        <v>7096726</v>
      </c>
      <c r="D122" s="109">
        <f>SUM(E122-C122)</f>
        <v>-428872</v>
      </c>
      <c r="E122" s="101">
        <f>SUM(E123:E124)</f>
        <v>6667854</v>
      </c>
      <c r="F122" s="109">
        <f>SUM(G122-E122)</f>
        <v>-100000</v>
      </c>
      <c r="G122" s="101">
        <f>SUM(G123:G124)</f>
        <v>6567854</v>
      </c>
      <c r="H122" s="101">
        <f>SUM(H123:H124)</f>
        <v>0</v>
      </c>
      <c r="I122" s="101"/>
      <c r="J122" s="101"/>
      <c r="K122" s="109">
        <f>SUM(L122-J122)</f>
        <v>0</v>
      </c>
      <c r="L122" s="101">
        <f>SUM(L123:L124)</f>
        <v>0</v>
      </c>
      <c r="M122" s="101">
        <f>SUM(M123:M124)</f>
        <v>0</v>
      </c>
      <c r="N122" s="101">
        <f>SUM(N123:N132)</f>
        <v>0</v>
      </c>
      <c r="O122" s="101">
        <f>SUM(O123:O132)</f>
        <v>0</v>
      </c>
      <c r="P122" s="119"/>
      <c r="Q122" s="119"/>
    </row>
    <row r="123" spans="1:17" x14ac:dyDescent="0.25">
      <c r="A123" s="249" t="s">
        <v>144</v>
      </c>
      <c r="B123" s="254" t="s">
        <v>304</v>
      </c>
      <c r="C123" s="102">
        <v>7096726</v>
      </c>
      <c r="D123" s="102">
        <f>SUM(E123-C123)</f>
        <v>-428872</v>
      </c>
      <c r="E123" s="102">
        <v>6667854</v>
      </c>
      <c r="F123" s="102">
        <f>SUM(G123-E123)</f>
        <v>-100000</v>
      </c>
      <c r="G123" s="102">
        <v>6567854</v>
      </c>
      <c r="H123" s="102"/>
      <c r="I123" s="102"/>
      <c r="J123" s="102"/>
      <c r="K123" s="102"/>
      <c r="L123" s="102"/>
      <c r="M123" s="102"/>
      <c r="N123" s="104"/>
      <c r="O123" s="104"/>
      <c r="P123" s="235"/>
      <c r="Q123" s="235"/>
    </row>
    <row r="124" spans="1:17" ht="15.75" thickBot="1" x14ac:dyDescent="0.3">
      <c r="A124" s="255" t="s">
        <v>146</v>
      </c>
      <c r="B124" s="250" t="s">
        <v>305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247"/>
      <c r="Q124" s="247"/>
    </row>
    <row r="125" spans="1:17" ht="15.75" thickBot="1" x14ac:dyDescent="0.3">
      <c r="A125" s="227" t="s">
        <v>13</v>
      </c>
      <c r="B125" s="228" t="s">
        <v>306</v>
      </c>
      <c r="C125" s="101">
        <f>SUM(C92,C108,C122)</f>
        <v>36583510</v>
      </c>
      <c r="D125" s="107">
        <f>SUM(E125-C125)</f>
        <v>16904978</v>
      </c>
      <c r="E125" s="101">
        <f>SUM(E92,E108,E122)</f>
        <v>53488488</v>
      </c>
      <c r="F125" s="101">
        <f>SUM(F92,F108,F122)</f>
        <v>5818765</v>
      </c>
      <c r="G125" s="101">
        <f>SUM(G92,G108,G122)</f>
        <v>59307253</v>
      </c>
      <c r="H125" s="101">
        <f>SUM(H92,H108,H122)</f>
        <v>3972125</v>
      </c>
      <c r="I125" s="107">
        <f>SUM(J125-H125)</f>
        <v>0</v>
      </c>
      <c r="J125" s="101">
        <f>SUM(J92,J108,J122)</f>
        <v>3972125</v>
      </c>
      <c r="K125" s="101">
        <f>SUM(K92,K108,K122)</f>
        <v>-440685</v>
      </c>
      <c r="L125" s="101">
        <f>SUM(L92,L108,L122)</f>
        <v>3531440</v>
      </c>
      <c r="M125" s="101">
        <f>SUM(M92,M108,M122)</f>
        <v>0</v>
      </c>
      <c r="N125" s="107"/>
      <c r="O125" s="107"/>
      <c r="P125" s="119"/>
      <c r="Q125" s="119"/>
    </row>
    <row r="126" spans="1:17" ht="15.75" thickBot="1" x14ac:dyDescent="0.3">
      <c r="A126" s="227" t="s">
        <v>14</v>
      </c>
      <c r="B126" s="228" t="s">
        <v>307</v>
      </c>
      <c r="C126" s="101">
        <f>SUM(C127:C129)</f>
        <v>0</v>
      </c>
      <c r="D126" s="101"/>
      <c r="E126" s="101"/>
      <c r="F126" s="101"/>
      <c r="G126" s="101"/>
      <c r="H126" s="101">
        <f>SUM(H127:H129)</f>
        <v>0</v>
      </c>
      <c r="I126" s="101"/>
      <c r="J126" s="101"/>
      <c r="K126" s="101"/>
      <c r="L126" s="101"/>
      <c r="M126" s="101">
        <f>SUM(M127:M129)</f>
        <v>0</v>
      </c>
      <c r="N126" s="107"/>
      <c r="O126" s="107"/>
      <c r="P126" s="119"/>
      <c r="Q126" s="119"/>
    </row>
    <row r="127" spans="1:17" x14ac:dyDescent="0.25">
      <c r="A127" s="249" t="s">
        <v>171</v>
      </c>
      <c r="B127" s="254" t="s">
        <v>308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2"/>
      <c r="O127" s="102"/>
      <c r="P127" s="235"/>
      <c r="Q127" s="235"/>
    </row>
    <row r="128" spans="1:17" x14ac:dyDescent="0.25">
      <c r="A128" s="249" t="s">
        <v>173</v>
      </c>
      <c r="B128" s="254" t="s">
        <v>309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238"/>
      <c r="Q128" s="238"/>
    </row>
    <row r="129" spans="1:17" ht="15.75" thickBot="1" x14ac:dyDescent="0.3">
      <c r="A129" s="243" t="s">
        <v>175</v>
      </c>
      <c r="B129" s="240" t="s">
        <v>310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5"/>
      <c r="O129" s="105"/>
      <c r="P129" s="247"/>
      <c r="Q129" s="247"/>
    </row>
    <row r="130" spans="1:17" ht="15.75" thickBot="1" x14ac:dyDescent="0.3">
      <c r="A130" s="227" t="s">
        <v>15</v>
      </c>
      <c r="B130" s="228" t="s">
        <v>311</v>
      </c>
      <c r="C130" s="101">
        <f>SUM(C131:C134)</f>
        <v>0</v>
      </c>
      <c r="D130" s="101"/>
      <c r="E130" s="101"/>
      <c r="F130" s="101"/>
      <c r="G130" s="101"/>
      <c r="H130" s="101">
        <f>SUM(H131:H134)</f>
        <v>0</v>
      </c>
      <c r="I130" s="101"/>
      <c r="J130" s="101"/>
      <c r="K130" s="101"/>
      <c r="L130" s="101"/>
      <c r="M130" s="101">
        <f>SUM(M131:M134)</f>
        <v>0</v>
      </c>
      <c r="N130" s="107"/>
      <c r="O130" s="107"/>
      <c r="P130" s="119"/>
      <c r="Q130" s="119"/>
    </row>
    <row r="131" spans="1:17" x14ac:dyDescent="0.25">
      <c r="A131" s="249" t="s">
        <v>191</v>
      </c>
      <c r="B131" s="254" t="s">
        <v>312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25">
        <f>SUM(N132:N136)</f>
        <v>0</v>
      </c>
      <c r="O131" s="125">
        <f>SUM(O132:O136)</f>
        <v>0</v>
      </c>
      <c r="P131" s="235"/>
      <c r="Q131" s="235"/>
    </row>
    <row r="132" spans="1:17" x14ac:dyDescent="0.25">
      <c r="A132" s="236" t="s">
        <v>193</v>
      </c>
      <c r="B132" s="237" t="s">
        <v>313</v>
      </c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2"/>
      <c r="O132" s="102"/>
      <c r="P132" s="238"/>
      <c r="Q132" s="238"/>
    </row>
    <row r="133" spans="1:17" x14ac:dyDescent="0.25">
      <c r="A133" s="236" t="s">
        <v>195</v>
      </c>
      <c r="B133" s="237" t="s">
        <v>314</v>
      </c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238"/>
      <c r="Q133" s="238"/>
    </row>
    <row r="134" spans="1:17" ht="15.75" thickBot="1" x14ac:dyDescent="0.3">
      <c r="A134" s="243" t="s">
        <v>197</v>
      </c>
      <c r="B134" s="240" t="s">
        <v>315</v>
      </c>
      <c r="C134" s="104"/>
      <c r="D134" s="105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247"/>
      <c r="Q134" s="247"/>
    </row>
    <row r="135" spans="1:17" ht="15.75" thickBot="1" x14ac:dyDescent="0.3">
      <c r="A135" s="227" t="s">
        <v>16</v>
      </c>
      <c r="B135" s="228" t="s">
        <v>316</v>
      </c>
      <c r="C135" s="101">
        <f>SUM(C136:C139)</f>
        <v>824130</v>
      </c>
      <c r="D135" s="107">
        <f>SUM(E135-C135)</f>
        <v>0</v>
      </c>
      <c r="E135" s="101">
        <f>SUM(E136:E139)</f>
        <v>824130</v>
      </c>
      <c r="F135" s="107">
        <f>SUM(G135-E135)</f>
        <v>0</v>
      </c>
      <c r="G135" s="101">
        <f>SUM(G136:G139)</f>
        <v>824130</v>
      </c>
      <c r="H135" s="101">
        <f>SUM(H136:H139)</f>
        <v>0</v>
      </c>
      <c r="I135" s="109"/>
      <c r="J135" s="101"/>
      <c r="K135" s="107">
        <f>SUM(L135-J135)</f>
        <v>0</v>
      </c>
      <c r="L135" s="101"/>
      <c r="M135" s="101">
        <f>SUM(M136:M139)</f>
        <v>0</v>
      </c>
      <c r="N135" s="101">
        <f>SUM(N136:N140)</f>
        <v>0</v>
      </c>
      <c r="O135" s="101">
        <f>SUM(O136:O140)</f>
        <v>0</v>
      </c>
      <c r="P135" s="119"/>
      <c r="Q135" s="119"/>
    </row>
    <row r="136" spans="1:17" x14ac:dyDescent="0.25">
      <c r="A136" s="249" t="s">
        <v>203</v>
      </c>
      <c r="B136" s="254" t="s">
        <v>317</v>
      </c>
      <c r="C136" s="104"/>
      <c r="D136" s="102"/>
      <c r="E136" s="104"/>
      <c r="F136" s="104"/>
      <c r="G136" s="104"/>
      <c r="H136" s="104"/>
      <c r="I136" s="104"/>
      <c r="J136" s="104"/>
      <c r="K136" s="104"/>
      <c r="L136" s="104"/>
      <c r="M136" s="104"/>
      <c r="N136" s="103"/>
      <c r="O136" s="103"/>
      <c r="P136" s="235"/>
      <c r="Q136" s="235"/>
    </row>
    <row r="137" spans="1:17" x14ac:dyDescent="0.25">
      <c r="A137" s="249" t="s">
        <v>205</v>
      </c>
      <c r="B137" s="254" t="s">
        <v>318</v>
      </c>
      <c r="C137" s="104">
        <v>824130</v>
      </c>
      <c r="D137" s="104"/>
      <c r="E137" s="104">
        <v>824130</v>
      </c>
      <c r="F137" s="104"/>
      <c r="G137" s="104">
        <v>824130</v>
      </c>
      <c r="H137" s="104"/>
      <c r="I137" s="104"/>
      <c r="J137" s="104"/>
      <c r="K137" s="104"/>
      <c r="L137" s="104"/>
      <c r="M137" s="104"/>
      <c r="N137" s="126">
        <f>SUM(N138:N140)</f>
        <v>0</v>
      </c>
      <c r="O137" s="126">
        <f>SUM(O138:O140)</f>
        <v>0</v>
      </c>
      <c r="P137" s="238"/>
      <c r="Q137" s="238"/>
    </row>
    <row r="138" spans="1:17" x14ac:dyDescent="0.25">
      <c r="A138" s="249" t="s">
        <v>207</v>
      </c>
      <c r="B138" s="254" t="s">
        <v>344</v>
      </c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2"/>
      <c r="O138" s="102"/>
      <c r="P138" s="238"/>
      <c r="Q138" s="238"/>
    </row>
    <row r="139" spans="1:17" ht="15.75" thickBot="1" x14ac:dyDescent="0.3">
      <c r="A139" s="243" t="s">
        <v>209</v>
      </c>
      <c r="B139" s="240" t="s">
        <v>320</v>
      </c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5"/>
      <c r="O139" s="105"/>
      <c r="P139" s="247"/>
      <c r="Q139" s="247"/>
    </row>
    <row r="140" spans="1:17" ht="15.75" thickBot="1" x14ac:dyDescent="0.3">
      <c r="A140" s="227" t="s">
        <v>17</v>
      </c>
      <c r="B140" s="228" t="s">
        <v>321</v>
      </c>
      <c r="C140" s="127">
        <f>SUM(C141:C144)</f>
        <v>0</v>
      </c>
      <c r="D140" s="127"/>
      <c r="E140" s="127"/>
      <c r="F140" s="127"/>
      <c r="G140" s="127"/>
      <c r="H140" s="127">
        <f>SUM(H141:H144)</f>
        <v>0</v>
      </c>
      <c r="I140" s="127"/>
      <c r="J140" s="127"/>
      <c r="K140" s="127"/>
      <c r="L140" s="127"/>
      <c r="M140" s="127">
        <f>SUM(M141:M144)</f>
        <v>0</v>
      </c>
      <c r="N140" s="128"/>
      <c r="O140" s="128"/>
      <c r="P140" s="119"/>
      <c r="Q140" s="119"/>
    </row>
    <row r="141" spans="1:17" x14ac:dyDescent="0.25">
      <c r="A141" s="249" t="s">
        <v>212</v>
      </c>
      <c r="B141" s="254" t="s">
        <v>322</v>
      </c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3"/>
      <c r="O141" s="103"/>
      <c r="P141" s="235"/>
      <c r="Q141" s="235"/>
    </row>
    <row r="142" spans="1:17" x14ac:dyDescent="0.25">
      <c r="A142" s="249" t="s">
        <v>214</v>
      </c>
      <c r="B142" s="254" t="s">
        <v>323</v>
      </c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26">
        <f>SUM(N143:N145)</f>
        <v>0</v>
      </c>
      <c r="O142" s="126">
        <f>SUM(O143:O145)</f>
        <v>0</v>
      </c>
      <c r="P142" s="238"/>
      <c r="Q142" s="238"/>
    </row>
    <row r="143" spans="1:17" x14ac:dyDescent="0.25">
      <c r="A143" s="249" t="s">
        <v>216</v>
      </c>
      <c r="B143" s="254" t="s">
        <v>324</v>
      </c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2"/>
      <c r="O143" s="102"/>
      <c r="P143" s="238"/>
      <c r="Q143" s="238"/>
    </row>
    <row r="144" spans="1:17" ht="15.75" thickBot="1" x14ac:dyDescent="0.3">
      <c r="A144" s="249" t="s">
        <v>218</v>
      </c>
      <c r="B144" s="254" t="s">
        <v>325</v>
      </c>
      <c r="C144" s="104"/>
      <c r="D144" s="105"/>
      <c r="E144" s="104"/>
      <c r="F144" s="104"/>
      <c r="G144" s="104"/>
      <c r="H144" s="104"/>
      <c r="I144" s="104"/>
      <c r="J144" s="104"/>
      <c r="K144" s="104"/>
      <c r="L144" s="104"/>
      <c r="M144" s="104"/>
      <c r="N144" s="105"/>
      <c r="O144" s="105"/>
      <c r="P144" s="247"/>
      <c r="Q144" s="247"/>
    </row>
    <row r="145" spans="1:17" ht="15.75" thickBot="1" x14ac:dyDescent="0.3">
      <c r="A145" s="227" t="s">
        <v>18</v>
      </c>
      <c r="B145" s="228" t="s">
        <v>326</v>
      </c>
      <c r="C145" s="130">
        <f>SUM(C126,C130,C135,C140)</f>
        <v>824130</v>
      </c>
      <c r="D145" s="107">
        <f>SUM(E145-C145)</f>
        <v>0</v>
      </c>
      <c r="E145" s="130">
        <f>SUM(E126,E130,E135,E140)</f>
        <v>824130</v>
      </c>
      <c r="F145" s="107">
        <f>SUM(G145-E145)</f>
        <v>0</v>
      </c>
      <c r="G145" s="130">
        <f>SUM(G126,G130,G135,G140)</f>
        <v>824130</v>
      </c>
      <c r="H145" s="130">
        <f>SUM(H126,H130,H135,H140)</f>
        <v>0</v>
      </c>
      <c r="I145" s="109">
        <f>SUM(J145-H145)</f>
        <v>0</v>
      </c>
      <c r="J145" s="130">
        <f>SUM(J126,J130,J135,J140)</f>
        <v>0</v>
      </c>
      <c r="K145" s="107">
        <f>SUM(L145-J145)</f>
        <v>0</v>
      </c>
      <c r="L145" s="130"/>
      <c r="M145" s="130">
        <f>SUM(M126,M130,M135,M140)</f>
        <v>0</v>
      </c>
      <c r="N145" s="107"/>
      <c r="O145" s="107"/>
      <c r="P145" s="131"/>
      <c r="Q145" s="131"/>
    </row>
    <row r="146" spans="1:17" ht="15.75" thickBot="1" x14ac:dyDescent="0.3">
      <c r="A146" s="229" t="s">
        <v>19</v>
      </c>
      <c r="B146" s="230" t="s">
        <v>327</v>
      </c>
      <c r="C146" s="130">
        <f>SUM(C125,C145)</f>
        <v>37407640</v>
      </c>
      <c r="D146" s="109">
        <f>SUM(E146-C146)</f>
        <v>16904978</v>
      </c>
      <c r="E146" s="130">
        <f>SUM(E125,E145)</f>
        <v>54312618</v>
      </c>
      <c r="F146" s="109">
        <f>SUM(G146-E146)</f>
        <v>5818765</v>
      </c>
      <c r="G146" s="130">
        <f>SUM(G125,G145)</f>
        <v>60131383</v>
      </c>
      <c r="H146" s="130">
        <f>SUM(H125,H145)</f>
        <v>3972125</v>
      </c>
      <c r="I146" s="109">
        <f>SUM(J146-H146)</f>
        <v>0</v>
      </c>
      <c r="J146" s="130">
        <f>SUM(J125,J145)</f>
        <v>3972125</v>
      </c>
      <c r="K146" s="130">
        <f>SUM(K125,K145)</f>
        <v>-440685</v>
      </c>
      <c r="L146" s="130">
        <f>SUM(L125,L145)</f>
        <v>3531440</v>
      </c>
      <c r="M146" s="130">
        <f>SUM(M125,M145)</f>
        <v>0</v>
      </c>
      <c r="N146" s="107"/>
      <c r="O146" s="107"/>
      <c r="P146" s="119"/>
      <c r="Q146" s="119"/>
    </row>
    <row r="147" spans="1:17" ht="15.75" thickBot="1" x14ac:dyDescent="0.3">
      <c r="A147" s="110"/>
      <c r="B147" s="111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3">
        <f>SUM(N92,N99,N113,N120)</f>
        <v>0</v>
      </c>
      <c r="O147" s="112">
        <f>SUM(O92,O99,O113,O120)</f>
        <v>0</v>
      </c>
      <c r="P147" s="134"/>
      <c r="Q147" s="134"/>
    </row>
    <row r="148" spans="1:17" ht="15.75" thickBot="1" x14ac:dyDescent="0.3">
      <c r="A148" s="277" t="s">
        <v>328</v>
      </c>
      <c r="B148" s="278"/>
      <c r="C148" s="135">
        <v>1</v>
      </c>
      <c r="D148" s="135"/>
      <c r="E148" s="135">
        <v>1</v>
      </c>
      <c r="F148" s="135"/>
      <c r="G148" s="135"/>
      <c r="H148" s="135">
        <v>1</v>
      </c>
      <c r="I148" s="135"/>
      <c r="J148" s="135">
        <v>1</v>
      </c>
      <c r="K148" s="135"/>
      <c r="L148" s="135">
        <v>1</v>
      </c>
      <c r="M148" s="135"/>
      <c r="N148" s="107"/>
      <c r="O148" s="136"/>
      <c r="P148" s="119"/>
      <c r="Q148" s="119"/>
    </row>
    <row r="149" spans="1:17" ht="15.75" thickBot="1" x14ac:dyDescent="0.3">
      <c r="A149" s="277" t="s">
        <v>329</v>
      </c>
      <c r="B149" s="278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07"/>
      <c r="O149" s="136"/>
      <c r="P149" s="119"/>
      <c r="Q149" s="119"/>
    </row>
    <row r="150" spans="1:17" x14ac:dyDescent="0.25">
      <c r="A150" s="137"/>
      <c r="B150" s="138"/>
      <c r="C150" s="139"/>
      <c r="D150" s="139"/>
      <c r="E150" s="139"/>
      <c r="F150" s="139"/>
      <c r="G150" s="139"/>
      <c r="N150" s="129"/>
      <c r="O150" s="129"/>
      <c r="P150" s="134"/>
      <c r="Q150" s="134"/>
    </row>
    <row r="151" spans="1:17" x14ac:dyDescent="0.25">
      <c r="A151" s="279" t="s">
        <v>330</v>
      </c>
      <c r="B151" s="279"/>
      <c r="C151" s="279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140"/>
      <c r="O151" s="140"/>
      <c r="P151" s="114"/>
      <c r="Q151" s="114"/>
    </row>
    <row r="152" spans="1:17" ht="15.75" thickBot="1" x14ac:dyDescent="0.3">
      <c r="A152" s="280"/>
      <c r="B152" s="280"/>
      <c r="D152" s="95"/>
      <c r="F152" s="96"/>
      <c r="G152" s="95"/>
      <c r="I152" s="95"/>
      <c r="K152" s="96"/>
      <c r="L152" s="95"/>
      <c r="N152" s="141"/>
      <c r="P152" s="114"/>
      <c r="Q152" s="226" t="s">
        <v>72</v>
      </c>
    </row>
    <row r="153" spans="1:17" ht="29.25" thickBot="1" x14ac:dyDescent="0.3">
      <c r="A153" s="97">
        <v>1</v>
      </c>
      <c r="B153" s="142" t="s">
        <v>331</v>
      </c>
      <c r="C153" s="143">
        <f>+C62-C125</f>
        <v>-10974159</v>
      </c>
      <c r="D153" s="143"/>
      <c r="E153" s="143">
        <f>+E62-E125</f>
        <v>-12616035</v>
      </c>
      <c r="F153" s="143"/>
      <c r="G153" s="143">
        <f>+G62-G125</f>
        <v>-13265210</v>
      </c>
      <c r="H153" s="143">
        <f>+H62-H125</f>
        <v>-610525</v>
      </c>
      <c r="I153" s="143"/>
      <c r="J153" s="143">
        <f>+J62-J125</f>
        <v>-574489</v>
      </c>
      <c r="K153" s="143"/>
      <c r="L153" s="143">
        <f>+L62-L125</f>
        <v>74686</v>
      </c>
      <c r="M153" s="143">
        <f>+M62-M125</f>
        <v>0</v>
      </c>
      <c r="N153" s="107"/>
      <c r="O153" s="107"/>
      <c r="P153" s="119"/>
      <c r="Q153" s="119"/>
    </row>
    <row r="154" spans="1:17" ht="29.25" thickBot="1" x14ac:dyDescent="0.3">
      <c r="A154" s="97" t="s">
        <v>26</v>
      </c>
      <c r="B154" s="142" t="s">
        <v>332</v>
      </c>
      <c r="C154" s="143">
        <f>+C85-C145</f>
        <v>10974159</v>
      </c>
      <c r="D154" s="143"/>
      <c r="E154" s="143">
        <f>+E85-E145</f>
        <v>12579999</v>
      </c>
      <c r="F154" s="143"/>
      <c r="G154" s="143">
        <f>+G85-G145</f>
        <v>12579999</v>
      </c>
      <c r="H154" s="143">
        <f>+H85-H145</f>
        <v>610525</v>
      </c>
      <c r="I154" s="143"/>
      <c r="J154" s="143">
        <f>+J85-J145</f>
        <v>610525</v>
      </c>
      <c r="K154" s="143"/>
      <c r="L154" s="143">
        <f>+L85-L145</f>
        <v>610525</v>
      </c>
      <c r="M154" s="143">
        <f>+M85-M145</f>
        <v>0</v>
      </c>
      <c r="N154" s="107"/>
      <c r="O154" s="107"/>
      <c r="P154" s="119"/>
      <c r="Q154" s="119"/>
    </row>
    <row r="155" spans="1:17" x14ac:dyDescent="0.25">
      <c r="N155" s="144"/>
      <c r="O155" s="112"/>
    </row>
  </sheetData>
  <mergeCells count="8">
    <mergeCell ref="A149:B149"/>
    <mergeCell ref="A151:M151"/>
    <mergeCell ref="A152:B152"/>
    <mergeCell ref="A1:B1"/>
    <mergeCell ref="A4:B4"/>
    <mergeCell ref="A88:C88"/>
    <mergeCell ref="A89:B89"/>
    <mergeCell ref="A148:B148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0" orientation="landscape" r:id="rId1"/>
  <headerFooter>
    <oddHeader>&amp;C&amp;"Times New Roman,Félkövér"&amp;12Keszőhidegkút Község Önkormányzata&amp;R&amp;"Times New Roman,Félkövér dőlt"&amp;12 4. sz. melléklet</oddHeader>
  </headerFooter>
  <rowBreaks count="2" manualBreakCount="2">
    <brk id="5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1.sz.mell. Müködési mérleg</vt:lpstr>
      <vt:lpstr>2.sz.mell. Felhalm. mérleg</vt:lpstr>
      <vt:lpstr>3.sz.mell. Kiemelt előír.</vt:lpstr>
      <vt:lpstr>4.sz.mell. Köt., önk., államig.</vt:lpstr>
      <vt:lpstr>'1.sz.mell. Müködési mérleg'!Nyomtatási_terület</vt:lpstr>
      <vt:lpstr>'3.sz.mell. Kiemelt előír.'!Nyomtatási_terület</vt:lpstr>
      <vt:lpstr>'4.sz.mell. Köt., önk., államig.'!Nyomtatási_terület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2019-05-26T16:05:54Z</cp:lastPrinted>
  <dcterms:created xsi:type="dcterms:W3CDTF">2019-05-26T15:10:54Z</dcterms:created>
  <dcterms:modified xsi:type="dcterms:W3CDTF">2019-05-26T16:08:14Z</dcterms:modified>
</cp:coreProperties>
</file>