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2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<sst xmlns="http://schemas.openxmlformats.org/spreadsheetml/2006/main" count="57" uniqueCount="49">
  <si>
    <r>
      <t>EU-s projekt neve, azonosítója:</t>
    </r>
    <r>
      <rPr>
        <sz val="12"/>
        <rFont val="Times New Roman"/>
        <family val="1"/>
      </rPr>
      <t xml:space="preserve">* </t>
    </r>
  </si>
  <si>
    <t>5.2. melléklet a 15/2016.(V.24.) önkormányzati rendelethez</t>
  </si>
  <si>
    <t>Tiszavasvári városközpont rehabilitációja ÉAOP-5.1.1/D-12-2013-0004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</si>
  <si>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</si>
  <si>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</si>
  <si>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</si>
  <si>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</si>
  <si>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</si>
  <si>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</si>
  <si>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</si>
  <si>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</si>
  <si>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2015. előtt</t>
  </si>
  <si>
    <t>2015. évi</t>
  </si>
  <si>
    <t>2015. után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</si>
  <si>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</si>
  <si>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</si>
  <si>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</si>
  <si>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</si>
  <si>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</si>
  <si>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</si>
  <si>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</si>
  <si>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</si>
  <si>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</si>
  <si>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</si>
  <si>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</si>
  <si>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</si>
  <si>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</si>
  <si>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</si>
  <si>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</si>
  <si>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</si>
  <si>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</si>
  <si>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</si>
  <si>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</si>
  <si>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</si>
  <si>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</si>
  <si>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</si>
  <si>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</si>
  <si>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</si>
  <si>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</si>
  <si>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</si>
  <si>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Működési célú támogatás</t>
  </si>
  <si>
    <t>ÁFA</t>
  </si>
  <si>
    <t>Kiadások összesen:</t>
  </si>
  <si>
    <t>* Amennyiben több projekt megvalósítása történi egy időben akkor azokat külön-külön, projektenként be kell mutatni!</t>
  </si>
  <si>
    <t>Önkormányzaton kívüli EU-s projekthez 2015.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</si>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</sst>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 applyProtection="1">
      <alignment horizontal="left" vertical="center" wrapText="1"/>
      <protection locked="0"/>
    </xf>
    <xf numFmtId="0" fontId="21" fillId="0" borderId="0" xfId="116" applyFont="1" applyFill="1" applyAlignment="1">
      <alignment horizontal="center" textRotation="180"/>
      <protection/>
    </xf>
    <xf numFmtId="0" fontId="18" fillId="0" borderId="0" xfId="116" applyFill="1">
      <alignment/>
      <protection/>
    </xf>
    <xf numFmtId="164" fontId="22" fillId="0" borderId="19" xfId="116" applyNumberFormat="1" applyFont="1" applyFill="1" applyBorder="1" applyAlignment="1">
      <alignment horizontal="center" vertical="center" wrapText="1"/>
      <protection/>
    </xf>
    <xf numFmtId="164" fontId="23" fillId="0" borderId="19" xfId="116" applyNumberFormat="1" applyFont="1" applyFill="1" applyBorder="1" applyAlignment="1">
      <alignment horizontal="right" vertical="center"/>
      <protection/>
    </xf>
    <xf numFmtId="164" fontId="24" fillId="0" borderId="20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2" xfId="116" applyNumberFormat="1" applyFont="1" applyFill="1" applyBorder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4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5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5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 wrapText="1"/>
      <protection/>
    </xf>
    <xf numFmtId="49" fontId="26" fillId="0" borderId="27" xfId="116" applyNumberFormat="1" applyFont="1" applyFill="1" applyBorder="1" applyAlignment="1">
      <alignment horizontal="left" vertical="center"/>
      <protection/>
    </xf>
    <xf numFmtId="3" fontId="26" fillId="0" borderId="22" xfId="116" applyNumberFormat="1" applyFont="1" applyFill="1" applyBorder="1" applyAlignment="1" applyProtection="1">
      <alignment horizontal="right" vertical="center"/>
      <protection locked="0"/>
    </xf>
    <xf numFmtId="3" fontId="26" fillId="0" borderId="22" xfId="116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16" applyNumberFormat="1" applyFont="1" applyFill="1" applyBorder="1" applyAlignment="1">
      <alignment horizontal="right" vertical="center" wrapText="1"/>
      <protection/>
    </xf>
    <xf numFmtId="4" fontId="25" fillId="0" borderId="28" xfId="116" applyNumberFormat="1" applyFont="1" applyFill="1" applyBorder="1" applyAlignment="1">
      <alignment horizontal="right" vertical="center" wrapText="1"/>
      <protection/>
    </xf>
    <xf numFmtId="49" fontId="27" fillId="0" borderId="29" xfId="116" applyNumberFormat="1" applyFont="1" applyFill="1" applyBorder="1" applyAlignment="1" quotePrefix="1">
      <alignment horizontal="left" vertical="center" indent="1"/>
      <protection/>
    </xf>
    <xf numFmtId="3" fontId="27" fillId="0" borderId="30" xfId="116" applyNumberFormat="1" applyFont="1" applyFill="1" applyBorder="1" applyAlignment="1" applyProtection="1">
      <alignment horizontal="right" vertical="center"/>
      <protection locked="0"/>
    </xf>
    <xf numFmtId="3" fontId="27" fillId="0" borderId="30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16" applyNumberFormat="1" applyFont="1" applyFill="1" applyBorder="1" applyAlignment="1">
      <alignment horizontal="right" vertical="center" wrapText="1"/>
      <protection/>
    </xf>
    <xf numFmtId="4" fontId="25" fillId="0" borderId="30" xfId="116" applyNumberFormat="1" applyFont="1" applyFill="1" applyBorder="1" applyAlignment="1">
      <alignment horizontal="right" vertical="center" wrapText="1"/>
      <protection/>
    </xf>
    <xf numFmtId="49" fontId="26" fillId="0" borderId="29" xfId="116" applyNumberFormat="1" applyFont="1" applyFill="1" applyBorder="1" applyAlignment="1">
      <alignment horizontal="left" vertical="center"/>
      <protection/>
    </xf>
    <xf numFmtId="3" fontId="26" fillId="0" borderId="30" xfId="116" applyNumberFormat="1" applyFont="1" applyFill="1" applyBorder="1" applyAlignment="1" applyProtection="1">
      <alignment horizontal="right" vertical="center"/>
      <protection locked="0"/>
    </xf>
    <xf numFmtId="3" fontId="26" fillId="0" borderId="30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16" applyNumberFormat="1" applyFont="1" applyFill="1" applyBorder="1" applyAlignment="1" applyProtection="1">
      <alignment horizontal="lef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16" applyNumberFormat="1" applyFont="1" applyFill="1" applyBorder="1" applyAlignment="1">
      <alignment horizontal="right" vertical="center" wrapText="1"/>
      <protection/>
    </xf>
    <xf numFmtId="49" fontId="25" fillId="0" borderId="34" xfId="116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16" applyNumberFormat="1" applyFont="1" applyFill="1" applyBorder="1" applyAlignment="1">
      <alignment vertical="center"/>
      <protection/>
    </xf>
    <xf numFmtId="4" fontId="26" fillId="0" borderId="21" xfId="116" applyNumberFormat="1" applyFont="1" applyFill="1" applyBorder="1" applyAlignment="1" applyProtection="1">
      <alignment vertical="center" wrapText="1"/>
      <protection locked="0"/>
    </xf>
    <xf numFmtId="49" fontId="25" fillId="0" borderId="35" xfId="116" applyNumberFormat="1" applyFont="1" applyFill="1" applyBorder="1" applyAlignment="1" applyProtection="1">
      <alignment vertical="center"/>
      <protection locked="0"/>
    </xf>
    <xf numFmtId="49" fontId="25" fillId="0" borderId="35" xfId="116" applyNumberFormat="1" applyFont="1" applyFill="1" applyBorder="1" applyAlignment="1" applyProtection="1">
      <alignment horizontal="right" vertical="center"/>
      <protection locked="0"/>
    </xf>
    <xf numFmtId="3" fontId="26" fillId="0" borderId="35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16" applyNumberFormat="1" applyFont="1" applyFill="1" applyBorder="1" applyAlignment="1" applyProtection="1">
      <alignment vertical="center"/>
      <protection locked="0"/>
    </xf>
    <xf numFmtId="49" fontId="25" fillId="0" borderId="19" xfId="116" applyNumberFormat="1" applyFont="1" applyFill="1" applyBorder="1" applyAlignment="1" applyProtection="1">
      <alignment horizontal="right" vertical="center"/>
      <protection locked="0"/>
    </xf>
    <xf numFmtId="3" fontId="26" fillId="0" borderId="19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16" applyNumberFormat="1" applyFont="1" applyFill="1" applyBorder="1" applyAlignment="1">
      <alignment horizontal="left" vertical="center"/>
      <protection/>
    </xf>
    <xf numFmtId="164" fontId="25" fillId="0" borderId="22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>
      <alignment horizontal="left" vertical="center"/>
      <protection/>
    </xf>
    <xf numFmtId="164" fontId="25" fillId="0" borderId="30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 applyProtection="1">
      <alignment horizontal="left" vertical="center"/>
      <protection locked="0"/>
    </xf>
    <xf numFmtId="49" fontId="26" fillId="0" borderId="38" xfId="116" applyNumberFormat="1" applyFont="1" applyFill="1" applyBorder="1" applyAlignment="1" applyProtection="1">
      <alignment horizontal="left" vertical="center"/>
      <protection locked="0"/>
    </xf>
    <xf numFmtId="165" fontId="25" fillId="0" borderId="21" xfId="116" applyNumberFormat="1" applyFont="1" applyFill="1" applyBorder="1" applyAlignment="1">
      <alignment horizontal="left" vertical="center" wrapText="1" indent="1"/>
      <protection/>
    </xf>
    <xf numFmtId="165" fontId="28" fillId="0" borderId="35" xfId="116" applyNumberFormat="1" applyFont="1" applyFill="1" applyBorder="1" applyAlignment="1">
      <alignment horizontal="left" vertical="center" wrapText="1"/>
      <protection/>
    </xf>
    <xf numFmtId="165" fontId="28" fillId="0" borderId="0" xfId="116" applyNumberFormat="1" applyFont="1" applyFill="1" applyBorder="1" applyAlignment="1">
      <alignment horizontal="left" vertical="center" wrapText="1"/>
      <protection/>
    </xf>
    <xf numFmtId="165" fontId="19" fillId="0" borderId="0" xfId="116" applyNumberFormat="1" applyFont="1" applyFill="1" applyBorder="1" applyAlignment="1">
      <alignment horizontal="center"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9" fillId="0" borderId="34" xfId="116" applyNumberFormat="1" applyFont="1" applyFill="1" applyBorder="1" applyAlignment="1">
      <alignment horizontal="center" vertical="center" wrapText="1"/>
      <protection/>
    </xf>
    <xf numFmtId="164" fontId="29" fillId="0" borderId="39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18" fillId="0" borderId="27" xfId="116" applyNumberFormat="1" applyFill="1" applyBorder="1" applyAlignment="1" applyProtection="1">
      <alignment horizontal="left" vertical="center" wrapText="1"/>
      <protection locked="0"/>
    </xf>
    <xf numFmtId="164" fontId="18" fillId="0" borderId="40" xfId="116" applyNumberFormat="1" applyFill="1" applyBorder="1" applyAlignment="1" applyProtection="1">
      <alignment horizontal="left" vertical="center" wrapText="1"/>
      <protection locked="0"/>
    </xf>
    <xf numFmtId="3" fontId="26" fillId="0" borderId="41" xfId="116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16" applyNumberFormat="1" applyFill="1" applyBorder="1" applyAlignment="1" applyProtection="1">
      <alignment horizontal="left" vertical="center" wrapText="1"/>
      <protection locked="0"/>
    </xf>
    <xf numFmtId="164" fontId="18" fillId="0" borderId="43" xfId="116" applyNumberFormat="1" applyFill="1" applyBorder="1" applyAlignment="1" applyProtection="1">
      <alignment horizontal="left" vertical="center" wrapText="1"/>
      <protection locked="0"/>
    </xf>
    <xf numFmtId="3" fontId="26" fillId="0" borderId="33" xfId="116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16" applyNumberFormat="1" applyFont="1" applyFill="1" applyBorder="1" applyAlignment="1">
      <alignment horizontal="left" vertical="center" wrapText="1" indent="2"/>
      <protection/>
    </xf>
    <xf numFmtId="164" fontId="29" fillId="0" borderId="39" xfId="116" applyNumberFormat="1" applyFont="1" applyFill="1" applyBorder="1" applyAlignment="1">
      <alignment horizontal="left" vertical="center" wrapText="1" indent="2"/>
      <protection/>
    </xf>
    <xf numFmtId="164" fontId="25" fillId="0" borderId="21" xfId="116" applyNumberFormat="1" applyFont="1" applyFill="1" applyBorder="1" applyAlignment="1">
      <alignment horizontal="right" vertical="center" wrapText="1"/>
      <protection/>
    </xf>
    <xf numFmtId="0" fontId="21" fillId="0" borderId="0" xfId="116" applyFont="1" applyFill="1" applyAlignment="1">
      <alignment textRotation="180"/>
      <protection/>
    </xf>
    <xf numFmtId="0" fontId="18" fillId="0" borderId="0" xfId="116" applyFill="1" applyAlignment="1">
      <alignment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I21" sqref="I21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>
      <c r="A6" s="16"/>
      <c r="B6" s="12" t="s">
        <v>10</v>
      </c>
      <c r="C6" s="12"/>
      <c r="D6" s="12" t="s">
        <v>11</v>
      </c>
      <c r="E6" s="12"/>
      <c r="F6" s="12" t="s">
        <v>12</v>
      </c>
      <c r="G6" s="12"/>
      <c r="H6" s="11" t="s">
        <v>13</v>
      </c>
      <c r="I6" s="11"/>
      <c r="J6" s="17" t="str">
        <f>+D6</f>
        <v>2015. előtt</v>
      </c>
      <c r="K6" s="15" t="str">
        <f>+F6</f>
        <v>2015. évi</v>
      </c>
      <c r="L6" s="17" t="s">
        <v>14</v>
      </c>
      <c r="M6" s="15" t="str">
        <f>+CONCATENATE("Teljesítés %-a ",LEFT('[1]ÖSSZEFÜGGÉSEK'!A4,4),". XII. 31-ig")</f>
        <v>Teljesítés %-a 2014. XII. 31-ig</v>
      </c>
      <c r="N6" s="3"/>
    </row>
    <row r="7" spans="1:14" ht="13.5" thickBot="1">
      <c r="A7" s="18" t="s">
        <v>15</v>
      </c>
      <c r="B7" s="17" t="s">
        <v>16</v>
      </c>
      <c r="C7" s="17" t="s">
        <v>17</v>
      </c>
      <c r="D7" s="19" t="s">
        <v>18</v>
      </c>
      <c r="E7" s="15" t="s">
        <v>19</v>
      </c>
      <c r="F7" s="15" t="s">
        <v>20</v>
      </c>
      <c r="G7" s="15" t="s">
        <v>21</v>
      </c>
      <c r="H7" s="17" t="s">
        <v>22</v>
      </c>
      <c r="I7" s="19" t="s">
        <v>23</v>
      </c>
      <c r="J7" s="19" t="s">
        <v>24</v>
      </c>
      <c r="K7" s="19" t="s">
        <v>25</v>
      </c>
      <c r="L7" s="19" t="s">
        <v>26</v>
      </c>
      <c r="M7" s="20" t="s">
        <v>27</v>
      </c>
      <c r="N7" s="3"/>
    </row>
    <row r="8" spans="1:14" ht="12.75">
      <c r="A8" s="21" t="s">
        <v>28</v>
      </c>
      <c r="B8" s="22"/>
      <c r="C8" s="23"/>
      <c r="D8" s="23"/>
      <c r="E8" s="24"/>
      <c r="F8" s="23"/>
      <c r="G8" s="23">
        <v>250</v>
      </c>
      <c r="H8" s="23"/>
      <c r="I8" s="23"/>
      <c r="J8" s="23"/>
      <c r="K8" s="23">
        <v>250</v>
      </c>
      <c r="L8" s="25">
        <f aca="true" t="shared" si="0" ref="L8:L14">+J8+K8</f>
        <v>250</v>
      </c>
      <c r="M8" s="26">
        <f aca="true" t="shared" si="1" ref="M8:M15">IF((C8&lt;&gt;0),ROUND((L8/C8)*100,1),"")</f>
      </c>
      <c r="N8" s="3"/>
    </row>
    <row r="9" spans="1:14" ht="12.75">
      <c r="A9" s="27" t="s">
        <v>29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>
        <f t="shared" si="1"/>
      </c>
      <c r="N9" s="3"/>
    </row>
    <row r="10" spans="1:14" ht="12.75">
      <c r="A10" s="32" t="s">
        <v>30</v>
      </c>
      <c r="B10" s="33">
        <v>380446</v>
      </c>
      <c r="C10" s="34">
        <v>436699</v>
      </c>
      <c r="D10" s="34"/>
      <c r="E10" s="34">
        <v>56253</v>
      </c>
      <c r="F10" s="34">
        <v>357899</v>
      </c>
      <c r="G10" s="34">
        <v>404865</v>
      </c>
      <c r="H10" s="34"/>
      <c r="I10" s="34"/>
      <c r="J10" s="34">
        <v>14241</v>
      </c>
      <c r="K10" s="34">
        <v>404865</v>
      </c>
      <c r="L10" s="30">
        <f t="shared" si="0"/>
        <v>419106</v>
      </c>
      <c r="M10" s="31">
        <f t="shared" si="1"/>
        <v>96</v>
      </c>
      <c r="N10" s="3"/>
    </row>
    <row r="11" spans="1:14" ht="12.75">
      <c r="A11" s="32" t="s">
        <v>31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>
        <f t="shared" si="1"/>
      </c>
      <c r="N11" s="3"/>
    </row>
    <row r="12" spans="1:14" ht="12.75">
      <c r="A12" s="32" t="s">
        <v>32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0">
        <f t="shared" si="0"/>
        <v>0</v>
      </c>
      <c r="M12" s="31">
        <f t="shared" si="1"/>
      </c>
      <c r="N12" s="3"/>
    </row>
    <row r="13" spans="1:14" ht="12.75">
      <c r="A13" s="32" t="s">
        <v>33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>
        <f t="shared" si="1"/>
      </c>
      <c r="N13" s="3"/>
    </row>
    <row r="14" spans="1:14" ht="15" customHeight="1" thickBo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>
        <f t="shared" si="1"/>
      </c>
      <c r="N14" s="3"/>
    </row>
    <row r="15" spans="1:14" ht="13.5" thickBot="1">
      <c r="A15" s="39" t="s">
        <v>34</v>
      </c>
      <c r="B15" s="40">
        <f aca="true" t="shared" si="2" ref="B15:L15">B8+SUM(B10:B14)</f>
        <v>380446</v>
      </c>
      <c r="C15" s="40">
        <v>419356</v>
      </c>
      <c r="D15" s="40">
        <f t="shared" si="2"/>
        <v>0</v>
      </c>
      <c r="E15" s="40">
        <f t="shared" si="2"/>
        <v>56253</v>
      </c>
      <c r="F15" s="40">
        <f t="shared" si="2"/>
        <v>357899</v>
      </c>
      <c r="G15" s="40">
        <f t="shared" si="2"/>
        <v>405115</v>
      </c>
      <c r="H15" s="40">
        <f t="shared" si="2"/>
        <v>0</v>
      </c>
      <c r="I15" s="40">
        <f t="shared" si="2"/>
        <v>0</v>
      </c>
      <c r="J15" s="40">
        <f t="shared" si="2"/>
        <v>14241</v>
      </c>
      <c r="K15" s="40">
        <f t="shared" si="2"/>
        <v>405115</v>
      </c>
      <c r="L15" s="40">
        <f t="shared" si="2"/>
        <v>419356</v>
      </c>
      <c r="M15" s="41">
        <f t="shared" si="1"/>
        <v>100</v>
      </c>
      <c r="N15" s="3"/>
    </row>
    <row r="16" spans="1:14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>
      <c r="A17" s="45" t="s">
        <v>35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ht="12.75">
      <c r="A18" s="48" t="s">
        <v>36</v>
      </c>
      <c r="B18" s="22"/>
      <c r="C18" s="23"/>
      <c r="D18" s="23"/>
      <c r="E18" s="24"/>
      <c r="F18" s="23"/>
      <c r="G18" s="23"/>
      <c r="H18" s="23"/>
      <c r="I18" s="23"/>
      <c r="J18" s="23"/>
      <c r="K18" s="23"/>
      <c r="L18" s="49">
        <f aca="true" t="shared" si="3" ref="L18:L23">+J18+K18</f>
        <v>0</v>
      </c>
      <c r="M18" s="26">
        <f aca="true" t="shared" si="4" ref="M18:M24">IF((C18&lt;&gt;0),ROUND((L18/C18)*100,1),"")</f>
      </c>
      <c r="N18" s="3"/>
    </row>
    <row r="19" spans="1:14" ht="12.75">
      <c r="A19" s="50" t="s">
        <v>37</v>
      </c>
      <c r="B19" s="28">
        <v>319156</v>
      </c>
      <c r="C19" s="34">
        <v>361160</v>
      </c>
      <c r="D19" s="34"/>
      <c r="E19" s="34">
        <v>42004</v>
      </c>
      <c r="F19" s="34">
        <v>319157</v>
      </c>
      <c r="G19" s="34">
        <v>298881</v>
      </c>
      <c r="H19" s="34"/>
      <c r="I19" s="34"/>
      <c r="J19" s="34">
        <v>14631</v>
      </c>
      <c r="K19" s="34">
        <v>298878</v>
      </c>
      <c r="L19" s="51">
        <f t="shared" si="3"/>
        <v>313509</v>
      </c>
      <c r="M19" s="31">
        <f t="shared" si="4"/>
        <v>86.8</v>
      </c>
      <c r="N19" s="3"/>
    </row>
    <row r="20" spans="1:14" ht="12.75">
      <c r="A20" s="50" t="s">
        <v>38</v>
      </c>
      <c r="B20" s="33">
        <v>61290</v>
      </c>
      <c r="C20" s="34">
        <v>58196</v>
      </c>
      <c r="D20" s="34"/>
      <c r="E20" s="34">
        <v>22474</v>
      </c>
      <c r="F20" s="34">
        <v>38742</v>
      </c>
      <c r="G20" s="34">
        <v>28742</v>
      </c>
      <c r="H20" s="34"/>
      <c r="I20" s="34"/>
      <c r="J20" s="34"/>
      <c r="K20" s="34">
        <v>29266</v>
      </c>
      <c r="L20" s="51">
        <f t="shared" si="3"/>
        <v>29266</v>
      </c>
      <c r="M20" s="31">
        <f t="shared" si="4"/>
        <v>50.3</v>
      </c>
      <c r="N20" s="3"/>
    </row>
    <row r="21" spans="1:14" ht="12.75">
      <c r="A21" s="50" t="s">
        <v>39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51">
        <f t="shared" si="3"/>
        <v>0</v>
      </c>
      <c r="M21" s="31">
        <f t="shared" si="4"/>
      </c>
      <c r="N21" s="3"/>
    </row>
    <row r="22" spans="1:14" ht="12.75">
      <c r="A22" s="52" t="s">
        <v>40</v>
      </c>
      <c r="B22" s="33"/>
      <c r="C22" s="34"/>
      <c r="D22" s="34"/>
      <c r="E22" s="34"/>
      <c r="F22" s="34"/>
      <c r="G22" s="34">
        <v>10000</v>
      </c>
      <c r="H22" s="34"/>
      <c r="I22" s="34"/>
      <c r="J22" s="34"/>
      <c r="K22" s="34">
        <v>10000</v>
      </c>
      <c r="L22" s="51">
        <f t="shared" si="3"/>
        <v>10000</v>
      </c>
      <c r="M22" s="31">
        <f t="shared" si="4"/>
      </c>
      <c r="N22" s="3"/>
    </row>
    <row r="23" spans="1:14" ht="13.5" thickBot="1">
      <c r="A23" s="53" t="s">
        <v>41</v>
      </c>
      <c r="B23" s="36"/>
      <c r="C23" s="37"/>
      <c r="D23" s="37"/>
      <c r="E23" s="37"/>
      <c r="F23" s="37"/>
      <c r="G23" s="37">
        <v>67492</v>
      </c>
      <c r="H23" s="37"/>
      <c r="I23" s="37"/>
      <c r="J23" s="37"/>
      <c r="K23" s="37">
        <v>67507</v>
      </c>
      <c r="L23" s="51">
        <f t="shared" si="3"/>
        <v>67507</v>
      </c>
      <c r="M23" s="38">
        <f t="shared" si="4"/>
      </c>
      <c r="N23" s="3"/>
    </row>
    <row r="24" spans="1:14" ht="13.5" thickBot="1">
      <c r="A24" s="54" t="s">
        <v>42</v>
      </c>
      <c r="B24" s="40">
        <f aca="true" t="shared" si="5" ref="B24:L24">SUM(B18:B23)</f>
        <v>380446</v>
      </c>
      <c r="C24" s="40">
        <f t="shared" si="5"/>
        <v>419356</v>
      </c>
      <c r="D24" s="40">
        <f t="shared" si="5"/>
        <v>0</v>
      </c>
      <c r="E24" s="40">
        <f t="shared" si="5"/>
        <v>64478</v>
      </c>
      <c r="F24" s="40">
        <f t="shared" si="5"/>
        <v>357899</v>
      </c>
      <c r="G24" s="40">
        <f t="shared" si="5"/>
        <v>405115</v>
      </c>
      <c r="H24" s="40">
        <f t="shared" si="5"/>
        <v>0</v>
      </c>
      <c r="I24" s="40">
        <f t="shared" si="5"/>
        <v>0</v>
      </c>
      <c r="J24" s="40">
        <f t="shared" si="5"/>
        <v>14631</v>
      </c>
      <c r="K24" s="40">
        <f t="shared" si="5"/>
        <v>405651</v>
      </c>
      <c r="L24" s="40">
        <f t="shared" si="5"/>
        <v>420282</v>
      </c>
      <c r="M24" s="41">
        <f t="shared" si="4"/>
        <v>100.2</v>
      </c>
      <c r="N24" s="3"/>
    </row>
    <row r="25" spans="1:14" ht="12.75">
      <c r="A25" s="55" t="s">
        <v>43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>
      <c r="A27" s="57" t="s">
        <v>44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3</v>
      </c>
      <c r="M28" s="6"/>
      <c r="N28" s="3"/>
    </row>
    <row r="29" spans="1:14" ht="21.75" thickBot="1">
      <c r="A29" s="59" t="s">
        <v>45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46</v>
      </c>
      <c r="L29" s="61" t="s">
        <v>47</v>
      </c>
      <c r="M29" s="61" t="s">
        <v>6</v>
      </c>
      <c r="N29" s="3"/>
    </row>
    <row r="30" spans="1:14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>
      <c r="A32" s="68" t="s">
        <v>48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ht="12.75">
      <c r="N33" s="71"/>
    </row>
    <row r="48" ht="12.75">
      <c r="A48" s="72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2016-05-26T05:44:55Z</dcterms:created>
  <dcterms:modified xsi:type="dcterms:W3CDTF">2016-05-26T05:44:55Z</dcterms:modified>
  <cp:category/>
  <cp:version/>
  <cp:contentType/>
  <cp:contentStatus/>
</cp:coreProperties>
</file>