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Google Drive\2017. évi költségvetés előkészítése\Tengőd\"/>
    </mc:Choice>
  </mc:AlternateContent>
  <bookViews>
    <workbookView xWindow="0" yWindow="0" windowWidth="20490" windowHeight="7530" firstSheet="3" activeTab="8"/>
  </bookViews>
  <sheets>
    <sheet name="Címrend" sheetId="1" r:id="rId1"/>
    <sheet name="Bevétel 2017" sheetId="2" r:id="rId2"/>
    <sheet name="Kiadás 2017" sheetId="3" r:id="rId3"/>
    <sheet name="felújítás" sheetId="4" r:id="rId4"/>
    <sheet name="felhalmozás" sheetId="5" r:id="rId5"/>
    <sheet name="több éves" sheetId="6" r:id="rId6"/>
    <sheet name="előir.- falhaszn. ütemterv" sheetId="7" r:id="rId7"/>
    <sheet name="Mérleg" sheetId="8" r:id="rId8"/>
    <sheet name="létszámadatok" sheetId="9" r:id="rId9"/>
  </sheets>
  <definedNames>
    <definedName name="Print_Area_1">Címrend!$A$1:$I$23</definedName>
    <definedName name="Print_Area_2">'Bevétel 2017'!$A$1:$F$65</definedName>
    <definedName name="Print_Area_3">'Kiadás 2017'!$A$1:$E$80</definedName>
    <definedName name="Print_Area_4">felújítás!$A$1:$H$22</definedName>
    <definedName name="Print_Area_5">felhalmozás!$A$1:$H$34</definedName>
    <definedName name="Print_Area_7">'előir.- falhaszn. ütemterv'!$A$1:$O$24</definedName>
  </definedNames>
  <calcPr calcId="162913"/>
</workbook>
</file>

<file path=xl/calcChain.xml><?xml version="1.0" encoding="utf-8"?>
<calcChain xmlns="http://schemas.openxmlformats.org/spreadsheetml/2006/main">
  <c r="C20" i="8" l="1"/>
  <c r="C37" i="3"/>
  <c r="F34" i="1"/>
  <c r="D18" i="2"/>
  <c r="C18" i="3"/>
  <c r="F18" i="1"/>
  <c r="F16" i="1"/>
  <c r="F15" i="1"/>
  <c r="F14" i="1"/>
  <c r="F13" i="1"/>
  <c r="F12" i="1"/>
  <c r="F8" i="1"/>
  <c r="F22" i="1"/>
  <c r="C53" i="3"/>
  <c r="F20" i="5"/>
  <c r="C43" i="3"/>
  <c r="F41" i="1"/>
  <c r="C37" i="8"/>
  <c r="C33" i="8"/>
  <c r="E31" i="8"/>
  <c r="E29" i="8"/>
  <c r="C28" i="8"/>
  <c r="E26" i="8"/>
  <c r="E18" i="8"/>
  <c r="E42" i="8" s="1"/>
  <c r="C10" i="8"/>
  <c r="C9" i="8" s="1"/>
  <c r="C41" i="8" s="1"/>
  <c r="E9" i="8"/>
  <c r="E8" i="8"/>
  <c r="O24" i="7"/>
  <c r="O21" i="7"/>
  <c r="O20" i="7"/>
  <c r="O19" i="7"/>
  <c r="N18" i="7"/>
  <c r="M18" i="7"/>
  <c r="L18" i="7"/>
  <c r="K18" i="7"/>
  <c r="J18" i="7"/>
  <c r="I18" i="7"/>
  <c r="H18" i="7"/>
  <c r="G18" i="7"/>
  <c r="F18" i="7"/>
  <c r="E18" i="7"/>
  <c r="D18" i="7"/>
  <c r="C18" i="7"/>
  <c r="O16" i="7"/>
  <c r="O15" i="7"/>
  <c r="O14" i="7"/>
  <c r="O12" i="7"/>
  <c r="O11" i="7"/>
  <c r="O10" i="7"/>
  <c r="O9" i="7"/>
  <c r="O8" i="7"/>
  <c r="N7" i="7"/>
  <c r="M7" i="7"/>
  <c r="L7" i="7"/>
  <c r="K7" i="7"/>
  <c r="J7" i="7"/>
  <c r="I7" i="7"/>
  <c r="H7" i="7"/>
  <c r="G7" i="7"/>
  <c r="F7" i="7"/>
  <c r="E7" i="7"/>
  <c r="D7" i="7"/>
  <c r="C7" i="7"/>
  <c r="F15" i="6"/>
  <c r="E15" i="6"/>
  <c r="D15" i="6"/>
  <c r="C15" i="6"/>
  <c r="F34" i="5"/>
  <c r="F36" i="4"/>
  <c r="F25" i="4"/>
  <c r="F13" i="4"/>
  <c r="C71" i="3"/>
  <c r="C59" i="3"/>
  <c r="C56" i="3"/>
  <c r="C49" i="3"/>
  <c r="C21" i="3"/>
  <c r="D57" i="2"/>
  <c r="D24" i="2"/>
  <c r="D9" i="2"/>
  <c r="E43" i="1"/>
  <c r="E44" i="1" s="1"/>
  <c r="D43" i="1"/>
  <c r="D44" i="1" s="1"/>
  <c r="E23" i="1"/>
  <c r="D22" i="1"/>
  <c r="D23" i="1" s="1"/>
  <c r="E35" i="8" l="1"/>
  <c r="F23" i="1"/>
  <c r="E41" i="8"/>
  <c r="E40" i="8" s="1"/>
  <c r="C8" i="8"/>
  <c r="C7" i="8" s="1"/>
  <c r="C26" i="8" s="1"/>
  <c r="C42" i="8"/>
  <c r="C40" i="8" s="1"/>
  <c r="O7" i="7"/>
  <c r="O18" i="7"/>
  <c r="C44" i="3"/>
  <c r="C22" i="3"/>
  <c r="D37" i="2"/>
  <c r="D42" i="2" s="1"/>
  <c r="D49" i="2" s="1"/>
  <c r="D65" i="2" s="1"/>
  <c r="F43" i="1"/>
  <c r="F44" i="1" s="1"/>
  <c r="C61" i="3" l="1"/>
  <c r="C80" i="3" s="1"/>
</calcChain>
</file>

<file path=xl/sharedStrings.xml><?xml version="1.0" encoding="utf-8"?>
<sst xmlns="http://schemas.openxmlformats.org/spreadsheetml/2006/main" count="598" uniqueCount="351">
  <si>
    <t>1. melléklet a …….../2017. (……...)  önkormányzati rendelethez</t>
  </si>
  <si>
    <t>Címrend</t>
  </si>
  <si>
    <t>Forint</t>
  </si>
  <si>
    <t>A</t>
  </si>
  <si>
    <t>B</t>
  </si>
  <si>
    <t>C</t>
  </si>
  <si>
    <t>D</t>
  </si>
  <si>
    <t>Ssz.</t>
  </si>
  <si>
    <t>Előirányzat-csoport</t>
  </si>
  <si>
    <t>Kiemelt előirányzat</t>
  </si>
  <si>
    <t>1.</t>
  </si>
  <si>
    <t>működés</t>
  </si>
  <si>
    <t>K 1  Személyi juttatások</t>
  </si>
  <si>
    <t>2.</t>
  </si>
  <si>
    <t>3.</t>
  </si>
  <si>
    <t>4.</t>
  </si>
  <si>
    <t>5.</t>
  </si>
  <si>
    <t>K 2 Munkaadót terhelő járulékok</t>
  </si>
  <si>
    <t>6.</t>
  </si>
  <si>
    <t>K 3Dologi kiadások</t>
  </si>
  <si>
    <t>7.</t>
  </si>
  <si>
    <t>K 4 Ellátottak pénzbeli jutattásai</t>
  </si>
  <si>
    <t>8.</t>
  </si>
  <si>
    <t>K 5 Egyéb működési célú kiadások</t>
  </si>
  <si>
    <t>9.</t>
  </si>
  <si>
    <t>felhalmozás</t>
  </si>
  <si>
    <t>K 6 Beruházások</t>
  </si>
  <si>
    <t>K 8 Felhalmozási célú kiadás (ÁH-n belül)</t>
  </si>
  <si>
    <t>10.</t>
  </si>
  <si>
    <t>K 7 Felújítások</t>
  </si>
  <si>
    <t>11.</t>
  </si>
  <si>
    <t>Finanszírozási</t>
  </si>
  <si>
    <t>12.</t>
  </si>
  <si>
    <t>kiadások</t>
  </si>
  <si>
    <t>K 914 Áhtn-bel.megelőleg. visszafiz.</t>
  </si>
  <si>
    <t>13.</t>
  </si>
  <si>
    <t>K 915 Irányító szervi tám.tolyósítása</t>
  </si>
  <si>
    <t>14.</t>
  </si>
  <si>
    <t>K 9 Finanszírozási kiadások össz.</t>
  </si>
  <si>
    <t>15.</t>
  </si>
  <si>
    <t>Összesen:</t>
  </si>
  <si>
    <t>B1 Működési célú bevételek államháztartáson belül</t>
  </si>
  <si>
    <t>B3 Közhatalmi bevételek (adók)</t>
  </si>
  <si>
    <t>B4 Működési bevételek</t>
  </si>
  <si>
    <t>B6 Egyéb működési célú átvett pénzeszköz áhtn belül</t>
  </si>
  <si>
    <t>B6 Egyéb működési célú átvett pénzeszköz áhtn kívül</t>
  </si>
  <si>
    <t>B2 Felhalmozási célú önkormányzati támogatás</t>
  </si>
  <si>
    <t>B5 Felhalmozási célú saját bevételek</t>
  </si>
  <si>
    <t>B7 Felhalmozási célú átvett pénzeszközök</t>
  </si>
  <si>
    <t>B8 Intézményfinanszírozás bevétele</t>
  </si>
  <si>
    <t>B813 Előző évi pénzmaradvány igénybevétel</t>
  </si>
  <si>
    <t>B814 Államháztartáson belüli megelőlegezések</t>
  </si>
  <si>
    <t>B8 Finanszírozási bevételek össz.</t>
  </si>
  <si>
    <t>I. Költségvetési bevételek</t>
  </si>
  <si>
    <t>forint</t>
  </si>
  <si>
    <t>Költségvetési bevételek B1-B7                                                                                                  ezer forint</t>
  </si>
  <si>
    <t>Eredeti</t>
  </si>
  <si>
    <t>B 111  Helyi önkormányzatok műk.ált. támogatása</t>
  </si>
  <si>
    <t>ebből: Önkormányzati Hivatal működésének támogatása</t>
  </si>
  <si>
    <t>ebből: zöldterület-gazdálkodással kapcsolatos feladatok ellátásának tám.</t>
  </si>
  <si>
    <t>ebből :közvilágítás fenntartásának támogatása</t>
  </si>
  <si>
    <t>ebből: köztemető fenntartásával kapcsolatos feladatok támogatása</t>
  </si>
  <si>
    <t>ebből: közutak fenntartásának támogatása</t>
  </si>
  <si>
    <t>ebből: egyéb önkormányzati feladatok támogatása</t>
  </si>
  <si>
    <t>B 112 Települési önk. egyes köznevelési fel.tám.</t>
  </si>
  <si>
    <t>ebből: óvodaműködtetés támogatása</t>
  </si>
  <si>
    <t>ebből: óvodapedagógusok kiegészítő bértámogatása</t>
  </si>
  <si>
    <t>B 113 Települési önk. szociális és gyermekjóléti fel.tám.</t>
  </si>
  <si>
    <t>ebből: települési önkormányzatok szociális feladatainak egyéb támogatása</t>
  </si>
  <si>
    <t>16.</t>
  </si>
  <si>
    <t>17.</t>
  </si>
  <si>
    <t>18.</t>
  </si>
  <si>
    <t>ebből: szociális étkeztetés támogatása</t>
  </si>
  <si>
    <t>19.</t>
  </si>
  <si>
    <t>ebből: házi segítségnyújtás támogatása</t>
  </si>
  <si>
    <t>20.</t>
  </si>
  <si>
    <t>ebből: bölcsődei ellátás</t>
  </si>
  <si>
    <t>21.</t>
  </si>
  <si>
    <t>ebből: gyermekétkeztetés  üzemeltetési támogatása</t>
  </si>
  <si>
    <t>22.</t>
  </si>
  <si>
    <t>ebből: finanszírozás szempontjából elismert dolgozók bértámogatása (5 Fő)</t>
  </si>
  <si>
    <t>ebből: rászoruló gyermekek szünidei étkeztetésének támogatása</t>
  </si>
  <si>
    <t>B 114 Kulturális feladatok támogatása</t>
  </si>
  <si>
    <t>B115 Működési célú költségvetési támogatások</t>
  </si>
  <si>
    <t>B116 Elszámolásból származó bevételek</t>
  </si>
  <si>
    <t>B 11 Önkormányzatok működésének általános támogatásai összesen</t>
  </si>
  <si>
    <t>B16 Működési célú támogatás önkormányzatoktól</t>
  </si>
  <si>
    <t>B 16 Egyéb műk. célú tám. áht-n belülről (OEP)</t>
  </si>
  <si>
    <t>B16 Működési célú támogatás ( elk. Állami pa.)</t>
  </si>
  <si>
    <t>B16 Egyéb működési célú támogatás</t>
  </si>
  <si>
    <t>B 1 Működési célú támogatások áht-n belülről</t>
  </si>
  <si>
    <t>B 21 Felhalmozási célú önkormányzati támogatásáok</t>
  </si>
  <si>
    <t>B 3 Közhatalmi bevételek  (adók)</t>
  </si>
  <si>
    <t>B 4 Működési bevételek</t>
  </si>
  <si>
    <t>B 6 Egyéb működési célú átvett pénzeszköz</t>
  </si>
  <si>
    <t>B 7 Felhalmozási célú átvett pénzeszköz</t>
  </si>
  <si>
    <t>B 7 felhalmozási célú működési támogatás</t>
  </si>
  <si>
    <t>Költégvetési bevételek összesen:</t>
  </si>
  <si>
    <t>II. Finanszírozási bevételek</t>
  </si>
  <si>
    <t>Finanszírozási bevételek B8</t>
  </si>
  <si>
    <t>B 813 Maradvány igénybevétele</t>
  </si>
  <si>
    <t>B 814   Államháztartáson belüli megelőlegezés</t>
  </si>
  <si>
    <t>Finanszírozási bevételek összesen:</t>
  </si>
  <si>
    <t>III. Költségvetési és finanszírozási bevételek mindösszesen</t>
  </si>
  <si>
    <t>Megnevezés</t>
  </si>
  <si>
    <t>Költségvetési bevételek összesen:</t>
  </si>
  <si>
    <t>Mindösszesen</t>
  </si>
  <si>
    <t>I. Költségvetési kiadások</t>
  </si>
  <si>
    <t>Költségvetési Kiadások K1-K8</t>
  </si>
  <si>
    <t>K1101 Törvény szerinti illetmények (Állandó állományi létszám 3 fő)</t>
  </si>
  <si>
    <t>K1101 Törvény szerinti illetmények (Közfoglalkoztatotti illetmények )</t>
  </si>
  <si>
    <t>K 11 Foglalkoztatottak személyi juttatásai</t>
  </si>
  <si>
    <t>K121 Választott tisztségviselők juttatásai</t>
  </si>
  <si>
    <t>K122 Megbízási jogviszony</t>
  </si>
  <si>
    <t>K 12 Külső személyi juttatások összesen</t>
  </si>
  <si>
    <t>K 1 Személyi juttatások</t>
  </si>
  <si>
    <t>K 2 Munkaadókat terhelő járulékok és szoc.hozzájár.adó</t>
  </si>
  <si>
    <t>Üzemeltetési anyagok beszerzés</t>
  </si>
  <si>
    <t>K 31 Készletbeszerzés összesen</t>
  </si>
  <si>
    <t>Informatikai szolgáltatások igénybevétele</t>
  </si>
  <si>
    <t>Telefonszámla</t>
  </si>
  <si>
    <t>K 32 Kommunikációs szolgáltatások összesen</t>
  </si>
  <si>
    <t>Közüzemi díjak</t>
  </si>
  <si>
    <t>Vásárolt élelmezés</t>
  </si>
  <si>
    <t>Karbantartás kisjavítás</t>
  </si>
  <si>
    <t>Egyéb szolgáltatások</t>
  </si>
  <si>
    <t>K 33 Szolgáltatási kiadások összesen</t>
  </si>
  <si>
    <t>K 34 Kiküldetések</t>
  </si>
  <si>
    <t>23.</t>
  </si>
  <si>
    <t>ÁFA</t>
  </si>
  <si>
    <t>25.</t>
  </si>
  <si>
    <t>Egyéb dologi kiadások</t>
  </si>
  <si>
    <t>26.</t>
  </si>
  <si>
    <t>27.</t>
  </si>
  <si>
    <t>K 35 Különféle befizetések és egyéb dologi kiadások</t>
  </si>
  <si>
    <t>28.</t>
  </si>
  <si>
    <t>K3 Dologi kiadások</t>
  </si>
  <si>
    <t>29.</t>
  </si>
  <si>
    <t>30.</t>
  </si>
  <si>
    <t>K 48 Rendkívüli települési támogatások</t>
  </si>
  <si>
    <t>31.</t>
  </si>
  <si>
    <t>K 47 Egyéb az önk.rendeletében maghat.jutt.</t>
  </si>
  <si>
    <t>32.</t>
  </si>
  <si>
    <t>K 46 Ellátottak egyéb juttatásai (idősek napja alkalmából)</t>
  </si>
  <si>
    <t>33.</t>
  </si>
  <si>
    <t>K4 Ellátottak pénzbeli juttatásai</t>
  </si>
  <si>
    <t>34.</t>
  </si>
  <si>
    <t>K 506 Egyéb működési célú támogatás áht-n belülre (Alapszolgáltató+Ügy.)</t>
  </si>
  <si>
    <t>35.</t>
  </si>
  <si>
    <t>K 511 Egyéb működési célú támogatás áht-n kívülre (Civil)</t>
  </si>
  <si>
    <t>36.</t>
  </si>
  <si>
    <t>K5 Egyéb működési célú kiadások</t>
  </si>
  <si>
    <t>37.</t>
  </si>
  <si>
    <t>K 62 Beszerzés, beruházás, létesítés</t>
  </si>
  <si>
    <t>38.</t>
  </si>
  <si>
    <t>K 67 Ber.célú előzetesen felszámított ált.forg. Adó</t>
  </si>
  <si>
    <t>39.</t>
  </si>
  <si>
    <t>40.</t>
  </si>
  <si>
    <t>K 71 Ingatlanok felújítása</t>
  </si>
  <si>
    <t>41.</t>
  </si>
  <si>
    <t>K 74 Felújítási célú előzetesen felsz.ált.forg.adó</t>
  </si>
  <si>
    <t>42.</t>
  </si>
  <si>
    <t>43.</t>
  </si>
  <si>
    <t>K8 Felhalmozási célú kiadások (ÁH belül visszafizetés)</t>
  </si>
  <si>
    <t>44.</t>
  </si>
  <si>
    <t>Költségvetési kiadások összesen:</t>
  </si>
  <si>
    <t>II. Finanszírozási kiadások</t>
  </si>
  <si>
    <t>K 9 Finanszírozási kiadások                                                                   ezer forint</t>
  </si>
  <si>
    <t>K 914 Államháztartáson belüli megelőlegezés visszafizetése</t>
  </si>
  <si>
    <t>K 915 Irányító szervi támogatások folyósítása</t>
  </si>
  <si>
    <t>Finanszírozási kiadások összesen:</t>
  </si>
  <si>
    <t>III. Költségvetési és finanszírozási kiadások mindösszesen</t>
  </si>
  <si>
    <t>Az önkormányzat és költségvetési szervei felújítási előirányzatai célonként</t>
  </si>
  <si>
    <t>Felújítási cél megnevezése</t>
  </si>
  <si>
    <t>Előirányzat</t>
  </si>
  <si>
    <t>Járdafelújítás</t>
  </si>
  <si>
    <t>Hídak felújítása</t>
  </si>
  <si>
    <t>Belterületi utak felújítása</t>
  </si>
  <si>
    <t>Külterületi utak felújítása</t>
  </si>
  <si>
    <t>Felújítás összesen</t>
  </si>
  <si>
    <t>Épületek felújítása(vizesblokk)</t>
  </si>
  <si>
    <t>Az önkormányzat és költségvetési szervei felhalmozási  előirányzatai célonként</t>
  </si>
  <si>
    <t>Fejlesztési cél megnevezése</t>
  </si>
  <si>
    <t>Gépek, berendezések felszerelések</t>
  </si>
  <si>
    <t>Fejlesztési kiadások összesen:</t>
  </si>
  <si>
    <t>Fejlesztési kiadások mindösszesen</t>
  </si>
  <si>
    <t>A többéves kihatással járó feladatok előirányzatai</t>
  </si>
  <si>
    <t>ezer forint</t>
  </si>
  <si>
    <t>E</t>
  </si>
  <si>
    <t>Feladat megnevezése</t>
  </si>
  <si>
    <t>hosszú lejáratra kapott kölcsönök</t>
  </si>
  <si>
    <t>tartozások fejlesztési célú 
kötvénykibocsátásból</t>
  </si>
  <si>
    <t>tartozások működési célú 
kötvénykibocsátásból</t>
  </si>
  <si>
    <t>beruházási és fejlesztési hitelek</t>
  </si>
  <si>
    <t>működési célú hosszú lejáratú hitelek</t>
  </si>
  <si>
    <t>egyéb hosszú lejáratú kötelezettségek</t>
  </si>
  <si>
    <t>kamat</t>
  </si>
  <si>
    <r>
      <t>Előirányzat-felhasználási ütemterv</t>
    </r>
    <r>
      <rPr>
        <b/>
        <i/>
        <sz val="7"/>
        <rFont val="Verdana"/>
        <family val="2"/>
        <charset val="238"/>
      </rPr>
      <t xml:space="preserve"> </t>
    </r>
  </si>
  <si>
    <t>F</t>
  </si>
  <si>
    <t>G</t>
  </si>
  <si>
    <t>H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</si>
  <si>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</si>
  <si>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</si>
  <si>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</si>
  <si>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</si>
  <si>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</si>
  <si>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</si>
  <si>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</si>
  <si>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</si>
  <si>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</si>
  <si>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</si>
  <si>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</si>
  <si>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</si>
  <si>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</si>
  <si>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</si>
  <si>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</si>
  <si>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</si>
  <si>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</si>
  <si>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</si>
  <si>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</si>
  <si>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</t>
  </si>
  <si>
    <t>MŰKÖDÉSI BEVÉTELEK</t>
  </si>
  <si>
    <t>TÁMOGATÁSOK</t>
  </si>
  <si>
    <t>FELHALMOZÁSI ÉS TŐKE JELLEGŰ BEVÉTELEK</t>
  </si>
  <si>
    <t>TÁMOGATÁSÉRTÉKŰ BEVÉTELEK</t>
  </si>
  <si>
    <t>VÉGLEGESEN ÁTVETT  FELHALMOZÁSI CÉLÚ PÉNZESZKÖZÖK</t>
  </si>
  <si>
    <t>VÉGLEGESEN ÁTVETT  MŰKÖDÉSI CÉLÚ PÉNZESZKÖZÖK</t>
  </si>
  <si>
    <t>KÖLTSÉGVETÉSI HIÁNY BELSŐ FINANSZÍROZÁSÁRA SZOLGÁLÓ PÉNZFORGALOM NÉLKÜLI BEVÉTELEK</t>
  </si>
  <si>
    <t>ÉRTÉKPAPÍROK ÉRTÉKESÍTÉSÉNEK BEVÉTELE</t>
  </si>
  <si>
    <t>KÖTVÉNYEK KIBOCSÁTÁSÁNAK BEVÉTELE</t>
  </si>
  <si>
    <t>HITELEK (likvid hitel)</t>
  </si>
  <si>
    <t>KIADÁSOK</t>
  </si>
  <si>
    <t>MŰKÖDÉSI KIADÁSOK</t>
  </si>
  <si>
    <t>FELHALMOZÁSI KIADÁSOK</t>
  </si>
  <si>
    <t>FINANSZÍROZÁSI KIADÁS (intézmény)</t>
  </si>
  <si>
    <t>ÁHT_N BELÜLI MEGELŐLEGEZÉS VF.</t>
  </si>
  <si>
    <t>ADÓSSÁGKOSZOLIDÁCIÓ visszafiz.</t>
  </si>
  <si>
    <t>Az önkormányzat és intézményei összevont költségvetési mérlege</t>
  </si>
  <si>
    <t>BEVÉTELEK                                                               ezer forint</t>
  </si>
  <si>
    <t>KIADÁSOK                                                            ezer forint</t>
  </si>
  <si>
    <t>KÖLTSÉGVETÉSI BEVÉTELEK</t>
  </si>
  <si>
    <t>KÖLTSÉGVETÉSI KIADÁSOK</t>
  </si>
  <si>
    <t>Pénzforgalmi bevételek</t>
  </si>
  <si>
    <t>Pénzforgalmi kiadások</t>
  </si>
  <si>
    <t>Működési célú</t>
  </si>
  <si>
    <t>Működési bevételek</t>
  </si>
  <si>
    <t>B 4 működési bevételek</t>
  </si>
  <si>
    <t>B 11Önkormányzatok működési tám</t>
  </si>
  <si>
    <t>K 3 Dologi és egyéb folyó kiadások</t>
  </si>
  <si>
    <t>B 16 Támogatásértékű bevételek</t>
  </si>
  <si>
    <t>K 4 Ellátottak pénzbeli juttatásai</t>
  </si>
  <si>
    <t>- ebből OEP-től átvett pénzeszköz</t>
  </si>
  <si>
    <t>K 5 Egyéb működési célú kiadás</t>
  </si>
  <si>
    <t>B 3 Közhatalmi bevételek</t>
  </si>
  <si>
    <t>B 6 Egyéb működési célú pénzeszköz átvétel</t>
  </si>
  <si>
    <t>Előző évi maradvány átadás</t>
  </si>
  <si>
    <t>Támogatási kölcsön igénybevétele, visszatérülése</t>
  </si>
  <si>
    <t>Felhalmozási célú</t>
  </si>
  <si>
    <t>K 6 Beruházási kiadások</t>
  </si>
  <si>
    <t>B 21 Felhalmozási célú önkormányzati támogatás</t>
  </si>
  <si>
    <t>Támogatásértékű felhalmozási kiadás</t>
  </si>
  <si>
    <t>Támogatásértékű felhalmozási  bevételek</t>
  </si>
  <si>
    <t>Felhalmozási célú pénzeszközátadás</t>
  </si>
  <si>
    <t>Felhalmozási célú pénzeszköz átvétel</t>
  </si>
  <si>
    <t>Felhalmozási célú kölcsön nyújtása, visszafizetése</t>
  </si>
  <si>
    <t>Önkormányzatok költségvetési támogatása</t>
  </si>
  <si>
    <t>Felhalmozási célú kamatkiadás</t>
  </si>
  <si>
    <t>Pénzforgalom nélküli kiadások</t>
  </si>
  <si>
    <t>BEVÉTELEK ÖSSZESEN (Pénzforgalom nélküli és finanszírozási célú bevételek nélkül)</t>
  </si>
  <si>
    <t>Működési célú tartalékok</t>
  </si>
  <si>
    <t>Általános tartalék</t>
  </si>
  <si>
    <t>A KÖLTSÉGVETÉS ÖSSZESÍTETT HIÁNYA</t>
  </si>
  <si>
    <t>Céltartalékok</t>
  </si>
  <si>
    <t>Működési hiány</t>
  </si>
  <si>
    <t>Felhalmozási célú tartalékok</t>
  </si>
  <si>
    <t>24.</t>
  </si>
  <si>
    <t>Felhalmozási hiány</t>
  </si>
  <si>
    <t>Fejlesztési céltartalék</t>
  </si>
  <si>
    <t>K 9 FINANSZÍROZÁSI KIADÁSOK</t>
  </si>
  <si>
    <t>Irányító szervi támogatás folyósítása</t>
  </si>
  <si>
    <t>A HIÁNY FINANSZÍROZÁSÁNAK MÓDJA</t>
  </si>
  <si>
    <t>Áht-belüli megelőlegezés visszafizetése</t>
  </si>
  <si>
    <t>Belső forrásból</t>
  </si>
  <si>
    <t>Működési célú pénzmaradvány igénybevétele</t>
  </si>
  <si>
    <t>KIADÁSOK ÖSSZESEN</t>
  </si>
  <si>
    <t>Felhalmozási célú pénzmaradvány igénybevétele</t>
  </si>
  <si>
    <t>Külső forrásból</t>
  </si>
  <si>
    <t>Likvid hitel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</si>
  <si>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</si>
  <si>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</si>
  <si>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</si>
  <si>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</si>
  <si>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</si>
  <si>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</si>
  <si>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</si>
  <si>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>A költségvetési szervek engedélyezett létszáma</t>
  </si>
  <si>
    <t>Állandó állományi létszám</t>
  </si>
  <si>
    <t>Közfoglalkoztatottak</t>
  </si>
  <si>
    <t>Választott tisztségviselők</t>
  </si>
  <si>
    <t>5 fő</t>
  </si>
  <si>
    <t>Önokrmányzat és intézménye összesen</t>
  </si>
  <si>
    <t>ebből: kiegészítő támogatás</t>
  </si>
  <si>
    <t>ebből. Falugondnoki szolgálat támogatása</t>
  </si>
  <si>
    <t>ebből: családsegitő és gyermekjóléti szolgálat támogatása</t>
  </si>
  <si>
    <t>K1106 Béren kívüli juttatás (cafeteria)</t>
  </si>
  <si>
    <t>Önkormányzat és intézménye összesen</t>
  </si>
  <si>
    <t>Szakmai tevékenységet segítő szolgáltatások</t>
  </si>
  <si>
    <t>Szakmai anyagok beszerzése</t>
  </si>
  <si>
    <t>Kamatkiadások</t>
  </si>
  <si>
    <t>K 42 Családi támogatások (pl. iskolakezdési)</t>
  </si>
  <si>
    <t>Gépek, berendezések felszerelések(közfogl.)</t>
  </si>
  <si>
    <t>Gépek, berendezések, külterületi utak pályázat</t>
  </si>
  <si>
    <t>Vismaior I,</t>
  </si>
  <si>
    <t>"56-os" pályázat</t>
  </si>
  <si>
    <t>DRV koncessziós díjből eszköz fejlesztés, pótlás</t>
  </si>
  <si>
    <t>K 56 Általános Tartalék</t>
  </si>
  <si>
    <t>K 912 Pénzeszköz lekötés, betét elhelyezés</t>
  </si>
  <si>
    <t>K 912 pénzeszköz lekötés</t>
  </si>
  <si>
    <t>Pénzeszköz lekötés</t>
  </si>
  <si>
    <t>Tengőd Község Önkormányzata</t>
  </si>
  <si>
    <t>Tengődi Óvoda</t>
  </si>
  <si>
    <t>ebből: lakott külterület</t>
  </si>
  <si>
    <t>ebőől: óvodapedagógusok elismert létszám bértámogatás (3 fő)</t>
  </si>
  <si>
    <t>ebből : óvodaped. nevelő munkáját közvetlenül segítők bértám. (2fő)</t>
  </si>
  <si>
    <t>ebből: ped.II.kat. kiegészítő bértámogatása (2fő)</t>
  </si>
  <si>
    <t>Tengőd község Önkormányzatának önállóan működő és gazdálkodó költségvetési szerve:</t>
  </si>
  <si>
    <t>Adósságkonszolidácós támogatásból felújítás belterület</t>
  </si>
  <si>
    <t>Tengőd Község Önormányzata</t>
  </si>
  <si>
    <t>I. Tengőd Község Önkormányzata</t>
  </si>
  <si>
    <t>II. Tengődi Óvoda</t>
  </si>
  <si>
    <t>1 fő</t>
  </si>
  <si>
    <t>16 fő</t>
  </si>
  <si>
    <t>Óvodapedagógusok</t>
  </si>
  <si>
    <t>2 fő</t>
  </si>
  <si>
    <t>Dajka</t>
  </si>
  <si>
    <t>Konyhai dolgozók</t>
  </si>
  <si>
    <t>4 fő</t>
  </si>
  <si>
    <t>Óvoda Összesen:</t>
  </si>
  <si>
    <t>8 fő</t>
  </si>
  <si>
    <t>30 fő</t>
  </si>
  <si>
    <t>Önkormányzat és intézményei összesen</t>
  </si>
  <si>
    <t>III. Tengőd Község Önkormányzata összevont</t>
  </si>
  <si>
    <t>1. melléklet a 2/2017. (III.17.)  önkormányzati rendelethez</t>
  </si>
  <si>
    <t>2. melléklet a 2/2017. (III. 17.) önkormányzati rendelethez</t>
  </si>
  <si>
    <t>3. melléklet a 2/2017. (III. 17.)  önkormányzati rendelethez</t>
  </si>
  <si>
    <t>4. melléklet a 2/2017. (III. 17.)  önkormányzati rendelethez</t>
  </si>
  <si>
    <t>5. melléklet a 2/2017. (III. 17.)  önkormányzati rendelethez</t>
  </si>
  <si>
    <t>6. melléklet a 2/2017. (III. 17.)  önkormányzati rendelethez</t>
  </si>
  <si>
    <t>7. melléklet a 2/2017. (III. 17.) önkormányzati rendelethez</t>
  </si>
  <si>
    <t>8. melléklet a 2/2017. (III. 17.)  önkormányzati rendelethez</t>
  </si>
  <si>
    <t>9. melléklet a 2/2017. (III. 17.)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</si>
</sst>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21" x14ac:knownFonts="1">
    <font>
      <sz val="10"/>
      <name val="Arial"/>
      <family val="2"/>
      <charset val="238"/>
    </font>
    <font>
      <sz val="10"/>
      <name val="Verdana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10"/>
      <name val="Verdana"/>
      <family val="2"/>
      <charset val="238"/>
    </font>
    <font>
      <sz val="12"/>
      <name val="Verdana"/>
      <family val="2"/>
      <charset val="238"/>
    </font>
    <font>
      <b/>
      <sz val="12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9"/>
      <color rgb="FFFF000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9"/>
      <color rgb="FFFF0000"/>
      <name val="Verdana"/>
      <family val="2"/>
      <charset val="238"/>
    </font>
    <font>
      <i/>
      <sz val="9"/>
      <color rgb="FF000000"/>
      <name val="Verdana"/>
      <family val="2"/>
      <charset val="238"/>
    </font>
    <font>
      <i/>
      <sz val="9"/>
      <name val="Verdana"/>
      <family val="2"/>
      <charset val="238"/>
    </font>
    <font>
      <sz val="8"/>
      <name val="Verdana"/>
      <family val="2"/>
      <charset val="238"/>
    </font>
    <font>
      <sz val="7"/>
      <name val="Verdana"/>
      <family val="2"/>
      <charset val="238"/>
    </font>
    <font>
      <b/>
      <sz val="7"/>
      <name val="Verdana"/>
      <family val="2"/>
      <charset val="238"/>
    </font>
    <font>
      <b/>
      <i/>
      <sz val="7"/>
      <name val="Verdana"/>
      <family val="2"/>
      <charset val="238"/>
    </font>
    <font>
      <i/>
      <sz val="10"/>
      <name val="Verdana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2" fillId="0" borderId="5" xfId="0" applyFont="1" applyBorder="1"/>
    <xf numFmtId="3" fontId="2" fillId="0" borderId="5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vertical="center"/>
    </xf>
    <xf numFmtId="3" fontId="3" fillId="0" borderId="7" xfId="0" applyNumberFormat="1" applyFont="1" applyBorder="1"/>
    <xf numFmtId="3" fontId="6" fillId="0" borderId="0" xfId="0" applyNumberFormat="1" applyFont="1" applyBorder="1"/>
    <xf numFmtId="0" fontId="1" fillId="0" borderId="0" xfId="0" applyFont="1" applyAlignment="1">
      <alignment horizontal="right"/>
    </xf>
    <xf numFmtId="0" fontId="8" fillId="0" borderId="0" xfId="0" applyFont="1" applyBorder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5" xfId="0" applyFont="1" applyBorder="1"/>
    <xf numFmtId="0" fontId="2" fillId="0" borderId="5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/>
    <xf numFmtId="0" fontId="4" fillId="0" borderId="5" xfId="0" applyFont="1" applyBorder="1"/>
    <xf numFmtId="0" fontId="4" fillId="0" borderId="10" xfId="0" applyFont="1" applyBorder="1"/>
    <xf numFmtId="3" fontId="2" fillId="0" borderId="5" xfId="0" applyNumberFormat="1" applyFont="1" applyBorder="1"/>
    <xf numFmtId="3" fontId="1" fillId="0" borderId="10" xfId="0" applyNumberFormat="1" applyFont="1" applyBorder="1"/>
    <xf numFmtId="3" fontId="1" fillId="0" borderId="11" xfId="0" applyNumberFormat="1" applyFont="1" applyBorder="1" applyAlignment="1">
      <alignment horizontal="right" vertical="center"/>
    </xf>
    <xf numFmtId="3" fontId="3" fillId="0" borderId="5" xfId="0" applyNumberFormat="1" applyFont="1" applyBorder="1"/>
    <xf numFmtId="3" fontId="4" fillId="0" borderId="5" xfId="0" applyNumberFormat="1" applyFont="1" applyBorder="1"/>
    <xf numFmtId="3" fontId="4" fillId="0" borderId="10" xfId="0" applyNumberFormat="1" applyFont="1" applyBorder="1"/>
    <xf numFmtId="0" fontId="10" fillId="0" borderId="5" xfId="0" applyFont="1" applyBorder="1"/>
    <xf numFmtId="0" fontId="11" fillId="0" borderId="5" xfId="0" applyFont="1" applyBorder="1"/>
    <xf numFmtId="0" fontId="12" fillId="0" borderId="5" xfId="0" applyFont="1" applyBorder="1"/>
    <xf numFmtId="3" fontId="4" fillId="0" borderId="11" xfId="0" applyNumberFormat="1" applyFont="1" applyBorder="1" applyAlignment="1">
      <alignment horizontal="right" vertical="center"/>
    </xf>
    <xf numFmtId="3" fontId="11" fillId="0" borderId="5" xfId="0" applyNumberFormat="1" applyFont="1" applyBorder="1"/>
    <xf numFmtId="3" fontId="8" fillId="0" borderId="10" xfId="0" applyNumberFormat="1" applyFont="1" applyBorder="1"/>
    <xf numFmtId="49" fontId="9" fillId="0" borderId="5" xfId="0" applyNumberFormat="1" applyFont="1" applyBorder="1"/>
    <xf numFmtId="3" fontId="9" fillId="0" borderId="5" xfId="0" applyNumberFormat="1" applyFont="1" applyBorder="1"/>
    <xf numFmtId="3" fontId="7" fillId="0" borderId="10" xfId="0" applyNumberFormat="1" applyFont="1" applyBorder="1"/>
    <xf numFmtId="0" fontId="2" fillId="0" borderId="6" xfId="0" applyFont="1" applyBorder="1" applyAlignment="1">
      <alignment horizontal="center" vertical="center"/>
    </xf>
    <xf numFmtId="49" fontId="9" fillId="0" borderId="7" xfId="0" applyNumberFormat="1" applyFont="1" applyBorder="1"/>
    <xf numFmtId="0" fontId="9" fillId="0" borderId="7" xfId="0" applyFont="1" applyBorder="1"/>
    <xf numFmtId="3" fontId="4" fillId="0" borderId="7" xfId="0" applyNumberFormat="1" applyFont="1" applyBorder="1"/>
    <xf numFmtId="3" fontId="4" fillId="0" borderId="12" xfId="0" applyNumberFormat="1" applyFont="1" applyBorder="1"/>
    <xf numFmtId="0" fontId="2" fillId="0" borderId="13" xfId="0" applyFont="1" applyBorder="1"/>
    <xf numFmtId="49" fontId="9" fillId="0" borderId="13" xfId="0" applyNumberFormat="1" applyFont="1" applyBorder="1"/>
    <xf numFmtId="0" fontId="9" fillId="0" borderId="13" xfId="0" applyFont="1" applyBorder="1" applyAlignment="1">
      <alignment horizontal="right"/>
    </xf>
    <xf numFmtId="0" fontId="1" fillId="0" borderId="13" xfId="0" applyFont="1" applyBorder="1"/>
    <xf numFmtId="0" fontId="2" fillId="0" borderId="0" xfId="0" applyFont="1" applyBorder="1"/>
    <xf numFmtId="49" fontId="9" fillId="0" borderId="0" xfId="0" applyNumberFormat="1" applyFont="1" applyBorder="1"/>
    <xf numFmtId="0" fontId="9" fillId="0" borderId="0" xfId="0" applyFont="1" applyBorder="1" applyAlignment="1">
      <alignment horizontal="right"/>
    </xf>
    <xf numFmtId="0" fontId="4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49" fontId="9" fillId="0" borderId="2" xfId="0" applyNumberFormat="1" applyFont="1" applyBorder="1"/>
    <xf numFmtId="0" fontId="9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4" fillId="0" borderId="8" xfId="0" applyFont="1" applyBorder="1"/>
    <xf numFmtId="0" fontId="3" fillId="0" borderId="6" xfId="0" applyFont="1" applyBorder="1" applyAlignment="1">
      <alignment horizontal="center" vertical="center"/>
    </xf>
    <xf numFmtId="3" fontId="9" fillId="0" borderId="7" xfId="0" applyNumberFormat="1" applyFont="1" applyBorder="1"/>
    <xf numFmtId="3" fontId="7" fillId="0" borderId="7" xfId="0" applyNumberFormat="1" applyFont="1" applyBorder="1"/>
    <xf numFmtId="3" fontId="7" fillId="0" borderId="12" xfId="0" applyNumberFormat="1" applyFont="1" applyBorder="1"/>
    <xf numFmtId="0" fontId="9" fillId="0" borderId="0" xfId="0" applyFont="1" applyBorder="1"/>
    <xf numFmtId="3" fontId="2" fillId="0" borderId="0" xfId="0" applyNumberFormat="1" applyFont="1"/>
    <xf numFmtId="3" fontId="1" fillId="0" borderId="0" xfId="0" applyNumberFormat="1" applyFont="1"/>
    <xf numFmtId="49" fontId="9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0" fontId="3" fillId="0" borderId="4" xfId="0" applyFont="1" applyBorder="1"/>
    <xf numFmtId="3" fontId="2" fillId="0" borderId="5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1" fillId="0" borderId="0" xfId="0" applyFont="1" applyBorder="1" applyAlignment="1">
      <alignment horizontal="center"/>
    </xf>
    <xf numFmtId="0" fontId="3" fillId="0" borderId="0" xfId="0" applyFont="1"/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2" fillId="0" borderId="10" xfId="0" applyNumberFormat="1" applyFont="1" applyBorder="1"/>
    <xf numFmtId="3" fontId="2" fillId="0" borderId="11" xfId="0" applyNumberFormat="1" applyFont="1" applyBorder="1" applyAlignment="1">
      <alignment horizontal="right" vertical="center"/>
    </xf>
    <xf numFmtId="3" fontId="9" fillId="0" borderId="10" xfId="0" applyNumberFormat="1" applyFont="1" applyBorder="1"/>
    <xf numFmtId="164" fontId="1" fillId="0" borderId="4" xfId="0" applyNumberFormat="1" applyFont="1" applyBorder="1" applyAlignment="1">
      <alignment horizontal="center" vertical="center"/>
    </xf>
    <xf numFmtId="3" fontId="3" fillId="0" borderId="10" xfId="0" applyNumberFormat="1" applyFont="1" applyBorder="1"/>
    <xf numFmtId="3" fontId="3" fillId="0" borderId="11" xfId="0" applyNumberFormat="1" applyFont="1" applyBorder="1" applyAlignment="1">
      <alignment horizontal="right" vertical="center"/>
    </xf>
    <xf numFmtId="0" fontId="13" fillId="0" borderId="5" xfId="0" applyFont="1" applyBorder="1"/>
    <xf numFmtId="3" fontId="13" fillId="0" borderId="5" xfId="0" applyNumberFormat="1" applyFont="1" applyBorder="1"/>
    <xf numFmtId="3" fontId="13" fillId="0" borderId="10" xfId="0" applyNumberFormat="1" applyFont="1" applyBorder="1"/>
    <xf numFmtId="49" fontId="2" fillId="0" borderId="5" xfId="0" applyNumberFormat="1" applyFont="1" applyBorder="1"/>
    <xf numFmtId="49" fontId="14" fillId="0" borderId="5" xfId="0" applyNumberFormat="1" applyFont="1" applyBorder="1"/>
    <xf numFmtId="3" fontId="14" fillId="0" borderId="5" xfId="0" applyNumberFormat="1" applyFont="1" applyBorder="1"/>
    <xf numFmtId="3" fontId="14" fillId="0" borderId="10" xfId="0" applyNumberFormat="1" applyFont="1" applyBorder="1"/>
    <xf numFmtId="0" fontId="14" fillId="0" borderId="5" xfId="0" applyFont="1" applyBorder="1"/>
    <xf numFmtId="0" fontId="9" fillId="0" borderId="14" xfId="0" applyFont="1" applyBorder="1"/>
    <xf numFmtId="3" fontId="9" fillId="0" borderId="14" xfId="0" applyNumberFormat="1" applyFont="1" applyBorder="1"/>
    <xf numFmtId="3" fontId="9" fillId="0" borderId="15" xfId="0" applyNumberFormat="1" applyFont="1" applyBorder="1"/>
    <xf numFmtId="3" fontId="9" fillId="0" borderId="12" xfId="0" applyNumberFormat="1" applyFont="1" applyBorder="1"/>
    <xf numFmtId="0" fontId="1" fillId="0" borderId="0" xfId="0" applyFont="1" applyBorder="1" applyAlignment="1">
      <alignment horizontal="center" vertical="center"/>
    </xf>
    <xf numFmtId="3" fontId="9" fillId="0" borderId="0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" fillId="0" borderId="10" xfId="0" applyFont="1" applyBorder="1"/>
    <xf numFmtId="2" fontId="3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1" fontId="2" fillId="0" borderId="5" xfId="0" applyNumberFormat="1" applyFont="1" applyBorder="1"/>
    <xf numFmtId="0" fontId="2" fillId="0" borderId="10" xfId="0" applyFont="1" applyBorder="1"/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3" fontId="1" fillId="0" borderId="5" xfId="0" applyNumberFormat="1" applyFont="1" applyBorder="1" applyAlignment="1">
      <alignment horizontal="right"/>
    </xf>
    <xf numFmtId="3" fontId="1" fillId="0" borderId="5" xfId="0" applyNumberFormat="1" applyFont="1" applyBorder="1"/>
    <xf numFmtId="3" fontId="4" fillId="0" borderId="7" xfId="0" applyNumberFormat="1" applyFont="1" applyBorder="1" applyAlignment="1">
      <alignment horizontal="right"/>
    </xf>
    <xf numFmtId="3" fontId="1" fillId="0" borderId="23" xfId="0" applyNumberFormat="1" applyFont="1" applyBorder="1" applyAlignment="1">
      <alignment horizontal="right" vertical="center"/>
    </xf>
    <xf numFmtId="0" fontId="4" fillId="0" borderId="0" xfId="0" applyFont="1" applyAlignment="1"/>
    <xf numFmtId="0" fontId="4" fillId="0" borderId="0" xfId="0" applyFont="1" applyBorder="1" applyAlignment="1"/>
    <xf numFmtId="0" fontId="1" fillId="0" borderId="0" xfId="0" applyFont="1" applyBorder="1"/>
    <xf numFmtId="0" fontId="4" fillId="0" borderId="24" xfId="0" applyFont="1" applyBorder="1" applyAlignment="1"/>
    <xf numFmtId="0" fontId="4" fillId="0" borderId="25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3" fontId="1" fillId="0" borderId="10" xfId="0" applyNumberFormat="1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3" fontId="4" fillId="0" borderId="31" xfId="0" applyNumberFormat="1" applyFont="1" applyBorder="1" applyAlignment="1">
      <alignment horizontal="right"/>
    </xf>
    <xf numFmtId="3" fontId="4" fillId="0" borderId="29" xfId="0" applyNumberFormat="1" applyFont="1" applyBorder="1" applyAlignment="1">
      <alignment horizontal="right"/>
    </xf>
    <xf numFmtId="3" fontId="1" fillId="0" borderId="0" xfId="0" applyNumberFormat="1" applyFont="1" applyBorder="1"/>
    <xf numFmtId="0" fontId="4" fillId="0" borderId="26" xfId="0" applyFont="1" applyBorder="1"/>
    <xf numFmtId="0" fontId="4" fillId="0" borderId="24" xfId="0" applyFont="1" applyBorder="1" applyAlignment="1">
      <alignment horizontal="center" vertical="center"/>
    </xf>
    <xf numFmtId="0" fontId="4" fillId="0" borderId="32" xfId="0" applyFont="1" applyBorder="1"/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4" fillId="0" borderId="12" xfId="0" applyFont="1" applyBorder="1"/>
    <xf numFmtId="3" fontId="4" fillId="0" borderId="23" xfId="0" applyNumberFormat="1" applyFont="1" applyBorder="1"/>
    <xf numFmtId="0" fontId="4" fillId="0" borderId="2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1" xfId="0" applyFont="1" applyBorder="1"/>
    <xf numFmtId="3" fontId="4" fillId="0" borderId="11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33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0" borderId="5" xfId="0" applyFont="1" applyBorder="1"/>
    <xf numFmtId="3" fontId="5" fillId="0" borderId="5" xfId="0" applyNumberFormat="1" applyFont="1" applyBorder="1"/>
    <xf numFmtId="3" fontId="5" fillId="0" borderId="11" xfId="0" applyNumberFormat="1" applyFont="1" applyBorder="1"/>
    <xf numFmtId="0" fontId="5" fillId="0" borderId="5" xfId="0" applyFont="1" applyBorder="1" applyAlignment="1">
      <alignment wrapText="1"/>
    </xf>
    <xf numFmtId="0" fontId="6" fillId="0" borderId="7" xfId="0" applyFont="1" applyBorder="1"/>
    <xf numFmtId="3" fontId="6" fillId="0" borderId="7" xfId="0" applyNumberFormat="1" applyFont="1" applyBorder="1"/>
    <xf numFmtId="3" fontId="6" fillId="0" borderId="23" xfId="0" applyNumberFormat="1" applyFont="1" applyBorder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0" fontId="17" fillId="0" borderId="2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 shrinkToFit="1"/>
    </xf>
    <xf numFmtId="0" fontId="17" fillId="0" borderId="11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3" fontId="17" fillId="0" borderId="5" xfId="0" applyNumberFormat="1" applyFont="1" applyBorder="1" applyAlignment="1">
      <alignment horizontal="right"/>
    </xf>
    <xf numFmtId="3" fontId="17" fillId="0" borderId="11" xfId="0" applyNumberFormat="1" applyFont="1" applyBorder="1" applyAlignment="1">
      <alignment horizontal="right"/>
    </xf>
    <xf numFmtId="0" fontId="16" fillId="0" borderId="5" xfId="0" applyFont="1" applyBorder="1" applyAlignment="1">
      <alignment horizontal="left" vertical="center" wrapText="1"/>
    </xf>
    <xf numFmtId="3" fontId="16" fillId="0" borderId="5" xfId="0" applyNumberFormat="1" applyFont="1" applyBorder="1"/>
    <xf numFmtId="3" fontId="16" fillId="0" borderId="11" xfId="0" applyNumberFormat="1" applyFont="1" applyBorder="1"/>
    <xf numFmtId="0" fontId="16" fillId="0" borderId="5" xfId="0" applyFont="1" applyBorder="1" applyAlignment="1">
      <alignment horizontal="left" vertical="center"/>
    </xf>
    <xf numFmtId="0" fontId="16" fillId="0" borderId="5" xfId="0" applyFont="1" applyBorder="1"/>
    <xf numFmtId="0" fontId="16" fillId="0" borderId="11" xfId="0" applyFont="1" applyBorder="1"/>
    <xf numFmtId="0" fontId="16" fillId="0" borderId="5" xfId="0" applyFont="1" applyBorder="1" applyAlignment="1">
      <alignment horizontal="left"/>
    </xf>
    <xf numFmtId="0" fontId="16" fillId="0" borderId="5" xfId="0" applyFont="1" applyBorder="1" applyAlignment="1">
      <alignment horizontal="left" wrapText="1"/>
    </xf>
    <xf numFmtId="0" fontId="16" fillId="0" borderId="28" xfId="0" applyFont="1" applyBorder="1" applyAlignment="1">
      <alignment horizontal="center"/>
    </xf>
    <xf numFmtId="0" fontId="16" fillId="0" borderId="14" xfId="0" applyFont="1" applyBorder="1" applyAlignment="1">
      <alignment horizontal="left" wrapText="1"/>
    </xf>
    <xf numFmtId="3" fontId="16" fillId="0" borderId="14" xfId="0" applyNumberFormat="1" applyFont="1" applyBorder="1"/>
    <xf numFmtId="3" fontId="16" fillId="0" borderId="36" xfId="0" applyNumberFormat="1" applyFont="1" applyBorder="1"/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left" wrapText="1"/>
    </xf>
    <xf numFmtId="3" fontId="16" fillId="0" borderId="7" xfId="0" applyNumberFormat="1" applyFont="1" applyBorder="1"/>
    <xf numFmtId="3" fontId="16" fillId="0" borderId="23" xfId="0" applyNumberFormat="1" applyFont="1" applyBorder="1"/>
    <xf numFmtId="0" fontId="4" fillId="0" borderId="11" xfId="0" applyFont="1" applyBorder="1"/>
    <xf numFmtId="0" fontId="7" fillId="0" borderId="5" xfId="0" applyFont="1" applyBorder="1"/>
    <xf numFmtId="3" fontId="7" fillId="0" borderId="11" xfId="0" applyNumberFormat="1" applyFont="1" applyBorder="1"/>
    <xf numFmtId="0" fontId="1" fillId="0" borderId="5" xfId="0" applyFont="1" applyBorder="1"/>
    <xf numFmtId="3" fontId="8" fillId="0" borderId="11" xfId="0" applyNumberFormat="1" applyFont="1" applyBorder="1"/>
    <xf numFmtId="0" fontId="19" fillId="0" borderId="5" xfId="0" applyFont="1" applyBorder="1"/>
    <xf numFmtId="3" fontId="19" fillId="0" borderId="5" xfId="0" applyNumberFormat="1" applyFont="1" applyBorder="1"/>
    <xf numFmtId="0" fontId="8" fillId="0" borderId="11" xfId="0" applyFont="1" applyBorder="1"/>
    <xf numFmtId="0" fontId="1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4" fillId="0" borderId="5" xfId="0" applyFont="1" applyBorder="1" applyAlignment="1">
      <alignment wrapText="1"/>
    </xf>
    <xf numFmtId="3" fontId="4" fillId="0" borderId="5" xfId="0" applyNumberFormat="1" applyFont="1" applyBorder="1" applyAlignment="1"/>
    <xf numFmtId="3" fontId="7" fillId="0" borderId="11" xfId="0" applyNumberFormat="1" applyFont="1" applyBorder="1" applyAlignment="1">
      <alignment vertical="center"/>
    </xf>
    <xf numFmtId="0" fontId="1" fillId="0" borderId="5" xfId="0" applyFont="1" applyBorder="1" applyAlignment="1"/>
    <xf numFmtId="3" fontId="8" fillId="0" borderId="5" xfId="0" applyNumberFormat="1" applyFont="1" applyBorder="1"/>
    <xf numFmtId="0" fontId="7" fillId="0" borderId="11" xfId="0" applyFont="1" applyBorder="1"/>
    <xf numFmtId="3" fontId="1" fillId="0" borderId="11" xfId="0" applyNumberFormat="1" applyFont="1" applyBorder="1"/>
    <xf numFmtId="0" fontId="8" fillId="0" borderId="5" xfId="0" applyFont="1" applyBorder="1"/>
    <xf numFmtId="0" fontId="4" fillId="0" borderId="5" xfId="0" applyFont="1" applyBorder="1" applyAlignment="1">
      <alignment vertical="top"/>
    </xf>
    <xf numFmtId="0" fontId="1" fillId="0" borderId="11" xfId="0" applyFont="1" applyBorder="1"/>
    <xf numFmtId="0" fontId="8" fillId="0" borderId="7" xfId="0" applyFont="1" applyBorder="1"/>
    <xf numFmtId="3" fontId="8" fillId="0" borderId="7" xfId="0" applyNumberFormat="1" applyFont="1" applyBorder="1"/>
    <xf numFmtId="0" fontId="1" fillId="0" borderId="7" xfId="0" applyFont="1" applyBorder="1"/>
    <xf numFmtId="3" fontId="8" fillId="0" borderId="23" xfId="0" applyNumberFormat="1" applyFont="1" applyBorder="1"/>
    <xf numFmtId="0" fontId="20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right"/>
    </xf>
    <xf numFmtId="3" fontId="2" fillId="0" borderId="10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3" fontId="2" fillId="0" borderId="3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/>
    </xf>
    <xf numFmtId="3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49" fontId="7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7" fillId="0" borderId="11" xfId="0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7"/>
  <sheetViews>
    <sheetView zoomScaleNormal="100" zoomScalePageLayoutView="60" workbookViewId="0">
      <selection activeCell="C2" sqref="C2:J2"/>
    </sheetView>
  </sheetViews>
  <sheetFormatPr defaultRowHeight="12.75" x14ac:dyDescent="0.2"/>
  <cols>
    <col min="1" max="1" width="6.28515625" style="1"/>
    <col min="2" max="2" width="12.42578125" style="1"/>
    <col min="3" max="3" width="35.85546875" style="1"/>
    <col min="4" max="4" width="13.7109375" style="1"/>
    <col min="5" max="5" width="13" style="1"/>
    <col min="6" max="6" width="13.7109375" style="1" customWidth="1"/>
    <col min="7" max="7" width="15.5703125" style="1"/>
    <col min="8" max="8" width="15.28515625" style="1"/>
    <col min="9" max="9" width="11.7109375" style="1"/>
    <col min="10" max="1025" width="9.42578125" style="1"/>
  </cols>
  <sheetData>
    <row r="1" spans="1:10" ht="15" customHeight="1" x14ac:dyDescent="0.2">
      <c r="A1" s="269"/>
      <c r="B1" s="269" t="s">
        <v>0</v>
      </c>
      <c r="C1" s="269"/>
      <c r="D1" s="269"/>
      <c r="E1" s="269"/>
      <c r="F1" s="269"/>
      <c r="G1" s="269"/>
      <c r="H1" s="269"/>
      <c r="I1" s="2"/>
    </row>
    <row r="2" spans="1:10" x14ac:dyDescent="0.2">
      <c r="C2" s="270" t="s">
        <v>342</v>
      </c>
      <c r="D2" s="270"/>
      <c r="E2" s="270"/>
      <c r="F2" s="270"/>
      <c r="G2" s="270"/>
      <c r="H2" s="270"/>
      <c r="I2" s="270"/>
      <c r="J2" s="270"/>
    </row>
    <row r="3" spans="1:10" x14ac:dyDescent="0.2">
      <c r="A3" s="4"/>
      <c r="B3" s="271" t="s">
        <v>1</v>
      </c>
      <c r="C3" s="271"/>
      <c r="D3" s="271"/>
      <c r="E3" s="271"/>
      <c r="F3" s="271"/>
      <c r="G3" s="271"/>
      <c r="H3" s="271"/>
    </row>
    <row r="4" spans="1:10" x14ac:dyDescent="0.2">
      <c r="A4" s="4"/>
      <c r="B4" s="4"/>
      <c r="C4" s="4"/>
      <c r="D4" s="4"/>
      <c r="E4" s="4"/>
      <c r="F4" s="4" t="s">
        <v>2</v>
      </c>
      <c r="H4" s="5"/>
      <c r="I4" s="5"/>
    </row>
    <row r="5" spans="1:10" x14ac:dyDescent="0.2">
      <c r="A5" s="6"/>
      <c r="B5" s="272" t="s">
        <v>3</v>
      </c>
      <c r="C5" s="272"/>
      <c r="D5" s="7" t="s">
        <v>4</v>
      </c>
      <c r="E5" s="7" t="s">
        <v>5</v>
      </c>
      <c r="F5" s="8" t="s">
        <v>6</v>
      </c>
      <c r="G5" s="9"/>
      <c r="H5" s="9"/>
      <c r="I5" s="10"/>
    </row>
    <row r="6" spans="1:10" ht="15.75" customHeight="1" x14ac:dyDescent="0.2">
      <c r="A6" s="273" t="s">
        <v>7</v>
      </c>
      <c r="B6" s="274" t="s">
        <v>8</v>
      </c>
      <c r="C6" s="275" t="s">
        <v>9</v>
      </c>
      <c r="D6" s="276" t="s">
        <v>319</v>
      </c>
      <c r="E6" s="276" t="s">
        <v>320</v>
      </c>
      <c r="F6" s="277" t="s">
        <v>300</v>
      </c>
      <c r="G6" s="278"/>
      <c r="H6" s="278"/>
      <c r="I6" s="279"/>
    </row>
    <row r="7" spans="1:10" ht="30" customHeight="1" x14ac:dyDescent="0.2">
      <c r="A7" s="273"/>
      <c r="B7" s="274"/>
      <c r="C7" s="275"/>
      <c r="D7" s="276"/>
      <c r="E7" s="276"/>
      <c r="F7" s="277"/>
      <c r="G7" s="278"/>
      <c r="H7" s="278"/>
      <c r="I7" s="279"/>
    </row>
    <row r="8" spans="1:10" ht="15.75" customHeight="1" x14ac:dyDescent="0.2">
      <c r="A8" s="13" t="s">
        <v>10</v>
      </c>
      <c r="B8" s="275" t="s">
        <v>11</v>
      </c>
      <c r="C8" s="283" t="s">
        <v>12</v>
      </c>
      <c r="D8" s="284">
        <v>28325410</v>
      </c>
      <c r="E8" s="284">
        <v>23381704</v>
      </c>
      <c r="F8" s="280">
        <f>SUM(D8:E11)</f>
        <v>51707114</v>
      </c>
      <c r="G8" s="281"/>
      <c r="H8" s="281"/>
      <c r="I8" s="282"/>
    </row>
    <row r="9" spans="1:10" ht="11.25" customHeight="1" x14ac:dyDescent="0.2">
      <c r="A9" s="13" t="s">
        <v>13</v>
      </c>
      <c r="B9" s="275"/>
      <c r="C9" s="283"/>
      <c r="D9" s="284"/>
      <c r="E9" s="284"/>
      <c r="F9" s="280"/>
      <c r="G9" s="281"/>
      <c r="H9" s="281"/>
      <c r="I9" s="282"/>
    </row>
    <row r="10" spans="1:10" ht="12.75" hidden="1" customHeight="1" x14ac:dyDescent="0.2">
      <c r="A10" s="13" t="s">
        <v>14</v>
      </c>
      <c r="B10" s="275"/>
      <c r="C10" s="283"/>
      <c r="D10" s="284"/>
      <c r="E10" s="284"/>
      <c r="F10" s="280"/>
      <c r="G10" s="17"/>
      <c r="H10" s="17"/>
      <c r="I10" s="18"/>
    </row>
    <row r="11" spans="1:10" ht="12.75" hidden="1" customHeight="1" x14ac:dyDescent="0.2">
      <c r="A11" s="13" t="s">
        <v>15</v>
      </c>
      <c r="B11" s="275"/>
      <c r="C11" s="283"/>
      <c r="D11" s="284"/>
      <c r="E11" s="284"/>
      <c r="F11" s="280"/>
      <c r="G11" s="17"/>
      <c r="H11" s="17"/>
      <c r="I11" s="18"/>
    </row>
    <row r="12" spans="1:10" ht="30.75" customHeight="1" x14ac:dyDescent="0.2">
      <c r="A12" s="13" t="s">
        <v>16</v>
      </c>
      <c r="B12" s="275"/>
      <c r="C12" s="14" t="s">
        <v>17</v>
      </c>
      <c r="D12" s="15">
        <v>3992890</v>
      </c>
      <c r="E12" s="15">
        <v>4791975</v>
      </c>
      <c r="F12" s="16">
        <f>SUM(D12:E12)</f>
        <v>8784865</v>
      </c>
      <c r="G12" s="17"/>
      <c r="H12" s="17"/>
      <c r="I12" s="18"/>
    </row>
    <row r="13" spans="1:10" ht="17.25" customHeight="1" x14ac:dyDescent="0.2">
      <c r="A13" s="13" t="s">
        <v>18</v>
      </c>
      <c r="B13" s="275"/>
      <c r="C13" s="14" t="s">
        <v>19</v>
      </c>
      <c r="D13" s="15">
        <v>23401499</v>
      </c>
      <c r="E13" s="15">
        <v>15882359</v>
      </c>
      <c r="F13" s="19">
        <f>SUM(D13:E13)</f>
        <v>39283858</v>
      </c>
      <c r="G13" s="20"/>
      <c r="H13" s="20"/>
      <c r="I13" s="18"/>
    </row>
    <row r="14" spans="1:10" ht="30.75" customHeight="1" x14ac:dyDescent="0.2">
      <c r="A14" s="13" t="s">
        <v>20</v>
      </c>
      <c r="B14" s="275"/>
      <c r="C14" s="14" t="s">
        <v>21</v>
      </c>
      <c r="D14" s="15">
        <v>3300000</v>
      </c>
      <c r="E14" s="15">
        <v>0</v>
      </c>
      <c r="F14" s="19">
        <f>SUM(D14:E14)</f>
        <v>3300000</v>
      </c>
      <c r="G14" s="20"/>
      <c r="H14" s="20"/>
      <c r="I14" s="18"/>
    </row>
    <row r="15" spans="1:10" ht="15" x14ac:dyDescent="0.2">
      <c r="A15" s="13" t="s">
        <v>22</v>
      </c>
      <c r="B15" s="275"/>
      <c r="C15" s="14" t="s">
        <v>23</v>
      </c>
      <c r="D15" s="15">
        <v>5708450</v>
      </c>
      <c r="E15" s="15">
        <v>0</v>
      </c>
      <c r="F15" s="19">
        <f>SUM(D15:E15)</f>
        <v>5708450</v>
      </c>
      <c r="G15" s="20"/>
      <c r="H15" s="20"/>
      <c r="I15" s="18"/>
    </row>
    <row r="16" spans="1:10" ht="15" x14ac:dyDescent="0.2">
      <c r="A16" s="13" t="s">
        <v>24</v>
      </c>
      <c r="B16" s="275" t="s">
        <v>25</v>
      </c>
      <c r="C16" s="21" t="s">
        <v>26</v>
      </c>
      <c r="D16" s="22">
        <v>19850000</v>
      </c>
      <c r="E16" s="22">
        <v>365000</v>
      </c>
      <c r="F16" s="19">
        <f>SUM(D16:E16)</f>
        <v>20215000</v>
      </c>
      <c r="G16" s="20"/>
      <c r="H16" s="20"/>
      <c r="I16" s="18"/>
    </row>
    <row r="17" spans="1:9" ht="15" x14ac:dyDescent="0.2">
      <c r="A17" s="13"/>
      <c r="B17" s="275"/>
      <c r="C17" s="21" t="s">
        <v>27</v>
      </c>
      <c r="D17" s="22">
        <v>0</v>
      </c>
      <c r="E17" s="22">
        <v>0</v>
      </c>
      <c r="F17" s="19">
        <v>0</v>
      </c>
      <c r="G17" s="20"/>
      <c r="H17" s="20"/>
      <c r="I17" s="18"/>
    </row>
    <row r="18" spans="1:9" ht="15" x14ac:dyDescent="0.2">
      <c r="A18" s="13" t="s">
        <v>28</v>
      </c>
      <c r="B18" s="275"/>
      <c r="C18" s="21" t="s">
        <v>29</v>
      </c>
      <c r="D18" s="22">
        <v>4358907</v>
      </c>
      <c r="E18" s="22">
        <v>0</v>
      </c>
      <c r="F18" s="19">
        <f>SUM(D18:E18)</f>
        <v>4358907</v>
      </c>
      <c r="G18" s="20"/>
      <c r="H18" s="20"/>
      <c r="I18" s="18"/>
    </row>
    <row r="19" spans="1:9" ht="15" x14ac:dyDescent="0.2">
      <c r="A19" s="13" t="s">
        <v>30</v>
      </c>
      <c r="B19" s="12" t="s">
        <v>31</v>
      </c>
      <c r="C19" s="21" t="s">
        <v>317</v>
      </c>
      <c r="D19" s="22">
        <v>30000000</v>
      </c>
      <c r="E19" s="22">
        <v>0</v>
      </c>
      <c r="F19" s="19">
        <v>30000000</v>
      </c>
      <c r="G19" s="20"/>
      <c r="H19" s="20"/>
      <c r="I19" s="18"/>
    </row>
    <row r="20" spans="1:9" ht="15" x14ac:dyDescent="0.2">
      <c r="A20" s="13" t="s">
        <v>32</v>
      </c>
      <c r="B20" s="12" t="s">
        <v>33</v>
      </c>
      <c r="C20" s="21" t="s">
        <v>34</v>
      </c>
      <c r="D20" s="22">
        <v>2489988</v>
      </c>
      <c r="E20" s="22">
        <v>0</v>
      </c>
      <c r="F20" s="19">
        <v>2489988</v>
      </c>
      <c r="G20" s="20"/>
      <c r="H20" s="20"/>
      <c r="I20" s="18"/>
    </row>
    <row r="21" spans="1:9" ht="15" x14ac:dyDescent="0.2">
      <c r="A21" s="13" t="s">
        <v>35</v>
      </c>
      <c r="B21" s="12"/>
      <c r="C21" s="21" t="s">
        <v>36</v>
      </c>
      <c r="D21" s="22">
        <v>28572856</v>
      </c>
      <c r="E21" s="22">
        <v>0</v>
      </c>
      <c r="F21" s="19">
        <v>0</v>
      </c>
      <c r="G21" s="20"/>
      <c r="H21" s="20"/>
      <c r="I21" s="18"/>
    </row>
    <row r="22" spans="1:9" ht="15" x14ac:dyDescent="0.2">
      <c r="A22" s="13" t="s">
        <v>37</v>
      </c>
      <c r="B22" s="12"/>
      <c r="C22" s="21" t="s">
        <v>38</v>
      </c>
      <c r="D22" s="22">
        <f>SUM(D19:D21)</f>
        <v>61062844</v>
      </c>
      <c r="E22" s="22">
        <v>0</v>
      </c>
      <c r="F22" s="22">
        <f>SUM(F19:F21)</f>
        <v>32489988</v>
      </c>
      <c r="G22" s="20"/>
      <c r="H22" s="20"/>
      <c r="I22" s="18"/>
    </row>
    <row r="23" spans="1:9" ht="15" x14ac:dyDescent="0.2">
      <c r="A23" s="23" t="s">
        <v>39</v>
      </c>
      <c r="B23" s="24" t="s">
        <v>40</v>
      </c>
      <c r="C23" s="24"/>
      <c r="D23" s="25">
        <f>SUM(D8:D18)+D22</f>
        <v>150000000</v>
      </c>
      <c r="E23" s="25">
        <f>SUM(E8:E18)+E22</f>
        <v>44421038</v>
      </c>
      <c r="F23" s="25">
        <f>SUM(F8:F18)+F22</f>
        <v>165848182</v>
      </c>
      <c r="G23" s="26"/>
      <c r="H23" s="26"/>
      <c r="I23" s="26"/>
    </row>
    <row r="24" spans="1:9" x14ac:dyDescent="0.2">
      <c r="A24" s="4"/>
      <c r="B24" s="4"/>
      <c r="C24" s="4"/>
      <c r="D24" s="4"/>
      <c r="E24" s="4"/>
      <c r="F24" s="4"/>
    </row>
    <row r="25" spans="1:9" x14ac:dyDescent="0.2">
      <c r="A25" s="4"/>
      <c r="B25" s="4"/>
      <c r="C25" s="4"/>
      <c r="D25" s="4"/>
      <c r="E25" s="4"/>
      <c r="F25" s="4"/>
    </row>
    <row r="26" spans="1:9" ht="8.25" customHeight="1" x14ac:dyDescent="0.2">
      <c r="A26" s="4"/>
      <c r="B26" s="4"/>
      <c r="C26" s="4"/>
      <c r="D26" s="4"/>
      <c r="E26" s="4"/>
      <c r="F26" s="4"/>
    </row>
    <row r="27" spans="1:9" ht="13.5" customHeight="1" x14ac:dyDescent="0.2">
      <c r="A27" s="273" t="s">
        <v>7</v>
      </c>
      <c r="B27" s="274" t="s">
        <v>8</v>
      </c>
      <c r="C27" s="275" t="s">
        <v>9</v>
      </c>
      <c r="D27" s="276" t="s">
        <v>319</v>
      </c>
      <c r="E27" s="276" t="s">
        <v>320</v>
      </c>
      <c r="F27" s="277" t="s">
        <v>300</v>
      </c>
    </row>
    <row r="28" spans="1:9" ht="31.5" customHeight="1" x14ac:dyDescent="0.2">
      <c r="A28" s="273"/>
      <c r="B28" s="274"/>
      <c r="C28" s="275"/>
      <c r="D28" s="276"/>
      <c r="E28" s="276"/>
      <c r="F28" s="277"/>
    </row>
    <row r="29" spans="1:9" ht="13.5" customHeight="1" x14ac:dyDescent="0.2">
      <c r="A29" s="13" t="s">
        <v>10</v>
      </c>
      <c r="B29" s="275" t="s">
        <v>11</v>
      </c>
      <c r="C29" s="283" t="s">
        <v>41</v>
      </c>
      <c r="D29" s="284">
        <v>55620770</v>
      </c>
      <c r="E29" s="284">
        <v>0</v>
      </c>
      <c r="F29" s="280">
        <v>55620770</v>
      </c>
    </row>
    <row r="30" spans="1:9" x14ac:dyDescent="0.2">
      <c r="A30" s="13" t="s">
        <v>13</v>
      </c>
      <c r="B30" s="275"/>
      <c r="C30" s="283"/>
      <c r="D30" s="284"/>
      <c r="E30" s="284"/>
      <c r="F30" s="280"/>
    </row>
    <row r="31" spans="1:9" x14ac:dyDescent="0.2">
      <c r="A31" s="13" t="s">
        <v>14</v>
      </c>
      <c r="B31" s="275"/>
      <c r="C31" s="283"/>
      <c r="D31" s="284"/>
      <c r="E31" s="284"/>
      <c r="F31" s="280"/>
    </row>
    <row r="32" spans="1:9" x14ac:dyDescent="0.2">
      <c r="A32" s="13" t="s">
        <v>15</v>
      </c>
      <c r="B32" s="275"/>
      <c r="C32" s="283"/>
      <c r="D32" s="284"/>
      <c r="E32" s="284"/>
      <c r="F32" s="280"/>
    </row>
    <row r="33" spans="1:6" x14ac:dyDescent="0.2">
      <c r="A33" s="13" t="s">
        <v>16</v>
      </c>
      <c r="B33" s="275"/>
      <c r="C33" s="14" t="s">
        <v>42</v>
      </c>
      <c r="D33" s="15">
        <v>4500000</v>
      </c>
      <c r="E33" s="15">
        <v>0</v>
      </c>
      <c r="F33" s="16">
        <v>4500000</v>
      </c>
    </row>
    <row r="34" spans="1:6" x14ac:dyDescent="0.2">
      <c r="A34" s="13" t="s">
        <v>18</v>
      </c>
      <c r="B34" s="275"/>
      <c r="C34" s="14" t="s">
        <v>43</v>
      </c>
      <c r="D34" s="15">
        <v>3055719</v>
      </c>
      <c r="E34" s="15">
        <v>13200000</v>
      </c>
      <c r="F34" s="19">
        <f>SUM(D34:E34)</f>
        <v>16255719</v>
      </c>
    </row>
    <row r="35" spans="1:6" ht="22.5" x14ac:dyDescent="0.2">
      <c r="A35" s="13" t="s">
        <v>20</v>
      </c>
      <c r="B35" s="275"/>
      <c r="C35" s="14" t="s">
        <v>44</v>
      </c>
      <c r="D35" s="15">
        <v>22200601</v>
      </c>
      <c r="E35" s="15">
        <v>0</v>
      </c>
      <c r="F35" s="264">
        <v>22200601</v>
      </c>
    </row>
    <row r="36" spans="1:6" ht="22.5" x14ac:dyDescent="0.2">
      <c r="A36" s="13" t="s">
        <v>22</v>
      </c>
      <c r="B36" s="275"/>
      <c r="C36" s="14" t="s">
        <v>45</v>
      </c>
      <c r="D36" s="15">
        <v>0</v>
      </c>
      <c r="E36" s="15">
        <v>0</v>
      </c>
      <c r="F36" s="19">
        <v>0</v>
      </c>
    </row>
    <row r="37" spans="1:6" x14ac:dyDescent="0.2">
      <c r="A37" s="13" t="s">
        <v>24</v>
      </c>
      <c r="B37" s="275" t="s">
        <v>25</v>
      </c>
      <c r="C37" s="21" t="s">
        <v>46</v>
      </c>
      <c r="D37" s="22">
        <v>22092563</v>
      </c>
      <c r="E37" s="22">
        <v>0</v>
      </c>
      <c r="F37" s="19">
        <v>22092563</v>
      </c>
    </row>
    <row r="38" spans="1:6" x14ac:dyDescent="0.2">
      <c r="A38" s="13"/>
      <c r="B38" s="275"/>
      <c r="C38" s="21" t="s">
        <v>47</v>
      </c>
      <c r="D38" s="22">
        <v>0</v>
      </c>
      <c r="E38" s="22">
        <v>0</v>
      </c>
      <c r="F38" s="19">
        <v>0</v>
      </c>
    </row>
    <row r="39" spans="1:6" x14ac:dyDescent="0.2">
      <c r="A39" s="13" t="s">
        <v>28</v>
      </c>
      <c r="B39" s="275"/>
      <c r="C39" s="21" t="s">
        <v>48</v>
      </c>
      <c r="D39" s="22">
        <v>0</v>
      </c>
      <c r="E39" s="22">
        <v>0</v>
      </c>
      <c r="F39" s="19">
        <v>0</v>
      </c>
    </row>
    <row r="40" spans="1:6" x14ac:dyDescent="0.2">
      <c r="A40" s="13" t="s">
        <v>30</v>
      </c>
      <c r="B40" s="12" t="s">
        <v>31</v>
      </c>
      <c r="C40" s="21" t="s">
        <v>49</v>
      </c>
      <c r="D40" s="22">
        <v>0</v>
      </c>
      <c r="E40" s="22">
        <v>28572856</v>
      </c>
      <c r="F40" s="19">
        <v>0</v>
      </c>
    </row>
    <row r="41" spans="1:6" x14ac:dyDescent="0.2">
      <c r="A41" s="13" t="s">
        <v>32</v>
      </c>
      <c r="B41" s="12" t="s">
        <v>33</v>
      </c>
      <c r="C41" s="21" t="s">
        <v>50</v>
      </c>
      <c r="D41" s="42">
        <v>40040359</v>
      </c>
      <c r="E41" s="22">
        <v>2648182</v>
      </c>
      <c r="F41" s="19">
        <f>SUM(D41:E41)</f>
        <v>42688541</v>
      </c>
    </row>
    <row r="42" spans="1:6" x14ac:dyDescent="0.2">
      <c r="A42" s="13" t="s">
        <v>35</v>
      </c>
      <c r="B42" s="12"/>
      <c r="C42" s="21" t="s">
        <v>51</v>
      </c>
      <c r="D42" s="42">
        <v>2489988</v>
      </c>
      <c r="E42" s="22">
        <v>0</v>
      </c>
      <c r="F42" s="19">
        <v>2489988</v>
      </c>
    </row>
    <row r="43" spans="1:6" x14ac:dyDescent="0.2">
      <c r="A43" s="13" t="s">
        <v>37</v>
      </c>
      <c r="B43" s="12"/>
      <c r="C43" s="21" t="s">
        <v>52</v>
      </c>
      <c r="D43" s="22">
        <f>SUM(D40:D42)</f>
        <v>42530347</v>
      </c>
      <c r="E43" s="22">
        <f>SUM(E40:E42)</f>
        <v>31221038</v>
      </c>
      <c r="F43" s="22">
        <f>SUM(F40:F42)</f>
        <v>45178529</v>
      </c>
    </row>
    <row r="44" spans="1:6" x14ac:dyDescent="0.2">
      <c r="A44" s="23" t="s">
        <v>39</v>
      </c>
      <c r="B44" s="24" t="s">
        <v>40</v>
      </c>
      <c r="C44" s="24"/>
      <c r="D44" s="25">
        <f>SUM(D29:D39)+D43</f>
        <v>150000000</v>
      </c>
      <c r="E44" s="25">
        <f>SUM(E29:E39)+E43</f>
        <v>44421038</v>
      </c>
      <c r="F44" s="25">
        <f>SUM(F29:F39)+F43</f>
        <v>165848182</v>
      </c>
    </row>
    <row r="45" spans="1:6" x14ac:dyDescent="0.2">
      <c r="A45" s="4"/>
      <c r="B45" s="4"/>
      <c r="C45" s="4"/>
      <c r="D45" s="4"/>
      <c r="E45" s="4"/>
      <c r="F45" s="4"/>
    </row>
    <row r="46" spans="1:6" x14ac:dyDescent="0.2">
      <c r="A46" s="4" t="s">
        <v>325</v>
      </c>
      <c r="B46" s="4"/>
      <c r="C46" s="4"/>
      <c r="D46" s="4"/>
      <c r="E46" s="4"/>
      <c r="F46" s="4"/>
    </row>
    <row r="47" spans="1:6" x14ac:dyDescent="0.2">
      <c r="A47" s="4" t="s">
        <v>320</v>
      </c>
      <c r="B47" s="4"/>
      <c r="C47" s="4"/>
      <c r="D47" s="4"/>
      <c r="E47" s="4"/>
      <c r="F47" s="4"/>
    </row>
  </sheetData>
  <mergeCells count="34">
    <mergeCell ref="B37:B39"/>
    <mergeCell ref="B29:B36"/>
    <mergeCell ref="C29:C32"/>
    <mergeCell ref="D29:D32"/>
    <mergeCell ref="E29:E32"/>
    <mergeCell ref="F29:F32"/>
    <mergeCell ref="G8:G9"/>
    <mergeCell ref="H8:H9"/>
    <mergeCell ref="I8:I9"/>
    <mergeCell ref="B16:B18"/>
    <mergeCell ref="F27:F28"/>
    <mergeCell ref="B8:B15"/>
    <mergeCell ref="C8:C11"/>
    <mergeCell ref="D8:D11"/>
    <mergeCell ref="E8:E11"/>
    <mergeCell ref="F8:F11"/>
    <mergeCell ref="A27:A28"/>
    <mergeCell ref="B27:B28"/>
    <mergeCell ref="C27:C28"/>
    <mergeCell ref="D27:D28"/>
    <mergeCell ref="E27:E28"/>
    <mergeCell ref="A1:H1"/>
    <mergeCell ref="C2:J2"/>
    <mergeCell ref="B3:H3"/>
    <mergeCell ref="B5:C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rintOptions horizontalCentered="1"/>
  <pageMargins left="0.30694444444444402" right="0.19791666666666699" top="0.41944444444444401" bottom="0.98402777777777795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5"/>
  <sheetViews>
    <sheetView zoomScaleNormal="100" zoomScalePageLayoutView="60" workbookViewId="0">
      <selection activeCell="B1" sqref="B1:F1"/>
    </sheetView>
  </sheetViews>
  <sheetFormatPr defaultRowHeight="12.75" x14ac:dyDescent="0.2"/>
  <cols>
    <col min="1" max="1" width="4.7109375" style="1"/>
    <col min="2" max="2" width="64.140625" style="1"/>
    <col min="3" max="3" width="0" style="1" hidden="1"/>
    <col min="4" max="4" width="16.5703125" style="1"/>
    <col min="5" max="6" width="0" style="1" hidden="1"/>
    <col min="7" max="1025" width="9.42578125" style="1"/>
  </cols>
  <sheetData>
    <row r="1" spans="1:6" x14ac:dyDescent="0.2">
      <c r="B1" s="269" t="s">
        <v>343</v>
      </c>
      <c r="C1" s="269"/>
      <c r="D1" s="269"/>
      <c r="E1" s="269"/>
      <c r="F1" s="269"/>
    </row>
    <row r="2" spans="1:6" ht="9.75" customHeight="1" x14ac:dyDescent="0.2">
      <c r="B2" s="27"/>
      <c r="C2" s="27"/>
      <c r="D2" s="27"/>
      <c r="E2" s="27"/>
    </row>
    <row r="3" spans="1:6" ht="12.75" customHeight="1" x14ac:dyDescent="0.2">
      <c r="A3" s="287" t="s">
        <v>327</v>
      </c>
      <c r="B3" s="287"/>
      <c r="C3" s="287"/>
      <c r="D3" s="287"/>
      <c r="E3" s="287"/>
      <c r="F3" s="287"/>
    </row>
    <row r="4" spans="1:6" ht="7.5" customHeight="1" x14ac:dyDescent="0.2">
      <c r="B4" s="28"/>
      <c r="C4" s="28"/>
      <c r="D4" s="27"/>
    </row>
    <row r="5" spans="1:6" x14ac:dyDescent="0.2">
      <c r="A5" s="288" t="s">
        <v>53</v>
      </c>
      <c r="B5" s="288"/>
      <c r="C5" s="288"/>
      <c r="D5" s="288"/>
      <c r="E5" s="288"/>
      <c r="F5" s="288"/>
    </row>
    <row r="6" spans="1:6" ht="7.5" customHeight="1" x14ac:dyDescent="0.2">
      <c r="B6" s="28"/>
      <c r="C6" s="28"/>
      <c r="D6" s="27"/>
      <c r="E6" s="29"/>
      <c r="F6" s="29" t="s">
        <v>54</v>
      </c>
    </row>
    <row r="7" spans="1:6" x14ac:dyDescent="0.2">
      <c r="A7" s="30"/>
      <c r="B7" s="289" t="s">
        <v>3</v>
      </c>
      <c r="C7" s="289"/>
      <c r="D7" s="31" t="s">
        <v>4</v>
      </c>
      <c r="E7" s="32"/>
      <c r="F7" s="33"/>
    </row>
    <row r="8" spans="1:6" x14ac:dyDescent="0.2">
      <c r="A8" s="11" t="s">
        <v>7</v>
      </c>
      <c r="B8" s="34" t="s">
        <v>55</v>
      </c>
      <c r="C8" s="21"/>
      <c r="D8" s="35" t="s">
        <v>56</v>
      </c>
      <c r="E8" s="36"/>
      <c r="F8" s="37"/>
    </row>
    <row r="9" spans="1:6" x14ac:dyDescent="0.2">
      <c r="A9" s="38" t="s">
        <v>10</v>
      </c>
      <c r="B9" s="39" t="s">
        <v>57</v>
      </c>
      <c r="C9" s="39"/>
      <c r="D9" s="39">
        <f>SUM(D10:D17)</f>
        <v>17732074</v>
      </c>
      <c r="E9" s="40"/>
      <c r="F9" s="41"/>
    </row>
    <row r="10" spans="1:6" x14ac:dyDescent="0.2">
      <c r="A10" s="38" t="s">
        <v>13</v>
      </c>
      <c r="B10" s="21" t="s">
        <v>58</v>
      </c>
      <c r="C10" s="21"/>
      <c r="D10" s="42">
        <v>0</v>
      </c>
      <c r="E10" s="43"/>
      <c r="F10" s="44"/>
    </row>
    <row r="11" spans="1:6" x14ac:dyDescent="0.2">
      <c r="A11" s="38" t="s">
        <v>14</v>
      </c>
      <c r="B11" s="21" t="s">
        <v>59</v>
      </c>
      <c r="C11" s="21"/>
      <c r="D11" s="42">
        <v>3572460</v>
      </c>
      <c r="E11" s="43"/>
      <c r="F11" s="44"/>
    </row>
    <row r="12" spans="1:6" x14ac:dyDescent="0.2">
      <c r="A12" s="38" t="s">
        <v>15</v>
      </c>
      <c r="B12" s="21" t="s">
        <v>60</v>
      </c>
      <c r="C12" s="21"/>
      <c r="D12" s="42">
        <v>2528000</v>
      </c>
      <c r="E12" s="43"/>
      <c r="F12" s="44"/>
    </row>
    <row r="13" spans="1:6" x14ac:dyDescent="0.2">
      <c r="A13" s="38" t="s">
        <v>16</v>
      </c>
      <c r="B13" s="21" t="s">
        <v>61</v>
      </c>
      <c r="C13" s="21"/>
      <c r="D13" s="42">
        <v>100000</v>
      </c>
      <c r="E13" s="43"/>
      <c r="F13" s="44"/>
    </row>
    <row r="14" spans="1:6" x14ac:dyDescent="0.2">
      <c r="A14" s="38" t="s">
        <v>18</v>
      </c>
      <c r="B14" s="21" t="s">
        <v>62</v>
      </c>
      <c r="C14" s="21"/>
      <c r="D14" s="42">
        <v>1825080</v>
      </c>
      <c r="E14" s="43"/>
      <c r="F14" s="44"/>
    </row>
    <row r="15" spans="1:6" x14ac:dyDescent="0.2">
      <c r="A15" s="38" t="s">
        <v>20</v>
      </c>
      <c r="B15" s="21" t="s">
        <v>63</v>
      </c>
      <c r="C15" s="21"/>
      <c r="D15" s="42">
        <v>5000000</v>
      </c>
      <c r="E15" s="43"/>
      <c r="F15" s="44"/>
    </row>
    <row r="16" spans="1:6" x14ac:dyDescent="0.2">
      <c r="A16" s="38"/>
      <c r="B16" s="21" t="s">
        <v>321</v>
      </c>
      <c r="C16" s="21"/>
      <c r="D16" s="42">
        <v>12750</v>
      </c>
      <c r="E16" s="43"/>
      <c r="F16" s="44"/>
    </row>
    <row r="17" spans="1:6" x14ac:dyDescent="0.2">
      <c r="A17" s="38" t="s">
        <v>22</v>
      </c>
      <c r="B17" s="21" t="s">
        <v>301</v>
      </c>
      <c r="C17" s="21"/>
      <c r="D17" s="42">
        <v>4693784</v>
      </c>
      <c r="E17" s="43"/>
      <c r="F17" s="44"/>
    </row>
    <row r="18" spans="1:6" x14ac:dyDescent="0.2">
      <c r="A18" s="38" t="s">
        <v>24</v>
      </c>
      <c r="B18" s="39" t="s">
        <v>64</v>
      </c>
      <c r="C18" s="39"/>
      <c r="D18" s="45">
        <f>SUM(D19:D23)</f>
        <v>20906220</v>
      </c>
      <c r="E18" s="46"/>
      <c r="F18" s="47"/>
    </row>
    <row r="19" spans="1:6" x14ac:dyDescent="0.2">
      <c r="A19" s="38" t="s">
        <v>28</v>
      </c>
      <c r="B19" s="21" t="s">
        <v>322</v>
      </c>
      <c r="C19" s="21"/>
      <c r="D19" s="42">
        <v>14303680</v>
      </c>
      <c r="E19" s="43"/>
      <c r="F19" s="44"/>
    </row>
    <row r="20" spans="1:6" x14ac:dyDescent="0.2">
      <c r="A20" s="38" t="s">
        <v>30</v>
      </c>
      <c r="B20" s="21" t="s">
        <v>323</v>
      </c>
      <c r="C20" s="21"/>
      <c r="D20" s="42">
        <v>3600000</v>
      </c>
      <c r="E20" s="43"/>
      <c r="F20" s="44"/>
    </row>
    <row r="21" spans="1:6" x14ac:dyDescent="0.2">
      <c r="A21" s="38" t="s">
        <v>32</v>
      </c>
      <c r="B21" s="21" t="s">
        <v>65</v>
      </c>
      <c r="C21" s="21"/>
      <c r="D21" s="42">
        <v>2042500</v>
      </c>
      <c r="E21" s="43"/>
      <c r="F21" s="44"/>
    </row>
    <row r="22" spans="1:6" x14ac:dyDescent="0.2">
      <c r="A22" s="38" t="s">
        <v>35</v>
      </c>
      <c r="B22" s="21" t="s">
        <v>66</v>
      </c>
      <c r="C22" s="21"/>
      <c r="D22" s="42">
        <v>122240</v>
      </c>
      <c r="E22" s="43"/>
      <c r="F22" s="44"/>
    </row>
    <row r="23" spans="1:6" x14ac:dyDescent="0.2">
      <c r="A23" s="38"/>
      <c r="B23" s="21" t="s">
        <v>324</v>
      </c>
      <c r="C23" s="21"/>
      <c r="D23" s="42">
        <v>837800</v>
      </c>
      <c r="E23" s="43"/>
      <c r="F23" s="265"/>
    </row>
    <row r="24" spans="1:6" x14ac:dyDescent="0.2">
      <c r="A24" s="38" t="s">
        <v>37</v>
      </c>
      <c r="B24" s="39" t="s">
        <v>67</v>
      </c>
      <c r="C24" s="39"/>
      <c r="D24" s="45">
        <f>SUM(D25:D33)</f>
        <v>15782476</v>
      </c>
      <c r="E24" s="46"/>
      <c r="F24" s="47"/>
    </row>
    <row r="25" spans="1:6" x14ac:dyDescent="0.2">
      <c r="A25" s="38" t="s">
        <v>39</v>
      </c>
      <c r="B25" s="21" t="s">
        <v>68</v>
      </c>
      <c r="C25" s="21"/>
      <c r="D25" s="42">
        <v>5267000</v>
      </c>
      <c r="E25" s="43"/>
      <c r="F25" s="44"/>
    </row>
    <row r="26" spans="1:6" x14ac:dyDescent="0.2">
      <c r="A26" s="38" t="s">
        <v>69</v>
      </c>
      <c r="B26" s="21" t="s">
        <v>302</v>
      </c>
      <c r="C26" s="21"/>
      <c r="D26" s="42">
        <v>2500000</v>
      </c>
      <c r="E26" s="43"/>
      <c r="F26" s="44"/>
    </row>
    <row r="27" spans="1:6" x14ac:dyDescent="0.2">
      <c r="A27" s="38" t="s">
        <v>70</v>
      </c>
      <c r="B27" s="21" t="s">
        <v>303</v>
      </c>
      <c r="C27" s="48"/>
      <c r="D27" s="42">
        <v>0</v>
      </c>
      <c r="E27" s="43"/>
      <c r="F27" s="44"/>
    </row>
    <row r="28" spans="1:6" x14ac:dyDescent="0.2">
      <c r="A28" s="38" t="s">
        <v>71</v>
      </c>
      <c r="B28" s="21" t="s">
        <v>72</v>
      </c>
      <c r="C28" s="48"/>
      <c r="D28" s="42">
        <v>0</v>
      </c>
      <c r="E28" s="43"/>
      <c r="F28" s="44"/>
    </row>
    <row r="29" spans="1:6" x14ac:dyDescent="0.2">
      <c r="A29" s="38" t="s">
        <v>73</v>
      </c>
      <c r="B29" s="21" t="s">
        <v>74</v>
      </c>
      <c r="C29" s="48"/>
      <c r="D29" s="42">
        <v>0</v>
      </c>
      <c r="E29" s="43"/>
      <c r="F29" s="44"/>
    </row>
    <row r="30" spans="1:6" x14ac:dyDescent="0.2">
      <c r="A30" s="38" t="s">
        <v>75</v>
      </c>
      <c r="B30" s="21" t="s">
        <v>76</v>
      </c>
      <c r="C30" s="48"/>
      <c r="D30" s="42">
        <v>0</v>
      </c>
      <c r="E30" s="43"/>
      <c r="F30" s="44"/>
    </row>
    <row r="31" spans="1:6" x14ac:dyDescent="0.2">
      <c r="A31" s="38" t="s">
        <v>77</v>
      </c>
      <c r="B31" s="49" t="s">
        <v>78</v>
      </c>
      <c r="C31" s="48"/>
      <c r="D31" s="42">
        <v>4435276</v>
      </c>
      <c r="E31" s="43"/>
      <c r="F31" s="44"/>
    </row>
    <row r="32" spans="1:6" x14ac:dyDescent="0.2">
      <c r="A32" s="38" t="s">
        <v>79</v>
      </c>
      <c r="B32" s="49" t="s">
        <v>80</v>
      </c>
      <c r="C32" s="48"/>
      <c r="D32" s="42">
        <v>3231360</v>
      </c>
      <c r="E32" s="43"/>
      <c r="F32" s="44"/>
    </row>
    <row r="33" spans="1:6" x14ac:dyDescent="0.2">
      <c r="A33" s="38">
        <v>23</v>
      </c>
      <c r="B33" s="49" t="s">
        <v>81</v>
      </c>
      <c r="C33" s="48"/>
      <c r="D33" s="42">
        <v>348840</v>
      </c>
      <c r="E33" s="43"/>
      <c r="F33" s="44"/>
    </row>
    <row r="34" spans="1:6" x14ac:dyDescent="0.2">
      <c r="A34" s="38">
        <v>24</v>
      </c>
      <c r="B34" s="34" t="s">
        <v>82</v>
      </c>
      <c r="C34" s="50"/>
      <c r="D34" s="45">
        <v>1200000</v>
      </c>
      <c r="E34" s="47"/>
      <c r="F34" s="51"/>
    </row>
    <row r="35" spans="1:6" x14ac:dyDescent="0.2">
      <c r="A35" s="38">
        <v>25</v>
      </c>
      <c r="B35" s="34" t="s">
        <v>83</v>
      </c>
      <c r="C35" s="50"/>
      <c r="D35" s="45">
        <v>0</v>
      </c>
      <c r="E35" s="47"/>
      <c r="F35" s="51"/>
    </row>
    <row r="36" spans="1:6" x14ac:dyDescent="0.2">
      <c r="A36" s="38">
        <v>26</v>
      </c>
      <c r="B36" s="34" t="s">
        <v>84</v>
      </c>
      <c r="C36" s="50"/>
      <c r="D36" s="45">
        <v>0</v>
      </c>
      <c r="E36" s="47"/>
      <c r="F36" s="51"/>
    </row>
    <row r="37" spans="1:6" x14ac:dyDescent="0.2">
      <c r="A37" s="38">
        <v>27</v>
      </c>
      <c r="B37" s="34" t="s">
        <v>85</v>
      </c>
      <c r="C37" s="34"/>
      <c r="D37" s="45">
        <f>D35+D34+D24+D18+D9</f>
        <v>55620770</v>
      </c>
      <c r="E37" s="46"/>
      <c r="F37" s="47"/>
    </row>
    <row r="38" spans="1:6" x14ac:dyDescent="0.2">
      <c r="A38" s="38">
        <v>28</v>
      </c>
      <c r="B38" s="49" t="s">
        <v>86</v>
      </c>
      <c r="C38" s="48"/>
      <c r="D38" s="42">
        <v>0</v>
      </c>
      <c r="E38" s="43"/>
      <c r="F38" s="44"/>
    </row>
    <row r="39" spans="1:6" x14ac:dyDescent="0.2">
      <c r="A39" s="38">
        <v>29</v>
      </c>
      <c r="B39" s="49" t="s">
        <v>87</v>
      </c>
      <c r="C39" s="34"/>
      <c r="D39" s="52">
        <v>0</v>
      </c>
      <c r="E39" s="53"/>
      <c r="F39" s="44"/>
    </row>
    <row r="40" spans="1:6" x14ac:dyDescent="0.2">
      <c r="A40" s="38">
        <v>30</v>
      </c>
      <c r="B40" s="49" t="s">
        <v>88</v>
      </c>
      <c r="C40" s="34"/>
      <c r="D40" s="52">
        <v>22200601</v>
      </c>
      <c r="E40" s="53"/>
      <c r="F40" s="44"/>
    </row>
    <row r="41" spans="1:6" x14ac:dyDescent="0.2">
      <c r="A41" s="38">
        <v>31</v>
      </c>
      <c r="B41" s="49" t="s">
        <v>89</v>
      </c>
      <c r="C41" s="34"/>
      <c r="D41" s="52">
        <v>0</v>
      </c>
      <c r="E41" s="53"/>
      <c r="F41" s="44"/>
    </row>
    <row r="42" spans="1:6" x14ac:dyDescent="0.2">
      <c r="A42" s="38">
        <v>32</v>
      </c>
      <c r="B42" s="34" t="s">
        <v>90</v>
      </c>
      <c r="C42" s="34"/>
      <c r="D42" s="45">
        <f>SUM(D37:D41)</f>
        <v>77821371</v>
      </c>
      <c r="E42" s="46"/>
      <c r="F42" s="47"/>
    </row>
    <row r="43" spans="1:6" x14ac:dyDescent="0.2">
      <c r="A43" s="38">
        <v>33</v>
      </c>
      <c r="B43" s="34" t="s">
        <v>91</v>
      </c>
      <c r="C43" s="34"/>
      <c r="D43" s="45">
        <v>22092563</v>
      </c>
      <c r="E43" s="47"/>
      <c r="F43" s="51"/>
    </row>
    <row r="44" spans="1:6" x14ac:dyDescent="0.2">
      <c r="A44" s="38">
        <v>34</v>
      </c>
      <c r="B44" s="34" t="s">
        <v>92</v>
      </c>
      <c r="C44" s="34"/>
      <c r="D44" s="45">
        <v>4500000</v>
      </c>
      <c r="E44" s="47"/>
      <c r="F44" s="51"/>
    </row>
    <row r="45" spans="1:6" x14ac:dyDescent="0.2">
      <c r="A45" s="38">
        <v>35</v>
      </c>
      <c r="B45" s="34" t="s">
        <v>93</v>
      </c>
      <c r="C45" s="34"/>
      <c r="D45" s="45">
        <v>3055719</v>
      </c>
      <c r="E45" s="47"/>
      <c r="F45" s="51"/>
    </row>
    <row r="46" spans="1:6" x14ac:dyDescent="0.2">
      <c r="A46" s="38">
        <v>36</v>
      </c>
      <c r="B46" s="54" t="s">
        <v>94</v>
      </c>
      <c r="C46" s="34"/>
      <c r="D46" s="45">
        <v>0</v>
      </c>
      <c r="E46" s="47"/>
      <c r="F46" s="51"/>
    </row>
    <row r="47" spans="1:6" x14ac:dyDescent="0.2">
      <c r="A47" s="38">
        <v>37</v>
      </c>
      <c r="B47" s="54" t="s">
        <v>95</v>
      </c>
      <c r="C47" s="34"/>
      <c r="D47" s="55">
        <v>0</v>
      </c>
      <c r="E47" s="56"/>
      <c r="F47" s="51"/>
    </row>
    <row r="48" spans="1:6" x14ac:dyDescent="0.2">
      <c r="A48" s="38">
        <v>38</v>
      </c>
      <c r="B48" s="54" t="s">
        <v>96</v>
      </c>
      <c r="C48" s="34"/>
      <c r="D48" s="55">
        <v>0</v>
      </c>
      <c r="E48" s="56"/>
      <c r="F48" s="51"/>
    </row>
    <row r="49" spans="1:6" x14ac:dyDescent="0.2">
      <c r="A49" s="57">
        <v>39</v>
      </c>
      <c r="B49" s="58" t="s">
        <v>97</v>
      </c>
      <c r="C49" s="59"/>
      <c r="D49" s="25">
        <f>SUM(D42:D48)</f>
        <v>107469653</v>
      </c>
      <c r="E49" s="60"/>
      <c r="F49" s="61"/>
    </row>
    <row r="50" spans="1:6" ht="7.5" customHeight="1" x14ac:dyDescent="0.2">
      <c r="A50" s="62"/>
      <c r="B50" s="63"/>
      <c r="C50" s="64"/>
      <c r="D50" s="62"/>
      <c r="E50" s="65"/>
    </row>
    <row r="51" spans="1:6" ht="13.35" customHeight="1" x14ac:dyDescent="0.2">
      <c r="A51" s="285" t="s">
        <v>98</v>
      </c>
      <c r="B51" s="285"/>
      <c r="C51" s="285"/>
      <c r="D51" s="285"/>
      <c r="E51" s="285"/>
      <c r="F51" s="285"/>
    </row>
    <row r="52" spans="1:6" ht="7.5" customHeight="1" x14ac:dyDescent="0.2">
      <c r="A52" s="66"/>
      <c r="B52" s="67"/>
      <c r="C52" s="68"/>
      <c r="D52" s="66"/>
      <c r="E52" s="69"/>
      <c r="F52" s="69"/>
    </row>
    <row r="53" spans="1:6" ht="7.5" customHeight="1" x14ac:dyDescent="0.2">
      <c r="A53" s="4"/>
      <c r="B53" s="285" t="s">
        <v>3</v>
      </c>
      <c r="C53" s="285"/>
      <c r="D53" s="70" t="s">
        <v>4</v>
      </c>
      <c r="E53" s="71"/>
      <c r="F53" s="71"/>
    </row>
    <row r="54" spans="1:6" x14ac:dyDescent="0.2">
      <c r="A54" s="72" t="s">
        <v>7</v>
      </c>
      <c r="B54" s="73" t="s">
        <v>99</v>
      </c>
      <c r="C54" s="74"/>
      <c r="D54" s="75" t="s">
        <v>56</v>
      </c>
      <c r="E54" s="76"/>
      <c r="F54" s="33"/>
    </row>
    <row r="55" spans="1:6" x14ac:dyDescent="0.2">
      <c r="A55" s="11" t="s">
        <v>10</v>
      </c>
      <c r="B55" s="54" t="s">
        <v>100</v>
      </c>
      <c r="C55" s="34"/>
      <c r="D55" s="42">
        <v>40040359</v>
      </c>
      <c r="E55" s="43"/>
      <c r="F55" s="44"/>
    </row>
    <row r="56" spans="1:6" x14ac:dyDescent="0.2">
      <c r="A56" s="11" t="s">
        <v>13</v>
      </c>
      <c r="B56" s="54" t="s">
        <v>101</v>
      </c>
      <c r="C56" s="34"/>
      <c r="D56" s="42">
        <v>2489988</v>
      </c>
      <c r="E56" s="43"/>
      <c r="F56" s="44"/>
    </row>
    <row r="57" spans="1:6" x14ac:dyDescent="0.2">
      <c r="A57" s="77" t="s">
        <v>14</v>
      </c>
      <c r="B57" s="58" t="s">
        <v>102</v>
      </c>
      <c r="C57" s="59"/>
      <c r="D57" s="78">
        <f>D55+D56</f>
        <v>42530347</v>
      </c>
      <c r="E57" s="79"/>
      <c r="F57" s="80"/>
    </row>
    <row r="58" spans="1:6" ht="7.5" customHeight="1" x14ac:dyDescent="0.2">
      <c r="A58" s="4"/>
      <c r="B58" s="67"/>
      <c r="C58" s="81"/>
      <c r="D58" s="82"/>
      <c r="E58" s="83"/>
      <c r="F58" s="69"/>
    </row>
    <row r="59" spans="1:6" x14ac:dyDescent="0.2">
      <c r="A59" s="285" t="s">
        <v>103</v>
      </c>
      <c r="B59" s="285"/>
      <c r="C59" s="285"/>
      <c r="D59" s="285"/>
      <c r="E59" s="285"/>
      <c r="F59" s="285"/>
    </row>
    <row r="60" spans="1:6" ht="7.5" customHeight="1" x14ac:dyDescent="0.2">
      <c r="A60" s="4"/>
      <c r="B60" s="67"/>
      <c r="C60" s="81"/>
      <c r="D60" s="82"/>
      <c r="E60" s="83"/>
      <c r="F60" s="69"/>
    </row>
    <row r="61" spans="1:6" ht="7.5" customHeight="1" x14ac:dyDescent="0.2">
      <c r="A61" s="6"/>
      <c r="B61" s="286" t="s">
        <v>3</v>
      </c>
      <c r="C61" s="286"/>
      <c r="D61" s="85" t="s">
        <v>4</v>
      </c>
      <c r="E61" s="86"/>
      <c r="F61" s="33"/>
    </row>
    <row r="62" spans="1:6" x14ac:dyDescent="0.2">
      <c r="A62" s="87" t="s">
        <v>7</v>
      </c>
      <c r="B62" s="54" t="s">
        <v>104</v>
      </c>
      <c r="C62" s="34"/>
      <c r="D62" s="88" t="s">
        <v>56</v>
      </c>
      <c r="E62" s="47"/>
      <c r="F62" s="89"/>
    </row>
    <row r="63" spans="1:6" x14ac:dyDescent="0.2">
      <c r="A63" s="13" t="s">
        <v>10</v>
      </c>
      <c r="B63" s="54" t="s">
        <v>105</v>
      </c>
      <c r="C63" s="34"/>
      <c r="D63" s="42">
        <v>127469653</v>
      </c>
      <c r="E63" s="43"/>
      <c r="F63" s="44"/>
    </row>
    <row r="64" spans="1:6" x14ac:dyDescent="0.2">
      <c r="A64" s="13" t="s">
        <v>13</v>
      </c>
      <c r="B64" s="54" t="s">
        <v>102</v>
      </c>
      <c r="C64" s="34"/>
      <c r="D64" s="42">
        <v>42530347</v>
      </c>
      <c r="E64" s="43"/>
      <c r="F64" s="44"/>
    </row>
    <row r="65" spans="1:6" x14ac:dyDescent="0.2">
      <c r="A65" s="23" t="s">
        <v>14</v>
      </c>
      <c r="B65" s="58" t="s">
        <v>106</v>
      </c>
      <c r="C65" s="59"/>
      <c r="D65" s="78">
        <f>D49+D57</f>
        <v>150000000</v>
      </c>
      <c r="E65" s="79"/>
      <c r="F65" s="80"/>
    </row>
  </sheetData>
  <mergeCells count="8">
    <mergeCell ref="B53:C53"/>
    <mergeCell ref="A59:F59"/>
    <mergeCell ref="B61:C61"/>
    <mergeCell ref="B1:F1"/>
    <mergeCell ref="A3:F3"/>
    <mergeCell ref="A5:F5"/>
    <mergeCell ref="B7:C7"/>
    <mergeCell ref="A51:F51"/>
  </mergeCells>
  <pageMargins left="0.7" right="0.7" top="0.25763888888888897" bottom="0.242361111111111" header="0.51180555555555496" footer="0.51180555555555496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80"/>
  <sheetViews>
    <sheetView zoomScaleNormal="100" zoomScalePageLayoutView="60" workbookViewId="0">
      <selection activeCell="B1" sqref="B1:E1"/>
    </sheetView>
  </sheetViews>
  <sheetFormatPr defaultRowHeight="12.75" x14ac:dyDescent="0.2"/>
  <cols>
    <col min="1" max="1" width="6.7109375" style="1"/>
    <col min="2" max="2" width="65.5703125" style="1"/>
    <col min="3" max="3" width="15.140625" style="1" customWidth="1"/>
    <col min="4" max="5" width="0" style="1" hidden="1"/>
    <col min="6" max="1025" width="9.42578125" style="1"/>
  </cols>
  <sheetData>
    <row r="1" spans="1:5" ht="14.25" customHeight="1" x14ac:dyDescent="0.2">
      <c r="B1" s="290" t="s">
        <v>344</v>
      </c>
      <c r="C1" s="290"/>
      <c r="D1" s="290"/>
      <c r="E1" s="290"/>
    </row>
    <row r="2" spans="1:5" ht="7.5" customHeight="1" x14ac:dyDescent="0.2">
      <c r="B2" s="91"/>
      <c r="C2" s="91"/>
      <c r="D2" s="91"/>
      <c r="E2" s="4"/>
    </row>
    <row r="3" spans="1:5" ht="12.75" customHeight="1" x14ac:dyDescent="0.2">
      <c r="A3" s="287" t="s">
        <v>319</v>
      </c>
      <c r="B3" s="287"/>
      <c r="C3" s="287"/>
      <c r="D3" s="287"/>
      <c r="E3" s="287"/>
    </row>
    <row r="4" spans="1:5" ht="7.5" customHeight="1" x14ac:dyDescent="0.2">
      <c r="B4" s="92"/>
      <c r="C4" s="4"/>
      <c r="D4" s="4"/>
      <c r="E4" s="4"/>
    </row>
    <row r="5" spans="1:5" ht="11.85" customHeight="1" x14ac:dyDescent="0.2">
      <c r="A5" s="288" t="s">
        <v>107</v>
      </c>
      <c r="B5" s="288"/>
      <c r="C5" s="288"/>
      <c r="D5" s="288"/>
      <c r="E5" s="288"/>
    </row>
    <row r="6" spans="1:5" ht="7.5" customHeight="1" x14ac:dyDescent="0.2">
      <c r="B6" s="92"/>
      <c r="C6" s="4"/>
      <c r="D6" s="4"/>
      <c r="E6" s="4"/>
    </row>
    <row r="7" spans="1:5" ht="7.5" customHeight="1" x14ac:dyDescent="0.2">
      <c r="B7" s="92"/>
      <c r="C7" s="91" t="s">
        <v>54</v>
      </c>
      <c r="D7" s="93"/>
      <c r="E7" s="93"/>
    </row>
    <row r="8" spans="1:5" ht="13.5" customHeight="1" x14ac:dyDescent="0.2">
      <c r="A8" s="30"/>
      <c r="B8" s="84" t="s">
        <v>3</v>
      </c>
      <c r="C8" s="94" t="s">
        <v>4</v>
      </c>
      <c r="D8" s="95"/>
      <c r="E8" s="96"/>
    </row>
    <row r="9" spans="1:5" ht="12" customHeight="1" x14ac:dyDescent="0.2">
      <c r="A9" s="97" t="s">
        <v>7</v>
      </c>
      <c r="B9" s="54" t="s">
        <v>108</v>
      </c>
      <c r="C9" s="35" t="s">
        <v>56</v>
      </c>
      <c r="D9" s="98"/>
      <c r="E9" s="99"/>
    </row>
    <row r="10" spans="1:5" x14ac:dyDescent="0.2">
      <c r="A10" s="100" t="s">
        <v>10</v>
      </c>
      <c r="B10" s="49" t="s">
        <v>109</v>
      </c>
      <c r="C10" s="52">
        <v>3878400</v>
      </c>
      <c r="D10" s="101"/>
      <c r="E10" s="102"/>
    </row>
    <row r="11" spans="1:5" x14ac:dyDescent="0.2">
      <c r="A11" s="100" t="s">
        <v>13</v>
      </c>
      <c r="B11" s="49" t="s">
        <v>110</v>
      </c>
      <c r="C11" s="52">
        <v>19115700</v>
      </c>
      <c r="D11" s="101"/>
      <c r="E11" s="102"/>
    </row>
    <row r="12" spans="1:5" hidden="1" x14ac:dyDescent="0.2">
      <c r="A12" s="100"/>
      <c r="B12" s="49"/>
      <c r="C12" s="52"/>
      <c r="D12" s="101"/>
      <c r="E12" s="102"/>
    </row>
    <row r="13" spans="1:5" hidden="1" x14ac:dyDescent="0.2">
      <c r="A13" s="100"/>
      <c r="B13" s="21"/>
      <c r="C13" s="42"/>
      <c r="D13" s="101"/>
      <c r="E13" s="102"/>
    </row>
    <row r="14" spans="1:5" hidden="1" x14ac:dyDescent="0.2">
      <c r="A14" s="100"/>
      <c r="B14" s="21"/>
      <c r="C14" s="42"/>
      <c r="D14" s="101"/>
      <c r="E14" s="102"/>
    </row>
    <row r="15" spans="1:5" hidden="1" x14ac:dyDescent="0.2">
      <c r="A15" s="100"/>
      <c r="B15" s="21"/>
      <c r="C15" s="42"/>
      <c r="D15" s="101"/>
      <c r="E15" s="102"/>
    </row>
    <row r="16" spans="1:5" ht="12.75" hidden="1" customHeight="1" x14ac:dyDescent="0.2">
      <c r="A16" s="100"/>
      <c r="B16" s="21"/>
      <c r="C16" s="42"/>
      <c r="D16" s="101"/>
      <c r="E16" s="102"/>
    </row>
    <row r="17" spans="1:5" ht="12.75" customHeight="1" x14ac:dyDescent="0.2">
      <c r="A17" s="100" t="s">
        <v>14</v>
      </c>
      <c r="B17" s="21" t="s">
        <v>304</v>
      </c>
      <c r="C17" s="42">
        <v>249010</v>
      </c>
      <c r="D17" s="101"/>
      <c r="E17" s="262"/>
    </row>
    <row r="18" spans="1:5" x14ac:dyDescent="0.2">
      <c r="A18" s="100" t="s">
        <v>15</v>
      </c>
      <c r="B18" s="34" t="s">
        <v>111</v>
      </c>
      <c r="C18" s="55">
        <f>SUM(C10:C17)</f>
        <v>23243110</v>
      </c>
      <c r="D18" s="55"/>
      <c r="E18" s="103"/>
    </row>
    <row r="19" spans="1:5" x14ac:dyDescent="0.2">
      <c r="A19" s="100" t="s">
        <v>16</v>
      </c>
      <c r="B19" s="49" t="s">
        <v>112</v>
      </c>
      <c r="C19" s="52">
        <v>4830300</v>
      </c>
      <c r="D19" s="55"/>
      <c r="E19" s="103"/>
    </row>
    <row r="20" spans="1:5" x14ac:dyDescent="0.2">
      <c r="A20" s="104" t="s">
        <v>18</v>
      </c>
      <c r="B20" s="49" t="s">
        <v>113</v>
      </c>
      <c r="C20" s="52">
        <v>252000</v>
      </c>
      <c r="D20" s="55"/>
      <c r="E20" s="103"/>
    </row>
    <row r="21" spans="1:5" x14ac:dyDescent="0.2">
      <c r="A21" s="100" t="s">
        <v>20</v>
      </c>
      <c r="B21" s="34" t="s">
        <v>114</v>
      </c>
      <c r="C21" s="55">
        <f>C19+C20</f>
        <v>5082300</v>
      </c>
      <c r="D21" s="105"/>
      <c r="E21" s="106"/>
    </row>
    <row r="22" spans="1:5" x14ac:dyDescent="0.2">
      <c r="A22" s="100" t="s">
        <v>22</v>
      </c>
      <c r="B22" s="34" t="s">
        <v>115</v>
      </c>
      <c r="C22" s="55">
        <f>C18+C21</f>
        <v>28325410</v>
      </c>
      <c r="D22" s="55"/>
      <c r="E22" s="103"/>
    </row>
    <row r="23" spans="1:5" x14ac:dyDescent="0.2">
      <c r="A23" s="100" t="s">
        <v>24</v>
      </c>
      <c r="B23" s="34" t="s">
        <v>116</v>
      </c>
      <c r="C23" s="55">
        <v>3992890</v>
      </c>
      <c r="D23" s="105"/>
      <c r="E23" s="106"/>
    </row>
    <row r="24" spans="1:5" ht="12.75" hidden="1" customHeight="1" x14ac:dyDescent="0.2">
      <c r="A24" s="100"/>
      <c r="B24" s="107"/>
      <c r="C24" s="108"/>
      <c r="D24" s="109"/>
      <c r="E24" s="102"/>
    </row>
    <row r="25" spans="1:5" ht="12.75" customHeight="1" x14ac:dyDescent="0.2">
      <c r="A25" s="100" t="s">
        <v>28</v>
      </c>
      <c r="B25" s="107" t="s">
        <v>307</v>
      </c>
      <c r="C25" s="108">
        <v>150000</v>
      </c>
      <c r="D25" s="109"/>
      <c r="E25" s="102"/>
    </row>
    <row r="26" spans="1:5" ht="11.25" customHeight="1" x14ac:dyDescent="0.2">
      <c r="A26" s="100" t="s">
        <v>30</v>
      </c>
      <c r="B26" s="107" t="s">
        <v>117</v>
      </c>
      <c r="C26" s="108">
        <v>5500000</v>
      </c>
      <c r="D26" s="109"/>
      <c r="E26" s="102"/>
    </row>
    <row r="27" spans="1:5" ht="12.75" hidden="1" customHeight="1" x14ac:dyDescent="0.2">
      <c r="A27" s="100"/>
      <c r="B27" s="107"/>
      <c r="C27" s="108"/>
      <c r="D27" s="109"/>
      <c r="E27" s="102"/>
    </row>
    <row r="28" spans="1:5" x14ac:dyDescent="0.2">
      <c r="A28" s="100" t="s">
        <v>32</v>
      </c>
      <c r="B28" s="110" t="s">
        <v>118</v>
      </c>
      <c r="C28" s="42">
        <v>5650000</v>
      </c>
      <c r="D28" s="42"/>
      <c r="E28" s="101"/>
    </row>
    <row r="29" spans="1:5" x14ac:dyDescent="0.2">
      <c r="A29" s="100" t="s">
        <v>35</v>
      </c>
      <c r="B29" s="111" t="s">
        <v>119</v>
      </c>
      <c r="C29" s="112">
        <v>160000</v>
      </c>
      <c r="D29" s="113"/>
      <c r="E29" s="102"/>
    </row>
    <row r="30" spans="1:5" x14ac:dyDescent="0.2">
      <c r="A30" s="100" t="s">
        <v>37</v>
      </c>
      <c r="B30" s="111" t="s">
        <v>120</v>
      </c>
      <c r="C30" s="112">
        <v>160000</v>
      </c>
      <c r="D30" s="113"/>
      <c r="E30" s="102"/>
    </row>
    <row r="31" spans="1:5" x14ac:dyDescent="0.2">
      <c r="A31" s="100" t="s">
        <v>39</v>
      </c>
      <c r="B31" s="21" t="s">
        <v>121</v>
      </c>
      <c r="C31" s="42">
        <v>320000</v>
      </c>
      <c r="D31" s="101"/>
      <c r="E31" s="102"/>
    </row>
    <row r="32" spans="1:5" x14ac:dyDescent="0.2">
      <c r="A32" s="100" t="s">
        <v>69</v>
      </c>
      <c r="B32" s="114" t="s">
        <v>122</v>
      </c>
      <c r="C32" s="112">
        <v>8915000</v>
      </c>
      <c r="D32" s="113"/>
      <c r="E32" s="102"/>
    </row>
    <row r="33" spans="1:5" x14ac:dyDescent="0.2">
      <c r="A33" s="100" t="s">
        <v>70</v>
      </c>
      <c r="B33" s="114" t="s">
        <v>123</v>
      </c>
      <c r="C33" s="112">
        <v>1500000</v>
      </c>
      <c r="D33" s="113"/>
      <c r="E33" s="102"/>
    </row>
    <row r="34" spans="1:5" x14ac:dyDescent="0.2">
      <c r="A34" s="100" t="s">
        <v>71</v>
      </c>
      <c r="B34" s="114" t="s">
        <v>124</v>
      </c>
      <c r="C34" s="112">
        <v>160000</v>
      </c>
      <c r="D34" s="113"/>
      <c r="E34" s="102"/>
    </row>
    <row r="35" spans="1:5" x14ac:dyDescent="0.2">
      <c r="A35" s="100" t="s">
        <v>73</v>
      </c>
      <c r="B35" s="114" t="s">
        <v>306</v>
      </c>
      <c r="C35" s="112">
        <v>600000</v>
      </c>
      <c r="D35" s="113"/>
      <c r="E35" s="102"/>
    </row>
    <row r="36" spans="1:5" x14ac:dyDescent="0.2">
      <c r="A36" s="100" t="s">
        <v>75</v>
      </c>
      <c r="B36" s="114" t="s">
        <v>125</v>
      </c>
      <c r="C36" s="112">
        <v>1000000</v>
      </c>
      <c r="D36" s="113"/>
      <c r="E36" s="102"/>
    </row>
    <row r="37" spans="1:5" x14ac:dyDescent="0.2">
      <c r="A37" s="100" t="s">
        <v>77</v>
      </c>
      <c r="B37" s="21" t="s">
        <v>126</v>
      </c>
      <c r="C37" s="42">
        <f>SUM(C32:C36)</f>
        <v>12175000</v>
      </c>
      <c r="D37" s="101"/>
      <c r="E37" s="102"/>
    </row>
    <row r="38" spans="1:5" x14ac:dyDescent="0.2">
      <c r="A38" s="100" t="s">
        <v>79</v>
      </c>
      <c r="B38" s="21" t="s">
        <v>127</v>
      </c>
      <c r="C38" s="42">
        <v>0</v>
      </c>
      <c r="D38" s="101"/>
      <c r="E38" s="102"/>
    </row>
    <row r="39" spans="1:5" x14ac:dyDescent="0.2">
      <c r="A39" s="100" t="s">
        <v>128</v>
      </c>
      <c r="B39" s="114" t="s">
        <v>129</v>
      </c>
      <c r="C39" s="112">
        <v>4606499</v>
      </c>
      <c r="D39" s="113"/>
      <c r="E39" s="102"/>
    </row>
    <row r="40" spans="1:5" ht="11.25" customHeight="1" x14ac:dyDescent="0.2">
      <c r="A40" s="100" t="s">
        <v>275</v>
      </c>
      <c r="B40" s="114" t="s">
        <v>308</v>
      </c>
      <c r="C40" s="112">
        <v>150000</v>
      </c>
      <c r="D40" s="113"/>
      <c r="E40" s="102"/>
    </row>
    <row r="41" spans="1:5" x14ac:dyDescent="0.2">
      <c r="A41" s="100" t="s">
        <v>130</v>
      </c>
      <c r="B41" s="114" t="s">
        <v>131</v>
      </c>
      <c r="C41" s="112">
        <v>500000</v>
      </c>
      <c r="D41" s="113"/>
      <c r="E41" s="102"/>
    </row>
    <row r="42" spans="1:5" hidden="1" x14ac:dyDescent="0.2">
      <c r="A42" s="100" t="s">
        <v>132</v>
      </c>
      <c r="B42" s="114"/>
      <c r="C42" s="112"/>
      <c r="D42" s="113"/>
      <c r="E42" s="102"/>
    </row>
    <row r="43" spans="1:5" x14ac:dyDescent="0.2">
      <c r="A43" s="100" t="s">
        <v>133</v>
      </c>
      <c r="B43" s="21" t="s">
        <v>134</v>
      </c>
      <c r="C43" s="42">
        <f>SUM(C39:C41)</f>
        <v>5256499</v>
      </c>
      <c r="D43" s="101"/>
      <c r="E43" s="102"/>
    </row>
    <row r="44" spans="1:5" x14ac:dyDescent="0.2">
      <c r="A44" s="100" t="s">
        <v>135</v>
      </c>
      <c r="B44" s="34" t="s">
        <v>136</v>
      </c>
      <c r="C44" s="55">
        <f>C28+C31+C37+C38+C43</f>
        <v>23401499</v>
      </c>
      <c r="D44" s="55"/>
      <c r="E44" s="103"/>
    </row>
    <row r="45" spans="1:5" ht="12.75" customHeight="1" x14ac:dyDescent="0.2">
      <c r="A45" s="100" t="s">
        <v>137</v>
      </c>
      <c r="B45" s="49" t="s">
        <v>309</v>
      </c>
      <c r="C45" s="52">
        <v>600000</v>
      </c>
      <c r="D45" s="101"/>
      <c r="E45" s="102"/>
    </row>
    <row r="46" spans="1:5" ht="12.75" customHeight="1" x14ac:dyDescent="0.2">
      <c r="A46" s="100" t="s">
        <v>138</v>
      </c>
      <c r="B46" s="49" t="s">
        <v>139</v>
      </c>
      <c r="C46" s="52">
        <v>1800000</v>
      </c>
      <c r="D46" s="101"/>
      <c r="E46" s="102"/>
    </row>
    <row r="47" spans="1:5" ht="12.75" customHeight="1" x14ac:dyDescent="0.2">
      <c r="A47" s="100" t="s">
        <v>140</v>
      </c>
      <c r="B47" s="49" t="s">
        <v>141</v>
      </c>
      <c r="C47" s="52">
        <v>500000</v>
      </c>
      <c r="D47" s="101"/>
      <c r="E47" s="102"/>
    </row>
    <row r="48" spans="1:5" ht="12" customHeight="1" x14ac:dyDescent="0.2">
      <c r="A48" s="100" t="s">
        <v>142</v>
      </c>
      <c r="B48" s="49" t="s">
        <v>143</v>
      </c>
      <c r="C48" s="52">
        <v>400000</v>
      </c>
      <c r="D48" s="101"/>
      <c r="E48" s="102"/>
    </row>
    <row r="49" spans="1:5" ht="12.75" customHeight="1" x14ac:dyDescent="0.2">
      <c r="A49" s="100" t="s">
        <v>144</v>
      </c>
      <c r="B49" s="34" t="s">
        <v>145</v>
      </c>
      <c r="C49" s="55">
        <f>C45+C46+C47+C48</f>
        <v>3300000</v>
      </c>
      <c r="D49" s="45"/>
      <c r="E49" s="105"/>
    </row>
    <row r="50" spans="1:5" ht="12.75" customHeight="1" x14ac:dyDescent="0.2">
      <c r="A50" s="100" t="s">
        <v>146</v>
      </c>
      <c r="B50" s="49" t="s">
        <v>147</v>
      </c>
      <c r="C50" s="52">
        <v>2938450</v>
      </c>
      <c r="D50" s="101"/>
      <c r="E50" s="102"/>
    </row>
    <row r="51" spans="1:5" x14ac:dyDescent="0.2">
      <c r="A51" s="100" t="s">
        <v>148</v>
      </c>
      <c r="B51" s="49" t="s">
        <v>149</v>
      </c>
      <c r="C51" s="52">
        <v>1100000</v>
      </c>
      <c r="D51" s="101"/>
      <c r="E51" s="102"/>
    </row>
    <row r="52" spans="1:5" x14ac:dyDescent="0.2">
      <c r="A52" s="100"/>
      <c r="B52" s="49" t="s">
        <v>315</v>
      </c>
      <c r="C52" s="52">
        <v>1670000</v>
      </c>
      <c r="D52" s="101"/>
      <c r="E52" s="262"/>
    </row>
    <row r="53" spans="1:5" x14ac:dyDescent="0.2">
      <c r="A53" s="100" t="s">
        <v>150</v>
      </c>
      <c r="B53" s="34" t="s">
        <v>151</v>
      </c>
      <c r="C53" s="55">
        <f>SUM(C50:C52)</f>
        <v>5708450</v>
      </c>
      <c r="D53" s="45"/>
      <c r="E53" s="105"/>
    </row>
    <row r="54" spans="1:5" x14ac:dyDescent="0.2">
      <c r="A54" s="100" t="s">
        <v>152</v>
      </c>
      <c r="B54" s="21" t="s">
        <v>153</v>
      </c>
      <c r="C54" s="42">
        <v>15630000</v>
      </c>
      <c r="D54" s="101"/>
      <c r="E54" s="102"/>
    </row>
    <row r="55" spans="1:5" x14ac:dyDescent="0.2">
      <c r="A55" s="100" t="s">
        <v>154</v>
      </c>
      <c r="B55" s="21" t="s">
        <v>155</v>
      </c>
      <c r="C55" s="42">
        <v>4220000</v>
      </c>
      <c r="D55" s="101"/>
      <c r="E55" s="102"/>
    </row>
    <row r="56" spans="1:5" x14ac:dyDescent="0.2">
      <c r="A56" s="100" t="s">
        <v>156</v>
      </c>
      <c r="B56" s="34" t="s">
        <v>26</v>
      </c>
      <c r="C56" s="55">
        <f>C54+C55</f>
        <v>19850000</v>
      </c>
      <c r="D56" s="55"/>
      <c r="E56" s="103"/>
    </row>
    <row r="57" spans="1:5" ht="12.6" customHeight="1" x14ac:dyDescent="0.2">
      <c r="A57" s="100" t="s">
        <v>157</v>
      </c>
      <c r="B57" s="21" t="s">
        <v>158</v>
      </c>
      <c r="C57" s="42">
        <v>3432210</v>
      </c>
      <c r="D57" s="101"/>
      <c r="E57" s="102"/>
    </row>
    <row r="58" spans="1:5" ht="11.1" customHeight="1" x14ac:dyDescent="0.2">
      <c r="A58" s="100" t="s">
        <v>159</v>
      </c>
      <c r="B58" s="21" t="s">
        <v>160</v>
      </c>
      <c r="C58" s="42">
        <v>926697</v>
      </c>
      <c r="D58" s="101"/>
      <c r="E58" s="102"/>
    </row>
    <row r="59" spans="1:5" ht="11.1" customHeight="1" x14ac:dyDescent="0.2">
      <c r="A59" s="100" t="s">
        <v>161</v>
      </c>
      <c r="B59" s="34" t="s">
        <v>29</v>
      </c>
      <c r="C59" s="55">
        <f>SUM(C57:C58)</f>
        <v>4358907</v>
      </c>
      <c r="D59" s="55"/>
      <c r="E59" s="103"/>
    </row>
    <row r="60" spans="1:5" ht="11.1" customHeight="1" x14ac:dyDescent="0.2">
      <c r="A60" s="100" t="s">
        <v>162</v>
      </c>
      <c r="B60" s="115" t="s">
        <v>163</v>
      </c>
      <c r="C60" s="116">
        <v>0</v>
      </c>
      <c r="D60" s="117"/>
      <c r="E60" s="106"/>
    </row>
    <row r="61" spans="1:5" x14ac:dyDescent="0.2">
      <c r="A61" s="100" t="s">
        <v>164</v>
      </c>
      <c r="B61" s="59" t="s">
        <v>165</v>
      </c>
      <c r="C61" s="78">
        <f>C22+C23+C44+C49+C53+C56+C59</f>
        <v>88937156</v>
      </c>
      <c r="D61" s="78"/>
      <c r="E61" s="118"/>
    </row>
    <row r="62" spans="1:5" ht="1.5" customHeight="1" x14ac:dyDescent="0.2">
      <c r="A62" s="119"/>
      <c r="B62" s="81"/>
      <c r="C62" s="120"/>
      <c r="D62" s="120"/>
      <c r="E62" s="4"/>
    </row>
    <row r="63" spans="1:5" ht="10.5" customHeight="1" x14ac:dyDescent="0.2">
      <c r="A63" s="288" t="s">
        <v>166</v>
      </c>
      <c r="B63" s="288"/>
      <c r="C63" s="288"/>
      <c r="D63" s="288"/>
      <c r="E63" s="288"/>
    </row>
    <row r="64" spans="1:5" ht="7.5" hidden="1" customHeight="1" x14ac:dyDescent="0.2">
      <c r="B64" s="4"/>
      <c r="C64" s="4"/>
      <c r="D64" s="4"/>
      <c r="E64" s="4"/>
    </row>
    <row r="65" spans="1:5" ht="7.5" customHeight="1" x14ac:dyDescent="0.2">
      <c r="B65" s="4"/>
      <c r="C65" s="4"/>
      <c r="D65" s="93"/>
      <c r="E65" s="93"/>
    </row>
    <row r="66" spans="1:5" ht="7.5" customHeight="1" x14ac:dyDescent="0.2">
      <c r="A66" s="30"/>
      <c r="B66" s="121" t="s">
        <v>3</v>
      </c>
      <c r="C66" s="121" t="s">
        <v>4</v>
      </c>
      <c r="D66" s="122"/>
      <c r="E66" s="123"/>
    </row>
    <row r="67" spans="1:5" ht="12.75" customHeight="1" x14ac:dyDescent="0.2">
      <c r="A67" s="97" t="s">
        <v>7</v>
      </c>
      <c r="B67" s="54" t="s">
        <v>167</v>
      </c>
      <c r="C67" s="124" t="s">
        <v>56</v>
      </c>
      <c r="D67" s="125"/>
      <c r="E67" s="126"/>
    </row>
    <row r="68" spans="1:5" ht="12" customHeight="1" x14ac:dyDescent="0.2">
      <c r="A68" s="127" t="s">
        <v>10</v>
      </c>
      <c r="B68" s="54" t="s">
        <v>316</v>
      </c>
      <c r="C68" s="55">
        <v>30000000</v>
      </c>
      <c r="D68" s="101"/>
      <c r="E68" s="102"/>
    </row>
    <row r="69" spans="1:5" ht="12" customHeight="1" x14ac:dyDescent="0.2">
      <c r="A69" s="127" t="s">
        <v>13</v>
      </c>
      <c r="B69" s="54" t="s">
        <v>168</v>
      </c>
      <c r="C69" s="55">
        <v>2489988</v>
      </c>
      <c r="D69" s="101"/>
      <c r="E69" s="102"/>
    </row>
    <row r="70" spans="1:5" ht="12" customHeight="1" x14ac:dyDescent="0.2">
      <c r="A70" s="127" t="s">
        <v>14</v>
      </c>
      <c r="B70" s="54" t="s">
        <v>169</v>
      </c>
      <c r="C70" s="55">
        <v>28572856</v>
      </c>
      <c r="D70" s="101"/>
      <c r="E70" s="102"/>
    </row>
    <row r="71" spans="1:5" ht="12" customHeight="1" x14ac:dyDescent="0.2">
      <c r="A71" s="128" t="s">
        <v>15</v>
      </c>
      <c r="B71" s="58" t="s">
        <v>170</v>
      </c>
      <c r="C71" s="78">
        <f>C68+C69+C70</f>
        <v>61062844</v>
      </c>
      <c r="D71" s="78"/>
      <c r="E71" s="118"/>
    </row>
    <row r="72" spans="1:5" ht="4.5" customHeight="1" x14ac:dyDescent="0.2">
      <c r="A72" s="3"/>
      <c r="B72" s="67"/>
      <c r="C72" s="120"/>
      <c r="D72" s="120"/>
      <c r="E72" s="4"/>
    </row>
    <row r="73" spans="1:5" ht="10.35" customHeight="1" x14ac:dyDescent="0.2">
      <c r="A73" s="291" t="s">
        <v>171</v>
      </c>
      <c r="B73" s="291"/>
      <c r="C73" s="291"/>
      <c r="D73" s="291"/>
      <c r="E73" s="291"/>
    </row>
    <row r="74" spans="1:5" ht="0.75" customHeight="1" x14ac:dyDescent="0.2">
      <c r="A74" s="3"/>
      <c r="B74" s="67"/>
      <c r="C74" s="120"/>
      <c r="D74" s="120"/>
      <c r="E74" s="4"/>
    </row>
    <row r="75" spans="1:5" ht="7.5" customHeight="1" x14ac:dyDescent="0.2">
      <c r="A75" s="3"/>
      <c r="B75" s="67"/>
      <c r="C75" s="120"/>
      <c r="D75" s="120"/>
      <c r="E75" s="120"/>
    </row>
    <row r="76" spans="1:5" ht="7.5" customHeight="1" x14ac:dyDescent="0.2">
      <c r="A76" s="129"/>
      <c r="B76" s="84" t="s">
        <v>3</v>
      </c>
      <c r="C76" s="130" t="s">
        <v>4</v>
      </c>
      <c r="D76" s="131"/>
      <c r="E76" s="96"/>
    </row>
    <row r="77" spans="1:5" ht="10.35" customHeight="1" x14ac:dyDescent="0.2">
      <c r="A77" s="97" t="s">
        <v>7</v>
      </c>
      <c r="B77" s="39" t="s">
        <v>104</v>
      </c>
      <c r="C77" s="132" t="s">
        <v>56</v>
      </c>
      <c r="D77" s="125"/>
      <c r="E77" s="133"/>
    </row>
    <row r="78" spans="1:5" x14ac:dyDescent="0.2">
      <c r="A78" s="127" t="s">
        <v>10</v>
      </c>
      <c r="B78" s="34" t="s">
        <v>165</v>
      </c>
      <c r="C78" s="134">
        <v>88937156</v>
      </c>
      <c r="D78" s="135"/>
      <c r="E78" s="102"/>
    </row>
    <row r="79" spans="1:5" x14ac:dyDescent="0.2">
      <c r="A79" s="127" t="s">
        <v>13</v>
      </c>
      <c r="B79" s="54" t="s">
        <v>170</v>
      </c>
      <c r="C79" s="134">
        <v>61062844</v>
      </c>
      <c r="D79" s="135"/>
      <c r="E79" s="102"/>
    </row>
    <row r="80" spans="1:5" x14ac:dyDescent="0.2">
      <c r="A80" s="128" t="s">
        <v>14</v>
      </c>
      <c r="B80" s="58" t="s">
        <v>106</v>
      </c>
      <c r="C80" s="78">
        <f>C61+C71</f>
        <v>150000000</v>
      </c>
      <c r="D80" s="78"/>
      <c r="E80" s="118"/>
    </row>
  </sheetData>
  <mergeCells count="5">
    <mergeCell ref="B1:E1"/>
    <mergeCell ref="A3:E3"/>
    <mergeCell ref="A5:E5"/>
    <mergeCell ref="A63:E63"/>
    <mergeCell ref="A73:E73"/>
  </mergeCells>
  <pageMargins left="0.70866141732283472" right="0.70866141732283472" top="3.937007874015748E-2" bottom="0" header="0.51181102362204722" footer="0.51181102362204722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6"/>
  <sheetViews>
    <sheetView zoomScaleNormal="100" zoomScalePageLayoutView="60" workbookViewId="0">
      <selection sqref="A1:H1"/>
    </sheetView>
  </sheetViews>
  <sheetFormatPr defaultRowHeight="12.75" x14ac:dyDescent="0.2"/>
  <cols>
    <col min="1" max="1" width="7.85546875" style="1"/>
    <col min="2" max="2" width="31.42578125" style="1"/>
    <col min="3" max="5" width="9.42578125" style="1"/>
    <col min="6" max="6" width="13.5703125" style="1"/>
    <col min="7" max="8" width="0" style="1" hidden="1"/>
    <col min="9" max="1025" width="9.42578125" style="1"/>
  </cols>
  <sheetData>
    <row r="1" spans="1:8" x14ac:dyDescent="0.2">
      <c r="A1" s="270" t="s">
        <v>345</v>
      </c>
      <c r="B1" s="270"/>
      <c r="C1" s="270"/>
      <c r="D1" s="270"/>
      <c r="E1" s="270"/>
      <c r="F1" s="270"/>
      <c r="G1" s="270"/>
      <c r="H1" s="270"/>
    </row>
    <row r="3" spans="1:8" x14ac:dyDescent="0.2">
      <c r="A3" s="292" t="s">
        <v>172</v>
      </c>
      <c r="B3" s="292"/>
      <c r="C3" s="292"/>
      <c r="D3" s="292"/>
      <c r="E3" s="292"/>
      <c r="F3" s="292"/>
      <c r="G3" s="292"/>
      <c r="H3" s="292"/>
    </row>
    <row r="4" spans="1:8" ht="24.6" customHeight="1" x14ac:dyDescent="0.2">
      <c r="F4" s="27"/>
    </row>
    <row r="5" spans="1:8" x14ac:dyDescent="0.2">
      <c r="B5" s="29" t="s">
        <v>319</v>
      </c>
      <c r="F5" s="27" t="s">
        <v>54</v>
      </c>
      <c r="G5" s="29"/>
      <c r="H5" s="29"/>
    </row>
    <row r="6" spans="1:8" x14ac:dyDescent="0.2">
      <c r="A6" s="293" t="s">
        <v>7</v>
      </c>
      <c r="B6" s="294" t="s">
        <v>3</v>
      </c>
      <c r="C6" s="294"/>
      <c r="D6" s="294"/>
      <c r="E6" s="294"/>
      <c r="F6" s="136" t="s">
        <v>4</v>
      </c>
      <c r="G6" s="136"/>
      <c r="H6" s="137"/>
    </row>
    <row r="7" spans="1:8" ht="15.75" customHeight="1" x14ac:dyDescent="0.2">
      <c r="A7" s="293"/>
      <c r="B7" s="295" t="s">
        <v>173</v>
      </c>
      <c r="C7" s="295"/>
      <c r="D7" s="295"/>
      <c r="E7" s="295"/>
      <c r="F7" s="138" t="s">
        <v>174</v>
      </c>
      <c r="G7" s="139"/>
      <c r="H7" s="140"/>
    </row>
    <row r="8" spans="1:8" ht="15.75" customHeight="1" x14ac:dyDescent="0.2">
      <c r="A8" s="127">
        <v>1</v>
      </c>
      <c r="B8" s="141" t="s">
        <v>175</v>
      </c>
      <c r="C8" s="142"/>
      <c r="D8" s="142"/>
      <c r="E8" s="143"/>
      <c r="F8" s="144">
        <v>0</v>
      </c>
      <c r="G8" s="43"/>
      <c r="H8" s="44"/>
    </row>
    <row r="9" spans="1:8" ht="15.75" customHeight="1" x14ac:dyDescent="0.2">
      <c r="A9" s="127">
        <v>2</v>
      </c>
      <c r="B9" s="141" t="s">
        <v>176</v>
      </c>
      <c r="C9" s="142"/>
      <c r="D9" s="142"/>
      <c r="E9" s="143"/>
      <c r="F9" s="144">
        <v>0</v>
      </c>
      <c r="G9" s="43"/>
      <c r="H9" s="44"/>
    </row>
    <row r="10" spans="1:8" ht="15.75" customHeight="1" x14ac:dyDescent="0.2">
      <c r="A10" s="127">
        <v>3</v>
      </c>
      <c r="B10" s="141" t="s">
        <v>326</v>
      </c>
      <c r="C10" s="142"/>
      <c r="D10" s="142"/>
      <c r="E10" s="143"/>
      <c r="F10" s="144">
        <v>1613662</v>
      </c>
      <c r="G10" s="43"/>
      <c r="H10" s="44"/>
    </row>
    <row r="11" spans="1:8" ht="15.75" customHeight="1" x14ac:dyDescent="0.2">
      <c r="A11" s="127">
        <v>4</v>
      </c>
      <c r="B11" s="296" t="s">
        <v>326</v>
      </c>
      <c r="C11" s="296"/>
      <c r="D11" s="296"/>
      <c r="E11" s="296"/>
      <c r="F11" s="145">
        <v>2745245</v>
      </c>
      <c r="G11" s="43"/>
      <c r="H11" s="44"/>
    </row>
    <row r="12" spans="1:8" ht="12.75" customHeight="1" x14ac:dyDescent="0.2">
      <c r="A12" s="127">
        <v>5</v>
      </c>
      <c r="B12" s="296" t="s">
        <v>178</v>
      </c>
      <c r="C12" s="296"/>
      <c r="D12" s="296"/>
      <c r="E12" s="296"/>
      <c r="F12" s="145">
        <v>0</v>
      </c>
      <c r="G12" s="43"/>
      <c r="H12" s="44"/>
    </row>
    <row r="13" spans="1:8" x14ac:dyDescent="0.2">
      <c r="A13" s="128">
        <v>6</v>
      </c>
      <c r="B13" s="297" t="s">
        <v>179</v>
      </c>
      <c r="C13" s="297"/>
      <c r="D13" s="297"/>
      <c r="E13" s="297"/>
      <c r="F13" s="146">
        <f>SUM(F8:F12)</f>
        <v>4358907</v>
      </c>
      <c r="G13" s="61"/>
      <c r="H13" s="147"/>
    </row>
    <row r="17" spans="1:6" x14ac:dyDescent="0.2">
      <c r="B17" s="29" t="s">
        <v>320</v>
      </c>
      <c r="F17" s="27" t="s">
        <v>54</v>
      </c>
    </row>
    <row r="18" spans="1:6" x14ac:dyDescent="0.2">
      <c r="A18" s="293" t="s">
        <v>7</v>
      </c>
      <c r="B18" s="294" t="s">
        <v>3</v>
      </c>
      <c r="C18" s="294"/>
      <c r="D18" s="294"/>
      <c r="E18" s="294"/>
      <c r="F18" s="136" t="s">
        <v>4</v>
      </c>
    </row>
    <row r="19" spans="1:6" x14ac:dyDescent="0.2">
      <c r="A19" s="293"/>
      <c r="B19" s="295" t="s">
        <v>173</v>
      </c>
      <c r="C19" s="295"/>
      <c r="D19" s="295"/>
      <c r="E19" s="295"/>
      <c r="F19" s="138" t="s">
        <v>174</v>
      </c>
    </row>
    <row r="20" spans="1:6" x14ac:dyDescent="0.2">
      <c r="A20" s="127">
        <v>1</v>
      </c>
      <c r="B20" s="141" t="s">
        <v>175</v>
      </c>
      <c r="C20" s="142"/>
      <c r="D20" s="142"/>
      <c r="E20" s="143"/>
      <c r="F20" s="144">
        <v>0</v>
      </c>
    </row>
    <row r="21" spans="1:6" ht="12.75" customHeight="1" x14ac:dyDescent="0.2">
      <c r="A21" s="127">
        <v>2</v>
      </c>
      <c r="B21" s="141" t="s">
        <v>176</v>
      </c>
      <c r="C21" s="142"/>
      <c r="D21" s="142"/>
      <c r="E21" s="143"/>
      <c r="F21" s="144">
        <v>0</v>
      </c>
    </row>
    <row r="22" spans="1:6" x14ac:dyDescent="0.2">
      <c r="A22" s="127">
        <v>3</v>
      </c>
      <c r="B22" s="141" t="s">
        <v>180</v>
      </c>
      <c r="C22" s="142"/>
      <c r="D22" s="142"/>
      <c r="E22" s="143"/>
      <c r="F22" s="144">
        <v>0</v>
      </c>
    </row>
    <row r="23" spans="1:6" ht="13.5" customHeight="1" x14ac:dyDescent="0.2">
      <c r="A23" s="127">
        <v>4</v>
      </c>
      <c r="B23" s="296" t="s">
        <v>177</v>
      </c>
      <c r="C23" s="296"/>
      <c r="D23" s="296"/>
      <c r="E23" s="296"/>
      <c r="F23" s="145">
        <v>0</v>
      </c>
    </row>
    <row r="24" spans="1:6" ht="13.5" customHeight="1" x14ac:dyDescent="0.2">
      <c r="A24" s="127">
        <v>5</v>
      </c>
      <c r="B24" s="296" t="s">
        <v>178</v>
      </c>
      <c r="C24" s="296"/>
      <c r="D24" s="296"/>
      <c r="E24" s="296"/>
      <c r="F24" s="145">
        <v>0</v>
      </c>
    </row>
    <row r="25" spans="1:6" x14ac:dyDescent="0.2">
      <c r="A25" s="128">
        <v>6</v>
      </c>
      <c r="B25" s="297" t="s">
        <v>179</v>
      </c>
      <c r="C25" s="297"/>
      <c r="D25" s="297"/>
      <c r="E25" s="297"/>
      <c r="F25" s="146">
        <f>SUM(F20:F24)</f>
        <v>0</v>
      </c>
    </row>
    <row r="28" spans="1:6" x14ac:dyDescent="0.2">
      <c r="B28" s="29" t="s">
        <v>305</v>
      </c>
      <c r="F28" s="27" t="s">
        <v>54</v>
      </c>
    </row>
    <row r="29" spans="1:6" x14ac:dyDescent="0.2">
      <c r="A29" s="293" t="s">
        <v>7</v>
      </c>
      <c r="B29" s="294" t="s">
        <v>3</v>
      </c>
      <c r="C29" s="294"/>
      <c r="D29" s="294"/>
      <c r="E29" s="294"/>
      <c r="F29" s="136" t="s">
        <v>4</v>
      </c>
    </row>
    <row r="30" spans="1:6" x14ac:dyDescent="0.2">
      <c r="A30" s="293"/>
      <c r="B30" s="295" t="s">
        <v>173</v>
      </c>
      <c r="C30" s="295"/>
      <c r="D30" s="295"/>
      <c r="E30" s="295"/>
      <c r="F30" s="138" t="s">
        <v>174</v>
      </c>
    </row>
    <row r="31" spans="1:6" x14ac:dyDescent="0.2">
      <c r="A31" s="127">
        <v>1</v>
      </c>
      <c r="B31" s="141" t="s">
        <v>175</v>
      </c>
      <c r="C31" s="142"/>
      <c r="D31" s="142"/>
      <c r="E31" s="143"/>
      <c r="F31" s="144">
        <v>0</v>
      </c>
    </row>
    <row r="32" spans="1:6" x14ac:dyDescent="0.2">
      <c r="A32" s="127">
        <v>2</v>
      </c>
      <c r="B32" s="141" t="s">
        <v>176</v>
      </c>
      <c r="C32" s="142"/>
      <c r="D32" s="142"/>
      <c r="E32" s="143"/>
      <c r="F32" s="144">
        <v>0</v>
      </c>
    </row>
    <row r="33" spans="1:6" x14ac:dyDescent="0.2">
      <c r="A33" s="127">
        <v>3</v>
      </c>
      <c r="B33" s="141" t="s">
        <v>326</v>
      </c>
      <c r="C33" s="142"/>
      <c r="D33" s="142"/>
      <c r="E33" s="143"/>
      <c r="F33" s="144">
        <v>1613662</v>
      </c>
    </row>
    <row r="34" spans="1:6" ht="13.5" customHeight="1" x14ac:dyDescent="0.2">
      <c r="A34" s="127">
        <v>4</v>
      </c>
      <c r="B34" s="296" t="s">
        <v>326</v>
      </c>
      <c r="C34" s="296"/>
      <c r="D34" s="296"/>
      <c r="E34" s="296"/>
      <c r="F34" s="145">
        <v>2745245</v>
      </c>
    </row>
    <row r="35" spans="1:6" ht="13.5" customHeight="1" x14ac:dyDescent="0.2">
      <c r="A35" s="127">
        <v>5</v>
      </c>
      <c r="B35" s="296" t="s">
        <v>178</v>
      </c>
      <c r="C35" s="296"/>
      <c r="D35" s="296"/>
      <c r="E35" s="296"/>
      <c r="F35" s="145">
        <v>0</v>
      </c>
    </row>
    <row r="36" spans="1:6" x14ac:dyDescent="0.2">
      <c r="A36" s="128">
        <v>6</v>
      </c>
      <c r="B36" s="297" t="s">
        <v>179</v>
      </c>
      <c r="C36" s="297"/>
      <c r="D36" s="297"/>
      <c r="E36" s="297"/>
      <c r="F36" s="146">
        <f>SUM(F31:F35)</f>
        <v>4358907</v>
      </c>
    </row>
  </sheetData>
  <mergeCells count="20">
    <mergeCell ref="B34:E34"/>
    <mergeCell ref="B35:E35"/>
    <mergeCell ref="B36:E36"/>
    <mergeCell ref="B23:E23"/>
    <mergeCell ref="B24:E24"/>
    <mergeCell ref="B25:E25"/>
    <mergeCell ref="A29:A30"/>
    <mergeCell ref="B29:E29"/>
    <mergeCell ref="B30:E30"/>
    <mergeCell ref="B11:E11"/>
    <mergeCell ref="B12:E12"/>
    <mergeCell ref="B13:E13"/>
    <mergeCell ref="A18:A19"/>
    <mergeCell ref="B18:E18"/>
    <mergeCell ref="B19:E19"/>
    <mergeCell ref="A1:H1"/>
    <mergeCell ref="A3:H3"/>
    <mergeCell ref="A6:A7"/>
    <mergeCell ref="B6:E6"/>
    <mergeCell ref="B7:E7"/>
  </mergeCells>
  <pageMargins left="0.75" right="0.75" top="1" bottom="1" header="0.51180555555555496" footer="0.51180555555555496"/>
  <pageSetup paperSize="9" firstPageNumber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4"/>
  <sheetViews>
    <sheetView zoomScaleNormal="100" zoomScalePageLayoutView="60" workbookViewId="0">
      <selection sqref="A1:H1"/>
    </sheetView>
  </sheetViews>
  <sheetFormatPr defaultRowHeight="12.75" x14ac:dyDescent="0.2"/>
  <cols>
    <col min="1" max="1" width="6.140625" style="1"/>
    <col min="2" max="2" width="41.7109375" style="1"/>
    <col min="3" max="3" width="4.42578125" style="1"/>
    <col min="4" max="4" width="4" style="1"/>
    <col min="5" max="5" width="1.42578125" style="1"/>
    <col min="6" max="6" width="12.7109375" style="1" bestFit="1" customWidth="1"/>
    <col min="7" max="8" width="0" style="1" hidden="1"/>
    <col min="9" max="1025" width="9.42578125" style="1"/>
  </cols>
  <sheetData>
    <row r="1" spans="1:9" x14ac:dyDescent="0.2">
      <c r="A1" s="269" t="s">
        <v>346</v>
      </c>
      <c r="B1" s="269"/>
      <c r="C1" s="269"/>
      <c r="D1" s="269"/>
      <c r="E1" s="269"/>
      <c r="F1" s="269"/>
      <c r="G1" s="269"/>
      <c r="H1" s="269"/>
    </row>
    <row r="2" spans="1:9" x14ac:dyDescent="0.2">
      <c r="A2" s="292"/>
      <c r="B2" s="292"/>
      <c r="C2" s="292"/>
      <c r="D2" s="292"/>
      <c r="E2" s="292"/>
      <c r="F2" s="292"/>
      <c r="G2" s="148"/>
    </row>
    <row r="3" spans="1:9" x14ac:dyDescent="0.2">
      <c r="A3" s="292" t="s">
        <v>181</v>
      </c>
      <c r="B3" s="292"/>
      <c r="C3" s="292"/>
      <c r="D3" s="292"/>
      <c r="E3" s="292"/>
      <c r="F3" s="292"/>
      <c r="G3" s="292"/>
      <c r="H3" s="292"/>
    </row>
    <row r="4" spans="1:9" x14ac:dyDescent="0.2">
      <c r="A4" s="292"/>
      <c r="B4" s="292"/>
      <c r="C4" s="292"/>
      <c r="D4" s="292"/>
      <c r="E4" s="292"/>
      <c r="F4" s="149"/>
    </row>
    <row r="5" spans="1:9" x14ac:dyDescent="0.2">
      <c r="A5" s="292" t="s">
        <v>328</v>
      </c>
      <c r="B5" s="292"/>
      <c r="C5" s="292"/>
      <c r="D5" s="292"/>
      <c r="E5" s="292"/>
      <c r="F5" s="292"/>
      <c r="G5" s="292"/>
      <c r="H5" s="292"/>
      <c r="I5" s="150"/>
    </row>
    <row r="6" spans="1:9" x14ac:dyDescent="0.2">
      <c r="A6" s="69"/>
      <c r="B6" s="10"/>
      <c r="C6" s="10"/>
      <c r="D6" s="10"/>
      <c r="E6" s="10"/>
      <c r="F6" s="292"/>
      <c r="G6" s="292"/>
      <c r="H6" s="151"/>
      <c r="I6" s="149"/>
    </row>
    <row r="7" spans="1:9" x14ac:dyDescent="0.2">
      <c r="A7" s="152"/>
      <c r="B7" s="298" t="s">
        <v>3</v>
      </c>
      <c r="C7" s="298"/>
      <c r="D7" s="298"/>
      <c r="E7" s="298"/>
      <c r="F7" s="31" t="s">
        <v>4</v>
      </c>
      <c r="G7" s="31"/>
      <c r="H7" s="33"/>
    </row>
    <row r="8" spans="1:9" x14ac:dyDescent="0.2">
      <c r="A8" s="153" t="s">
        <v>7</v>
      </c>
      <c r="B8" s="299" t="s">
        <v>182</v>
      </c>
      <c r="C8" s="299"/>
      <c r="D8" s="299"/>
      <c r="E8" s="299"/>
      <c r="F8" s="154" t="s">
        <v>56</v>
      </c>
      <c r="G8" s="9"/>
      <c r="H8" s="89"/>
    </row>
    <row r="9" spans="1:9" ht="24" customHeight="1" x14ac:dyDescent="0.2">
      <c r="A9" s="155"/>
      <c r="B9" s="156" t="s">
        <v>310</v>
      </c>
      <c r="C9" s="157"/>
      <c r="D9" s="157"/>
      <c r="E9" s="158"/>
      <c r="F9" s="144">
        <v>2699378</v>
      </c>
      <c r="G9" s="159"/>
      <c r="H9" s="44"/>
    </row>
    <row r="10" spans="1:9" ht="12.75" hidden="1" customHeight="1" x14ac:dyDescent="0.2">
      <c r="A10" s="127"/>
      <c r="B10" s="156"/>
      <c r="C10" s="157"/>
      <c r="D10" s="157"/>
      <c r="E10" s="158"/>
      <c r="F10" s="144"/>
      <c r="G10" s="159"/>
      <c r="H10" s="44"/>
    </row>
    <row r="11" spans="1:9" ht="12.75" hidden="1" customHeight="1" x14ac:dyDescent="0.2">
      <c r="A11" s="127"/>
      <c r="B11" s="156"/>
      <c r="C11" s="157"/>
      <c r="D11" s="157"/>
      <c r="E11" s="158"/>
      <c r="F11" s="144"/>
      <c r="G11" s="159"/>
      <c r="H11" s="44"/>
    </row>
    <row r="12" spans="1:9" ht="12.75" hidden="1" customHeight="1" x14ac:dyDescent="0.2">
      <c r="A12" s="127"/>
      <c r="B12" s="160"/>
      <c r="C12" s="161"/>
      <c r="D12" s="161"/>
      <c r="E12" s="162"/>
      <c r="F12" s="144"/>
      <c r="G12" s="159"/>
      <c r="H12" s="44"/>
    </row>
    <row r="13" spans="1:9" ht="12.75" hidden="1" customHeight="1" x14ac:dyDescent="0.2">
      <c r="A13" s="127"/>
      <c r="B13" s="160"/>
      <c r="C13" s="161"/>
      <c r="D13" s="161"/>
      <c r="E13" s="162"/>
      <c r="F13" s="144"/>
      <c r="G13" s="159"/>
      <c r="H13" s="44"/>
    </row>
    <row r="14" spans="1:9" ht="12.75" hidden="1" customHeight="1" x14ac:dyDescent="0.2">
      <c r="A14" s="127"/>
      <c r="B14" s="160"/>
      <c r="C14" s="161"/>
      <c r="D14" s="161"/>
      <c r="E14" s="162"/>
      <c r="F14" s="144"/>
      <c r="G14" s="159"/>
      <c r="H14" s="44"/>
    </row>
    <row r="15" spans="1:9" ht="30" customHeight="1" x14ac:dyDescent="0.2">
      <c r="A15" s="163"/>
      <c r="B15" s="156" t="s">
        <v>311</v>
      </c>
      <c r="C15" s="157"/>
      <c r="D15" s="157"/>
      <c r="E15" s="158"/>
      <c r="F15" s="144">
        <v>7082028</v>
      </c>
      <c r="G15" s="159"/>
      <c r="H15" s="44"/>
    </row>
    <row r="16" spans="1:9" ht="30" customHeight="1" x14ac:dyDescent="0.2">
      <c r="A16" s="163"/>
      <c r="B16" s="156" t="s">
        <v>314</v>
      </c>
      <c r="C16" s="157"/>
      <c r="D16" s="157"/>
      <c r="E16" s="158"/>
      <c r="F16" s="144">
        <v>0</v>
      </c>
      <c r="G16" s="159"/>
      <c r="H16" s="44"/>
    </row>
    <row r="17" spans="1:8" ht="12.75" customHeight="1" x14ac:dyDescent="0.2">
      <c r="A17" s="163"/>
      <c r="B17" s="156" t="s">
        <v>312</v>
      </c>
      <c r="C17" s="157"/>
      <c r="D17" s="157"/>
      <c r="E17" s="158"/>
      <c r="F17" s="144">
        <v>3320766</v>
      </c>
      <c r="G17" s="159"/>
      <c r="H17" s="44"/>
    </row>
    <row r="18" spans="1:8" ht="12.75" customHeight="1" x14ac:dyDescent="0.2">
      <c r="A18" s="163"/>
      <c r="B18" s="156" t="s">
        <v>313</v>
      </c>
      <c r="C18" s="157"/>
      <c r="D18" s="157"/>
      <c r="E18" s="158"/>
      <c r="F18" s="144">
        <v>6747828</v>
      </c>
      <c r="G18" s="159"/>
      <c r="H18" s="44"/>
    </row>
    <row r="19" spans="1:8" ht="21" customHeight="1" x14ac:dyDescent="0.2">
      <c r="A19" s="163"/>
      <c r="B19" s="156"/>
      <c r="C19" s="157"/>
      <c r="D19" s="157"/>
      <c r="E19" s="158"/>
      <c r="F19" s="144"/>
      <c r="G19" s="159"/>
      <c r="H19" s="44"/>
    </row>
    <row r="20" spans="1:8" ht="15.75" customHeight="1" x14ac:dyDescent="0.2">
      <c r="A20" s="128">
        <v>5</v>
      </c>
      <c r="B20" s="164" t="s">
        <v>184</v>
      </c>
      <c r="C20" s="165"/>
      <c r="D20" s="165"/>
      <c r="E20" s="166"/>
      <c r="F20" s="167">
        <f>SUM(F9:F19)</f>
        <v>19850000</v>
      </c>
      <c r="G20" s="167"/>
      <c r="H20" s="168"/>
    </row>
    <row r="21" spans="1:8" ht="16.5" customHeight="1" x14ac:dyDescent="0.2">
      <c r="A21" s="300"/>
      <c r="B21" s="300"/>
      <c r="C21" s="300"/>
      <c r="D21" s="300"/>
      <c r="E21" s="169"/>
      <c r="F21" s="150"/>
    </row>
    <row r="22" spans="1:8" ht="17.25" customHeight="1" x14ac:dyDescent="0.2">
      <c r="A22" s="292" t="s">
        <v>329</v>
      </c>
      <c r="B22" s="292"/>
      <c r="C22" s="292"/>
      <c r="D22" s="292"/>
      <c r="E22" s="292"/>
      <c r="F22" s="292"/>
      <c r="G22" s="292"/>
      <c r="H22" s="292"/>
    </row>
    <row r="23" spans="1:8" ht="17.25" customHeight="1" x14ac:dyDescent="0.2">
      <c r="A23" s="170"/>
      <c r="B23" s="10"/>
      <c r="C23" s="10"/>
      <c r="D23" s="10"/>
      <c r="E23" s="10"/>
      <c r="F23" s="292"/>
      <c r="G23" s="292"/>
      <c r="H23" s="171"/>
    </row>
    <row r="24" spans="1:8" ht="17.25" customHeight="1" x14ac:dyDescent="0.2">
      <c r="A24" s="172"/>
      <c r="B24" s="298" t="s">
        <v>3</v>
      </c>
      <c r="C24" s="298"/>
      <c r="D24" s="298"/>
      <c r="E24" s="298"/>
      <c r="F24" s="31" t="s">
        <v>4</v>
      </c>
      <c r="G24" s="32"/>
      <c r="H24" s="173"/>
    </row>
    <row r="25" spans="1:8" ht="23.25" customHeight="1" x14ac:dyDescent="0.2">
      <c r="A25" s="174" t="s">
        <v>7</v>
      </c>
      <c r="B25" s="301" t="s">
        <v>182</v>
      </c>
      <c r="C25" s="301"/>
      <c r="D25" s="301"/>
      <c r="E25" s="301"/>
      <c r="F25" s="154" t="s">
        <v>56</v>
      </c>
      <c r="G25" s="175"/>
      <c r="H25" s="176"/>
    </row>
    <row r="26" spans="1:8" ht="15" customHeight="1" x14ac:dyDescent="0.2">
      <c r="A26" s="128" t="s">
        <v>10</v>
      </c>
      <c r="B26" s="177" t="s">
        <v>183</v>
      </c>
      <c r="C26" s="178"/>
      <c r="D26" s="178"/>
      <c r="E26" s="179"/>
      <c r="F26" s="167">
        <v>365000</v>
      </c>
      <c r="G26" s="180"/>
      <c r="H26" s="181"/>
    </row>
    <row r="28" spans="1:8" x14ac:dyDescent="0.2">
      <c r="A28" s="292" t="s">
        <v>341</v>
      </c>
      <c r="B28" s="292"/>
      <c r="C28" s="292"/>
      <c r="D28" s="292"/>
      <c r="E28" s="292"/>
      <c r="F28" s="292"/>
      <c r="G28" s="292"/>
      <c r="H28" s="292"/>
    </row>
    <row r="29" spans="1:8" x14ac:dyDescent="0.2">
      <c r="A29" s="10"/>
      <c r="B29" s="10"/>
      <c r="C29" s="10"/>
      <c r="D29" s="10"/>
      <c r="E29" s="10"/>
      <c r="F29" s="10"/>
      <c r="G29" s="182"/>
      <c r="H29" s="183"/>
    </row>
    <row r="30" spans="1:8" x14ac:dyDescent="0.2">
      <c r="A30" s="172"/>
      <c r="B30" s="298" t="s">
        <v>3</v>
      </c>
      <c r="C30" s="298"/>
      <c r="D30" s="298"/>
      <c r="E30" s="298"/>
      <c r="F30" s="31" t="s">
        <v>4</v>
      </c>
      <c r="G30" s="32"/>
      <c r="H30" s="33"/>
    </row>
    <row r="31" spans="1:8" x14ac:dyDescent="0.2">
      <c r="A31" s="97" t="s">
        <v>7</v>
      </c>
      <c r="B31" s="299" t="s">
        <v>182</v>
      </c>
      <c r="C31" s="299"/>
      <c r="D31" s="299"/>
      <c r="E31" s="299"/>
      <c r="F31" s="184" t="s">
        <v>56</v>
      </c>
      <c r="G31" s="185"/>
      <c r="H31" s="89"/>
    </row>
    <row r="32" spans="1:8" x14ac:dyDescent="0.2">
      <c r="A32" s="97" t="s">
        <v>10</v>
      </c>
      <c r="B32" s="41" t="s">
        <v>319</v>
      </c>
      <c r="C32" s="186"/>
      <c r="D32" s="186"/>
      <c r="E32" s="186"/>
      <c r="F32" s="46">
        <v>19850000</v>
      </c>
      <c r="G32" s="47"/>
      <c r="H32" s="187"/>
    </row>
    <row r="33" spans="1:8" x14ac:dyDescent="0.2">
      <c r="A33" s="97" t="s">
        <v>13</v>
      </c>
      <c r="B33" s="41" t="s">
        <v>320</v>
      </c>
      <c r="C33" s="186"/>
      <c r="D33" s="186"/>
      <c r="E33" s="186"/>
      <c r="F33" s="46">
        <v>365000</v>
      </c>
      <c r="G33" s="47"/>
      <c r="H33" s="187"/>
    </row>
    <row r="34" spans="1:8" x14ac:dyDescent="0.2">
      <c r="A34" s="188" t="s">
        <v>14</v>
      </c>
      <c r="B34" s="180" t="s">
        <v>185</v>
      </c>
      <c r="C34" s="189"/>
      <c r="D34" s="189"/>
      <c r="E34" s="189"/>
      <c r="F34" s="60">
        <f>SUM(F32:F33)</f>
        <v>20215000</v>
      </c>
      <c r="G34" s="61"/>
      <c r="H34" s="181"/>
    </row>
  </sheetData>
  <mergeCells count="16">
    <mergeCell ref="B31:E31"/>
    <mergeCell ref="F23:G23"/>
    <mergeCell ref="B24:E24"/>
    <mergeCell ref="B25:E25"/>
    <mergeCell ref="A28:H28"/>
    <mergeCell ref="B30:E30"/>
    <mergeCell ref="F6:G6"/>
    <mergeCell ref="B7:E7"/>
    <mergeCell ref="B8:E8"/>
    <mergeCell ref="A21:D21"/>
    <mergeCell ref="A22:H22"/>
    <mergeCell ref="A1:H1"/>
    <mergeCell ref="A2:F2"/>
    <mergeCell ref="A3:H3"/>
    <mergeCell ref="A4:E4"/>
    <mergeCell ref="A5:H5"/>
  </mergeCells>
  <pageMargins left="0.75" right="0.75" top="1" bottom="1" header="0.51180555555555496" footer="0.51180555555555496"/>
  <pageSetup paperSize="9" firstPageNumber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zoomScaleNormal="100" zoomScalePageLayoutView="60" workbookViewId="0">
      <selection activeCell="B1" sqref="B1:F1"/>
    </sheetView>
  </sheetViews>
  <sheetFormatPr defaultRowHeight="12.75" x14ac:dyDescent="0.2"/>
  <cols>
    <col min="1" max="1" width="5.5703125" style="1"/>
    <col min="2" max="2" width="46.140625" style="1"/>
    <col min="3" max="3" width="8.7109375" style="1"/>
    <col min="4" max="4" width="9.42578125" style="1"/>
    <col min="5" max="5" width="8.140625" style="1"/>
    <col min="6" max="6" width="8" style="1"/>
    <col min="7" max="1025" width="9.42578125" style="1"/>
  </cols>
  <sheetData>
    <row r="1" spans="1:10" ht="15" customHeight="1" x14ac:dyDescent="0.2">
      <c r="B1" s="269" t="s">
        <v>347</v>
      </c>
      <c r="C1" s="269"/>
      <c r="D1" s="269"/>
      <c r="E1" s="269"/>
      <c r="F1" s="269"/>
    </row>
    <row r="3" spans="1:10" ht="15" x14ac:dyDescent="0.2">
      <c r="B3" s="302" t="s">
        <v>186</v>
      </c>
      <c r="C3" s="302"/>
      <c r="D3" s="302"/>
      <c r="E3" s="302"/>
      <c r="F3" s="302"/>
      <c r="G3" s="190"/>
      <c r="H3" s="190"/>
      <c r="I3" s="190"/>
      <c r="J3" s="190"/>
    </row>
    <row r="4" spans="1:10" ht="15" x14ac:dyDescent="0.2">
      <c r="B4" s="191"/>
      <c r="C4" s="191"/>
      <c r="D4" s="191"/>
      <c r="E4" s="191"/>
      <c r="F4" s="191"/>
      <c r="G4" s="190"/>
      <c r="H4" s="190"/>
      <c r="I4" s="190"/>
      <c r="J4" s="190"/>
    </row>
    <row r="5" spans="1:10" ht="15" x14ac:dyDescent="0.2">
      <c r="B5" s="191"/>
      <c r="C5" s="191"/>
      <c r="D5" s="191"/>
      <c r="E5" s="303" t="s">
        <v>187</v>
      </c>
      <c r="F5" s="303"/>
      <c r="G5" s="190"/>
      <c r="H5" s="190"/>
      <c r="I5" s="190"/>
      <c r="J5" s="190"/>
    </row>
    <row r="6" spans="1:10" ht="15" x14ac:dyDescent="0.2">
      <c r="A6" s="304" t="s">
        <v>7</v>
      </c>
      <c r="B6" s="192" t="s">
        <v>3</v>
      </c>
      <c r="C6" s="192" t="s">
        <v>4</v>
      </c>
      <c r="D6" s="192" t="s">
        <v>5</v>
      </c>
      <c r="E6" s="192" t="s">
        <v>6</v>
      </c>
      <c r="F6" s="193" t="s">
        <v>188</v>
      </c>
      <c r="G6" s="190"/>
      <c r="H6" s="190"/>
      <c r="I6" s="190"/>
      <c r="J6" s="190"/>
    </row>
    <row r="7" spans="1:10" ht="15" x14ac:dyDescent="0.2">
      <c r="A7" s="304"/>
      <c r="B7" s="194" t="s">
        <v>189</v>
      </c>
      <c r="C7" s="194">
        <v>2017</v>
      </c>
      <c r="D7" s="194">
        <v>2018</v>
      </c>
      <c r="E7" s="194">
        <v>2019</v>
      </c>
      <c r="F7" s="195">
        <v>2020</v>
      </c>
      <c r="G7" s="190"/>
      <c r="H7" s="190"/>
      <c r="I7" s="190"/>
      <c r="J7" s="190"/>
    </row>
    <row r="8" spans="1:10" ht="15" x14ac:dyDescent="0.2">
      <c r="A8" s="127" t="s">
        <v>10</v>
      </c>
      <c r="B8" s="196" t="s">
        <v>190</v>
      </c>
      <c r="C8" s="197">
        <v>0</v>
      </c>
      <c r="D8" s="197">
        <v>0</v>
      </c>
      <c r="E8" s="197">
        <v>0</v>
      </c>
      <c r="F8" s="198">
        <v>0</v>
      </c>
      <c r="G8" s="190"/>
      <c r="H8" s="190"/>
      <c r="I8" s="190"/>
      <c r="J8" s="190"/>
    </row>
    <row r="9" spans="1:10" ht="30" x14ac:dyDescent="0.2">
      <c r="A9" s="127" t="s">
        <v>13</v>
      </c>
      <c r="B9" s="199" t="s">
        <v>191</v>
      </c>
      <c r="C9" s="197">
        <v>0</v>
      </c>
      <c r="D9" s="197">
        <v>0</v>
      </c>
      <c r="E9" s="197">
        <v>0</v>
      </c>
      <c r="F9" s="198">
        <v>0</v>
      </c>
      <c r="G9" s="190"/>
      <c r="H9" s="190"/>
      <c r="I9" s="190"/>
      <c r="J9" s="190"/>
    </row>
    <row r="10" spans="1:10" ht="30" x14ac:dyDescent="0.2">
      <c r="A10" s="127" t="s">
        <v>14</v>
      </c>
      <c r="B10" s="199" t="s">
        <v>192</v>
      </c>
      <c r="C10" s="197">
        <v>0</v>
      </c>
      <c r="D10" s="197">
        <v>0</v>
      </c>
      <c r="E10" s="197">
        <v>0</v>
      </c>
      <c r="F10" s="198">
        <v>0</v>
      </c>
      <c r="G10" s="190"/>
      <c r="H10" s="190"/>
      <c r="I10" s="190"/>
      <c r="J10" s="190"/>
    </row>
    <row r="11" spans="1:10" ht="15" x14ac:dyDescent="0.2">
      <c r="A11" s="127" t="s">
        <v>15</v>
      </c>
      <c r="B11" s="196" t="s">
        <v>193</v>
      </c>
      <c r="C11" s="197">
        <v>0</v>
      </c>
      <c r="D11" s="197">
        <v>0</v>
      </c>
      <c r="E11" s="197">
        <v>0</v>
      </c>
      <c r="F11" s="198">
        <v>0</v>
      </c>
      <c r="G11" s="190"/>
      <c r="H11" s="190"/>
      <c r="I11" s="190"/>
      <c r="J11" s="190"/>
    </row>
    <row r="12" spans="1:10" ht="15" x14ac:dyDescent="0.2">
      <c r="A12" s="127" t="s">
        <v>16</v>
      </c>
      <c r="B12" s="196" t="s">
        <v>194</v>
      </c>
      <c r="C12" s="197">
        <v>0</v>
      </c>
      <c r="D12" s="197">
        <v>0</v>
      </c>
      <c r="E12" s="197">
        <v>0</v>
      </c>
      <c r="F12" s="198">
        <v>0</v>
      </c>
      <c r="G12" s="190"/>
      <c r="H12" s="190"/>
      <c r="I12" s="190"/>
      <c r="J12" s="190"/>
    </row>
    <row r="13" spans="1:10" ht="15" x14ac:dyDescent="0.2">
      <c r="A13" s="127" t="s">
        <v>18</v>
      </c>
      <c r="B13" s="196" t="s">
        <v>195</v>
      </c>
      <c r="C13" s="197">
        <v>0</v>
      </c>
      <c r="D13" s="197">
        <v>0</v>
      </c>
      <c r="E13" s="197">
        <v>0</v>
      </c>
      <c r="F13" s="198">
        <v>0</v>
      </c>
      <c r="G13" s="190"/>
      <c r="H13" s="190"/>
      <c r="I13" s="190"/>
      <c r="J13" s="190"/>
    </row>
    <row r="14" spans="1:10" ht="15" x14ac:dyDescent="0.2">
      <c r="A14" s="127" t="s">
        <v>20</v>
      </c>
      <c r="B14" s="196" t="s">
        <v>196</v>
      </c>
      <c r="C14" s="197">
        <v>0</v>
      </c>
      <c r="D14" s="197">
        <v>0</v>
      </c>
      <c r="E14" s="197">
        <v>0</v>
      </c>
      <c r="F14" s="198">
        <v>0</v>
      </c>
      <c r="G14" s="190"/>
      <c r="H14" s="190"/>
      <c r="I14" s="190"/>
      <c r="J14" s="190"/>
    </row>
    <row r="15" spans="1:10" ht="15" x14ac:dyDescent="0.2">
      <c r="A15" s="128" t="s">
        <v>22</v>
      </c>
      <c r="B15" s="200" t="s">
        <v>40</v>
      </c>
      <c r="C15" s="201">
        <f>SUM(C8:C14)</f>
        <v>0</v>
      </c>
      <c r="D15" s="201">
        <f>SUM(D8:D14)</f>
        <v>0</v>
      </c>
      <c r="E15" s="201">
        <f>SUM(E8:E14)</f>
        <v>0</v>
      </c>
      <c r="F15" s="202">
        <f>SUM(F8:F14)</f>
        <v>0</v>
      </c>
      <c r="G15" s="190"/>
      <c r="H15" s="190"/>
      <c r="I15" s="190"/>
      <c r="J15" s="190"/>
    </row>
  </sheetData>
  <mergeCells count="4">
    <mergeCell ref="B1:F1"/>
    <mergeCell ref="B3:F3"/>
    <mergeCell ref="E5:F5"/>
    <mergeCell ref="A6:A7"/>
  </mergeCells>
  <pageMargins left="0.75" right="0.75" top="1" bottom="1" header="0.51180555555555496" footer="0.51180555555555496"/>
  <pageSetup paperSize="9" firstPageNumber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4"/>
  <sheetViews>
    <sheetView zoomScaleNormal="100" zoomScalePageLayoutView="60" workbookViewId="0">
      <selection activeCell="B1" sqref="B1:O1"/>
    </sheetView>
  </sheetViews>
  <sheetFormatPr defaultRowHeight="12.75" x14ac:dyDescent="0.2"/>
  <cols>
    <col min="1" max="1" width="3.140625" style="1" customWidth="1"/>
    <col min="2" max="2" width="19.85546875" style="1" customWidth="1"/>
    <col min="3" max="3" width="8.85546875" style="1" customWidth="1"/>
    <col min="4" max="4" width="8.7109375" style="1" customWidth="1"/>
    <col min="5" max="5" width="9.7109375" style="1" customWidth="1"/>
    <col min="6" max="6" width="8.5703125" style="1" customWidth="1"/>
    <col min="7" max="7" width="8.85546875" style="1" customWidth="1"/>
    <col min="8" max="9" width="9" style="1" customWidth="1"/>
    <col min="10" max="10" width="8.7109375" style="1" customWidth="1"/>
    <col min="11" max="11" width="8.85546875" style="1" customWidth="1"/>
    <col min="12" max="12" width="9.85546875" style="1" customWidth="1"/>
    <col min="13" max="13" width="9.140625" style="1" customWidth="1"/>
    <col min="14" max="14" width="9.85546875" style="1" bestFit="1" customWidth="1"/>
    <col min="15" max="15" width="11.28515625" style="1" customWidth="1"/>
    <col min="16" max="1025" width="9.42578125" style="1"/>
  </cols>
  <sheetData>
    <row r="1" spans="1:15" x14ac:dyDescent="0.2">
      <c r="B1" s="269" t="s">
        <v>348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</row>
    <row r="2" spans="1:15" x14ac:dyDescent="0.2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</row>
    <row r="3" spans="1:15" x14ac:dyDescent="0.2">
      <c r="A3" s="204"/>
      <c r="B3" s="305" t="s">
        <v>197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</row>
    <row r="4" spans="1:15" x14ac:dyDescent="0.2">
      <c r="A4" s="204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5" t="s">
        <v>187</v>
      </c>
    </row>
    <row r="5" spans="1:15" x14ac:dyDescent="0.2">
      <c r="A5" s="306" t="s">
        <v>7</v>
      </c>
      <c r="B5" s="206" t="s">
        <v>3</v>
      </c>
      <c r="C5" s="206" t="s">
        <v>4</v>
      </c>
      <c r="D5" s="206" t="s">
        <v>5</v>
      </c>
      <c r="E5" s="206" t="s">
        <v>6</v>
      </c>
      <c r="F5" s="206" t="s">
        <v>188</v>
      </c>
      <c r="G5" s="206" t="s">
        <v>198</v>
      </c>
      <c r="H5" s="206" t="s">
        <v>199</v>
      </c>
      <c r="I5" s="206" t="s">
        <v>200</v>
      </c>
      <c r="J5" s="206" t="s">
        <v>201</v>
      </c>
      <c r="K5" s="206" t="s">
        <v>202</v>
      </c>
      <c r="L5" s="206" t="s">
        <v>203</v>
      </c>
      <c r="M5" s="206" t="s">
        <v>204</v>
      </c>
      <c r="N5" s="206" t="s">
        <v>205</v>
      </c>
      <c r="O5" s="207" t="s">
        <v>206</v>
      </c>
    </row>
    <row r="6" spans="1:15" x14ac:dyDescent="0.2">
      <c r="A6" s="306"/>
      <c r="B6" s="208" t="s">
        <v>104</v>
      </c>
      <c r="C6" s="208" t="s">
        <v>207</v>
      </c>
      <c r="D6" s="208" t="s">
        <v>208</v>
      </c>
      <c r="E6" s="208" t="s">
        <v>209</v>
      </c>
      <c r="F6" s="208" t="s">
        <v>210</v>
      </c>
      <c r="G6" s="208" t="s">
        <v>211</v>
      </c>
      <c r="H6" s="208" t="s">
        <v>212</v>
      </c>
      <c r="I6" s="208" t="s">
        <v>213</v>
      </c>
      <c r="J6" s="209" t="s">
        <v>214</v>
      </c>
      <c r="K6" s="209" t="s">
        <v>215</v>
      </c>
      <c r="L6" s="208" t="s">
        <v>216</v>
      </c>
      <c r="M6" s="209" t="s">
        <v>217</v>
      </c>
      <c r="N6" s="209" t="s">
        <v>218</v>
      </c>
      <c r="O6" s="210" t="s">
        <v>219</v>
      </c>
    </row>
    <row r="7" spans="1:15" x14ac:dyDescent="0.2">
      <c r="A7" s="211" t="s">
        <v>10</v>
      </c>
      <c r="B7" s="208" t="s">
        <v>220</v>
      </c>
      <c r="C7" s="212">
        <f t="shared" ref="C7:O7" si="0">SUM(C8:C17)</f>
        <v>8724988</v>
      </c>
      <c r="D7" s="212">
        <f t="shared" si="0"/>
        <v>8135000</v>
      </c>
      <c r="E7" s="212">
        <f t="shared" si="0"/>
        <v>25351444</v>
      </c>
      <c r="F7" s="212">
        <f t="shared" si="0"/>
        <v>10355600</v>
      </c>
      <c r="G7" s="212">
        <f t="shared" si="0"/>
        <v>16443233</v>
      </c>
      <c r="H7" s="212">
        <f t="shared" si="0"/>
        <v>10355600</v>
      </c>
      <c r="I7" s="212">
        <f t="shared" si="0"/>
        <v>13374478</v>
      </c>
      <c r="J7" s="212">
        <f t="shared" si="0"/>
        <v>10355000</v>
      </c>
      <c r="K7" s="212">
        <f t="shared" si="0"/>
        <v>14618055</v>
      </c>
      <c r="L7" s="212">
        <f t="shared" si="0"/>
        <v>8455000</v>
      </c>
      <c r="M7" s="212">
        <f t="shared" si="0"/>
        <v>10071294</v>
      </c>
      <c r="N7" s="212">
        <f t="shared" si="0"/>
        <v>29608490</v>
      </c>
      <c r="O7" s="213">
        <f t="shared" si="0"/>
        <v>165848182</v>
      </c>
    </row>
    <row r="8" spans="1:15" x14ac:dyDescent="0.2">
      <c r="A8" s="211" t="s">
        <v>13</v>
      </c>
      <c r="B8" s="214" t="s">
        <v>221</v>
      </c>
      <c r="C8" s="215">
        <v>1600000</v>
      </c>
      <c r="D8" s="215">
        <v>1600000</v>
      </c>
      <c r="E8" s="215">
        <v>2000000</v>
      </c>
      <c r="F8" s="215">
        <v>1600000</v>
      </c>
      <c r="G8" s="215">
        <v>1600000</v>
      </c>
      <c r="H8" s="215">
        <v>1600000</v>
      </c>
      <c r="I8" s="215">
        <v>1600000</v>
      </c>
      <c r="J8" s="215">
        <v>1600000</v>
      </c>
      <c r="K8" s="215">
        <v>1600000</v>
      </c>
      <c r="L8" s="215">
        <v>1600000</v>
      </c>
      <c r="M8" s="215">
        <v>1600000</v>
      </c>
      <c r="N8" s="215">
        <v>1882812</v>
      </c>
      <c r="O8" s="216">
        <f>SUM(C8:N8)</f>
        <v>19882812</v>
      </c>
    </row>
    <row r="9" spans="1:15" x14ac:dyDescent="0.2">
      <c r="A9" s="211" t="s">
        <v>14</v>
      </c>
      <c r="B9" s="217" t="s">
        <v>222</v>
      </c>
      <c r="C9" s="218">
        <v>4635000</v>
      </c>
      <c r="D9" s="218">
        <v>4635000</v>
      </c>
      <c r="E9" s="218">
        <v>4635000</v>
      </c>
      <c r="F9" s="218">
        <v>4635000</v>
      </c>
      <c r="G9" s="218">
        <v>4635000</v>
      </c>
      <c r="H9" s="218">
        <v>4635000</v>
      </c>
      <c r="I9" s="218">
        <v>4635000</v>
      </c>
      <c r="J9" s="218">
        <v>4635000</v>
      </c>
      <c r="K9" s="218">
        <v>4635000</v>
      </c>
      <c r="L9" s="218">
        <v>4635000</v>
      </c>
      <c r="M9" s="218">
        <v>4635000</v>
      </c>
      <c r="N9" s="218">
        <v>4635770</v>
      </c>
      <c r="O9" s="219">
        <f>SUM(C9:N9)</f>
        <v>55620770</v>
      </c>
    </row>
    <row r="10" spans="1:15" ht="34.5" customHeight="1" x14ac:dyDescent="0.2">
      <c r="A10" s="211" t="s">
        <v>15</v>
      </c>
      <c r="B10" s="214" t="s">
        <v>223</v>
      </c>
      <c r="C10" s="215">
        <v>0</v>
      </c>
      <c r="D10" s="215">
        <v>0</v>
      </c>
      <c r="E10" s="215">
        <v>0</v>
      </c>
      <c r="F10" s="215">
        <v>0</v>
      </c>
      <c r="G10" s="215">
        <v>0</v>
      </c>
      <c r="H10" s="215">
        <v>0</v>
      </c>
      <c r="I10" s="215">
        <v>0</v>
      </c>
      <c r="J10" s="215">
        <v>0</v>
      </c>
      <c r="K10" s="215">
        <v>0</v>
      </c>
      <c r="L10" s="215">
        <v>0</v>
      </c>
      <c r="M10" s="215">
        <v>0</v>
      </c>
      <c r="N10" s="215">
        <v>0</v>
      </c>
      <c r="O10" s="216">
        <f>SUM(C10:N10)</f>
        <v>0</v>
      </c>
    </row>
    <row r="11" spans="1:15" ht="20.25" customHeight="1" x14ac:dyDescent="0.2">
      <c r="A11" s="211" t="s">
        <v>16</v>
      </c>
      <c r="B11" s="214" t="s">
        <v>224</v>
      </c>
      <c r="C11" s="215">
        <v>0</v>
      </c>
      <c r="D11" s="215">
        <v>0</v>
      </c>
      <c r="E11" s="215">
        <v>2220000</v>
      </c>
      <c r="F11" s="215">
        <v>2220600</v>
      </c>
      <c r="G11" s="215">
        <v>2220600</v>
      </c>
      <c r="H11" s="215">
        <v>2220600</v>
      </c>
      <c r="I11" s="215">
        <v>2220600</v>
      </c>
      <c r="J11" s="215">
        <v>2220000</v>
      </c>
      <c r="K11" s="215">
        <v>2220600</v>
      </c>
      <c r="L11" s="215">
        <v>2220000</v>
      </c>
      <c r="M11" s="215">
        <v>2220600</v>
      </c>
      <c r="N11" s="215">
        <v>2217001</v>
      </c>
      <c r="O11" s="219">
        <f>SUM(C11:N11)</f>
        <v>22200601</v>
      </c>
    </row>
    <row r="12" spans="1:15" ht="32.25" customHeight="1" x14ac:dyDescent="0.2">
      <c r="A12" s="211" t="s">
        <v>18</v>
      </c>
      <c r="B12" s="214" t="s">
        <v>225</v>
      </c>
      <c r="C12" s="215">
        <v>0</v>
      </c>
      <c r="D12" s="215">
        <v>0</v>
      </c>
      <c r="E12" s="215">
        <v>6496444</v>
      </c>
      <c r="F12" s="215">
        <v>0</v>
      </c>
      <c r="G12" s="215">
        <v>6087633</v>
      </c>
      <c r="H12" s="215">
        <v>0</v>
      </c>
      <c r="I12" s="215">
        <v>3018878</v>
      </c>
      <c r="J12" s="215">
        <v>0</v>
      </c>
      <c r="K12" s="215">
        <v>4873914</v>
      </c>
      <c r="L12" s="215">
        <v>0</v>
      </c>
      <c r="M12" s="215">
        <v>1615694</v>
      </c>
      <c r="N12" s="215">
        <v>20872907</v>
      </c>
      <c r="O12" s="216">
        <f>SUM(C12:N12)</f>
        <v>42965470</v>
      </c>
    </row>
    <row r="13" spans="1:15" ht="32.25" customHeight="1" x14ac:dyDescent="0.2">
      <c r="A13" s="211" t="s">
        <v>20</v>
      </c>
      <c r="B13" s="214" t="s">
        <v>226</v>
      </c>
      <c r="C13" s="215">
        <v>0</v>
      </c>
      <c r="D13" s="215">
        <v>0</v>
      </c>
      <c r="E13" s="215">
        <v>0</v>
      </c>
      <c r="F13" s="215">
        <v>0</v>
      </c>
      <c r="G13" s="215">
        <v>0</v>
      </c>
      <c r="H13" s="215">
        <v>0</v>
      </c>
      <c r="I13" s="215">
        <v>0</v>
      </c>
      <c r="J13" s="215">
        <v>0</v>
      </c>
      <c r="K13" s="215">
        <v>0</v>
      </c>
      <c r="L13" s="215">
        <v>0</v>
      </c>
      <c r="M13" s="215">
        <v>0</v>
      </c>
      <c r="N13" s="215">
        <v>0</v>
      </c>
      <c r="O13" s="216">
        <v>0</v>
      </c>
    </row>
    <row r="14" spans="1:15" ht="64.5" customHeight="1" x14ac:dyDescent="0.2">
      <c r="A14" s="211" t="s">
        <v>22</v>
      </c>
      <c r="B14" s="214" t="s">
        <v>227</v>
      </c>
      <c r="C14" s="215">
        <v>2489988</v>
      </c>
      <c r="D14" s="215">
        <v>1900000</v>
      </c>
      <c r="E14" s="215">
        <v>10000000</v>
      </c>
      <c r="F14" s="215">
        <v>1900000</v>
      </c>
      <c r="G14" s="215">
        <v>1900000</v>
      </c>
      <c r="H14" s="215">
        <v>1900000</v>
      </c>
      <c r="I14" s="215">
        <v>1900000</v>
      </c>
      <c r="J14" s="215">
        <v>1900000</v>
      </c>
      <c r="K14" s="215">
        <v>1288541</v>
      </c>
      <c r="L14" s="215">
        <v>0</v>
      </c>
      <c r="M14" s="215">
        <v>0</v>
      </c>
      <c r="N14" s="215"/>
      <c r="O14" s="216">
        <f>SUM(C14:N14)</f>
        <v>25178529</v>
      </c>
    </row>
    <row r="15" spans="1:15" ht="33" customHeight="1" x14ac:dyDescent="0.2">
      <c r="A15" s="211" t="s">
        <v>24</v>
      </c>
      <c r="B15" s="214" t="s">
        <v>228</v>
      </c>
      <c r="C15" s="215">
        <v>0</v>
      </c>
      <c r="D15" s="215">
        <v>0</v>
      </c>
      <c r="E15" s="215">
        <v>0</v>
      </c>
      <c r="F15" s="215">
        <v>0</v>
      </c>
      <c r="G15" s="215">
        <v>0</v>
      </c>
      <c r="H15" s="215">
        <v>0</v>
      </c>
      <c r="I15" s="215">
        <v>0</v>
      </c>
      <c r="J15" s="215">
        <v>0</v>
      </c>
      <c r="K15" s="215">
        <v>0</v>
      </c>
      <c r="L15" s="215">
        <v>0</v>
      </c>
      <c r="M15" s="215">
        <v>0</v>
      </c>
      <c r="N15" s="215">
        <v>0</v>
      </c>
      <c r="O15" s="216">
        <f>SUM(C15:N15)</f>
        <v>0</v>
      </c>
    </row>
    <row r="16" spans="1:15" ht="33.75" customHeight="1" x14ac:dyDescent="0.2">
      <c r="A16" s="211" t="s">
        <v>28</v>
      </c>
      <c r="B16" s="214" t="s">
        <v>229</v>
      </c>
      <c r="C16" s="215">
        <v>0</v>
      </c>
      <c r="D16" s="215">
        <v>0</v>
      </c>
      <c r="E16" s="215">
        <v>0</v>
      </c>
      <c r="F16" s="215">
        <v>0</v>
      </c>
      <c r="G16" s="215">
        <v>0</v>
      </c>
      <c r="H16" s="215">
        <v>0</v>
      </c>
      <c r="I16" s="215">
        <v>0</v>
      </c>
      <c r="J16" s="215">
        <v>0</v>
      </c>
      <c r="K16" s="215">
        <v>0</v>
      </c>
      <c r="L16" s="215">
        <v>0</v>
      </c>
      <c r="M16" s="215">
        <v>0</v>
      </c>
      <c r="N16" s="215">
        <v>0</v>
      </c>
      <c r="O16" s="216">
        <f>SUM(C16:N16)</f>
        <v>0</v>
      </c>
    </row>
    <row r="17" spans="1:15" ht="20.25" customHeight="1" x14ac:dyDescent="0.2">
      <c r="A17" s="211" t="s">
        <v>30</v>
      </c>
      <c r="B17" s="220" t="s">
        <v>230</v>
      </c>
      <c r="C17" s="215">
        <v>0</v>
      </c>
      <c r="D17" s="215">
        <v>0</v>
      </c>
      <c r="E17" s="215">
        <v>0</v>
      </c>
      <c r="F17" s="215">
        <v>0</v>
      </c>
      <c r="G17" s="215">
        <v>0</v>
      </c>
      <c r="H17" s="215">
        <v>0</v>
      </c>
      <c r="I17" s="215">
        <v>0</v>
      </c>
      <c r="J17" s="215">
        <v>0</v>
      </c>
      <c r="K17" s="215">
        <v>0</v>
      </c>
      <c r="L17" s="215">
        <v>0</v>
      </c>
      <c r="M17" s="215">
        <v>0</v>
      </c>
      <c r="N17" s="215">
        <v>0</v>
      </c>
      <c r="O17" s="216">
        <v>0</v>
      </c>
    </row>
    <row r="18" spans="1:15" ht="20.100000000000001" customHeight="1" x14ac:dyDescent="0.2">
      <c r="A18" s="211" t="s">
        <v>32</v>
      </c>
      <c r="B18" s="208" t="s">
        <v>231</v>
      </c>
      <c r="C18" s="212">
        <f t="shared" ref="C18:O18" si="1">SUM(C19:C24)</f>
        <v>11079641</v>
      </c>
      <c r="D18" s="212">
        <f t="shared" si="1"/>
        <v>8589653</v>
      </c>
      <c r="E18" s="212">
        <f t="shared" si="1"/>
        <v>20203315</v>
      </c>
      <c r="F18" s="212">
        <f t="shared" si="1"/>
        <v>11334898</v>
      </c>
      <c r="G18" s="212">
        <f t="shared" si="1"/>
        <v>10205347</v>
      </c>
      <c r="H18" s="212">
        <f t="shared" si="1"/>
        <v>9111496</v>
      </c>
      <c r="I18" s="212">
        <f t="shared" si="1"/>
        <v>12618870</v>
      </c>
      <c r="J18" s="212">
        <f t="shared" si="1"/>
        <v>12325415</v>
      </c>
      <c r="K18" s="212">
        <f t="shared" si="1"/>
        <v>16671681</v>
      </c>
      <c r="L18" s="212">
        <f t="shared" si="1"/>
        <v>30169653</v>
      </c>
      <c r="M18" s="212">
        <f t="shared" si="1"/>
        <v>13948560</v>
      </c>
      <c r="N18" s="212">
        <f t="shared" si="1"/>
        <v>9589653</v>
      </c>
      <c r="O18" s="213">
        <f t="shared" si="1"/>
        <v>165848182</v>
      </c>
    </row>
    <row r="19" spans="1:15" ht="20.100000000000001" customHeight="1" x14ac:dyDescent="0.2">
      <c r="A19" s="211" t="s">
        <v>35</v>
      </c>
      <c r="B19" s="221" t="s">
        <v>232</v>
      </c>
      <c r="C19" s="215">
        <v>8589653</v>
      </c>
      <c r="D19" s="215">
        <v>8589653</v>
      </c>
      <c r="E19" s="215">
        <v>8589653</v>
      </c>
      <c r="F19" s="215">
        <v>8589653</v>
      </c>
      <c r="G19" s="215">
        <v>8589653</v>
      </c>
      <c r="H19" s="215">
        <v>8589653</v>
      </c>
      <c r="I19" s="215">
        <v>9298104</v>
      </c>
      <c r="J19" s="215">
        <v>9589653</v>
      </c>
      <c r="K19" s="215">
        <v>9589653</v>
      </c>
      <c r="L19" s="215">
        <v>9589653</v>
      </c>
      <c r="M19" s="215">
        <v>9589653</v>
      </c>
      <c r="N19" s="215">
        <v>9589653</v>
      </c>
      <c r="O19" s="216">
        <f>SUM(C19:N19)</f>
        <v>108784287</v>
      </c>
    </row>
    <row r="20" spans="1:15" ht="20.100000000000001" customHeight="1" x14ac:dyDescent="0.2">
      <c r="A20" s="211" t="s">
        <v>37</v>
      </c>
      <c r="B20" s="221" t="s">
        <v>233</v>
      </c>
      <c r="C20" s="215">
        <v>0</v>
      </c>
      <c r="D20" s="215">
        <v>0</v>
      </c>
      <c r="E20" s="215">
        <v>1613662</v>
      </c>
      <c r="F20" s="215">
        <v>2745245</v>
      </c>
      <c r="G20" s="215">
        <v>1615694</v>
      </c>
      <c r="H20" s="215">
        <v>521843</v>
      </c>
      <c r="I20" s="215">
        <v>3320766</v>
      </c>
      <c r="J20" s="215">
        <v>2735762</v>
      </c>
      <c r="K20" s="215">
        <v>7082028</v>
      </c>
      <c r="L20" s="215">
        <v>20580000</v>
      </c>
      <c r="M20" s="215">
        <v>4358907</v>
      </c>
      <c r="N20" s="215">
        <v>0</v>
      </c>
      <c r="O20" s="216">
        <f>SUM(C20:N20)</f>
        <v>44573907</v>
      </c>
    </row>
    <row r="21" spans="1:15" ht="20.100000000000001" customHeight="1" x14ac:dyDescent="0.2">
      <c r="A21" s="211" t="s">
        <v>39</v>
      </c>
      <c r="B21" s="221" t="s">
        <v>234</v>
      </c>
      <c r="C21" s="215">
        <v>0</v>
      </c>
      <c r="D21" s="215">
        <v>0</v>
      </c>
      <c r="E21" s="215">
        <v>0</v>
      </c>
      <c r="F21" s="215">
        <v>0</v>
      </c>
      <c r="G21" s="215">
        <v>0</v>
      </c>
      <c r="H21" s="215">
        <v>0</v>
      </c>
      <c r="I21" s="215">
        <v>0</v>
      </c>
      <c r="J21" s="215">
        <v>0</v>
      </c>
      <c r="K21" s="215">
        <v>0</v>
      </c>
      <c r="L21" s="215">
        <v>0</v>
      </c>
      <c r="M21" s="215">
        <v>0</v>
      </c>
      <c r="N21" s="215">
        <v>0</v>
      </c>
      <c r="O21" s="216">
        <f>SUM(C21:N21)</f>
        <v>0</v>
      </c>
    </row>
    <row r="22" spans="1:15" ht="20.100000000000001" customHeight="1" x14ac:dyDescent="0.2">
      <c r="A22" s="211" t="s">
        <v>69</v>
      </c>
      <c r="B22" s="221" t="s">
        <v>318</v>
      </c>
      <c r="C22" s="215">
        <v>0</v>
      </c>
      <c r="D22" s="215">
        <v>0</v>
      </c>
      <c r="E22" s="215">
        <v>10000000</v>
      </c>
      <c r="F22" s="215">
        <v>0</v>
      </c>
      <c r="G22" s="215">
        <v>0</v>
      </c>
      <c r="H22" s="215">
        <v>0</v>
      </c>
      <c r="I22" s="215">
        <v>0</v>
      </c>
      <c r="J22" s="215">
        <v>0</v>
      </c>
      <c r="K22" s="215">
        <v>0</v>
      </c>
      <c r="L22" s="215">
        <v>0</v>
      </c>
      <c r="M22" s="215">
        <v>0</v>
      </c>
      <c r="N22" s="215">
        <v>0</v>
      </c>
      <c r="O22" s="216">
        <v>10000000</v>
      </c>
    </row>
    <row r="23" spans="1:15" ht="20.100000000000001" customHeight="1" x14ac:dyDescent="0.2">
      <c r="A23" s="222">
        <v>17</v>
      </c>
      <c r="B23" s="223" t="s">
        <v>235</v>
      </c>
      <c r="C23" s="224">
        <v>2489988</v>
      </c>
      <c r="D23" s="224">
        <v>0</v>
      </c>
      <c r="E23" s="224">
        <v>0</v>
      </c>
      <c r="F23" s="224">
        <v>0</v>
      </c>
      <c r="G23" s="224">
        <v>0</v>
      </c>
      <c r="H23" s="224">
        <v>0</v>
      </c>
      <c r="I23" s="224">
        <v>0</v>
      </c>
      <c r="J23" s="224">
        <v>0</v>
      </c>
      <c r="K23" s="224">
        <v>0</v>
      </c>
      <c r="L23" s="224">
        <v>0</v>
      </c>
      <c r="M23" s="224">
        <v>0</v>
      </c>
      <c r="N23" s="224">
        <v>0</v>
      </c>
      <c r="O23" s="225">
        <v>2489988</v>
      </c>
    </row>
    <row r="24" spans="1:15" ht="20.100000000000001" customHeight="1" x14ac:dyDescent="0.2">
      <c r="A24" s="226">
        <v>18</v>
      </c>
      <c r="B24" s="227" t="s">
        <v>236</v>
      </c>
      <c r="C24" s="228">
        <v>0</v>
      </c>
      <c r="D24" s="228">
        <v>0</v>
      </c>
      <c r="E24" s="228">
        <v>0</v>
      </c>
      <c r="F24" s="228">
        <v>0</v>
      </c>
      <c r="G24" s="228">
        <v>0</v>
      </c>
      <c r="H24" s="228">
        <v>0</v>
      </c>
      <c r="I24" s="228">
        <v>0</v>
      </c>
      <c r="J24" s="228">
        <v>0</v>
      </c>
      <c r="K24" s="228">
        <v>0</v>
      </c>
      <c r="L24" s="228">
        <v>0</v>
      </c>
      <c r="M24" s="228">
        <v>0</v>
      </c>
      <c r="N24" s="228">
        <v>0</v>
      </c>
      <c r="O24" s="229">
        <f>SUM(C24:N24)</f>
        <v>0</v>
      </c>
    </row>
  </sheetData>
  <mergeCells count="3">
    <mergeCell ref="B1:O1"/>
    <mergeCell ref="B3:O3"/>
    <mergeCell ref="A5:A6"/>
  </mergeCells>
  <pageMargins left="0" right="0" top="0.23622047244094491" bottom="0.27559055118110237" header="0.51181102362204722" footer="0.51181102362204722"/>
  <pageSetup paperSize="9" firstPageNumber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2"/>
  <sheetViews>
    <sheetView zoomScaleNormal="100" zoomScalePageLayoutView="60" workbookViewId="0">
      <selection activeCell="B3" sqref="B3:E3"/>
    </sheetView>
  </sheetViews>
  <sheetFormatPr defaultRowHeight="12.75" x14ac:dyDescent="0.2"/>
  <cols>
    <col min="1" max="1" width="5.7109375" style="1"/>
    <col min="2" max="2" width="49.5703125" style="1"/>
    <col min="3" max="3" width="14.7109375" style="1" customWidth="1"/>
    <col min="4" max="4" width="45.85546875" style="1"/>
    <col min="5" max="5" width="14.85546875" style="1"/>
    <col min="6" max="1025" width="9.42578125" style="1"/>
  </cols>
  <sheetData>
    <row r="1" spans="1:5" x14ac:dyDescent="0.2">
      <c r="B1" s="269" t="s">
        <v>349</v>
      </c>
      <c r="C1" s="269"/>
      <c r="D1" s="269"/>
      <c r="E1" s="269"/>
    </row>
    <row r="2" spans="1:5" ht="7.5" customHeight="1" x14ac:dyDescent="0.2">
      <c r="D2" s="190"/>
    </row>
    <row r="3" spans="1:5" ht="15" x14ac:dyDescent="0.2">
      <c r="B3" s="302" t="s">
        <v>237</v>
      </c>
      <c r="C3" s="302"/>
      <c r="D3" s="302"/>
      <c r="E3" s="302"/>
    </row>
    <row r="4" spans="1:5" ht="7.5" customHeight="1" x14ac:dyDescent="0.2">
      <c r="D4" s="29"/>
    </row>
    <row r="5" spans="1:5" x14ac:dyDescent="0.2">
      <c r="A5" s="304" t="s">
        <v>7</v>
      </c>
      <c r="B5" s="31" t="s">
        <v>3</v>
      </c>
      <c r="C5" s="31" t="s">
        <v>4</v>
      </c>
      <c r="D5" s="31" t="s">
        <v>5</v>
      </c>
      <c r="E5" s="33" t="s">
        <v>6</v>
      </c>
    </row>
    <row r="6" spans="1:5" ht="12.75" customHeight="1" x14ac:dyDescent="0.2">
      <c r="A6" s="304"/>
      <c r="B6" s="307" t="s">
        <v>238</v>
      </c>
      <c r="C6" s="307"/>
      <c r="D6" s="308" t="s">
        <v>239</v>
      </c>
      <c r="E6" s="308"/>
    </row>
    <row r="7" spans="1:5" x14ac:dyDescent="0.2">
      <c r="A7" s="127" t="s">
        <v>10</v>
      </c>
      <c r="B7" s="40" t="s">
        <v>240</v>
      </c>
      <c r="C7" s="46">
        <f>C8</f>
        <v>120669653</v>
      </c>
      <c r="D7" s="40" t="s">
        <v>241</v>
      </c>
      <c r="E7" s="230"/>
    </row>
    <row r="8" spans="1:5" x14ac:dyDescent="0.2">
      <c r="A8" s="127" t="s">
        <v>13</v>
      </c>
      <c r="B8" s="231" t="s">
        <v>242</v>
      </c>
      <c r="C8" s="46">
        <f>C9+C20</f>
        <v>120669653</v>
      </c>
      <c r="D8" s="231" t="s">
        <v>243</v>
      </c>
      <c r="E8" s="232">
        <f>E9+E18</f>
        <v>131688194</v>
      </c>
    </row>
    <row r="9" spans="1:5" x14ac:dyDescent="0.2">
      <c r="A9" s="127" t="s">
        <v>14</v>
      </c>
      <c r="B9" s="231" t="s">
        <v>244</v>
      </c>
      <c r="C9" s="46">
        <f>C10+C13+C15+C16+C17</f>
        <v>98577090</v>
      </c>
      <c r="D9" s="231" t="s">
        <v>244</v>
      </c>
      <c r="E9" s="232">
        <f>SUM(E10:E14)</f>
        <v>107114287</v>
      </c>
    </row>
    <row r="10" spans="1:5" x14ac:dyDescent="0.2">
      <c r="A10" s="127" t="s">
        <v>15</v>
      </c>
      <c r="B10" s="233" t="s">
        <v>245</v>
      </c>
      <c r="C10" s="145">
        <f>SUM(C11:C12)</f>
        <v>71876489</v>
      </c>
      <c r="D10" s="233" t="s">
        <v>115</v>
      </c>
      <c r="E10" s="234">
        <v>51707114</v>
      </c>
    </row>
    <row r="11" spans="1:5" x14ac:dyDescent="0.2">
      <c r="A11" s="127" t="s">
        <v>16</v>
      </c>
      <c r="B11" s="235" t="s">
        <v>246</v>
      </c>
      <c r="C11" s="236">
        <v>16255719</v>
      </c>
      <c r="D11" s="233" t="s">
        <v>17</v>
      </c>
      <c r="E11" s="234">
        <v>8784865</v>
      </c>
    </row>
    <row r="12" spans="1:5" x14ac:dyDescent="0.2">
      <c r="A12" s="127" t="s">
        <v>18</v>
      </c>
      <c r="B12" s="235" t="s">
        <v>247</v>
      </c>
      <c r="C12" s="236">
        <v>55620770</v>
      </c>
      <c r="D12" s="233" t="s">
        <v>248</v>
      </c>
      <c r="E12" s="234">
        <v>39283858</v>
      </c>
    </row>
    <row r="13" spans="1:5" x14ac:dyDescent="0.2">
      <c r="A13" s="127" t="s">
        <v>20</v>
      </c>
      <c r="B13" s="233" t="s">
        <v>249</v>
      </c>
      <c r="C13" s="145">
        <v>22200601</v>
      </c>
      <c r="D13" s="233" t="s">
        <v>250</v>
      </c>
      <c r="E13" s="234">
        <v>3300000</v>
      </c>
    </row>
    <row r="14" spans="1:5" x14ac:dyDescent="0.2">
      <c r="A14" s="127" t="s">
        <v>22</v>
      </c>
      <c r="B14" s="235" t="s">
        <v>251</v>
      </c>
      <c r="C14" s="235">
        <v>0</v>
      </c>
      <c r="D14" s="233" t="s">
        <v>252</v>
      </c>
      <c r="E14" s="234">
        <v>4038450</v>
      </c>
    </row>
    <row r="15" spans="1:5" x14ac:dyDescent="0.2">
      <c r="A15" s="127" t="s">
        <v>24</v>
      </c>
      <c r="B15" s="233" t="s">
        <v>253</v>
      </c>
      <c r="C15" s="145">
        <v>4500000</v>
      </c>
      <c r="D15" s="233"/>
      <c r="E15" s="234"/>
    </row>
    <row r="16" spans="1:5" x14ac:dyDescent="0.2">
      <c r="A16" s="127" t="s">
        <v>28</v>
      </c>
      <c r="B16" s="233" t="s">
        <v>254</v>
      </c>
      <c r="C16" s="145">
        <v>0</v>
      </c>
      <c r="D16" s="233" t="s">
        <v>255</v>
      </c>
      <c r="E16" s="237">
        <v>0</v>
      </c>
    </row>
    <row r="17" spans="1:5" x14ac:dyDescent="0.2">
      <c r="A17" s="127" t="s">
        <v>30</v>
      </c>
      <c r="B17" s="233" t="s">
        <v>256</v>
      </c>
      <c r="C17" s="145">
        <v>0</v>
      </c>
      <c r="D17" s="233"/>
      <c r="E17" s="237"/>
    </row>
    <row r="18" spans="1:5" x14ac:dyDescent="0.2">
      <c r="A18" s="127" t="s">
        <v>32</v>
      </c>
      <c r="B18" s="233"/>
      <c r="C18" s="233"/>
      <c r="D18" s="231" t="s">
        <v>257</v>
      </c>
      <c r="E18" s="232">
        <f>SUM(E19:E24)</f>
        <v>24573907</v>
      </c>
    </row>
    <row r="19" spans="1:5" x14ac:dyDescent="0.2">
      <c r="A19" s="127" t="s">
        <v>35</v>
      </c>
      <c r="B19" s="233"/>
      <c r="C19" s="40"/>
      <c r="D19" s="233" t="s">
        <v>258</v>
      </c>
      <c r="E19" s="234">
        <v>20215000</v>
      </c>
    </row>
    <row r="20" spans="1:5" x14ac:dyDescent="0.2">
      <c r="A20" s="127" t="s">
        <v>37</v>
      </c>
      <c r="B20" s="231" t="s">
        <v>257</v>
      </c>
      <c r="C20" s="145">
        <f>SUM(C21:C22)</f>
        <v>22092563</v>
      </c>
      <c r="D20" s="233" t="s">
        <v>29</v>
      </c>
      <c r="E20" s="234">
        <v>4358907</v>
      </c>
    </row>
    <row r="21" spans="1:5" x14ac:dyDescent="0.2">
      <c r="A21" s="127" t="s">
        <v>39</v>
      </c>
      <c r="B21" s="233" t="s">
        <v>259</v>
      </c>
      <c r="C21" s="145">
        <v>22092563</v>
      </c>
      <c r="D21" s="233" t="s">
        <v>260</v>
      </c>
      <c r="E21" s="237">
        <v>0</v>
      </c>
    </row>
    <row r="22" spans="1:5" x14ac:dyDescent="0.2">
      <c r="A22" s="127" t="s">
        <v>69</v>
      </c>
      <c r="B22" s="233" t="s">
        <v>261</v>
      </c>
      <c r="C22" s="145">
        <v>0</v>
      </c>
      <c r="D22" s="233" t="s">
        <v>262</v>
      </c>
      <c r="E22" s="237">
        <v>0</v>
      </c>
    </row>
    <row r="23" spans="1:5" x14ac:dyDescent="0.2">
      <c r="A23" s="127" t="s">
        <v>70</v>
      </c>
      <c r="B23" s="233" t="s">
        <v>263</v>
      </c>
      <c r="C23" s="145">
        <v>0</v>
      </c>
      <c r="D23" s="233" t="s">
        <v>264</v>
      </c>
      <c r="E23" s="237">
        <v>0</v>
      </c>
    </row>
    <row r="24" spans="1:5" x14ac:dyDescent="0.2">
      <c r="A24" s="127" t="s">
        <v>71</v>
      </c>
      <c r="B24" s="233" t="s">
        <v>265</v>
      </c>
      <c r="C24" s="233">
        <v>0</v>
      </c>
      <c r="D24" s="238" t="s">
        <v>266</v>
      </c>
      <c r="E24" s="237">
        <v>0</v>
      </c>
    </row>
    <row r="25" spans="1:5" x14ac:dyDescent="0.2">
      <c r="A25" s="127" t="s">
        <v>73</v>
      </c>
      <c r="B25" s="233" t="s">
        <v>256</v>
      </c>
      <c r="C25" s="233">
        <v>0</v>
      </c>
      <c r="D25" s="239" t="s">
        <v>267</v>
      </c>
      <c r="E25" s="232">
        <v>0</v>
      </c>
    </row>
    <row r="26" spans="1:5" ht="25.5" x14ac:dyDescent="0.2">
      <c r="A26" s="127" t="s">
        <v>75</v>
      </c>
      <c r="B26" s="240" t="s">
        <v>268</v>
      </c>
      <c r="C26" s="241">
        <f>C7</f>
        <v>120669653</v>
      </c>
      <c r="D26" s="239" t="s">
        <v>269</v>
      </c>
      <c r="E26" s="242">
        <f>SUM(E27:E28)</f>
        <v>1670000</v>
      </c>
    </row>
    <row r="27" spans="1:5" x14ac:dyDescent="0.2">
      <c r="A27" s="127" t="s">
        <v>77</v>
      </c>
      <c r="B27" s="240"/>
      <c r="C27" s="243"/>
      <c r="D27" s="233" t="s">
        <v>270</v>
      </c>
      <c r="E27" s="234">
        <v>1670000</v>
      </c>
    </row>
    <row r="28" spans="1:5" x14ac:dyDescent="0.2">
      <c r="A28" s="127" t="s">
        <v>79</v>
      </c>
      <c r="B28" s="40" t="s">
        <v>271</v>
      </c>
      <c r="C28" s="46">
        <f>SUM(C29:C30)</f>
        <v>45178529</v>
      </c>
      <c r="D28" s="233" t="s">
        <v>272</v>
      </c>
      <c r="E28" s="234">
        <v>0</v>
      </c>
    </row>
    <row r="29" spans="1:5" x14ac:dyDescent="0.2">
      <c r="A29" s="127" t="s">
        <v>128</v>
      </c>
      <c r="B29" s="233" t="s">
        <v>273</v>
      </c>
      <c r="C29" s="244">
        <v>42697185</v>
      </c>
      <c r="D29" s="231" t="s">
        <v>274</v>
      </c>
      <c r="E29" s="245">
        <f>E30</f>
        <v>0</v>
      </c>
    </row>
    <row r="30" spans="1:5" x14ac:dyDescent="0.2">
      <c r="A30" s="127" t="s">
        <v>275</v>
      </c>
      <c r="B30" s="233" t="s">
        <v>276</v>
      </c>
      <c r="C30" s="244">
        <v>2481344</v>
      </c>
      <c r="D30" s="233" t="s">
        <v>277</v>
      </c>
      <c r="E30" s="234">
        <v>0</v>
      </c>
    </row>
    <row r="31" spans="1:5" ht="12.75" customHeight="1" x14ac:dyDescent="0.2">
      <c r="A31" s="127" t="s">
        <v>130</v>
      </c>
      <c r="B31" s="233"/>
      <c r="C31" s="233"/>
      <c r="D31" s="40" t="s">
        <v>278</v>
      </c>
      <c r="E31" s="187">
        <f>SUM(E32:E34)</f>
        <v>32489988</v>
      </c>
    </row>
    <row r="32" spans="1:5" ht="12.75" customHeight="1" x14ac:dyDescent="0.2">
      <c r="A32" s="127" t="s">
        <v>132</v>
      </c>
      <c r="B32" s="233"/>
      <c r="C32" s="233"/>
      <c r="D32" s="233" t="s">
        <v>279</v>
      </c>
      <c r="E32" s="246">
        <v>0</v>
      </c>
    </row>
    <row r="33" spans="1:5" x14ac:dyDescent="0.2">
      <c r="A33" s="127" t="s">
        <v>133</v>
      </c>
      <c r="B33" s="40" t="s">
        <v>280</v>
      </c>
      <c r="C33" s="46">
        <f>C34+C37</f>
        <v>45178529</v>
      </c>
      <c r="D33" s="233" t="s">
        <v>281</v>
      </c>
      <c r="E33" s="234">
        <v>2489988</v>
      </c>
    </row>
    <row r="34" spans="1:5" x14ac:dyDescent="0.2">
      <c r="A34" s="127" t="s">
        <v>135</v>
      </c>
      <c r="B34" s="231" t="s">
        <v>282</v>
      </c>
      <c r="C34" s="145">
        <v>45178529</v>
      </c>
      <c r="D34" s="233" t="s">
        <v>318</v>
      </c>
      <c r="E34" s="234">
        <v>30000000</v>
      </c>
    </row>
    <row r="35" spans="1:5" x14ac:dyDescent="0.2">
      <c r="A35" s="127" t="s">
        <v>137</v>
      </c>
      <c r="B35" s="247" t="s">
        <v>283</v>
      </c>
      <c r="C35" s="244">
        <v>42697185</v>
      </c>
      <c r="D35" s="248" t="s">
        <v>284</v>
      </c>
      <c r="E35" s="187">
        <f>E8+E25+E31</f>
        <v>164178182</v>
      </c>
    </row>
    <row r="36" spans="1:5" x14ac:dyDescent="0.2">
      <c r="A36" s="127" t="s">
        <v>138</v>
      </c>
      <c r="B36" s="247" t="s">
        <v>285</v>
      </c>
      <c r="C36" s="244">
        <v>2481344</v>
      </c>
      <c r="D36" s="248"/>
      <c r="E36" s="230"/>
    </row>
    <row r="37" spans="1:5" x14ac:dyDescent="0.2">
      <c r="A37" s="127" t="s">
        <v>140</v>
      </c>
      <c r="B37" s="231" t="s">
        <v>286</v>
      </c>
      <c r="C37" s="145">
        <f>SUM(C38:C39)</f>
        <v>0</v>
      </c>
      <c r="D37" s="233"/>
      <c r="E37" s="249"/>
    </row>
    <row r="38" spans="1:5" x14ac:dyDescent="0.2">
      <c r="A38" s="127" t="s">
        <v>142</v>
      </c>
      <c r="B38" s="247" t="s">
        <v>287</v>
      </c>
      <c r="C38" s="145">
        <v>0</v>
      </c>
      <c r="D38" s="233"/>
      <c r="E38" s="249"/>
    </row>
    <row r="39" spans="1:5" x14ac:dyDescent="0.2">
      <c r="A39" s="127" t="s">
        <v>144</v>
      </c>
      <c r="B39" s="247" t="s">
        <v>288</v>
      </c>
      <c r="C39" s="145">
        <v>0</v>
      </c>
      <c r="D39" s="233"/>
      <c r="E39" s="249"/>
    </row>
    <row r="40" spans="1:5" ht="12.75" customHeight="1" x14ac:dyDescent="0.2">
      <c r="A40" s="127" t="s">
        <v>146</v>
      </c>
      <c r="B40" s="40" t="s">
        <v>289</v>
      </c>
      <c r="C40" s="46">
        <f>SUM(C41:C42)</f>
        <v>165848182</v>
      </c>
      <c r="D40" s="40" t="s">
        <v>290</v>
      </c>
      <c r="E40" s="232">
        <f>SUM(E41:E42)</f>
        <v>165848182</v>
      </c>
    </row>
    <row r="41" spans="1:5" ht="12.75" customHeight="1" x14ac:dyDescent="0.2">
      <c r="A41" s="127" t="s">
        <v>148</v>
      </c>
      <c r="B41" s="247" t="s">
        <v>291</v>
      </c>
      <c r="C41" s="244">
        <f>C9+C35</f>
        <v>141274275</v>
      </c>
      <c r="D41" s="233" t="s">
        <v>292</v>
      </c>
      <c r="E41" s="234">
        <f>E9+E26+E32+E33+E34</f>
        <v>141274275</v>
      </c>
    </row>
    <row r="42" spans="1:5" ht="12.75" customHeight="1" x14ac:dyDescent="0.2">
      <c r="A42" s="128" t="s">
        <v>150</v>
      </c>
      <c r="B42" s="250" t="s">
        <v>293</v>
      </c>
      <c r="C42" s="251">
        <f>C37+C36+C20</f>
        <v>24573907</v>
      </c>
      <c r="D42" s="252" t="s">
        <v>294</v>
      </c>
      <c r="E42" s="253">
        <f>E18+E29</f>
        <v>24573907</v>
      </c>
    </row>
  </sheetData>
  <mergeCells count="5">
    <mergeCell ref="B1:E1"/>
    <mergeCell ref="B3:E3"/>
    <mergeCell ref="A5:A6"/>
    <mergeCell ref="B6:C6"/>
    <mergeCell ref="D6:E6"/>
  </mergeCells>
  <printOptions horizontalCentered="1"/>
  <pageMargins left="0.43307086614173229" right="0.39370078740157483" top="0.15748031496062992" bottom="0.15748031496062992" header="0.51181102362204722" footer="0.51181102362204722"/>
  <pageSetup paperSize="9" firstPageNumber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zoomScaleNormal="100" zoomScalePageLayoutView="60" workbookViewId="0">
      <selection activeCell="C1" sqref="C1:F1"/>
    </sheetView>
  </sheetViews>
  <sheetFormatPr defaultRowHeight="12.75" x14ac:dyDescent="0.2"/>
  <cols>
    <col min="1" max="1" width="5.28515625" style="4"/>
    <col min="2" max="2" width="44.85546875" style="4"/>
    <col min="3" max="3" width="30.5703125" style="4"/>
    <col min="4" max="4" width="11.7109375" style="4"/>
    <col min="5" max="5" width="13.140625" style="4"/>
    <col min="6" max="6" width="18" style="4"/>
    <col min="7" max="7" width="10.85546875" style="4"/>
    <col min="8" max="8" width="9.5703125" style="4"/>
    <col min="9" max="9" width="13.140625" style="4"/>
    <col min="10" max="10" width="9.5703125" style="4"/>
    <col min="11" max="11" width="12.5703125" style="4"/>
    <col min="12" max="12" width="12.42578125" style="4"/>
    <col min="13" max="13" width="13.28515625" style="4"/>
    <col min="14" max="14" width="13" style="4"/>
    <col min="15" max="15" width="12.85546875" style="4"/>
    <col min="16" max="16" width="15" style="4"/>
    <col min="17" max="1025" width="9.42578125" style="4"/>
  </cols>
  <sheetData>
    <row r="1" spans="1:16" x14ac:dyDescent="0.2">
      <c r="A1"/>
      <c r="B1"/>
      <c r="C1" s="269" t="s">
        <v>350</v>
      </c>
      <c r="D1" s="269"/>
      <c r="E1" s="269"/>
      <c r="F1" s="269"/>
      <c r="G1"/>
      <c r="H1"/>
      <c r="I1"/>
      <c r="J1"/>
      <c r="K1"/>
      <c r="L1"/>
      <c r="M1" s="90"/>
      <c r="N1" s="90"/>
      <c r="O1" s="90"/>
      <c r="P1" s="90"/>
    </row>
    <row r="2" spans="1:16" x14ac:dyDescent="0.2">
      <c r="A2"/>
      <c r="B2"/>
      <c r="C2"/>
      <c r="D2"/>
      <c r="E2"/>
      <c r="F2"/>
      <c r="G2"/>
      <c r="H2"/>
      <c r="I2"/>
      <c r="J2"/>
      <c r="K2"/>
      <c r="L2"/>
    </row>
    <row r="3" spans="1:16" x14ac:dyDescent="0.2">
      <c r="A3"/>
      <c r="B3" s="254" t="s">
        <v>295</v>
      </c>
      <c r="C3" s="254"/>
      <c r="D3"/>
      <c r="E3"/>
      <c r="F3"/>
      <c r="G3"/>
      <c r="H3"/>
      <c r="I3"/>
      <c r="J3"/>
      <c r="K3"/>
      <c r="L3"/>
      <c r="M3" s="255"/>
      <c r="N3" s="255"/>
      <c r="O3" s="255"/>
      <c r="P3" s="255"/>
    </row>
    <row r="4" spans="1:16" x14ac:dyDescent="0.2">
      <c r="A4"/>
      <c r="B4"/>
      <c r="C4"/>
      <c r="D4"/>
      <c r="E4"/>
      <c r="F4"/>
      <c r="G4"/>
      <c r="H4"/>
      <c r="I4"/>
      <c r="J4"/>
      <c r="K4"/>
      <c r="L4"/>
    </row>
    <row r="5" spans="1:16" x14ac:dyDescent="0.2">
      <c r="A5"/>
      <c r="B5"/>
      <c r="C5"/>
      <c r="D5"/>
      <c r="E5"/>
      <c r="F5"/>
      <c r="G5"/>
      <c r="H5"/>
      <c r="I5"/>
      <c r="J5"/>
      <c r="K5"/>
      <c r="L5"/>
      <c r="P5" s="256"/>
    </row>
    <row r="6" spans="1:16" s="70" customFormat="1" x14ac:dyDescent="0.2">
      <c r="A6"/>
      <c r="B6" s="257" t="s">
        <v>319</v>
      </c>
      <c r="C6"/>
      <c r="D6"/>
      <c r="E6"/>
      <c r="F6"/>
      <c r="G6"/>
      <c r="H6"/>
      <c r="I6"/>
      <c r="J6"/>
      <c r="K6"/>
      <c r="L6"/>
      <c r="M6" s="255"/>
      <c r="N6" s="255"/>
      <c r="O6" s="255"/>
      <c r="P6" s="255"/>
    </row>
    <row r="7" spans="1:16" ht="22.5" customHeight="1" x14ac:dyDescent="0.2">
      <c r="A7"/>
      <c r="B7" t="s">
        <v>296</v>
      </c>
      <c r="C7" s="263" t="s">
        <v>330</v>
      </c>
      <c r="D7"/>
      <c r="E7"/>
      <c r="F7"/>
      <c r="G7"/>
      <c r="H7"/>
      <c r="I7"/>
      <c r="J7"/>
      <c r="K7"/>
      <c r="L7"/>
      <c r="M7" s="267"/>
      <c r="N7" s="267"/>
      <c r="O7" s="267"/>
      <c r="P7" s="309"/>
    </row>
    <row r="8" spans="1:16" ht="22.5" customHeight="1" x14ac:dyDescent="0.2">
      <c r="A8"/>
      <c r="B8" t="s">
        <v>297</v>
      </c>
      <c r="C8" s="263" t="s">
        <v>331</v>
      </c>
      <c r="D8"/>
      <c r="E8"/>
      <c r="F8"/>
      <c r="G8"/>
      <c r="H8"/>
      <c r="I8"/>
      <c r="J8"/>
      <c r="K8"/>
      <c r="L8"/>
      <c r="M8" s="267"/>
      <c r="N8" s="267"/>
      <c r="O8" s="267"/>
      <c r="P8" s="309"/>
    </row>
    <row r="9" spans="1:16" ht="18.600000000000001" customHeight="1" x14ac:dyDescent="0.2">
      <c r="A9"/>
      <c r="B9" t="s">
        <v>298</v>
      </c>
      <c r="C9" s="258" t="s">
        <v>299</v>
      </c>
      <c r="D9"/>
      <c r="E9"/>
      <c r="F9"/>
      <c r="G9"/>
      <c r="H9"/>
      <c r="I9"/>
      <c r="J9"/>
      <c r="K9"/>
      <c r="L9"/>
      <c r="M9" s="66"/>
      <c r="N9" s="66"/>
      <c r="O9" s="66"/>
      <c r="P9" s="309"/>
    </row>
    <row r="10" spans="1:16" s="259" customFormat="1" ht="20.100000000000001" customHeight="1" x14ac:dyDescent="0.2">
      <c r="A10"/>
      <c r="B10"/>
      <c r="C10" s="258"/>
      <c r="D10"/>
      <c r="E10"/>
      <c r="F10"/>
      <c r="G10"/>
      <c r="H10"/>
      <c r="I10"/>
      <c r="J10"/>
      <c r="K10"/>
      <c r="L10"/>
      <c r="M10" s="268"/>
      <c r="N10" s="268"/>
      <c r="O10" s="268"/>
      <c r="P10" s="309"/>
    </row>
    <row r="11" spans="1:16" x14ac:dyDescent="0.2">
      <c r="A11"/>
      <c r="B11" s="260" t="s">
        <v>320</v>
      </c>
      <c r="C11" s="258"/>
      <c r="D11"/>
      <c r="E11"/>
      <c r="F11"/>
      <c r="G11"/>
      <c r="H11"/>
      <c r="I11"/>
      <c r="J11"/>
      <c r="K11"/>
      <c r="L11"/>
      <c r="M11" s="66"/>
      <c r="N11" s="66"/>
      <c r="O11" s="66"/>
      <c r="P11" s="266"/>
    </row>
    <row r="12" spans="1:16" x14ac:dyDescent="0.2">
      <c r="A12"/>
      <c r="B12" t="s">
        <v>332</v>
      </c>
      <c r="C12" s="263" t="s">
        <v>333</v>
      </c>
      <c r="D12"/>
      <c r="E12"/>
      <c r="F12"/>
      <c r="G12"/>
      <c r="H12"/>
      <c r="I12"/>
      <c r="J12"/>
      <c r="K12"/>
      <c r="L12"/>
      <c r="M12" s="266"/>
      <c r="N12" s="266"/>
      <c r="O12" s="266"/>
      <c r="P12" s="266"/>
    </row>
    <row r="13" spans="1:16" x14ac:dyDescent="0.2">
      <c r="A13"/>
      <c r="B13" t="s">
        <v>334</v>
      </c>
      <c r="C13" s="263" t="s">
        <v>333</v>
      </c>
      <c r="D13"/>
      <c r="E13"/>
      <c r="F13"/>
      <c r="G13"/>
      <c r="H13"/>
      <c r="I13"/>
      <c r="J13"/>
      <c r="K13"/>
      <c r="L13"/>
      <c r="M13" s="266"/>
      <c r="N13" s="266"/>
      <c r="O13" s="266"/>
      <c r="P13" s="266"/>
    </row>
    <row r="14" spans="1:16" x14ac:dyDescent="0.2">
      <c r="A14"/>
      <c r="B14" t="s">
        <v>335</v>
      </c>
      <c r="C14" s="263" t="s">
        <v>336</v>
      </c>
      <c r="D14"/>
      <c r="E14"/>
      <c r="F14"/>
      <c r="G14"/>
      <c r="H14"/>
      <c r="I14"/>
      <c r="J14"/>
      <c r="K14"/>
      <c r="L14"/>
      <c r="M14" s="266"/>
      <c r="N14" s="266"/>
      <c r="O14" s="266"/>
      <c r="P14" s="266"/>
    </row>
    <row r="15" spans="1:16" x14ac:dyDescent="0.2">
      <c r="A15"/>
      <c r="B15" s="260" t="s">
        <v>337</v>
      </c>
      <c r="C15" s="261" t="s">
        <v>338</v>
      </c>
      <c r="D15"/>
      <c r="E15"/>
      <c r="F15"/>
      <c r="G15"/>
      <c r="H15"/>
      <c r="I15"/>
      <c r="J15"/>
      <c r="K15"/>
      <c r="L15"/>
    </row>
    <row r="17" spans="2:3" x14ac:dyDescent="0.2">
      <c r="B17" s="93" t="s">
        <v>340</v>
      </c>
      <c r="C17" s="256" t="s">
        <v>339</v>
      </c>
    </row>
  </sheetData>
  <mergeCells count="2">
    <mergeCell ref="C1:F1"/>
    <mergeCell ref="P7:P10"/>
  </mergeCells>
  <pageMargins left="0.70866141732283472" right="0.70866141732283472" top="0.74803149606299213" bottom="0.74803149606299213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6</vt:i4>
      </vt:variant>
    </vt:vector>
  </HeadingPairs>
  <TitlesOfParts>
    <vt:vector size="15" baseType="lpstr">
      <vt:lpstr>Címrend</vt:lpstr>
      <vt:lpstr>Bevétel 2017</vt:lpstr>
      <vt:lpstr>Kiadás 2017</vt:lpstr>
      <vt:lpstr>felújítás</vt:lpstr>
      <vt:lpstr>felhalmozás</vt:lpstr>
      <vt:lpstr>több éves</vt:lpstr>
      <vt:lpstr>előir.- falhaszn. ütemterv</vt:lpstr>
      <vt:lpstr>Mérleg</vt:lpstr>
      <vt:lpstr>létszámadatok</vt:lpstr>
      <vt:lpstr>Print_Area_1</vt:lpstr>
      <vt:lpstr>Print_Area_2</vt:lpstr>
      <vt:lpstr>Print_Area_3</vt:lpstr>
      <vt:lpstr>Print_Area_4</vt:lpstr>
      <vt:lpstr>Print_Area_5</vt:lpstr>
      <vt:lpstr>Print_Area_7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user1</cp:lastModifiedBy>
  <cp:revision>0</cp:revision>
  <cp:lastPrinted>2017-03-17T06:29:25Z</cp:lastPrinted>
  <dcterms:created xsi:type="dcterms:W3CDTF">2017-03-12T12:42:14Z</dcterms:created>
  <dcterms:modified xsi:type="dcterms:W3CDTF">2017-03-23T08:38:17Z</dcterms:modified>
</cp:coreProperties>
</file>