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1850"/>
  </bookViews>
  <sheets>
    <sheet name="kiadások" sheetId="1" r:id="rId1"/>
  </sheets>
  <externalReferences>
    <externalReference r:id="rId2"/>
    <externalReference r:id="rId3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4" i="1"/>
  <c r="B15" i="1"/>
  <c r="B9" i="1" s="1"/>
  <c r="B16" i="1"/>
  <c r="B17" i="1"/>
  <c r="B11" i="1" s="1"/>
  <c r="B20" i="1"/>
  <c r="B21" i="1"/>
  <c r="B22" i="1"/>
  <c r="B23" i="1"/>
  <c r="B28" i="1"/>
  <c r="B29" i="1"/>
  <c r="B30" i="1"/>
  <c r="B31" i="1"/>
  <c r="B35" i="1"/>
  <c r="B34" i="1" s="1"/>
  <c r="B36" i="1"/>
  <c r="B37" i="1"/>
  <c r="B38" i="1"/>
  <c r="B39" i="1"/>
  <c r="B47" i="1"/>
  <c r="B44" i="1" s="1"/>
  <c r="B49" i="1"/>
  <c r="B50" i="1"/>
  <c r="B52" i="1"/>
  <c r="B51" i="1" s="1"/>
  <c r="B53" i="1"/>
  <c r="B54" i="1"/>
  <c r="B58" i="1"/>
  <c r="B57" i="1" s="1"/>
  <c r="B63" i="1"/>
  <c r="B64" i="1"/>
  <c r="B65" i="1"/>
  <c r="B70" i="1"/>
  <c r="B81" i="1"/>
  <c r="B84" i="1"/>
  <c r="B88" i="1"/>
  <c r="B91" i="1"/>
  <c r="B92" i="1"/>
  <c r="B90" i="1" s="1"/>
  <c r="B95" i="1"/>
  <c r="B93" i="1" s="1"/>
  <c r="B43" i="1" l="1"/>
  <c r="B96" i="1"/>
  <c r="B33" i="1"/>
  <c r="B8" i="1"/>
  <c r="B25" i="1"/>
  <c r="B19" i="1"/>
  <c r="B13" i="1"/>
  <c r="B41" i="1" l="1"/>
  <c r="B7" i="1"/>
  <c r="B80" i="1" l="1"/>
  <c r="B68" i="1"/>
  <c r="B82" i="1"/>
  <c r="B85" i="1"/>
  <c r="B83" i="1" s="1"/>
  <c r="B75" i="1" l="1"/>
  <c r="B86" i="1"/>
  <c r="B98" i="1" s="1"/>
</calcChain>
</file>

<file path=xl/sharedStrings.xml><?xml version="1.0" encoding="utf-8"?>
<sst xmlns="http://schemas.openxmlformats.org/spreadsheetml/2006/main" count="77" uniqueCount="75">
  <si>
    <t>EGYENLEG</t>
  </si>
  <si>
    <t>VII. A KÖLTSÉGVETÉSI MARADVÁNY  ÉS A FINASZÍROZÁSI MŰVELETEK EGYÜTTES EGYENLEGE (IV+V+VI)</t>
  </si>
  <si>
    <t>2. Felhalmozási célú hitel visszafizetése pénzintézetnek</t>
  </si>
  <si>
    <t>1. Felhalmozási célú hitel felvétele pénzintézettől</t>
  </si>
  <si>
    <t>VI.  FELHALMOZÁSI CÉLÚ FINANSZÍROZÁSI MŰVELETEK EGYENLEGE (1.-2.)</t>
  </si>
  <si>
    <t>2. Működési célú   finanszírozási kiadások</t>
  </si>
  <si>
    <t>1. Működési célú finanszírozási bevételek</t>
  </si>
  <si>
    <t>V.  MÜKÖDÉSI CÉLÚ FINANSZÍROZÁSI MŰVELETEK EGYENLEGE (1.-2.):</t>
  </si>
  <si>
    <t>IV. KÖLTSÉGVETÉSI MARADVÁNY</t>
  </si>
  <si>
    <t>III. A KÖLTSÉGVETÉS EGYENLEGE A MÜKÖDÉSI ÉS FELMOZÁSI BEVÉTELEK ÉS KIADÁSOK  ÉS TARTALÉKOK  ALAPJÁN (I+II):</t>
  </si>
  <si>
    <t xml:space="preserve">2. Felhalmozási célú kiadások és felhalmozási célú tartalékok összesen: </t>
  </si>
  <si>
    <t xml:space="preserve">1. Felhalmozási célú bevételek összesen: </t>
  </si>
  <si>
    <t>II. A  KÖLTSÉGVETÉS EGYENLEGE A FELHALMOZÁSI BEVÉTELEK, KIADÁSOK ÉS FELHALMOZÁSI CÉLÚ TARTALÉKOK  ALAPJÁN(1. -2.):</t>
  </si>
  <si>
    <t xml:space="preserve">2. Működési célú kiadások és működési célú tartalékok összesen: </t>
  </si>
  <si>
    <t xml:space="preserve">1. Működési célú bevételek összesen: </t>
  </si>
  <si>
    <t>I. A KÖLTSÉGVETÉS EGYENLEGE A MÜKÖDÉSI BEVÉTELEK,  KIADÁSOK   ÉS A MŰKÖDÉSI CÉLÚ TARTALÉKOK ALAPJÁN(1. -2.):</t>
  </si>
  <si>
    <t xml:space="preserve">                                       Költségvetés egyenlegének finanszírozási módja</t>
  </si>
  <si>
    <t>KIADÁSOK MINDÖSSZESEN (I+II+III+IV)</t>
  </si>
  <si>
    <t>3. Folyószámla hitel visszafizetése</t>
  </si>
  <si>
    <t>2. Termálvíz-hasznosítási program fejlesztési hitelének visszafizetése</t>
  </si>
  <si>
    <t xml:space="preserve">1. ÁHT-n belüli megelőlegezés visszafizetése </t>
  </si>
  <si>
    <t>IV. BELFÖLDI FINANSZÍROZÁSI KIADÁSOK</t>
  </si>
  <si>
    <t>MŰKÖDÉSI ÉS FELHALMOZÁSI CÉLÚ  KIADÁSOK ÉS TARTALÉKOK  ÖSSZESEN: (I+II+III)</t>
  </si>
  <si>
    <t>3. Víziközmű és környezetvédelmi tartalék</t>
  </si>
  <si>
    <t xml:space="preserve">2. Fejlesztési céltartalék </t>
  </si>
  <si>
    <t xml:space="preserve">1. Általános tartalék </t>
  </si>
  <si>
    <t>III. ÖNKORMÁNYZATI TARTALÉKOK</t>
  </si>
  <si>
    <t>2.1.3. Evangélikus Egyházközség parókia és szolgálati lakás felújítása</t>
  </si>
  <si>
    <t>2.1.2. Táncsics utcai óvoda felújítása</t>
  </si>
  <si>
    <t>2.1.1. Ivóvízhálózat felújítási munkái</t>
  </si>
  <si>
    <t>2.1. Nagyszénás Nagyközség Önkormányzata</t>
  </si>
  <si>
    <t>2. Felújítási kiadások</t>
  </si>
  <si>
    <t>1.4.2. Klímaberendezések beszerzése a hivatal épületébe</t>
  </si>
  <si>
    <t>1.4.1. Kisértékű tárgyieszköz beruházás</t>
  </si>
  <si>
    <t>1.4. Polgármesteri Hivatal</t>
  </si>
  <si>
    <t>1.3.1. Kisértékű tárgyieszköz beruházás</t>
  </si>
  <si>
    <t>1.3. Nagyszénási Önkormányzati Óvoda és Könyvtár</t>
  </si>
  <si>
    <t>1.2.1. Kisértékű tárgyieszköz beruházás</t>
  </si>
  <si>
    <t>1.2 Gondozási Központ</t>
  </si>
  <si>
    <t>1.1.4. Települési WIFI-hálózat kiépítése</t>
  </si>
  <si>
    <t>1.1.3. Kisértékű tárgyieszköz beruházás</t>
  </si>
  <si>
    <t>1.1.2. Gyógyvízzé minősítés kiadásai</t>
  </si>
  <si>
    <t>1.1.1. Településrendezési eszközök felülvizsgálata</t>
  </si>
  <si>
    <t>1.1. Nagyszénás Nagyközség Önkormányzata</t>
  </si>
  <si>
    <t>1. Beruházási kiadások</t>
  </si>
  <si>
    <t>II. FELHALMOZÁSI, FELÚJÍTÁSI KIADÁSOK (1.+2.)</t>
  </si>
  <si>
    <t>4.1.5. egyéb átadott pénzeszköz</t>
  </si>
  <si>
    <t>4.1.4. eseti  pénzbeli ellátások</t>
  </si>
  <si>
    <t xml:space="preserve">4.1.3. rendszeres pénzbeli ellátások </t>
  </si>
  <si>
    <t>4.1.2. egyéb szervezetek támogatása</t>
  </si>
  <si>
    <t>4.1.1. társadalmi szervek támogatása</t>
  </si>
  <si>
    <t xml:space="preserve">4.1. Nagyszénás Nagyközség Önkormányzata </t>
  </si>
  <si>
    <t>4. Működési célú pénzeszköz átadás, egyéb támogatás ÁHT-n kívülre</t>
  </si>
  <si>
    <t>3.4. Nagyszénási Önkormányzati Óvoda és Könyvtár</t>
  </si>
  <si>
    <t>3.3. Gondozási Központ</t>
  </si>
  <si>
    <t>3.2. Polgármesteri Hivatal</t>
  </si>
  <si>
    <t>3.1. Nagyszénás Nagyközség Önkormányzata</t>
  </si>
  <si>
    <t>szakmai készlet, szakmai szolgáltatások, különféle kiadások, befizetések, ÁFA)</t>
  </si>
  <si>
    <t>(közműköltség, irodaszer, nyomtatvány, foglalkozás eü, belső ell., étkeztetés költsége,</t>
  </si>
  <si>
    <t xml:space="preserve">3. Dologi kiadások </t>
  </si>
  <si>
    <t>2.4. Nagyszénási Önkormányzati Óvoda és Könyvtár</t>
  </si>
  <si>
    <t>2.3. Gondozási Központ</t>
  </si>
  <si>
    <t>2.2. Polgármesteri Hivatal</t>
  </si>
  <si>
    <t>2. Munkaadókat terhelő járulékok</t>
  </si>
  <si>
    <t>1.4. Nagyszénási Önkormányzati Óvoda és Könyvtár</t>
  </si>
  <si>
    <t>1.3. Gondozási Központ</t>
  </si>
  <si>
    <t>1.2. Polgármesteri Hivatal</t>
  </si>
  <si>
    <t xml:space="preserve">1. Személyi juttatások </t>
  </si>
  <si>
    <t>4. Nagyszénási Önkormányzati Óvoda és Könyvtár</t>
  </si>
  <si>
    <t>3. Gondozási Központ</t>
  </si>
  <si>
    <t>2. Polgármesteri Hivatal</t>
  </si>
  <si>
    <t>1. Nagyszénás Nagyközség Önkormányzata</t>
  </si>
  <si>
    <t>I.  MŰKÖDÉSI KIADÁSOK ÖSSZESEN (1.+2.+3.+ 4.)</t>
  </si>
  <si>
    <t>2020. évi költségvetési kiadások (adatok Ft-ban)</t>
  </si>
  <si>
    <t>2. melléklet az 1/2020. (II.12.)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</si>
</sst>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.00&quot;     &quot;;\-#,##0.00&quot;     &quot;;&quot; -&quot;#&quot;     &quot;;@\ "/>
    <numFmt numFmtId="165" formatCode="\ #,##0.000000&quot;     &quot;;\-#,##0.000000&quot;     &quot;;&quot; -&quot;#.0000&quot;     &quot;;@\ "/>
    <numFmt numFmtId="166" formatCode="\ #,##0&quot;     &quot;;\-#,##0&quot;     &quot;;&quot; -&quot;#&quot;     &quot;;@\ 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4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165" fontId="2" fillId="0" borderId="0" xfId="1" applyNumberFormat="1" applyFont="1"/>
    <xf numFmtId="166" fontId="2" fillId="0" borderId="0" xfId="1" applyNumberFormat="1" applyFont="1"/>
    <xf numFmtId="3" fontId="2" fillId="0" borderId="0" xfId="0" applyNumberFormat="1" applyFont="1"/>
    <xf numFmtId="3" fontId="3" fillId="2" borderId="1" xfId="0" applyNumberFormat="1" applyFont="1" applyFill="1" applyBorder="1"/>
    <xf numFmtId="0" fontId="5" fillId="2" borderId="1" xfId="2" applyFont="1" applyFill="1" applyBorder="1" applyAlignment="1">
      <alignment wrapText="1"/>
    </xf>
    <xf numFmtId="3" fontId="6" fillId="0" borderId="1" xfId="0" applyNumberFormat="1" applyFont="1" applyBorder="1"/>
    <xf numFmtId="0" fontId="7" fillId="0" borderId="1" xfId="0" applyFont="1" applyBorder="1"/>
    <xf numFmtId="3" fontId="6" fillId="0" borderId="0" xfId="0" applyNumberFormat="1" applyFont="1"/>
    <xf numFmtId="0" fontId="7" fillId="0" borderId="0" xfId="0" applyFont="1"/>
    <xf numFmtId="3" fontId="3" fillId="2" borderId="2" xfId="0" applyNumberFormat="1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3" fontId="3" fillId="0" borderId="0" xfId="1" applyNumberFormat="1" applyFont="1" applyFill="1" applyBorder="1" applyAlignment="1" applyProtection="1"/>
    <xf numFmtId="0" fontId="3" fillId="0" borderId="0" xfId="3" applyFont="1" applyFill="1" applyBorder="1" applyAlignment="1">
      <alignment wrapText="1"/>
    </xf>
    <xf numFmtId="3" fontId="3" fillId="2" borderId="1" xfId="1" applyNumberFormat="1" applyFont="1" applyFill="1" applyBorder="1" applyAlignment="1" applyProtection="1"/>
    <xf numFmtId="0" fontId="3" fillId="2" borderId="4" xfId="3" applyFont="1" applyFill="1" applyBorder="1" applyAlignment="1">
      <alignment vertical="center" wrapText="1"/>
    </xf>
    <xf numFmtId="3" fontId="2" fillId="0" borderId="1" xfId="1" applyNumberFormat="1" applyFont="1" applyFill="1" applyBorder="1" applyAlignment="1" applyProtection="1"/>
    <xf numFmtId="0" fontId="8" fillId="0" borderId="0" xfId="0" applyFont="1" applyFill="1" applyBorder="1"/>
    <xf numFmtId="3" fontId="2" fillId="0" borderId="0" xfId="1" applyNumberFormat="1" applyFont="1" applyFill="1" applyBorder="1" applyAlignment="1" applyProtection="1"/>
    <xf numFmtId="3" fontId="3" fillId="2" borderId="2" xfId="3" applyNumberFormat="1" applyFont="1" applyFill="1" applyBorder="1"/>
    <xf numFmtId="0" fontId="3" fillId="2" borderId="4" xfId="3" applyFont="1" applyFill="1" applyBorder="1" applyAlignment="1">
      <alignment wrapText="1"/>
    </xf>
    <xf numFmtId="3" fontId="3" fillId="2" borderId="1" xfId="3" applyNumberFormat="1" applyFont="1" applyFill="1" applyBorder="1"/>
    <xf numFmtId="0" fontId="2" fillId="0" borderId="1" xfId="0" applyFont="1" applyBorder="1"/>
    <xf numFmtId="0" fontId="0" fillId="0" borderId="1" xfId="0" applyFont="1" applyBorder="1"/>
    <xf numFmtId="0" fontId="9" fillId="0" borderId="0" xfId="0" applyFont="1"/>
    <xf numFmtId="3" fontId="10" fillId="0" borderId="0" xfId="0" applyNumberFormat="1" applyFont="1" applyFill="1" applyBorder="1"/>
    <xf numFmtId="0" fontId="5" fillId="0" borderId="0" xfId="0" applyFont="1" applyFill="1" applyBorder="1"/>
    <xf numFmtId="3" fontId="10" fillId="3" borderId="5" xfId="0" applyNumberFormat="1" applyFont="1" applyFill="1" applyBorder="1"/>
    <xf numFmtId="3" fontId="2" fillId="0" borderId="0" xfId="1" applyNumberFormat="1" applyFont="1" applyFill="1" applyBorder="1" applyAlignment="1" applyProtection="1">
      <alignment horizontal="right"/>
    </xf>
    <xf numFmtId="2" fontId="8" fillId="0" borderId="0" xfId="0" applyNumberFormat="1" applyFont="1" applyFill="1" applyBorder="1" applyAlignment="1">
      <alignment wrapText="1"/>
    </xf>
    <xf numFmtId="3" fontId="2" fillId="0" borderId="0" xfId="1" applyNumberFormat="1" applyFont="1" applyAlignment="1">
      <alignment horizontal="right"/>
    </xf>
    <xf numFmtId="0" fontId="7" fillId="0" borderId="0" xfId="0" applyFont="1" applyAlignment="1"/>
    <xf numFmtId="3" fontId="10" fillId="3" borderId="1" xfId="1" applyNumberFormat="1" applyFont="1" applyFill="1" applyBorder="1" applyAlignment="1">
      <alignment horizontal="right"/>
    </xf>
    <xf numFmtId="0" fontId="5" fillId="3" borderId="6" xfId="0" applyFont="1" applyFill="1" applyBorder="1"/>
    <xf numFmtId="3" fontId="10" fillId="0" borderId="1" xfId="1" applyNumberFormat="1" applyFont="1" applyFill="1" applyBorder="1" applyAlignment="1" applyProtection="1"/>
    <xf numFmtId="0" fontId="5" fillId="0" borderId="1" xfId="0" applyFont="1" applyFill="1" applyBorder="1" applyAlignment="1"/>
    <xf numFmtId="3" fontId="10" fillId="2" borderId="2" xfId="1" applyNumberFormat="1" applyFont="1" applyFill="1" applyBorder="1" applyAlignment="1" applyProtection="1"/>
    <xf numFmtId="0" fontId="8" fillId="0" borderId="0" xfId="0" applyFont="1"/>
    <xf numFmtId="3" fontId="10" fillId="3" borderId="1" xfId="0" applyNumberFormat="1" applyFont="1" applyFill="1" applyBorder="1"/>
    <xf numFmtId="0" fontId="5" fillId="3" borderId="7" xfId="0" applyFont="1" applyFill="1" applyBorder="1"/>
    <xf numFmtId="3" fontId="2" fillId="0" borderId="1" xfId="0" applyNumberFormat="1" applyFont="1" applyBorder="1"/>
    <xf numFmtId="49" fontId="2" fillId="0" borderId="0" xfId="0" applyNumberFormat="1" applyFont="1"/>
    <xf numFmtId="3" fontId="11" fillId="0" borderId="0" xfId="0" applyNumberFormat="1" applyFont="1" applyFill="1"/>
    <xf numFmtId="0" fontId="12" fillId="0" borderId="0" xfId="0" applyFont="1" applyFill="1" applyBorder="1"/>
    <xf numFmtId="3" fontId="10" fillId="2" borderId="2" xfId="0" applyNumberFormat="1" applyFont="1" applyFill="1" applyBorder="1"/>
    <xf numFmtId="0" fontId="10" fillId="2" borderId="2" xfId="0" applyFont="1" applyFill="1" applyBorder="1"/>
    <xf numFmtId="3" fontId="11" fillId="0" borderId="0" xfId="0" applyNumberFormat="1" applyFont="1"/>
    <xf numFmtId="0" fontId="13" fillId="0" borderId="0" xfId="0" applyFont="1"/>
    <xf numFmtId="3" fontId="2" fillId="0" borderId="0" xfId="0" applyNumberFormat="1" applyFont="1" applyFill="1" applyBorder="1"/>
    <xf numFmtId="3" fontId="11" fillId="0" borderId="0" xfId="0" applyNumberFormat="1" applyFont="1" applyFill="1" applyBorder="1"/>
    <xf numFmtId="0" fontId="5" fillId="3" borderId="8" xfId="0" applyFont="1" applyFill="1" applyBorder="1"/>
    <xf numFmtId="3" fontId="14" fillId="0" borderId="0" xfId="0" applyNumberFormat="1" applyFont="1"/>
    <xf numFmtId="0" fontId="15" fillId="0" borderId="0" xfId="0" applyFont="1"/>
    <xf numFmtId="3" fontId="10" fillId="3" borderId="9" xfId="0" applyNumberFormat="1" applyFont="1" applyFill="1" applyBorder="1"/>
    <xf numFmtId="0" fontId="7" fillId="0" borderId="0" xfId="0" applyFont="1" applyBorder="1"/>
    <xf numFmtId="0" fontId="8" fillId="0" borderId="0" xfId="0" applyFont="1" applyBorder="1"/>
    <xf numFmtId="0" fontId="0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_2011_költségvetés-I. fordulós anyag-alap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li\2020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/>
      <sheetData sheetId="2">
        <row r="14">
          <cell r="B14">
            <v>5500000</v>
          </cell>
        </row>
        <row r="20">
          <cell r="B20">
            <v>29805616</v>
          </cell>
        </row>
        <row r="30">
          <cell r="B30">
            <v>5350000</v>
          </cell>
        </row>
        <row r="34">
          <cell r="B34">
            <v>6100000</v>
          </cell>
        </row>
        <row r="40">
          <cell r="B40">
            <v>3939526</v>
          </cell>
        </row>
        <row r="46">
          <cell r="B46">
            <v>3500000</v>
          </cell>
        </row>
      </sheetData>
      <sheetData sheetId="3">
        <row r="187">
          <cell r="B187">
            <v>115157808</v>
          </cell>
        </row>
        <row r="188">
          <cell r="B188">
            <v>19592249</v>
          </cell>
        </row>
        <row r="189">
          <cell r="B189">
            <v>109584512</v>
          </cell>
        </row>
        <row r="292">
          <cell r="B292">
            <v>72477927</v>
          </cell>
        </row>
        <row r="293">
          <cell r="B293">
            <v>13472947</v>
          </cell>
        </row>
        <row r="294">
          <cell r="B294">
            <v>24807700</v>
          </cell>
        </row>
        <row r="505">
          <cell r="B505">
            <v>132960946</v>
          </cell>
        </row>
        <row r="506">
          <cell r="B506">
            <v>21860464</v>
          </cell>
        </row>
        <row r="507">
          <cell r="B507">
            <v>37272830</v>
          </cell>
        </row>
        <row r="611">
          <cell r="B611">
            <v>76996759</v>
          </cell>
        </row>
        <row r="612">
          <cell r="B612">
            <v>12955431</v>
          </cell>
        </row>
        <row r="613">
          <cell r="B613">
            <v>72924636</v>
          </cell>
        </row>
      </sheetData>
      <sheetData sheetId="4">
        <row r="17">
          <cell r="D17">
            <v>3060312</v>
          </cell>
        </row>
        <row r="21">
          <cell r="D21">
            <v>127000</v>
          </cell>
        </row>
        <row r="30">
          <cell r="D30">
            <v>762000</v>
          </cell>
        </row>
        <row r="36">
          <cell r="D36">
            <v>574000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</sheetNames>
    <sheetDataSet>
      <sheetData sheetId="0">
        <row r="6">
          <cell r="B6">
            <v>131046439</v>
          </cell>
        </row>
        <row r="74">
          <cell r="B74">
            <v>742368582</v>
          </cell>
        </row>
        <row r="84">
          <cell r="B84">
            <v>18670900</v>
          </cell>
        </row>
        <row r="88">
          <cell r="B88">
            <v>94000000</v>
          </cell>
        </row>
        <row r="93">
          <cell r="B93">
            <v>50996639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8"/>
  <sheetViews>
    <sheetView tabSelected="1" topLeftCell="A73" workbookViewId="0">
      <selection activeCell="C96" sqref="C96"/>
    </sheetView>
  </sheetViews>
  <sheetFormatPr defaultColWidth="11.5703125" defaultRowHeight="12.75" x14ac:dyDescent="0.2"/>
  <cols>
    <col min="1" max="1" width="69.85546875" customWidth="1"/>
    <col min="2" max="2" width="13.5703125" style="1" customWidth="1"/>
    <col min="3" max="3" width="3.140625" customWidth="1"/>
  </cols>
  <sheetData>
    <row r="1" spans="1:2" x14ac:dyDescent="0.2">
      <c r="A1" s="63"/>
      <c r="B1" s="63"/>
    </row>
    <row r="2" spans="1:2" x14ac:dyDescent="0.2">
      <c r="A2" s="61"/>
      <c r="B2" s="61"/>
    </row>
    <row r="3" spans="1:2" x14ac:dyDescent="0.2">
      <c r="A3" s="64" t="s">
        <v>74</v>
      </c>
      <c r="B3" s="65"/>
    </row>
    <row r="4" spans="1:2" x14ac:dyDescent="0.2">
      <c r="A4" s="60"/>
      <c r="B4" s="60"/>
    </row>
    <row r="5" spans="1:2" x14ac:dyDescent="0.2">
      <c r="A5" s="62" t="s">
        <v>73</v>
      </c>
      <c r="B5" s="62"/>
    </row>
    <row r="6" spans="1:2" ht="13.5" thickBot="1" x14ac:dyDescent="0.25">
      <c r="A6" s="3"/>
    </row>
    <row r="7" spans="1:2" ht="13.5" thickBot="1" x14ac:dyDescent="0.25">
      <c r="A7" s="14" t="s">
        <v>72</v>
      </c>
      <c r="B7" s="57">
        <f>B8+B9+B10+B11</f>
        <v>764259351</v>
      </c>
    </row>
    <row r="8" spans="1:2" x14ac:dyDescent="0.2">
      <c r="A8" s="59" t="s">
        <v>71</v>
      </c>
      <c r="B8" s="6">
        <f>B14+B20+B28+B34</f>
        <v>298529711</v>
      </c>
    </row>
    <row r="9" spans="1:2" x14ac:dyDescent="0.2">
      <c r="A9" s="58" t="s">
        <v>70</v>
      </c>
      <c r="B9" s="6">
        <f>B15+B21+B29</f>
        <v>110758574</v>
      </c>
    </row>
    <row r="10" spans="1:2" x14ac:dyDescent="0.2">
      <c r="A10" s="58" t="s">
        <v>69</v>
      </c>
      <c r="B10" s="6">
        <f>B16+B22+B30</f>
        <v>192094240</v>
      </c>
    </row>
    <row r="11" spans="1:2" x14ac:dyDescent="0.2">
      <c r="A11" s="58" t="s">
        <v>68</v>
      </c>
      <c r="B11" s="6">
        <f>B17+B23+B31</f>
        <v>162876826</v>
      </c>
    </row>
    <row r="12" spans="1:2" ht="13.5" thickBot="1" x14ac:dyDescent="0.25">
      <c r="A12" s="12"/>
      <c r="B12" s="6"/>
    </row>
    <row r="13" spans="1:2" ht="13.5" thickBot="1" x14ac:dyDescent="0.25">
      <c r="A13" s="14" t="s">
        <v>67</v>
      </c>
      <c r="B13" s="57">
        <f>SUM(B14:B17)</f>
        <v>397593440</v>
      </c>
    </row>
    <row r="14" spans="1:2" x14ac:dyDescent="0.2">
      <c r="A14" s="59" t="s">
        <v>43</v>
      </c>
      <c r="B14" s="6">
        <f>'[1]5_melléklet'!B187</f>
        <v>115157808</v>
      </c>
    </row>
    <row r="15" spans="1:2" x14ac:dyDescent="0.2">
      <c r="A15" s="58" t="s">
        <v>66</v>
      </c>
      <c r="B15" s="6">
        <f>'[1]5_melléklet'!B292</f>
        <v>72477927</v>
      </c>
    </row>
    <row r="16" spans="1:2" x14ac:dyDescent="0.2">
      <c r="A16" s="58" t="s">
        <v>65</v>
      </c>
      <c r="B16" s="6">
        <f>'[1]5_melléklet'!B505</f>
        <v>132960946</v>
      </c>
    </row>
    <row r="17" spans="1:2" x14ac:dyDescent="0.2">
      <c r="A17" s="58" t="s">
        <v>64</v>
      </c>
      <c r="B17" s="6">
        <f>'[1]5_melléklet'!B611</f>
        <v>76996759</v>
      </c>
    </row>
    <row r="18" spans="1:2" ht="13.5" thickBot="1" x14ac:dyDescent="0.25">
      <c r="A18" s="12"/>
      <c r="B18" s="6"/>
    </row>
    <row r="19" spans="1:2" ht="13.5" thickBot="1" x14ac:dyDescent="0.25">
      <c r="A19" s="14" t="s">
        <v>63</v>
      </c>
      <c r="B19" s="57">
        <f>SUM(B20:B23)</f>
        <v>67881091</v>
      </c>
    </row>
    <row r="20" spans="1:2" x14ac:dyDescent="0.2">
      <c r="A20" s="59" t="s">
        <v>30</v>
      </c>
      <c r="B20" s="6">
        <f>'[1]5_melléklet'!B188</f>
        <v>19592249</v>
      </c>
    </row>
    <row r="21" spans="1:2" x14ac:dyDescent="0.2">
      <c r="A21" s="58" t="s">
        <v>62</v>
      </c>
      <c r="B21" s="6">
        <f>'[1]5_melléklet'!B293</f>
        <v>13472947</v>
      </c>
    </row>
    <row r="22" spans="1:2" x14ac:dyDescent="0.2">
      <c r="A22" s="58" t="s">
        <v>61</v>
      </c>
      <c r="B22" s="6">
        <f>'[1]5_melléklet'!B506</f>
        <v>21860464</v>
      </c>
    </row>
    <row r="23" spans="1:2" x14ac:dyDescent="0.2">
      <c r="A23" s="58" t="s">
        <v>60</v>
      </c>
      <c r="B23" s="6">
        <f>'[1]5_melléklet'!B612</f>
        <v>12955431</v>
      </c>
    </row>
    <row r="24" spans="1:2" ht="13.5" thickBot="1" x14ac:dyDescent="0.25">
      <c r="A24" s="12"/>
      <c r="B24" s="6"/>
    </row>
    <row r="25" spans="1:2" ht="13.5" thickBot="1" x14ac:dyDescent="0.25">
      <c r="A25" s="14" t="s">
        <v>59</v>
      </c>
      <c r="B25" s="57">
        <f>SUM(B28:B31)</f>
        <v>244589678</v>
      </c>
    </row>
    <row r="26" spans="1:2" x14ac:dyDescent="0.2">
      <c r="A26" s="12" t="s">
        <v>58</v>
      </c>
      <c r="B26" s="6"/>
    </row>
    <row r="27" spans="1:2" x14ac:dyDescent="0.2">
      <c r="A27" s="12" t="s">
        <v>57</v>
      </c>
      <c r="B27" s="6"/>
    </row>
    <row r="28" spans="1:2" x14ac:dyDescent="0.2">
      <c r="A28" s="59" t="s">
        <v>56</v>
      </c>
      <c r="B28" s="6">
        <f>'[1]5_melléklet'!B189</f>
        <v>109584512</v>
      </c>
    </row>
    <row r="29" spans="1:2" x14ac:dyDescent="0.2">
      <c r="A29" s="58" t="s">
        <v>55</v>
      </c>
      <c r="B29" s="6">
        <f>'[1]5_melléklet'!B294</f>
        <v>24807700</v>
      </c>
    </row>
    <row r="30" spans="1:2" x14ac:dyDescent="0.2">
      <c r="A30" s="58" t="s">
        <v>54</v>
      </c>
      <c r="B30" s="6">
        <f>'[1]5_melléklet'!B507</f>
        <v>37272830</v>
      </c>
    </row>
    <row r="31" spans="1:2" x14ac:dyDescent="0.2">
      <c r="A31" s="58" t="s">
        <v>53</v>
      </c>
      <c r="B31" s="6">
        <f>'[1]5_melléklet'!B613</f>
        <v>72924636</v>
      </c>
    </row>
    <row r="32" spans="1:2" ht="13.5" thickBot="1" x14ac:dyDescent="0.25">
      <c r="A32" s="12"/>
      <c r="B32" s="6"/>
    </row>
    <row r="33" spans="1:2" ht="13.5" thickBot="1" x14ac:dyDescent="0.25">
      <c r="A33" s="14" t="s">
        <v>52</v>
      </c>
      <c r="B33" s="57">
        <f>B34</f>
        <v>54195142</v>
      </c>
    </row>
    <row r="34" spans="1:2" x14ac:dyDescent="0.2">
      <c r="A34" s="56" t="s">
        <v>51</v>
      </c>
      <c r="B34" s="55">
        <f>SUM(B35:B40)</f>
        <v>54195142</v>
      </c>
    </row>
    <row r="35" spans="1:2" x14ac:dyDescent="0.2">
      <c r="A35" s="12" t="s">
        <v>50</v>
      </c>
      <c r="B35" s="6">
        <f>'[1]4_ melléklet'!B14</f>
        <v>5500000</v>
      </c>
    </row>
    <row r="36" spans="1:2" x14ac:dyDescent="0.2">
      <c r="A36" s="12" t="s">
        <v>49</v>
      </c>
      <c r="B36" s="6">
        <f>'[1]4_ melléklet'!B20</f>
        <v>29805616</v>
      </c>
    </row>
    <row r="37" spans="1:2" x14ac:dyDescent="0.2">
      <c r="A37" s="12" t="s">
        <v>48</v>
      </c>
      <c r="B37" s="6">
        <f>'[1]4_ melléklet'!B30</f>
        <v>5350000</v>
      </c>
    </row>
    <row r="38" spans="1:2" x14ac:dyDescent="0.2">
      <c r="A38" s="12" t="s">
        <v>47</v>
      </c>
      <c r="B38" s="6">
        <f>'[1]4_ melléklet'!B34+'[1]4_ melléklet'!B46</f>
        <v>9600000</v>
      </c>
    </row>
    <row r="39" spans="1:2" x14ac:dyDescent="0.2">
      <c r="A39" s="12" t="s">
        <v>46</v>
      </c>
      <c r="B39" s="6">
        <f>'[1]4_ melléklet'!B40</f>
        <v>3939526</v>
      </c>
    </row>
    <row r="40" spans="1:2" ht="13.5" thickBot="1" x14ac:dyDescent="0.25">
      <c r="A40" s="12"/>
      <c r="B40" s="6"/>
    </row>
    <row r="41" spans="1:2" ht="13.5" thickBot="1" x14ac:dyDescent="0.25">
      <c r="A41" s="54" t="s">
        <v>45</v>
      </c>
      <c r="B41" s="31">
        <f>B43+B57</f>
        <v>52961199</v>
      </c>
    </row>
    <row r="42" spans="1:2" ht="13.5" thickBot="1" x14ac:dyDescent="0.25">
      <c r="A42" s="10"/>
      <c r="B42" s="44"/>
    </row>
    <row r="43" spans="1:2" ht="13.5" thickBot="1" x14ac:dyDescent="0.25">
      <c r="A43" s="43" t="s">
        <v>44</v>
      </c>
      <c r="B43" s="42">
        <f>B44+B49+B51+B53</f>
        <v>17239106</v>
      </c>
    </row>
    <row r="44" spans="1:2" x14ac:dyDescent="0.2">
      <c r="A44" s="47" t="s">
        <v>43</v>
      </c>
      <c r="B44" s="53">
        <f>SUM(B45:B48)</f>
        <v>14564912</v>
      </c>
    </row>
    <row r="45" spans="1:2" x14ac:dyDescent="0.2">
      <c r="A45" s="1" t="s">
        <v>42</v>
      </c>
      <c r="B45" s="52">
        <v>3500000</v>
      </c>
    </row>
    <row r="46" spans="1:2" x14ac:dyDescent="0.2">
      <c r="A46" s="1" t="s">
        <v>41</v>
      </c>
      <c r="B46" s="52">
        <v>2933700</v>
      </c>
    </row>
    <row r="47" spans="1:2" x14ac:dyDescent="0.2">
      <c r="A47" s="1" t="s">
        <v>40</v>
      </c>
      <c r="B47" s="52">
        <f>[1]kisértékű!D17</f>
        <v>3060312</v>
      </c>
    </row>
    <row r="48" spans="1:2" x14ac:dyDescent="0.2">
      <c r="A48" s="1" t="s">
        <v>39</v>
      </c>
      <c r="B48" s="52">
        <v>5070900</v>
      </c>
    </row>
    <row r="49" spans="1:2" x14ac:dyDescent="0.2">
      <c r="A49" s="51" t="s">
        <v>38</v>
      </c>
      <c r="B49" s="50">
        <f>SUM(B50)</f>
        <v>762000</v>
      </c>
    </row>
    <row r="50" spans="1:2" x14ac:dyDescent="0.2">
      <c r="A50" s="1" t="s">
        <v>37</v>
      </c>
      <c r="B50" s="6">
        <f>[1]kisértékű!D30</f>
        <v>762000</v>
      </c>
    </row>
    <row r="51" spans="1:2" x14ac:dyDescent="0.2">
      <c r="A51" s="51" t="s">
        <v>36</v>
      </c>
      <c r="B51" s="50">
        <f>B52</f>
        <v>574000</v>
      </c>
    </row>
    <row r="52" spans="1:2" x14ac:dyDescent="0.2">
      <c r="A52" s="1" t="s">
        <v>35</v>
      </c>
      <c r="B52" s="6">
        <f>[1]kisértékű!D36</f>
        <v>574000</v>
      </c>
    </row>
    <row r="53" spans="1:2" x14ac:dyDescent="0.2">
      <c r="A53" s="51" t="s">
        <v>34</v>
      </c>
      <c r="B53" s="50">
        <f>B54+B55</f>
        <v>1338194</v>
      </c>
    </row>
    <row r="54" spans="1:2" x14ac:dyDescent="0.2">
      <c r="A54" s="1" t="s">
        <v>33</v>
      </c>
      <c r="B54" s="6">
        <f>[1]kisértékű!D21</f>
        <v>127000</v>
      </c>
    </row>
    <row r="55" spans="1:2" x14ac:dyDescent="0.2">
      <c r="A55" s="1" t="s">
        <v>32</v>
      </c>
      <c r="B55" s="6">
        <v>1211194</v>
      </c>
    </row>
    <row r="56" spans="1:2" ht="13.5" thickBot="1" x14ac:dyDescent="0.25">
      <c r="A56" s="1"/>
      <c r="B56" s="6"/>
    </row>
    <row r="57" spans="1:2" ht="13.5" thickBot="1" x14ac:dyDescent="0.25">
      <c r="A57" s="49" t="s">
        <v>31</v>
      </c>
      <c r="B57" s="48">
        <f>B58</f>
        <v>35722093</v>
      </c>
    </row>
    <row r="58" spans="1:2" x14ac:dyDescent="0.2">
      <c r="A58" s="47" t="s">
        <v>30</v>
      </c>
      <c r="B58" s="46">
        <f>SUM(B59:B61)</f>
        <v>35722093</v>
      </c>
    </row>
    <row r="59" spans="1:2" x14ac:dyDescent="0.2">
      <c r="A59" s="45" t="s">
        <v>29</v>
      </c>
      <c r="B59" s="6">
        <v>5146000</v>
      </c>
    </row>
    <row r="60" spans="1:2" x14ac:dyDescent="0.2">
      <c r="A60" s="45" t="s">
        <v>28</v>
      </c>
      <c r="B60" s="6">
        <v>29638483</v>
      </c>
    </row>
    <row r="61" spans="1:2" x14ac:dyDescent="0.2">
      <c r="A61" s="45" t="s">
        <v>27</v>
      </c>
      <c r="B61" s="6">
        <v>937610</v>
      </c>
    </row>
    <row r="62" spans="1:2" ht="13.5" thickBot="1" x14ac:dyDescent="0.25">
      <c r="A62" s="26"/>
      <c r="B62" s="44"/>
    </row>
    <row r="63" spans="1:2" ht="13.5" thickBot="1" x14ac:dyDescent="0.25">
      <c r="A63" s="43" t="s">
        <v>26</v>
      </c>
      <c r="B63" s="42">
        <f>B64+B65+B66</f>
        <v>26563304</v>
      </c>
    </row>
    <row r="64" spans="1:2" x14ac:dyDescent="0.2">
      <c r="A64" s="12" t="s">
        <v>25</v>
      </c>
      <c r="B64" s="22">
        <f>5000000-1039311+1226999-659880-71846-2636000+607600+380000+11664394-6100000+1249800+800000+720000-2347372-1000000+650000</f>
        <v>8444384</v>
      </c>
    </row>
    <row r="65" spans="1:2" x14ac:dyDescent="0.2">
      <c r="A65" s="12" t="s">
        <v>24</v>
      </c>
      <c r="B65" s="32">
        <f>10000000-937610-1211194-485152</f>
        <v>7366044</v>
      </c>
    </row>
    <row r="66" spans="1:2" x14ac:dyDescent="0.2">
      <c r="A66" s="41" t="s">
        <v>23</v>
      </c>
      <c r="B66" s="32">
        <v>10752876</v>
      </c>
    </row>
    <row r="67" spans="1:2" ht="13.5" thickBot="1" x14ac:dyDescent="0.25">
      <c r="A67" s="3"/>
      <c r="B67" s="22"/>
    </row>
    <row r="68" spans="1:2" ht="13.5" thickBot="1" x14ac:dyDescent="0.25">
      <c r="A68" s="14" t="s">
        <v>22</v>
      </c>
      <c r="B68" s="40">
        <f>B7+B41+B63</f>
        <v>843783854</v>
      </c>
    </row>
    <row r="69" spans="1:2" ht="13.5" thickBot="1" x14ac:dyDescent="0.25">
      <c r="A69" s="39"/>
      <c r="B69" s="38"/>
    </row>
    <row r="70" spans="1:2" ht="13.5" thickBot="1" x14ac:dyDescent="0.25">
      <c r="A70" s="37" t="s">
        <v>21</v>
      </c>
      <c r="B70" s="36">
        <f>B71+B72+B73</f>
        <v>62252267</v>
      </c>
    </row>
    <row r="71" spans="1:2" ht="14.45" customHeight="1" x14ac:dyDescent="0.2">
      <c r="A71" s="35" t="s">
        <v>20</v>
      </c>
      <c r="B71" s="34">
        <v>12476267</v>
      </c>
    </row>
    <row r="72" spans="1:2" x14ac:dyDescent="0.2">
      <c r="A72" s="33" t="s">
        <v>19</v>
      </c>
      <c r="B72" s="32">
        <v>19776000</v>
      </c>
    </row>
    <row r="73" spans="1:2" x14ac:dyDescent="0.2">
      <c r="A73" s="33" t="s">
        <v>18</v>
      </c>
      <c r="B73" s="32">
        <v>30000000</v>
      </c>
    </row>
    <row r="74" spans="1:2" ht="13.5" thickBot="1" x14ac:dyDescent="0.25">
      <c r="A74" s="21"/>
      <c r="B74" s="32"/>
    </row>
    <row r="75" spans="1:2" ht="13.5" thickBot="1" x14ac:dyDescent="0.25">
      <c r="A75" s="14" t="s">
        <v>17</v>
      </c>
      <c r="B75" s="31">
        <f>B68+B70</f>
        <v>906036121</v>
      </c>
    </row>
    <row r="76" spans="1:2" x14ac:dyDescent="0.2">
      <c r="A76" s="30"/>
      <c r="B76" s="29"/>
    </row>
    <row r="77" spans="1:2" x14ac:dyDescent="0.2">
      <c r="A77" s="30"/>
      <c r="B77" s="29"/>
    </row>
    <row r="78" spans="1:2" x14ac:dyDescent="0.2">
      <c r="A78" s="28" t="s">
        <v>16</v>
      </c>
    </row>
    <row r="79" spans="1:2" ht="13.5" thickBot="1" x14ac:dyDescent="0.25">
      <c r="A79" s="27"/>
      <c r="B79" s="26"/>
    </row>
    <row r="80" spans="1:2" ht="23.25" thickBot="1" x14ac:dyDescent="0.25">
      <c r="A80" s="19" t="s">
        <v>15</v>
      </c>
      <c r="B80" s="25">
        <f>[2]bevételek!B74-kiadások!B7-kiadások!B64</f>
        <v>-30335153</v>
      </c>
    </row>
    <row r="81" spans="1:2" x14ac:dyDescent="0.2">
      <c r="A81" s="21" t="s">
        <v>14</v>
      </c>
      <c r="B81" s="22">
        <f>[2]bevételek!B74</f>
        <v>742368582</v>
      </c>
    </row>
    <row r="82" spans="1:2" ht="13.5" customHeight="1" thickBot="1" x14ac:dyDescent="0.25">
      <c r="A82" s="21" t="s">
        <v>13</v>
      </c>
      <c r="B82" s="20">
        <f>B7+B64</f>
        <v>772703735</v>
      </c>
    </row>
    <row r="83" spans="1:2" ht="23.25" thickBot="1" x14ac:dyDescent="0.25">
      <c r="A83" s="24" t="s">
        <v>12</v>
      </c>
      <c r="B83" s="23">
        <f>B84-B85</f>
        <v>-52409219</v>
      </c>
    </row>
    <row r="84" spans="1:2" x14ac:dyDescent="0.2">
      <c r="A84" s="21" t="s">
        <v>11</v>
      </c>
      <c r="B84" s="22">
        <f>[2]bevételek!B84</f>
        <v>18670900</v>
      </c>
    </row>
    <row r="85" spans="1:2" ht="13.5" thickBot="1" x14ac:dyDescent="0.25">
      <c r="A85" s="21" t="s">
        <v>10</v>
      </c>
      <c r="B85" s="20">
        <f>B41+B65+B66</f>
        <v>71080119</v>
      </c>
    </row>
    <row r="86" spans="1:2" ht="23.25" thickBot="1" x14ac:dyDescent="0.25">
      <c r="A86" s="19" t="s">
        <v>9</v>
      </c>
      <c r="B86" s="18">
        <f>B80+B83</f>
        <v>-82744372</v>
      </c>
    </row>
    <row r="87" spans="1:2" ht="13.5" thickBot="1" x14ac:dyDescent="0.25">
      <c r="A87" s="17"/>
      <c r="B87" s="16"/>
    </row>
    <row r="88" spans="1:2" ht="13.5" thickBot="1" x14ac:dyDescent="0.25">
      <c r="A88" s="15" t="s">
        <v>8</v>
      </c>
      <c r="B88" s="13">
        <f>[2]bevételek!B93</f>
        <v>50996639</v>
      </c>
    </row>
    <row r="89" spans="1:2" ht="13.5" thickBot="1" x14ac:dyDescent="0.25">
      <c r="A89" s="3"/>
    </row>
    <row r="90" spans="1:2" ht="13.5" thickBot="1" x14ac:dyDescent="0.25">
      <c r="A90" s="14" t="s">
        <v>7</v>
      </c>
      <c r="B90" s="13">
        <f>B91-B92</f>
        <v>51523733</v>
      </c>
    </row>
    <row r="91" spans="1:2" x14ac:dyDescent="0.2">
      <c r="A91" s="12" t="s">
        <v>6</v>
      </c>
      <c r="B91" s="11">
        <f>[2]bevételek!B88</f>
        <v>94000000</v>
      </c>
    </row>
    <row r="92" spans="1:2" ht="13.5" thickBot="1" x14ac:dyDescent="0.25">
      <c r="A92" s="12" t="s">
        <v>5</v>
      </c>
      <c r="B92" s="11">
        <f>B71+B73</f>
        <v>42476267</v>
      </c>
    </row>
    <row r="93" spans="1:2" ht="13.5" thickBot="1" x14ac:dyDescent="0.25">
      <c r="A93" s="14" t="s">
        <v>4</v>
      </c>
      <c r="B93" s="13">
        <f>B94-B95</f>
        <v>-19776000</v>
      </c>
    </row>
    <row r="94" spans="1:2" x14ac:dyDescent="0.2">
      <c r="A94" s="12" t="s">
        <v>3</v>
      </c>
      <c r="B94" s="11">
        <v>0</v>
      </c>
    </row>
    <row r="95" spans="1:2" ht="13.5" thickBot="1" x14ac:dyDescent="0.25">
      <c r="A95" s="10" t="s">
        <v>2</v>
      </c>
      <c r="B95" s="9">
        <f>B72</f>
        <v>19776000</v>
      </c>
    </row>
    <row r="96" spans="1:2" ht="23.25" thickBot="1" x14ac:dyDescent="0.25">
      <c r="A96" s="8" t="s">
        <v>1</v>
      </c>
      <c r="B96" s="7">
        <f>B88+B90+B93</f>
        <v>82744372</v>
      </c>
    </row>
    <row r="97" spans="1:2" x14ac:dyDescent="0.2">
      <c r="A97" s="3"/>
    </row>
    <row r="98" spans="1:2" hidden="1" x14ac:dyDescent="0.2">
      <c r="A98" s="3" t="s">
        <v>0</v>
      </c>
      <c r="B98" s="6">
        <f>B86+B96</f>
        <v>0</v>
      </c>
    </row>
    <row r="99" spans="1:2" x14ac:dyDescent="0.2">
      <c r="A99" s="3"/>
    </row>
    <row r="100" spans="1:2" x14ac:dyDescent="0.2">
      <c r="A100" s="3"/>
      <c r="B100" s="5"/>
    </row>
    <row r="101" spans="1:2" x14ac:dyDescent="0.2">
      <c r="A101" s="3"/>
      <c r="B101" s="5"/>
    </row>
    <row r="102" spans="1:2" ht="19.899999999999999" customHeight="1" x14ac:dyDescent="0.2">
      <c r="A102" s="3"/>
      <c r="B102" s="5"/>
    </row>
    <row r="103" spans="1:2" x14ac:dyDescent="0.2">
      <c r="A103" s="3"/>
      <c r="B103" s="5"/>
    </row>
    <row r="104" spans="1:2" x14ac:dyDescent="0.2">
      <c r="A104" s="3"/>
      <c r="B104" s="4"/>
    </row>
    <row r="105" spans="1:2" x14ac:dyDescent="0.2">
      <c r="A105" s="3"/>
    </row>
    <row r="106" spans="1:2" x14ac:dyDescent="0.2">
      <c r="A106" s="3"/>
    </row>
    <row r="107" spans="1:2" x14ac:dyDescent="0.2">
      <c r="A107" s="3"/>
    </row>
    <row r="108" spans="1:2" x14ac:dyDescent="0.2">
      <c r="A108" s="3"/>
    </row>
    <row r="109" spans="1:2" x14ac:dyDescent="0.2">
      <c r="A109" s="3"/>
    </row>
    <row r="110" spans="1:2" x14ac:dyDescent="0.2">
      <c r="A110" s="3"/>
    </row>
    <row r="111" spans="1:2" x14ac:dyDescent="0.2">
      <c r="A111" s="3"/>
    </row>
    <row r="112" spans="1:2" x14ac:dyDescent="0.2">
      <c r="A112" s="3"/>
    </row>
    <row r="113" spans="1:1" x14ac:dyDescent="0.2">
      <c r="A113" s="3"/>
    </row>
    <row r="114" spans="1:1" x14ac:dyDescent="0.2">
      <c r="A114" s="3"/>
    </row>
    <row r="115" spans="1:1" x14ac:dyDescent="0.2">
      <c r="A115" s="3"/>
    </row>
    <row r="116" spans="1:1" x14ac:dyDescent="0.2">
      <c r="A116" s="3"/>
    </row>
    <row r="117" spans="1:1" x14ac:dyDescent="0.2">
      <c r="A117" s="3"/>
    </row>
    <row r="118" spans="1:1" x14ac:dyDescent="0.2">
      <c r="A118" s="3"/>
    </row>
    <row r="119" spans="1:1" x14ac:dyDescent="0.2">
      <c r="A119" s="3"/>
    </row>
    <row r="120" spans="1:1" x14ac:dyDescent="0.2">
      <c r="A120" s="3"/>
    </row>
    <row r="121" spans="1:1" x14ac:dyDescent="0.2">
      <c r="A121" s="3"/>
    </row>
    <row r="122" spans="1:1" x14ac:dyDescent="0.2">
      <c r="A122" s="3"/>
    </row>
    <row r="123" spans="1:1" x14ac:dyDescent="0.2">
      <c r="A123" s="3"/>
    </row>
    <row r="124" spans="1:1" x14ac:dyDescent="0.2">
      <c r="A124" s="3"/>
    </row>
    <row r="125" spans="1:1" x14ac:dyDescent="0.2">
      <c r="A125" s="3"/>
    </row>
    <row r="126" spans="1:1" x14ac:dyDescent="0.2">
      <c r="A126" s="3"/>
    </row>
    <row r="127" spans="1:1" x14ac:dyDescent="0.2">
      <c r="A127" s="3"/>
    </row>
    <row r="128" spans="1:1" x14ac:dyDescent="0.2">
      <c r="A128" s="3"/>
    </row>
    <row r="129" spans="1:1" x14ac:dyDescent="0.2">
      <c r="A129" s="3"/>
    </row>
    <row r="130" spans="1:1" x14ac:dyDescent="0.2">
      <c r="A130" s="3"/>
    </row>
    <row r="131" spans="1:1" x14ac:dyDescent="0.2">
      <c r="A131" s="3"/>
    </row>
    <row r="132" spans="1:1" x14ac:dyDescent="0.2">
      <c r="A132" s="3"/>
    </row>
    <row r="133" spans="1:1" x14ac:dyDescent="0.2">
      <c r="A133" s="3"/>
    </row>
    <row r="134" spans="1:1" x14ac:dyDescent="0.2">
      <c r="A134" s="3"/>
    </row>
    <row r="135" spans="1:1" x14ac:dyDescent="0.2">
      <c r="A135" s="3"/>
    </row>
    <row r="136" spans="1:1" x14ac:dyDescent="0.2">
      <c r="A136" s="3"/>
    </row>
    <row r="137" spans="1:1" x14ac:dyDescent="0.2">
      <c r="A137" s="3"/>
    </row>
    <row r="138" spans="1:1" x14ac:dyDescent="0.2">
      <c r="A138" s="3"/>
    </row>
    <row r="139" spans="1:1" x14ac:dyDescent="0.2">
      <c r="A139" s="3"/>
    </row>
    <row r="140" spans="1:1" x14ac:dyDescent="0.2">
      <c r="A140" s="3"/>
    </row>
    <row r="141" spans="1:1" x14ac:dyDescent="0.2">
      <c r="A141" s="3"/>
    </row>
    <row r="142" spans="1:1" x14ac:dyDescent="0.2">
      <c r="A142" s="3"/>
    </row>
    <row r="143" spans="1:1" x14ac:dyDescent="0.2">
      <c r="A143" s="3"/>
    </row>
    <row r="144" spans="1:1" x14ac:dyDescent="0.2">
      <c r="A144" s="3"/>
    </row>
    <row r="145" spans="1:1" x14ac:dyDescent="0.2">
      <c r="A145" s="3"/>
    </row>
    <row r="146" spans="1:1" x14ac:dyDescent="0.2">
      <c r="A146" s="3"/>
    </row>
    <row r="147" spans="1:1" x14ac:dyDescent="0.2">
      <c r="A147" s="3"/>
    </row>
    <row r="148" spans="1:1" x14ac:dyDescent="0.2">
      <c r="A148" s="3"/>
    </row>
    <row r="149" spans="1:1" x14ac:dyDescent="0.2">
      <c r="A149" s="3"/>
    </row>
    <row r="150" spans="1:1" x14ac:dyDescent="0.2">
      <c r="A150" s="3"/>
    </row>
    <row r="151" spans="1:1" x14ac:dyDescent="0.2">
      <c r="A151" s="3"/>
    </row>
    <row r="152" spans="1:1" x14ac:dyDescent="0.2">
      <c r="A152" s="3"/>
    </row>
    <row r="153" spans="1:1" x14ac:dyDescent="0.2">
      <c r="A153" s="3"/>
    </row>
    <row r="154" spans="1:1" x14ac:dyDescent="0.2">
      <c r="A154" s="3"/>
    </row>
    <row r="155" spans="1:1" x14ac:dyDescent="0.2">
      <c r="A155" s="3"/>
    </row>
    <row r="156" spans="1:1" x14ac:dyDescent="0.2">
      <c r="A156" s="3"/>
    </row>
    <row r="157" spans="1:1" x14ac:dyDescent="0.2">
      <c r="A157" s="3"/>
    </row>
    <row r="158" spans="1:1" x14ac:dyDescent="0.2">
      <c r="A158" s="3"/>
    </row>
    <row r="159" spans="1:1" x14ac:dyDescent="0.2">
      <c r="A159" s="3"/>
    </row>
    <row r="160" spans="1:1" x14ac:dyDescent="0.2">
      <c r="A160" s="3"/>
    </row>
    <row r="161" spans="1:1" x14ac:dyDescent="0.2">
      <c r="A161" s="3"/>
    </row>
    <row r="162" spans="1:1" x14ac:dyDescent="0.2">
      <c r="A162" s="3"/>
    </row>
    <row r="163" spans="1:1" x14ac:dyDescent="0.2">
      <c r="A163" s="3"/>
    </row>
    <row r="164" spans="1:1" x14ac:dyDescent="0.2">
      <c r="A164" s="3"/>
    </row>
    <row r="165" spans="1:1" x14ac:dyDescent="0.2">
      <c r="A165" s="3"/>
    </row>
    <row r="166" spans="1:1" x14ac:dyDescent="0.2">
      <c r="A166" s="3"/>
    </row>
    <row r="167" spans="1:1" x14ac:dyDescent="0.2">
      <c r="A167" s="3"/>
    </row>
    <row r="168" spans="1:1" x14ac:dyDescent="0.2">
      <c r="A168" s="3"/>
    </row>
    <row r="169" spans="1:1" x14ac:dyDescent="0.2">
      <c r="A169" s="3"/>
    </row>
    <row r="170" spans="1:1" x14ac:dyDescent="0.2">
      <c r="A170" s="3"/>
    </row>
    <row r="171" spans="1:1" x14ac:dyDescent="0.2">
      <c r="A171" s="3"/>
    </row>
    <row r="172" spans="1:1" x14ac:dyDescent="0.2">
      <c r="A172" s="3"/>
    </row>
    <row r="173" spans="1:1" x14ac:dyDescent="0.2">
      <c r="A173" s="3"/>
    </row>
    <row r="174" spans="1:1" x14ac:dyDescent="0.2">
      <c r="A174" s="3"/>
    </row>
    <row r="175" spans="1:1" x14ac:dyDescent="0.2">
      <c r="A175" s="3"/>
    </row>
    <row r="176" spans="1:1" x14ac:dyDescent="0.2">
      <c r="A176" s="3"/>
    </row>
    <row r="177" spans="1:1" x14ac:dyDescent="0.2">
      <c r="A177" s="3"/>
    </row>
    <row r="178" spans="1:1" x14ac:dyDescent="0.2">
      <c r="A178" s="3"/>
    </row>
    <row r="179" spans="1:1" x14ac:dyDescent="0.2">
      <c r="A179" s="3"/>
    </row>
    <row r="180" spans="1:1" x14ac:dyDescent="0.2">
      <c r="A180" s="3"/>
    </row>
    <row r="181" spans="1:1" x14ac:dyDescent="0.2">
      <c r="A181" s="3"/>
    </row>
    <row r="182" spans="1:1" x14ac:dyDescent="0.2">
      <c r="A182" s="3"/>
    </row>
    <row r="183" spans="1:1" x14ac:dyDescent="0.2">
      <c r="A183" s="3"/>
    </row>
    <row r="184" spans="1:1" x14ac:dyDescent="0.2">
      <c r="A184" s="3"/>
    </row>
    <row r="185" spans="1:1" x14ac:dyDescent="0.2">
      <c r="A185" s="3"/>
    </row>
    <row r="186" spans="1:1" x14ac:dyDescent="0.2">
      <c r="A186" s="3"/>
    </row>
    <row r="187" spans="1:1" x14ac:dyDescent="0.2">
      <c r="A187" s="3"/>
    </row>
    <row r="188" spans="1:1" x14ac:dyDescent="0.2">
      <c r="A188" s="3"/>
    </row>
    <row r="189" spans="1:1" x14ac:dyDescent="0.2">
      <c r="A189" s="3"/>
    </row>
    <row r="190" spans="1:1" x14ac:dyDescent="0.2">
      <c r="A190" s="3"/>
    </row>
    <row r="191" spans="1:1" x14ac:dyDescent="0.2">
      <c r="A191" s="3"/>
    </row>
    <row r="192" spans="1:1" x14ac:dyDescent="0.2">
      <c r="A192" s="3"/>
    </row>
    <row r="193" spans="1:1" x14ac:dyDescent="0.2">
      <c r="A193" s="3"/>
    </row>
    <row r="194" spans="1:1" x14ac:dyDescent="0.2">
      <c r="A194" s="3"/>
    </row>
    <row r="195" spans="1:1" x14ac:dyDescent="0.2">
      <c r="A195" s="3"/>
    </row>
    <row r="196" spans="1:1" x14ac:dyDescent="0.2">
      <c r="A196" s="3"/>
    </row>
    <row r="197" spans="1:1" x14ac:dyDescent="0.2">
      <c r="A197" s="3"/>
    </row>
    <row r="198" spans="1:1" x14ac:dyDescent="0.2">
      <c r="A198" s="3"/>
    </row>
    <row r="199" spans="1:1" x14ac:dyDescent="0.2">
      <c r="A199" s="3"/>
    </row>
    <row r="200" spans="1:1" x14ac:dyDescent="0.2">
      <c r="A200" s="3"/>
    </row>
    <row r="201" spans="1:1" x14ac:dyDescent="0.2">
      <c r="A201" s="3"/>
    </row>
    <row r="202" spans="1:1" x14ac:dyDescent="0.2">
      <c r="A202" s="3"/>
    </row>
    <row r="203" spans="1:1" x14ac:dyDescent="0.2">
      <c r="A203" s="3"/>
    </row>
    <row r="204" spans="1:1" x14ac:dyDescent="0.2">
      <c r="A204" s="3"/>
    </row>
    <row r="205" spans="1:1" x14ac:dyDescent="0.2">
      <c r="A205" s="3"/>
    </row>
    <row r="206" spans="1:1" x14ac:dyDescent="0.2">
      <c r="A206" s="3"/>
    </row>
    <row r="207" spans="1:1" x14ac:dyDescent="0.2">
      <c r="A207" s="3"/>
    </row>
    <row r="208" spans="1:1" x14ac:dyDescent="0.2">
      <c r="A208" s="3"/>
    </row>
    <row r="209" spans="1:1" x14ac:dyDescent="0.2">
      <c r="A209" s="3"/>
    </row>
    <row r="210" spans="1:1" x14ac:dyDescent="0.2">
      <c r="A210" s="3"/>
    </row>
    <row r="211" spans="1:1" x14ac:dyDescent="0.2">
      <c r="A211" s="3"/>
    </row>
    <row r="212" spans="1:1" x14ac:dyDescent="0.2">
      <c r="A212" s="3"/>
    </row>
    <row r="213" spans="1:1" x14ac:dyDescent="0.2">
      <c r="A213" s="3"/>
    </row>
    <row r="214" spans="1:1" x14ac:dyDescent="0.2">
      <c r="A214" s="3"/>
    </row>
    <row r="215" spans="1:1" x14ac:dyDescent="0.2">
      <c r="A215" s="3"/>
    </row>
    <row r="216" spans="1:1" x14ac:dyDescent="0.2">
      <c r="A216" s="3"/>
    </row>
    <row r="217" spans="1:1" x14ac:dyDescent="0.2">
      <c r="A217" s="3"/>
    </row>
    <row r="218" spans="1:1" x14ac:dyDescent="0.2">
      <c r="A218" s="3"/>
    </row>
    <row r="219" spans="1:1" x14ac:dyDescent="0.2">
      <c r="A219" s="3"/>
    </row>
    <row r="220" spans="1:1" x14ac:dyDescent="0.2">
      <c r="A220" s="3"/>
    </row>
    <row r="221" spans="1:1" x14ac:dyDescent="0.2">
      <c r="A221" s="3"/>
    </row>
    <row r="222" spans="1:1" x14ac:dyDescent="0.2">
      <c r="A222" s="3"/>
    </row>
    <row r="223" spans="1:1" x14ac:dyDescent="0.2">
      <c r="A223" s="3"/>
    </row>
    <row r="224" spans="1:1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3"/>
    </row>
    <row r="252" spans="1:1" x14ac:dyDescent="0.2">
      <c r="A252" s="3"/>
    </row>
    <row r="253" spans="1:1" x14ac:dyDescent="0.2">
      <c r="A253" s="3"/>
    </row>
    <row r="254" spans="1:1" x14ac:dyDescent="0.2">
      <c r="A254" s="3"/>
    </row>
    <row r="255" spans="1:1" x14ac:dyDescent="0.2">
      <c r="A255" s="3"/>
    </row>
    <row r="256" spans="1:1" x14ac:dyDescent="0.2">
      <c r="A256" s="3"/>
    </row>
    <row r="257" spans="1:1" x14ac:dyDescent="0.2">
      <c r="A257" s="3"/>
    </row>
    <row r="258" spans="1:1" x14ac:dyDescent="0.2">
      <c r="A258" s="3"/>
    </row>
    <row r="259" spans="1:1" x14ac:dyDescent="0.2">
      <c r="A259" s="3"/>
    </row>
    <row r="260" spans="1:1" x14ac:dyDescent="0.2">
      <c r="A260" s="3"/>
    </row>
    <row r="261" spans="1:1" x14ac:dyDescent="0.2">
      <c r="A261" s="3"/>
    </row>
    <row r="262" spans="1:1" x14ac:dyDescent="0.2">
      <c r="A262" s="3"/>
    </row>
    <row r="263" spans="1:1" x14ac:dyDescent="0.2">
      <c r="A263" s="3"/>
    </row>
    <row r="264" spans="1:1" x14ac:dyDescent="0.2">
      <c r="A264" s="3"/>
    </row>
    <row r="265" spans="1:1" x14ac:dyDescent="0.2">
      <c r="A265" s="3"/>
    </row>
    <row r="266" spans="1:1" x14ac:dyDescent="0.2">
      <c r="A266" s="3"/>
    </row>
    <row r="267" spans="1:1" x14ac:dyDescent="0.2">
      <c r="A267" s="3"/>
    </row>
    <row r="268" spans="1:1" x14ac:dyDescent="0.2">
      <c r="A268" s="3"/>
    </row>
    <row r="269" spans="1:1" x14ac:dyDescent="0.2">
      <c r="A269" s="3"/>
    </row>
    <row r="270" spans="1:1" x14ac:dyDescent="0.2">
      <c r="A270" s="3"/>
    </row>
    <row r="271" spans="1:1" x14ac:dyDescent="0.2">
      <c r="A271" s="3"/>
    </row>
    <row r="272" spans="1:1" x14ac:dyDescent="0.2">
      <c r="A272" s="3"/>
    </row>
    <row r="273" spans="1:1" x14ac:dyDescent="0.2">
      <c r="A273" s="3"/>
    </row>
    <row r="274" spans="1:1" x14ac:dyDescent="0.2">
      <c r="A274" s="3"/>
    </row>
    <row r="275" spans="1:1" x14ac:dyDescent="0.2">
      <c r="A275" s="3"/>
    </row>
    <row r="276" spans="1:1" x14ac:dyDescent="0.2">
      <c r="A276" s="3"/>
    </row>
    <row r="277" spans="1:1" x14ac:dyDescent="0.2">
      <c r="A277" s="3"/>
    </row>
    <row r="278" spans="1:1" x14ac:dyDescent="0.2">
      <c r="A278" s="3"/>
    </row>
    <row r="279" spans="1:1" x14ac:dyDescent="0.2">
      <c r="A279" s="3"/>
    </row>
    <row r="280" spans="1:1" x14ac:dyDescent="0.2">
      <c r="A280" s="3"/>
    </row>
    <row r="281" spans="1:1" x14ac:dyDescent="0.2">
      <c r="A281" s="3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</sheetData>
  <mergeCells count="3">
    <mergeCell ref="A5:B5"/>
    <mergeCell ref="A1:B1"/>
    <mergeCell ref="A3:B3"/>
  </mergeCells>
  <printOptions gridLines="1"/>
  <pageMargins left="0.78740157480314965" right="0.78740157480314965" top="0.86614173228346458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Krasznai Eszter</dc:creator>
  <cp:lastModifiedBy>Krasznai Eszter</cp:lastModifiedBy>
  <dcterms:created xsi:type="dcterms:W3CDTF">2020-08-17T08:59:52Z</dcterms:created>
  <dcterms:modified xsi:type="dcterms:W3CDTF">2020-08-17T09:42:05Z</dcterms:modified>
</cp:coreProperties>
</file>